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lepoivre/Documents/Adequation/2020_21.IUT 2020_21 UMRF/Clone 15 avril/data/"/>
    </mc:Choice>
  </mc:AlternateContent>
  <xr:revisionPtr revIDLastSave="0" documentId="13_ncr:1_{9DF571E6-76C8-7E49-9165-117D68865F31}" xr6:coauthVersionLast="47" xr6:coauthVersionMax="47" xr10:uidLastSave="{00000000-0000-0000-0000-000000000000}"/>
  <bookViews>
    <workbookView xWindow="1960" yWindow="-19980" windowWidth="25600" windowHeight="19980" tabRatio="500" xr2:uid="{00000000-000D-0000-FFFF-FFFF00000000}"/>
  </bookViews>
  <sheets>
    <sheet name="Donnees entree et resultats" sheetId="4" r:id="rId1"/>
    <sheet name="Analyse ration" sheetId="3" r:id="rId2"/>
    <sheet name="Donnees - rations format CAP2ER" sheetId="1" r:id="rId3"/>
  </sheets>
  <externalReferences>
    <externalReference r:id="rId4"/>
  </externalReferences>
  <definedNames>
    <definedName name="liste_pec">[1]Liste!$B$4:$B$7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B3" i="4" l="1"/>
  <c r="AUE14" i="4"/>
  <c r="AUE4" i="4"/>
  <c r="AUE5" i="4"/>
  <c r="AUE6" i="4"/>
  <c r="AUE7" i="4"/>
  <c r="AUE8" i="4"/>
  <c r="AUE9" i="4"/>
  <c r="AUE10" i="4"/>
  <c r="AUE11" i="4"/>
  <c r="AUE12" i="4"/>
  <c r="AUE13" i="4"/>
  <c r="AUE15" i="4"/>
  <c r="AUE16" i="4"/>
  <c r="AUE3" i="4"/>
  <c r="CY80" i="3"/>
  <c r="CT77" i="3"/>
  <c r="CU77" i="3"/>
  <c r="CV77" i="3"/>
  <c r="CW77" i="3"/>
  <c r="DA77" i="3"/>
  <c r="CX77" i="3"/>
  <c r="CY77" i="3"/>
  <c r="CZ77" i="3"/>
  <c r="CT78" i="3"/>
  <c r="DA78" i="3"/>
  <c r="CU78" i="3"/>
  <c r="CV78" i="3"/>
  <c r="CW78" i="3"/>
  <c r="CX78" i="3"/>
  <c r="CY78" i="3"/>
  <c r="CZ78" i="3"/>
  <c r="CT79" i="3"/>
  <c r="CU79" i="3"/>
  <c r="CV79" i="3"/>
  <c r="CW79" i="3"/>
  <c r="CX79" i="3"/>
  <c r="CY79" i="3"/>
  <c r="CZ79" i="3"/>
  <c r="CT80" i="3"/>
  <c r="CU80" i="3"/>
  <c r="CV80" i="3"/>
  <c r="CW80" i="3"/>
  <c r="CX80" i="3"/>
  <c r="CZ80" i="3"/>
  <c r="CT81" i="3"/>
  <c r="CU81" i="3"/>
  <c r="CV81" i="3"/>
  <c r="CW81" i="3"/>
  <c r="DA81" i="3"/>
  <c r="CX81" i="3"/>
  <c r="CY81" i="3"/>
  <c r="CZ81" i="3"/>
  <c r="CT82" i="3"/>
  <c r="DA82" i="3"/>
  <c r="CU82" i="3"/>
  <c r="CV82" i="3"/>
  <c r="CW82" i="3"/>
  <c r="CX82" i="3"/>
  <c r="CY82" i="3"/>
  <c r="CZ82" i="3"/>
  <c r="CT83" i="3"/>
  <c r="CU83" i="3"/>
  <c r="CV83" i="3"/>
  <c r="CW83" i="3"/>
  <c r="CX83" i="3"/>
  <c r="CY83" i="3"/>
  <c r="CZ83" i="3"/>
  <c r="CT84" i="3"/>
  <c r="CU84" i="3"/>
  <c r="CV84" i="3"/>
  <c r="CW84" i="3"/>
  <c r="CX84" i="3"/>
  <c r="CY84" i="3"/>
  <c r="CZ84" i="3"/>
  <c r="CT85" i="3"/>
  <c r="DA85" i="3"/>
  <c r="CU85" i="3"/>
  <c r="CV85" i="3"/>
  <c r="CW85" i="3"/>
  <c r="CX85" i="3"/>
  <c r="CY85" i="3"/>
  <c r="CZ85" i="3"/>
  <c r="CT86" i="3"/>
  <c r="DA86" i="3"/>
  <c r="CU86" i="3"/>
  <c r="CV86" i="3"/>
  <c r="CW86" i="3"/>
  <c r="CX86" i="3"/>
  <c r="CY86" i="3"/>
  <c r="CZ86" i="3"/>
  <c r="CT87" i="3"/>
  <c r="CU87" i="3"/>
  <c r="DA87" i="3"/>
  <c r="CV87" i="3"/>
  <c r="CW87" i="3"/>
  <c r="CX87" i="3"/>
  <c r="CY87" i="3"/>
  <c r="CZ87" i="3"/>
  <c r="CT88" i="3"/>
  <c r="CU88" i="3"/>
  <c r="CV88" i="3"/>
  <c r="CW88" i="3"/>
  <c r="CX88" i="3"/>
  <c r="CY88" i="3"/>
  <c r="CZ88" i="3"/>
  <c r="CT89" i="3"/>
  <c r="DA89" i="3"/>
  <c r="CU89" i="3"/>
  <c r="CV89" i="3"/>
  <c r="CW89" i="3"/>
  <c r="CX89" i="3"/>
  <c r="CY89" i="3"/>
  <c r="CZ89" i="3"/>
  <c r="CT90" i="3"/>
  <c r="DA90" i="3"/>
  <c r="CU90" i="3"/>
  <c r="CV90" i="3"/>
  <c r="CW90" i="3"/>
  <c r="CX90" i="3"/>
  <c r="CY90" i="3"/>
  <c r="CZ90" i="3"/>
  <c r="CU76" i="3"/>
  <c r="CV76" i="3"/>
  <c r="CW76" i="3"/>
  <c r="CX76" i="3"/>
  <c r="CY76" i="3"/>
  <c r="CZ76" i="3"/>
  <c r="CT76" i="3"/>
  <c r="DA88" i="3"/>
  <c r="DA84" i="3"/>
  <c r="DA83" i="3"/>
  <c r="DA80" i="3"/>
  <c r="DA79" i="3"/>
  <c r="AJW4" i="4"/>
  <c r="AJW5" i="4"/>
  <c r="AJW6" i="4"/>
  <c r="AJW7" i="4"/>
  <c r="AJW8" i="4"/>
  <c r="AJW9" i="4"/>
  <c r="AJW10" i="4"/>
  <c r="AJW11" i="4"/>
  <c r="AJW12" i="4"/>
  <c r="AJW13" i="4"/>
  <c r="AJW14" i="4"/>
  <c r="AJW15" i="4"/>
  <c r="AJW16" i="4"/>
  <c r="AJW17" i="4"/>
  <c r="AJW3" i="4"/>
  <c r="CW57" i="3"/>
  <c r="CW58" i="3"/>
  <c r="CW59" i="3"/>
  <c r="CW60" i="3"/>
  <c r="CW61" i="3"/>
  <c r="CW62" i="3"/>
  <c r="CW63" i="3"/>
  <c r="CW64" i="3"/>
  <c r="CW65" i="3"/>
  <c r="CW66" i="3"/>
  <c r="CW67" i="3"/>
  <c r="CW68" i="3"/>
  <c r="CW69" i="3"/>
  <c r="CW70" i="3"/>
  <c r="CW56" i="3"/>
  <c r="CV57" i="3"/>
  <c r="CV58" i="3"/>
  <c r="CV59" i="3"/>
  <c r="CV60" i="3"/>
  <c r="CV61" i="3"/>
  <c r="CV62" i="3"/>
  <c r="CV63" i="3"/>
  <c r="CV64" i="3"/>
  <c r="CV65" i="3"/>
  <c r="CV66" i="3"/>
  <c r="CV67" i="3"/>
  <c r="CV68" i="3"/>
  <c r="CV69" i="3"/>
  <c r="CV70" i="3"/>
  <c r="CV56" i="3"/>
  <c r="CU70" i="3"/>
  <c r="CU57" i="3"/>
  <c r="CU58" i="3"/>
  <c r="CU59" i="3"/>
  <c r="CU60" i="3"/>
  <c r="CU61" i="3"/>
  <c r="CU62" i="3"/>
  <c r="CU63" i="3"/>
  <c r="CU64" i="3"/>
  <c r="CU65" i="3"/>
  <c r="CU66" i="3"/>
  <c r="CU67" i="3"/>
  <c r="CU68" i="3"/>
  <c r="CU69" i="3"/>
  <c r="CU56" i="3"/>
  <c r="CI57" i="3"/>
  <c r="CI58" i="3"/>
  <c r="CI59" i="3"/>
  <c r="CI60" i="3"/>
  <c r="CI61" i="3"/>
  <c r="CI62" i="3"/>
  <c r="CI63" i="3"/>
  <c r="CI64" i="3"/>
  <c r="CI65" i="3"/>
  <c r="CI66" i="3"/>
  <c r="CI67" i="3"/>
  <c r="CI68" i="3"/>
  <c r="CI69" i="3"/>
  <c r="CI70" i="3"/>
  <c r="CI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56" i="3"/>
  <c r="BY57" i="3"/>
  <c r="BZ57" i="3"/>
  <c r="BY58" i="3"/>
  <c r="BZ58" i="3"/>
  <c r="BY59" i="3"/>
  <c r="BZ59" i="3"/>
  <c r="BY60" i="3"/>
  <c r="BZ60" i="3"/>
  <c r="BY61" i="3"/>
  <c r="BZ61" i="3"/>
  <c r="BY62" i="3"/>
  <c r="BZ62" i="3"/>
  <c r="BY63" i="3"/>
  <c r="BZ63" i="3"/>
  <c r="BY64" i="3"/>
  <c r="BZ64" i="3"/>
  <c r="BY65" i="3"/>
  <c r="BZ65" i="3"/>
  <c r="BY66" i="3"/>
  <c r="BZ66" i="3"/>
  <c r="BY67" i="3"/>
  <c r="BZ67" i="3"/>
  <c r="BY68" i="3"/>
  <c r="BZ68" i="3"/>
  <c r="BY69" i="3"/>
  <c r="BZ69" i="3"/>
  <c r="BY70" i="3"/>
  <c r="BZ70" i="3"/>
  <c r="BZ56" i="3"/>
  <c r="BY56" i="3"/>
  <c r="BX56" i="3"/>
  <c r="CY57" i="3"/>
  <c r="CY58" i="3"/>
  <c r="CY59" i="3"/>
  <c r="CY60" i="3"/>
  <c r="CY61" i="3"/>
  <c r="CY62" i="3"/>
  <c r="CY63" i="3"/>
  <c r="CY64" i="3"/>
  <c r="CY65" i="3"/>
  <c r="CY66" i="3"/>
  <c r="CY67" i="3"/>
  <c r="CY68" i="3"/>
  <c r="CY69" i="3"/>
  <c r="CY70" i="3"/>
  <c r="CY56" i="3"/>
  <c r="CX56" i="3"/>
  <c r="CC57" i="3"/>
  <c r="CC58" i="3"/>
  <c r="CC59" i="3"/>
  <c r="CC60" i="3"/>
  <c r="CC61" i="3"/>
  <c r="CC62" i="3"/>
  <c r="CC63" i="3"/>
  <c r="CC64" i="3"/>
  <c r="CC65" i="3"/>
  <c r="CC66" i="3"/>
  <c r="CC67" i="3"/>
  <c r="CC68" i="3"/>
  <c r="CC69" i="3"/>
  <c r="CC70" i="3"/>
  <c r="CC56" i="3"/>
  <c r="CB56" i="3"/>
  <c r="DA76" i="3"/>
  <c r="AQK17" i="4"/>
  <c r="AP51" i="3"/>
  <c r="AP50" i="3"/>
  <c r="BL16" i="3"/>
  <c r="DA57" i="3"/>
  <c r="DA58" i="3"/>
  <c r="DA59" i="3"/>
  <c r="DA60" i="3"/>
  <c r="DA61" i="3"/>
  <c r="DA62" i="3"/>
  <c r="DA63" i="3"/>
  <c r="DA64" i="3"/>
  <c r="DA65" i="3"/>
  <c r="DA66" i="3"/>
  <c r="DA67" i="3"/>
  <c r="DA68" i="3"/>
  <c r="DA69" i="3"/>
  <c r="DA56" i="3"/>
  <c r="CX66" i="3"/>
  <c r="CT57" i="3"/>
  <c r="CX57" i="3"/>
  <c r="CZ57" i="3"/>
  <c r="CT58" i="3"/>
  <c r="CX58" i="3"/>
  <c r="CZ58" i="3"/>
  <c r="CT59" i="3"/>
  <c r="CX59" i="3"/>
  <c r="CZ59" i="3"/>
  <c r="CT60" i="3"/>
  <c r="CX60" i="3"/>
  <c r="CZ60" i="3"/>
  <c r="CT61" i="3"/>
  <c r="CX61" i="3"/>
  <c r="CZ61" i="3"/>
  <c r="CT62" i="3"/>
  <c r="CX62" i="3"/>
  <c r="CZ62" i="3"/>
  <c r="CT63" i="3"/>
  <c r="CX63" i="3"/>
  <c r="CZ63" i="3"/>
  <c r="CT64" i="3"/>
  <c r="CX64" i="3"/>
  <c r="CZ64" i="3"/>
  <c r="CT65" i="3"/>
  <c r="CX65" i="3"/>
  <c r="CZ65" i="3"/>
  <c r="CT66" i="3"/>
  <c r="CZ66" i="3"/>
  <c r="CT67" i="3"/>
  <c r="CX67" i="3"/>
  <c r="CZ67" i="3"/>
  <c r="CT68" i="3"/>
  <c r="CX68" i="3"/>
  <c r="CZ68" i="3"/>
  <c r="CT69" i="3"/>
  <c r="CX69" i="3"/>
  <c r="CZ69" i="3"/>
  <c r="CX70" i="3"/>
  <c r="CZ70" i="3"/>
  <c r="CZ56" i="3"/>
  <c r="CT56" i="3"/>
  <c r="CD57" i="3"/>
  <c r="CD58" i="3"/>
  <c r="CD59" i="3"/>
  <c r="CD60" i="3"/>
  <c r="CD61" i="3"/>
  <c r="CD62" i="3"/>
  <c r="CD63" i="3"/>
  <c r="CD64" i="3"/>
  <c r="CD65" i="3"/>
  <c r="CD66" i="3"/>
  <c r="CD67" i="3"/>
  <c r="CD68" i="3"/>
  <c r="CD69" i="3"/>
  <c r="CD70" i="3"/>
  <c r="CD56" i="3"/>
  <c r="AQ17" i="3"/>
  <c r="BX57" i="3"/>
  <c r="CB57" i="3"/>
  <c r="BX58" i="3"/>
  <c r="CB58" i="3"/>
  <c r="BX59" i="3"/>
  <c r="CB59" i="3"/>
  <c r="BX60" i="3"/>
  <c r="CB60" i="3"/>
  <c r="BX61" i="3"/>
  <c r="CB61" i="3"/>
  <c r="BX62" i="3"/>
  <c r="CB62" i="3"/>
  <c r="BX63" i="3"/>
  <c r="CB63" i="3"/>
  <c r="BX64" i="3"/>
  <c r="CB64" i="3"/>
  <c r="BX65" i="3"/>
  <c r="CB65" i="3"/>
  <c r="BX66" i="3"/>
  <c r="CB66" i="3"/>
  <c r="BX67" i="3"/>
  <c r="CB67" i="3"/>
  <c r="BX68" i="3"/>
  <c r="CB68" i="3"/>
  <c r="BX69" i="3"/>
  <c r="CB69" i="3"/>
  <c r="BX70" i="3"/>
  <c r="CB70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56" i="3"/>
  <c r="CO21" i="3"/>
  <c r="CR21" i="3"/>
  <c r="CO20" i="3"/>
  <c r="CR20" i="3"/>
  <c r="CP4" i="4"/>
  <c r="CP5" i="4"/>
  <c r="CP6" i="4"/>
  <c r="CP7" i="4"/>
  <c r="CQ8" i="4"/>
  <c r="CQ9" i="4"/>
  <c r="CP10" i="4"/>
  <c r="CQ11" i="4"/>
  <c r="CP12" i="4"/>
  <c r="CQ13" i="4"/>
  <c r="CQ14" i="4"/>
  <c r="CQ15" i="4"/>
  <c r="CP16" i="4"/>
  <c r="CP17" i="4"/>
  <c r="CP3" i="4"/>
  <c r="CV4" i="3"/>
  <c r="CW4" i="3"/>
  <c r="CX4" i="3"/>
  <c r="CY4" i="3"/>
  <c r="CU6" i="3"/>
  <c r="CV6" i="3"/>
  <c r="CW6" i="3"/>
  <c r="CX6" i="3"/>
  <c r="CY6" i="3"/>
  <c r="CZ6" i="3"/>
  <c r="DA6" i="3"/>
  <c r="DC6" i="3"/>
  <c r="CU7" i="3"/>
  <c r="CW7" i="3"/>
  <c r="CX7" i="3"/>
  <c r="CY7" i="3"/>
  <c r="CZ7" i="3"/>
  <c r="DA7" i="3"/>
  <c r="DC7" i="3"/>
  <c r="CU8" i="3"/>
  <c r="CV8" i="3"/>
  <c r="CW8" i="3"/>
  <c r="CX8" i="3"/>
  <c r="CY8" i="3"/>
  <c r="CZ8" i="3"/>
  <c r="CU9" i="3"/>
  <c r="CV9" i="3"/>
  <c r="CW9" i="3"/>
  <c r="CY9" i="3"/>
  <c r="DA9" i="3"/>
  <c r="DB9" i="3"/>
  <c r="DC9" i="3"/>
  <c r="CV11" i="3"/>
  <c r="CW11" i="3"/>
  <c r="CX11" i="3"/>
  <c r="CY11" i="3"/>
  <c r="CZ11" i="3"/>
  <c r="DA11" i="3"/>
  <c r="DB11" i="3"/>
  <c r="CU12" i="3"/>
  <c r="CV12" i="3"/>
  <c r="CW12" i="3"/>
  <c r="CX12" i="3"/>
  <c r="CY12" i="3"/>
  <c r="CZ12" i="3"/>
  <c r="DB12" i="3"/>
  <c r="DC12" i="3"/>
  <c r="CU13" i="3"/>
  <c r="CV13" i="3"/>
  <c r="CW13" i="3"/>
  <c r="CX13" i="3"/>
  <c r="CY13" i="3"/>
  <c r="CZ13" i="3"/>
  <c r="DC13" i="3"/>
  <c r="CV15" i="3"/>
  <c r="CW15" i="3"/>
  <c r="CX15" i="3"/>
  <c r="CY15" i="3"/>
  <c r="CZ15" i="3"/>
  <c r="DA15" i="3"/>
  <c r="CU16" i="3"/>
  <c r="CV16" i="3"/>
  <c r="CW16" i="3"/>
  <c r="CX16" i="3"/>
  <c r="CY16" i="3"/>
  <c r="CZ16" i="3"/>
  <c r="DA16" i="3"/>
  <c r="DB16" i="3"/>
  <c r="DC16" i="3"/>
  <c r="CU17" i="3"/>
  <c r="CV17" i="3"/>
  <c r="CW17" i="3"/>
  <c r="CX17" i="3"/>
  <c r="CY17" i="3"/>
  <c r="CZ17" i="3"/>
  <c r="DA17" i="3"/>
  <c r="DB17" i="3"/>
  <c r="DC17" i="3"/>
  <c r="CT4" i="3"/>
  <c r="CT7" i="3"/>
  <c r="CT8" i="3"/>
  <c r="CT16" i="3"/>
  <c r="CT17" i="3"/>
  <c r="CU3" i="3"/>
  <c r="CV3" i="3"/>
  <c r="CX3" i="3"/>
  <c r="CY3" i="3"/>
  <c r="CZ3" i="3"/>
  <c r="DA3" i="3"/>
  <c r="DC3" i="3"/>
  <c r="CK4" i="3"/>
  <c r="CL4" i="3"/>
  <c r="CM4" i="3"/>
  <c r="CN4" i="3"/>
  <c r="CV5" i="3"/>
  <c r="CW5" i="3"/>
  <c r="CY5" i="3"/>
  <c r="DA5" i="3"/>
  <c r="DB5" i="3"/>
  <c r="DC5" i="3"/>
  <c r="CJ6" i="3"/>
  <c r="CK6" i="3"/>
  <c r="CL6" i="3"/>
  <c r="CM6" i="3"/>
  <c r="CN6" i="3"/>
  <c r="CO6" i="3"/>
  <c r="CP6" i="3"/>
  <c r="CR6" i="3"/>
  <c r="CJ7" i="3"/>
  <c r="CK7" i="3"/>
  <c r="CL7" i="3"/>
  <c r="CM7" i="3"/>
  <c r="CN7" i="3"/>
  <c r="CO7" i="3"/>
  <c r="CP7" i="3"/>
  <c r="CR7" i="3"/>
  <c r="CJ8" i="3"/>
  <c r="CK8" i="3"/>
  <c r="CL8" i="3"/>
  <c r="CM8" i="3"/>
  <c r="CN8" i="3"/>
  <c r="CO8" i="3"/>
  <c r="CJ9" i="3"/>
  <c r="CK9" i="3"/>
  <c r="CL9" i="3"/>
  <c r="CM9" i="3"/>
  <c r="CN9" i="3"/>
  <c r="CP9" i="3"/>
  <c r="CQ9" i="3"/>
  <c r="CR9" i="3"/>
  <c r="CU10" i="3"/>
  <c r="CV10" i="3"/>
  <c r="CW10" i="3"/>
  <c r="CX10" i="3"/>
  <c r="DA10" i="3"/>
  <c r="CK11" i="3"/>
  <c r="CL11" i="3"/>
  <c r="CM11" i="3"/>
  <c r="CN11" i="3"/>
  <c r="CO11" i="3"/>
  <c r="CP11" i="3"/>
  <c r="CJ12" i="3"/>
  <c r="CK12" i="3"/>
  <c r="CL12" i="3"/>
  <c r="CM12" i="3"/>
  <c r="CN12" i="3"/>
  <c r="CO12" i="3"/>
  <c r="CQ12" i="3"/>
  <c r="CR12" i="3"/>
  <c r="CJ13" i="3"/>
  <c r="CK13" i="3"/>
  <c r="CL13" i="3"/>
  <c r="CM13" i="3"/>
  <c r="CN13" i="3"/>
  <c r="CO13" i="3"/>
  <c r="CR13" i="3"/>
  <c r="CU14" i="3"/>
  <c r="CV14" i="3"/>
  <c r="CW14" i="3"/>
  <c r="CX14" i="3"/>
  <c r="CZ14" i="3"/>
  <c r="DA14" i="3"/>
  <c r="DB14" i="3"/>
  <c r="CK15" i="3"/>
  <c r="CL15" i="3"/>
  <c r="CM15" i="3"/>
  <c r="CN15" i="3"/>
  <c r="CO15" i="3"/>
  <c r="CP15" i="3"/>
  <c r="CR15" i="3"/>
  <c r="CJ16" i="3"/>
  <c r="CK16" i="3"/>
  <c r="CL16" i="3"/>
  <c r="CM16" i="3"/>
  <c r="CN16" i="3"/>
  <c r="CO16" i="3"/>
  <c r="CP16" i="3"/>
  <c r="CQ16" i="3"/>
  <c r="CR16" i="3"/>
  <c r="CJ17" i="3"/>
  <c r="CK17" i="3"/>
  <c r="CL17" i="3"/>
  <c r="CM17" i="3"/>
  <c r="CN17" i="3"/>
  <c r="CO17" i="3"/>
  <c r="CP17" i="3"/>
  <c r="CQ17" i="3"/>
  <c r="CR17" i="3"/>
  <c r="CI4" i="3"/>
  <c r="CI6" i="3"/>
  <c r="CI7" i="3"/>
  <c r="CT10" i="3"/>
  <c r="CT14" i="3"/>
  <c r="CI16" i="3"/>
  <c r="CI17" i="3"/>
  <c r="CT3" i="3"/>
  <c r="AH4" i="3"/>
  <c r="AH5" i="3"/>
  <c r="CD5" i="3"/>
  <c r="AH6" i="3"/>
  <c r="AH7" i="3"/>
  <c r="AH8" i="3"/>
  <c r="AH9" i="3"/>
  <c r="BX9" i="3"/>
  <c r="AH10" i="3"/>
  <c r="AH11" i="3"/>
  <c r="AH12" i="3"/>
  <c r="CE12" i="3"/>
  <c r="AH13" i="3"/>
  <c r="AH14" i="3"/>
  <c r="AH15" i="3"/>
  <c r="AH16" i="3"/>
  <c r="AH17" i="3"/>
  <c r="AH3" i="3"/>
  <c r="AH2" i="3"/>
  <c r="CD4" i="3"/>
  <c r="AF38" i="3"/>
  <c r="CE38" i="3"/>
  <c r="DA4" i="3"/>
  <c r="AH38" i="3"/>
  <c r="CD38" i="3"/>
  <c r="CZ4" i="3"/>
  <c r="AJ38" i="3"/>
  <c r="AL38" i="3"/>
  <c r="CF38" i="3"/>
  <c r="DB4" i="3"/>
  <c r="AN38" i="3"/>
  <c r="CG38" i="3"/>
  <c r="DC4" i="3"/>
  <c r="AF39" i="3"/>
  <c r="BY39" i="3"/>
  <c r="AH39" i="3"/>
  <c r="CD39" i="3"/>
  <c r="AJ39" i="3"/>
  <c r="CB39" i="3"/>
  <c r="AL39" i="3"/>
  <c r="AN39" i="3"/>
  <c r="AF40" i="3"/>
  <c r="AH40" i="3"/>
  <c r="AJ40" i="3"/>
  <c r="AL40" i="3"/>
  <c r="CF40" i="3"/>
  <c r="DB6" i="3"/>
  <c r="AN40" i="3"/>
  <c r="AF41" i="3"/>
  <c r="AH41" i="3"/>
  <c r="AJ41" i="3"/>
  <c r="AL41" i="3"/>
  <c r="CF41" i="3"/>
  <c r="DB7" i="3"/>
  <c r="AN41" i="3"/>
  <c r="AF42" i="3"/>
  <c r="AH42" i="3"/>
  <c r="AJ42" i="3"/>
  <c r="AL42" i="3"/>
  <c r="CG42" i="3"/>
  <c r="DC8" i="3"/>
  <c r="AN42" i="3"/>
  <c r="CF42" i="3"/>
  <c r="DB8" i="3"/>
  <c r="AF43" i="3"/>
  <c r="CB43" i="3"/>
  <c r="CX9" i="3"/>
  <c r="AH43" i="3"/>
  <c r="BX43" i="3"/>
  <c r="CT9" i="3"/>
  <c r="AJ43" i="3"/>
  <c r="CD43" i="3"/>
  <c r="CZ9" i="3"/>
  <c r="AL43" i="3"/>
  <c r="AN43" i="3"/>
  <c r="AF44" i="3"/>
  <c r="CC44" i="3"/>
  <c r="AH44" i="3"/>
  <c r="AJ44" i="3"/>
  <c r="AL44" i="3"/>
  <c r="CG44" i="3"/>
  <c r="AN44" i="3"/>
  <c r="CF44" i="3"/>
  <c r="AF45" i="3"/>
  <c r="BY45" i="3"/>
  <c r="CU11" i="3"/>
  <c r="AH45" i="3"/>
  <c r="AJ45" i="3"/>
  <c r="AL45" i="3"/>
  <c r="CF45" i="3"/>
  <c r="AN45" i="3"/>
  <c r="CG45" i="3"/>
  <c r="DC11" i="3"/>
  <c r="AF46" i="3"/>
  <c r="AH46" i="3"/>
  <c r="CE46" i="3"/>
  <c r="DA12" i="3"/>
  <c r="AJ46" i="3"/>
  <c r="AL46" i="3"/>
  <c r="AN46" i="3"/>
  <c r="AF47" i="3"/>
  <c r="CE47" i="3"/>
  <c r="DA13" i="3"/>
  <c r="AH47" i="3"/>
  <c r="AJ47" i="3"/>
  <c r="AL47" i="3"/>
  <c r="CF47" i="3"/>
  <c r="DB13" i="3"/>
  <c r="AN47" i="3"/>
  <c r="AF48" i="3"/>
  <c r="CC48" i="3"/>
  <c r="AH48" i="3"/>
  <c r="AJ48" i="3"/>
  <c r="AL48" i="3"/>
  <c r="CG48" i="3"/>
  <c r="AN48" i="3"/>
  <c r="AF49" i="3"/>
  <c r="BX49" i="3"/>
  <c r="CT15" i="3"/>
  <c r="AH49" i="3"/>
  <c r="AJ49" i="3"/>
  <c r="AL49" i="3"/>
  <c r="CG49" i="3"/>
  <c r="DC15" i="3"/>
  <c r="AN49" i="3"/>
  <c r="CF49" i="3"/>
  <c r="DB15" i="3"/>
  <c r="AF50" i="3"/>
  <c r="AH50" i="3"/>
  <c r="AJ50" i="3"/>
  <c r="AL50" i="3"/>
  <c r="AN50" i="3"/>
  <c r="AF51" i="3"/>
  <c r="AH51" i="3"/>
  <c r="AJ51" i="3"/>
  <c r="AL51" i="3"/>
  <c r="AN51" i="3"/>
  <c r="AN37" i="3"/>
  <c r="AN36" i="3"/>
  <c r="AJ37" i="3"/>
  <c r="AJ36" i="3"/>
  <c r="AH37" i="3"/>
  <c r="AH36" i="3"/>
  <c r="AF37" i="3"/>
  <c r="AF36" i="3"/>
  <c r="AD38" i="3"/>
  <c r="BY38" i="3"/>
  <c r="CU4" i="3"/>
  <c r="AD39" i="3"/>
  <c r="BX39" i="3"/>
  <c r="AD40" i="3"/>
  <c r="BX40" i="3"/>
  <c r="CT6" i="3"/>
  <c r="AD41" i="3"/>
  <c r="BZ41" i="3"/>
  <c r="CV7" i="3"/>
  <c r="AD42" i="3"/>
  <c r="BX42" i="3"/>
  <c r="AD43" i="3"/>
  <c r="AD44" i="3"/>
  <c r="CD44" i="3"/>
  <c r="AD45" i="3"/>
  <c r="BX45" i="3"/>
  <c r="CT11" i="3"/>
  <c r="AD46" i="3"/>
  <c r="BX46" i="3"/>
  <c r="CT12" i="3"/>
  <c r="AD47" i="3"/>
  <c r="BX47" i="3"/>
  <c r="CT13" i="3"/>
  <c r="AD48" i="3"/>
  <c r="CA48" i="3"/>
  <c r="AD49" i="3"/>
  <c r="BY49" i="3"/>
  <c r="CU15" i="3"/>
  <c r="AD50" i="3"/>
  <c r="AD51" i="3"/>
  <c r="AD36" i="3"/>
  <c r="AL36" i="3"/>
  <c r="AL37" i="3"/>
  <c r="CF37" i="3"/>
  <c r="AD37" i="3"/>
  <c r="CA37" i="3"/>
  <c r="AN21" i="3"/>
  <c r="CG21" i="3"/>
  <c r="CR4" i="3"/>
  <c r="AN22" i="3"/>
  <c r="AN23" i="3"/>
  <c r="AN24" i="3"/>
  <c r="AN25" i="3"/>
  <c r="CF25" i="3"/>
  <c r="CQ8" i="3"/>
  <c r="AN26" i="3"/>
  <c r="AN27" i="3"/>
  <c r="CF27" i="3"/>
  <c r="DB10" i="3"/>
  <c r="AN28" i="3"/>
  <c r="CG28" i="3"/>
  <c r="CR11" i="3"/>
  <c r="AN29" i="3"/>
  <c r="AN30" i="3"/>
  <c r="AN31" i="3"/>
  <c r="AN32" i="3"/>
  <c r="CF32" i="3"/>
  <c r="CQ15" i="3"/>
  <c r="AN33" i="3"/>
  <c r="AN34" i="3"/>
  <c r="AN20" i="3"/>
  <c r="AL34" i="3"/>
  <c r="AL33" i="3"/>
  <c r="AL32" i="3"/>
  <c r="CG32" i="3"/>
  <c r="AL31" i="3"/>
  <c r="CG31" i="3"/>
  <c r="DC14" i="3"/>
  <c r="AL30" i="3"/>
  <c r="CF30" i="3"/>
  <c r="CQ13" i="3"/>
  <c r="AL29" i="3"/>
  <c r="AL28" i="3"/>
  <c r="CF28" i="3"/>
  <c r="CQ11" i="3"/>
  <c r="AL27" i="3"/>
  <c r="CG27" i="3"/>
  <c r="DC10" i="3"/>
  <c r="AL26" i="3"/>
  <c r="AL25" i="3"/>
  <c r="CG25" i="3"/>
  <c r="CR8" i="3"/>
  <c r="AL24" i="3"/>
  <c r="CF24" i="3"/>
  <c r="CQ7" i="3"/>
  <c r="AL23" i="3"/>
  <c r="CF23" i="3"/>
  <c r="CQ6" i="3"/>
  <c r="AL22" i="3"/>
  <c r="AL21" i="3"/>
  <c r="CF21" i="3"/>
  <c r="CQ4" i="3"/>
  <c r="AL20" i="3"/>
  <c r="CF20" i="3"/>
  <c r="DB3" i="3"/>
  <c r="AJ34" i="3"/>
  <c r="AJ33" i="3"/>
  <c r="AJ32" i="3"/>
  <c r="AJ31" i="3"/>
  <c r="AJ30" i="3"/>
  <c r="AJ29" i="3"/>
  <c r="AJ28" i="3"/>
  <c r="AJ27" i="3"/>
  <c r="AJ26" i="3"/>
  <c r="CD26" i="3"/>
  <c r="CO9" i="3"/>
  <c r="AJ25" i="3"/>
  <c r="AJ24" i="3"/>
  <c r="AJ23" i="3"/>
  <c r="AJ22" i="3"/>
  <c r="CB22" i="3"/>
  <c r="CX5" i="3"/>
  <c r="AJ21" i="3"/>
  <c r="AJ20" i="3"/>
  <c r="AH34" i="3"/>
  <c r="AH33" i="3"/>
  <c r="AH32" i="3"/>
  <c r="AH31" i="3"/>
  <c r="AH30" i="3"/>
  <c r="AH29" i="3"/>
  <c r="CE29" i="3"/>
  <c r="CP12" i="3"/>
  <c r="AH28" i="3"/>
  <c r="AH27" i="3"/>
  <c r="AH26" i="3"/>
  <c r="BX26" i="3"/>
  <c r="CI9" i="3"/>
  <c r="AH25" i="3"/>
  <c r="AH24" i="3"/>
  <c r="AH23" i="3"/>
  <c r="AH22" i="3"/>
  <c r="CD22" i="3"/>
  <c r="CZ5" i="3"/>
  <c r="AH21" i="3"/>
  <c r="CD21" i="3"/>
  <c r="CO4" i="3"/>
  <c r="AH20" i="3"/>
  <c r="AF21" i="3"/>
  <c r="CE21" i="3"/>
  <c r="CP4" i="3"/>
  <c r="AF22" i="3"/>
  <c r="BY22" i="3"/>
  <c r="CU5" i="3"/>
  <c r="AF23" i="3"/>
  <c r="AF24" i="3"/>
  <c r="AF25" i="3"/>
  <c r="AF26" i="3"/>
  <c r="CB26" i="3"/>
  <c r="AF27" i="3"/>
  <c r="CC27" i="3"/>
  <c r="CY10" i="3"/>
  <c r="AF28" i="3"/>
  <c r="BY28" i="3"/>
  <c r="CJ11" i="3"/>
  <c r="AF29" i="3"/>
  <c r="AF30" i="3"/>
  <c r="CE30" i="3"/>
  <c r="CP13" i="3"/>
  <c r="AF31" i="3"/>
  <c r="CC31" i="3"/>
  <c r="CY14" i="3"/>
  <c r="AF32" i="3"/>
  <c r="BX32" i="3"/>
  <c r="CI15" i="3"/>
  <c r="AF33" i="3"/>
  <c r="AF34" i="3"/>
  <c r="AF20" i="3"/>
  <c r="AN19" i="3"/>
  <c r="AJ19" i="3"/>
  <c r="AH19" i="3"/>
  <c r="AF19" i="3"/>
  <c r="AD34" i="3"/>
  <c r="AD33" i="3"/>
  <c r="AD32" i="3"/>
  <c r="BY32" i="3"/>
  <c r="CJ15" i="3"/>
  <c r="AD31" i="3"/>
  <c r="CA31" i="3"/>
  <c r="AD30" i="3"/>
  <c r="BX30" i="3"/>
  <c r="CI13" i="3"/>
  <c r="AD29" i="3"/>
  <c r="BX29" i="3"/>
  <c r="CI12" i="3"/>
  <c r="AD28" i="3"/>
  <c r="BX28" i="3"/>
  <c r="CI11" i="3"/>
  <c r="AD27" i="3"/>
  <c r="CD27" i="3"/>
  <c r="CZ10" i="3"/>
  <c r="AD26" i="3"/>
  <c r="AD25" i="3"/>
  <c r="BX25" i="3"/>
  <c r="CI8" i="3"/>
  <c r="AD24" i="3"/>
  <c r="BZ24" i="3"/>
  <c r="AD23" i="3"/>
  <c r="BX23" i="3"/>
  <c r="AD22" i="3"/>
  <c r="BX22" i="3"/>
  <c r="CT5" i="3"/>
  <c r="AD21" i="3"/>
  <c r="BY21" i="3"/>
  <c r="CJ4" i="3"/>
  <c r="AD20" i="3"/>
  <c r="CA20" i="3"/>
  <c r="CW3" i="3"/>
  <c r="AL19" i="3"/>
  <c r="AD19" i="3"/>
  <c r="X21" i="3"/>
  <c r="X38" i="3"/>
  <c r="X22" i="3"/>
  <c r="X39" i="3"/>
  <c r="X23" i="3"/>
  <c r="X24" i="3"/>
  <c r="X25" i="3"/>
  <c r="X42" i="3"/>
  <c r="X26" i="3"/>
  <c r="X43" i="3"/>
  <c r="X27" i="3"/>
  <c r="X28" i="3"/>
  <c r="X45" i="3"/>
  <c r="X29" i="3"/>
  <c r="X46" i="3"/>
  <c r="X30" i="3"/>
  <c r="X47" i="3"/>
  <c r="X31" i="3"/>
  <c r="X32" i="3"/>
  <c r="X49" i="3"/>
  <c r="X33" i="3"/>
  <c r="X34" i="3"/>
  <c r="X51" i="3"/>
  <c r="X20" i="3"/>
  <c r="V21" i="3"/>
  <c r="V38" i="3"/>
  <c r="V22" i="3"/>
  <c r="V23" i="3"/>
  <c r="V24" i="3"/>
  <c r="V25" i="3"/>
  <c r="V42" i="3"/>
  <c r="V26" i="3"/>
  <c r="V43" i="3"/>
  <c r="V27" i="3"/>
  <c r="V28" i="3"/>
  <c r="V29" i="3"/>
  <c r="V46" i="3"/>
  <c r="V30" i="3"/>
  <c r="V47" i="3"/>
  <c r="V31" i="3"/>
  <c r="V32" i="3"/>
  <c r="V33" i="3"/>
  <c r="V50" i="3"/>
  <c r="V34" i="3"/>
  <c r="V51" i="3"/>
  <c r="V20" i="3"/>
  <c r="AD4" i="3"/>
  <c r="BY4" i="3"/>
  <c r="AD5" i="3"/>
  <c r="BX5" i="3"/>
  <c r="AD6" i="3"/>
  <c r="BX6" i="3"/>
  <c r="AD7" i="3"/>
  <c r="BZ7" i="3"/>
  <c r="AD8" i="3"/>
  <c r="BX8" i="3"/>
  <c r="AD9" i="3"/>
  <c r="AD10" i="3"/>
  <c r="CD10" i="3"/>
  <c r="AD11" i="3"/>
  <c r="BX11" i="3"/>
  <c r="AD12" i="3"/>
  <c r="BX12" i="3"/>
  <c r="AD13" i="3"/>
  <c r="BX13" i="3"/>
  <c r="AD14" i="3"/>
  <c r="CA14" i="3"/>
  <c r="AD15" i="3"/>
  <c r="BY15" i="3"/>
  <c r="AD16" i="3"/>
  <c r="AD17" i="3"/>
  <c r="AD3" i="3"/>
  <c r="CA3" i="3"/>
  <c r="AK4" i="3"/>
  <c r="AK21" i="3"/>
  <c r="AK38" i="3"/>
  <c r="AL4" i="3"/>
  <c r="CF4" i="3"/>
  <c r="AM4" i="3"/>
  <c r="AM21" i="3"/>
  <c r="AM38" i="3"/>
  <c r="AN4" i="3"/>
  <c r="CG4" i="3"/>
  <c r="AK5" i="3"/>
  <c r="AK22" i="3"/>
  <c r="AK39" i="3"/>
  <c r="AL5" i="3"/>
  <c r="AM5" i="3"/>
  <c r="AM22" i="3"/>
  <c r="AM39" i="3"/>
  <c r="AN5" i="3"/>
  <c r="AK6" i="3"/>
  <c r="AK23" i="3"/>
  <c r="AK40" i="3"/>
  <c r="AL6" i="3"/>
  <c r="CF6" i="3"/>
  <c r="AM6" i="3"/>
  <c r="AM23" i="3"/>
  <c r="AM40" i="3"/>
  <c r="AN6" i="3"/>
  <c r="AK7" i="3"/>
  <c r="AK24" i="3"/>
  <c r="AK41" i="3"/>
  <c r="AL7" i="3"/>
  <c r="CF7" i="3"/>
  <c r="AM7" i="3"/>
  <c r="AM24" i="3"/>
  <c r="AM41" i="3"/>
  <c r="AN7" i="3"/>
  <c r="AK8" i="3"/>
  <c r="AK25" i="3"/>
  <c r="AK42" i="3"/>
  <c r="AL8" i="3"/>
  <c r="CG8" i="3"/>
  <c r="AM8" i="3"/>
  <c r="AM25" i="3"/>
  <c r="AM42" i="3"/>
  <c r="AN8" i="3"/>
  <c r="CF8" i="3"/>
  <c r="AK9" i="3"/>
  <c r="AK26" i="3"/>
  <c r="AK43" i="3"/>
  <c r="AL9" i="3"/>
  <c r="AM9" i="3"/>
  <c r="AM26" i="3"/>
  <c r="AM43" i="3"/>
  <c r="AN9" i="3"/>
  <c r="AK10" i="3"/>
  <c r="AK27" i="3"/>
  <c r="AK44" i="3"/>
  <c r="AL10" i="3"/>
  <c r="CG10" i="3"/>
  <c r="AM10" i="3"/>
  <c r="AM27" i="3"/>
  <c r="AM44" i="3"/>
  <c r="AN10" i="3"/>
  <c r="CF10" i="3"/>
  <c r="AK11" i="3"/>
  <c r="AK28" i="3"/>
  <c r="AK45" i="3"/>
  <c r="AL11" i="3"/>
  <c r="CF11" i="3"/>
  <c r="AM11" i="3"/>
  <c r="AM28" i="3"/>
  <c r="AM45" i="3"/>
  <c r="AN11" i="3"/>
  <c r="CG11" i="3"/>
  <c r="AK12" i="3"/>
  <c r="AK29" i="3"/>
  <c r="AK46" i="3"/>
  <c r="AL12" i="3"/>
  <c r="AM12" i="3"/>
  <c r="AM29" i="3"/>
  <c r="AM46" i="3"/>
  <c r="AN12" i="3"/>
  <c r="AK13" i="3"/>
  <c r="AK30" i="3"/>
  <c r="AK47" i="3"/>
  <c r="AL13" i="3"/>
  <c r="CF13" i="3"/>
  <c r="AM13" i="3"/>
  <c r="AM30" i="3"/>
  <c r="AM47" i="3"/>
  <c r="AN13" i="3"/>
  <c r="AK14" i="3"/>
  <c r="AK31" i="3"/>
  <c r="AK48" i="3"/>
  <c r="AL14" i="3"/>
  <c r="CG14" i="3"/>
  <c r="AM14" i="3"/>
  <c r="AM31" i="3"/>
  <c r="AM48" i="3"/>
  <c r="AN14" i="3"/>
  <c r="AK15" i="3"/>
  <c r="AK32" i="3"/>
  <c r="AK49" i="3"/>
  <c r="AL15" i="3"/>
  <c r="CG15" i="3"/>
  <c r="AM15" i="3"/>
  <c r="AM32" i="3"/>
  <c r="AM49" i="3"/>
  <c r="AN15" i="3"/>
  <c r="CF15" i="3"/>
  <c r="AK16" i="3"/>
  <c r="AK33" i="3"/>
  <c r="AK50" i="3"/>
  <c r="AL16" i="3"/>
  <c r="AM16" i="3"/>
  <c r="AM33" i="3"/>
  <c r="AM50" i="3"/>
  <c r="AN16" i="3"/>
  <c r="AK17" i="3"/>
  <c r="AK34" i="3"/>
  <c r="AK51" i="3"/>
  <c r="AL17" i="3"/>
  <c r="AM17" i="3"/>
  <c r="AM34" i="3"/>
  <c r="AM51" i="3"/>
  <c r="AN17" i="3"/>
  <c r="AL3" i="3"/>
  <c r="CF3" i="3"/>
  <c r="AK3" i="3"/>
  <c r="AK20" i="3"/>
  <c r="AK37" i="3"/>
  <c r="AN3" i="3"/>
  <c r="AM3" i="3"/>
  <c r="AM20" i="3"/>
  <c r="AM37" i="3"/>
  <c r="AM2" i="3"/>
  <c r="AM19" i="3"/>
  <c r="AN2" i="3"/>
  <c r="AK2" i="3"/>
  <c r="AK19" i="3"/>
  <c r="AL2" i="3"/>
  <c r="AE4" i="3"/>
  <c r="AE21" i="3"/>
  <c r="AE38" i="3"/>
  <c r="AF4" i="3"/>
  <c r="CE4" i="3"/>
  <c r="AG4" i="3"/>
  <c r="AG21" i="3"/>
  <c r="AG38" i="3"/>
  <c r="AI4" i="3"/>
  <c r="AI21" i="3"/>
  <c r="AI38" i="3"/>
  <c r="AJ4" i="3"/>
  <c r="AE5" i="3"/>
  <c r="AE22" i="3"/>
  <c r="AE39" i="3"/>
  <c r="AF5" i="3"/>
  <c r="BY5" i="3"/>
  <c r="AG5" i="3"/>
  <c r="AG22" i="3"/>
  <c r="AG39" i="3"/>
  <c r="AI5" i="3"/>
  <c r="AI22" i="3"/>
  <c r="AI39" i="3"/>
  <c r="AJ5" i="3"/>
  <c r="CB5" i="3"/>
  <c r="AE6" i="3"/>
  <c r="AE23" i="3"/>
  <c r="AE40" i="3"/>
  <c r="AF6" i="3"/>
  <c r="AG6" i="3"/>
  <c r="AG23" i="3"/>
  <c r="AG40" i="3"/>
  <c r="AI6" i="3"/>
  <c r="AI23" i="3"/>
  <c r="AI40" i="3"/>
  <c r="AJ6" i="3"/>
  <c r="AE7" i="3"/>
  <c r="AE24" i="3"/>
  <c r="AE41" i="3"/>
  <c r="AF7" i="3"/>
  <c r="AG7" i="3"/>
  <c r="AG24" i="3"/>
  <c r="AG41" i="3"/>
  <c r="AI7" i="3"/>
  <c r="AI24" i="3"/>
  <c r="AI41" i="3"/>
  <c r="AJ7" i="3"/>
  <c r="AE8" i="3"/>
  <c r="AE25" i="3"/>
  <c r="AE42" i="3"/>
  <c r="AF8" i="3"/>
  <c r="AG8" i="3"/>
  <c r="AG25" i="3"/>
  <c r="AG42" i="3"/>
  <c r="AI8" i="3"/>
  <c r="AI25" i="3"/>
  <c r="AI42" i="3"/>
  <c r="AJ8" i="3"/>
  <c r="AE9" i="3"/>
  <c r="AE26" i="3"/>
  <c r="AE43" i="3"/>
  <c r="AF9" i="3"/>
  <c r="CB9" i="3"/>
  <c r="AG9" i="3"/>
  <c r="AG26" i="3"/>
  <c r="AG43" i="3"/>
  <c r="AI9" i="3"/>
  <c r="AI26" i="3"/>
  <c r="AI43" i="3"/>
  <c r="AJ9" i="3"/>
  <c r="CD9" i="3"/>
  <c r="AE10" i="3"/>
  <c r="AE27" i="3"/>
  <c r="AE44" i="3"/>
  <c r="AF10" i="3"/>
  <c r="CC10" i="3"/>
  <c r="AG10" i="3"/>
  <c r="AG27" i="3"/>
  <c r="AG44" i="3"/>
  <c r="AI10" i="3"/>
  <c r="AI27" i="3"/>
  <c r="AI44" i="3"/>
  <c r="AJ10" i="3"/>
  <c r="AE11" i="3"/>
  <c r="AE28" i="3"/>
  <c r="AE45" i="3"/>
  <c r="AF11" i="3"/>
  <c r="BY11" i="3"/>
  <c r="AG11" i="3"/>
  <c r="AG28" i="3"/>
  <c r="AG45" i="3"/>
  <c r="AI11" i="3"/>
  <c r="AI28" i="3"/>
  <c r="AI45" i="3"/>
  <c r="AJ11" i="3"/>
  <c r="AE12" i="3"/>
  <c r="AE29" i="3"/>
  <c r="AE46" i="3"/>
  <c r="AF12" i="3"/>
  <c r="AG12" i="3"/>
  <c r="AG29" i="3"/>
  <c r="AG46" i="3"/>
  <c r="AI12" i="3"/>
  <c r="AI29" i="3"/>
  <c r="AI46" i="3"/>
  <c r="AJ12" i="3"/>
  <c r="AE13" i="3"/>
  <c r="AE30" i="3"/>
  <c r="AE47" i="3"/>
  <c r="AF13" i="3"/>
  <c r="CE13" i="3"/>
  <c r="AG13" i="3"/>
  <c r="AG30" i="3"/>
  <c r="AG47" i="3"/>
  <c r="AI13" i="3"/>
  <c r="AI30" i="3"/>
  <c r="AI47" i="3"/>
  <c r="AJ13" i="3"/>
  <c r="AE14" i="3"/>
  <c r="AE31" i="3"/>
  <c r="AE48" i="3"/>
  <c r="AF14" i="3"/>
  <c r="CC14" i="3"/>
  <c r="AG14" i="3"/>
  <c r="AG31" i="3"/>
  <c r="AG48" i="3"/>
  <c r="AI14" i="3"/>
  <c r="AI31" i="3"/>
  <c r="AI48" i="3"/>
  <c r="AJ14" i="3"/>
  <c r="AE15" i="3"/>
  <c r="AE32" i="3"/>
  <c r="AE49" i="3"/>
  <c r="AF15" i="3"/>
  <c r="BX15" i="3"/>
  <c r="AG15" i="3"/>
  <c r="AG32" i="3"/>
  <c r="AG49" i="3"/>
  <c r="AI15" i="3"/>
  <c r="AI32" i="3"/>
  <c r="AI49" i="3"/>
  <c r="AJ15" i="3"/>
  <c r="AE16" i="3"/>
  <c r="AE33" i="3"/>
  <c r="AE50" i="3"/>
  <c r="AF16" i="3"/>
  <c r="AG16" i="3"/>
  <c r="AG33" i="3"/>
  <c r="AG50" i="3"/>
  <c r="AI16" i="3"/>
  <c r="AI33" i="3"/>
  <c r="AI50" i="3"/>
  <c r="AJ16" i="3"/>
  <c r="AE17" i="3"/>
  <c r="AE34" i="3"/>
  <c r="AE51" i="3"/>
  <c r="AF17" i="3"/>
  <c r="AG17" i="3"/>
  <c r="AG34" i="3"/>
  <c r="AG51" i="3"/>
  <c r="AI17" i="3"/>
  <c r="AI34" i="3"/>
  <c r="AI51" i="3"/>
  <c r="AJ17" i="3"/>
  <c r="AE3" i="3"/>
  <c r="AE20" i="3"/>
  <c r="AE37" i="3"/>
  <c r="AF3" i="3"/>
  <c r="AG3" i="3"/>
  <c r="AG20" i="3"/>
  <c r="AG37" i="3"/>
  <c r="AI3" i="3"/>
  <c r="AI20" i="3"/>
  <c r="AI37" i="3"/>
  <c r="AJ3" i="3"/>
  <c r="AJ2" i="3"/>
  <c r="AF2" i="3"/>
  <c r="AI2" i="3"/>
  <c r="AI19" i="3"/>
  <c r="AG2" i="3"/>
  <c r="AG19" i="3"/>
  <c r="AE2" i="3"/>
  <c r="AE19" i="3"/>
  <c r="AC4" i="3"/>
  <c r="AC21" i="3"/>
  <c r="AC38" i="3"/>
  <c r="AC5" i="3"/>
  <c r="AC22" i="3"/>
  <c r="AC39" i="3"/>
  <c r="AC6" i="3"/>
  <c r="AC23" i="3"/>
  <c r="AC40" i="3"/>
  <c r="AC7" i="3"/>
  <c r="AC24" i="3"/>
  <c r="AC41" i="3"/>
  <c r="AC8" i="3"/>
  <c r="AC25" i="3"/>
  <c r="AC42" i="3"/>
  <c r="AC9" i="3"/>
  <c r="AC26" i="3"/>
  <c r="AC43" i="3"/>
  <c r="AC10" i="3"/>
  <c r="AC27" i="3"/>
  <c r="AC44" i="3"/>
  <c r="AC11" i="3"/>
  <c r="AC28" i="3"/>
  <c r="AC45" i="3"/>
  <c r="AC12" i="3"/>
  <c r="AC29" i="3"/>
  <c r="AC46" i="3"/>
  <c r="AC13" i="3"/>
  <c r="AC30" i="3"/>
  <c r="AC47" i="3"/>
  <c r="AC14" i="3"/>
  <c r="AC31" i="3"/>
  <c r="AC48" i="3"/>
  <c r="AC15" i="3"/>
  <c r="AC32" i="3"/>
  <c r="AC49" i="3"/>
  <c r="AC16" i="3"/>
  <c r="AC33" i="3"/>
  <c r="AC50" i="3"/>
  <c r="AC17" i="3"/>
  <c r="AC34" i="3"/>
  <c r="AC51" i="3"/>
  <c r="AC3" i="3"/>
  <c r="AC20" i="3"/>
  <c r="AC37" i="3"/>
  <c r="AD2" i="3"/>
  <c r="AC2" i="3"/>
  <c r="AC19" i="3"/>
  <c r="AUG17" i="4"/>
  <c r="AUF17" i="4"/>
  <c r="AUD17" i="4"/>
  <c r="AUC17" i="4"/>
  <c r="AUB17" i="4"/>
  <c r="FD17" i="4"/>
  <c r="AUG16" i="4"/>
  <c r="AUF16" i="4"/>
  <c r="AUD16" i="4"/>
  <c r="AUC16" i="4"/>
  <c r="AUB16" i="4"/>
  <c r="AUG15" i="4"/>
  <c r="AUF15" i="4"/>
  <c r="AUD15" i="4"/>
  <c r="AUC15" i="4"/>
  <c r="AUB15" i="4"/>
  <c r="AUG14" i="4"/>
  <c r="AUF14" i="4"/>
  <c r="AUD14" i="4"/>
  <c r="AUC14" i="4"/>
  <c r="AUB14" i="4"/>
  <c r="AUG13" i="4"/>
  <c r="AUF13" i="4"/>
  <c r="AUD13" i="4"/>
  <c r="AUC13" i="4"/>
  <c r="AUB13" i="4"/>
  <c r="AUG12" i="4"/>
  <c r="AUF12" i="4"/>
  <c r="AUD12" i="4"/>
  <c r="AUC12" i="4"/>
  <c r="AUB12" i="4"/>
  <c r="AUG11" i="4"/>
  <c r="AUF11" i="4"/>
  <c r="AUD11" i="4"/>
  <c r="AUC11" i="4"/>
  <c r="AUB11" i="4"/>
  <c r="AUG10" i="4"/>
  <c r="AUF10" i="4"/>
  <c r="AUD10" i="4"/>
  <c r="AUC10" i="4"/>
  <c r="AUB10" i="4"/>
  <c r="AUG9" i="4"/>
  <c r="AUF9" i="4"/>
  <c r="AUD9" i="4"/>
  <c r="AUC9" i="4"/>
  <c r="AUB9" i="4"/>
  <c r="AUG8" i="4"/>
  <c r="AUF8" i="4"/>
  <c r="AUD8" i="4"/>
  <c r="AUC8" i="4"/>
  <c r="AUB8" i="4"/>
  <c r="AUG7" i="4"/>
  <c r="AUF7" i="4"/>
  <c r="AUD7" i="4"/>
  <c r="AUC7" i="4"/>
  <c r="AUB7" i="4"/>
  <c r="AUG6" i="4"/>
  <c r="AUF6" i="4"/>
  <c r="AUD6" i="4"/>
  <c r="AUC6" i="4"/>
  <c r="AUB6" i="4"/>
  <c r="AUG5" i="4"/>
  <c r="AUF5" i="4"/>
  <c r="AUD5" i="4"/>
  <c r="AUC5" i="4"/>
  <c r="AUB5" i="4"/>
  <c r="AUG4" i="4"/>
  <c r="AUF4" i="4"/>
  <c r="AUD4" i="4"/>
  <c r="AUC4" i="4"/>
  <c r="AUB4" i="4"/>
  <c r="AUG3" i="4"/>
  <c r="AUF3" i="4"/>
  <c r="AUD3" i="4"/>
  <c r="AUC3" i="4"/>
  <c r="BV2" i="3"/>
  <c r="BV4" i="3"/>
  <c r="BV6" i="3"/>
  <c r="BV7" i="3"/>
  <c r="BV8" i="3"/>
  <c r="BV9" i="3"/>
  <c r="BV11" i="3"/>
  <c r="BV12" i="3"/>
  <c r="BV13" i="3"/>
  <c r="BV15" i="3"/>
  <c r="BV16" i="3"/>
  <c r="BV17" i="3"/>
  <c r="BM2" i="3"/>
  <c r="BN2" i="3"/>
  <c r="BO2" i="3"/>
  <c r="BP2" i="3"/>
  <c r="BQ2" i="3"/>
  <c r="BR2" i="3"/>
  <c r="BS2" i="3"/>
  <c r="BT2" i="3"/>
  <c r="BU2" i="3"/>
  <c r="BM4" i="3"/>
  <c r="BN4" i="3"/>
  <c r="BO4" i="3"/>
  <c r="BP4" i="3"/>
  <c r="BQ4" i="3"/>
  <c r="BR4" i="3"/>
  <c r="BS4" i="3"/>
  <c r="BT4" i="3"/>
  <c r="BU4" i="3"/>
  <c r="BM6" i="3"/>
  <c r="BN6" i="3"/>
  <c r="BO6" i="3"/>
  <c r="BP6" i="3"/>
  <c r="BQ6" i="3"/>
  <c r="BR6" i="3"/>
  <c r="BS6" i="3"/>
  <c r="BT6" i="3"/>
  <c r="BU6" i="3"/>
  <c r="BN7" i="3"/>
  <c r="BO7" i="3"/>
  <c r="BP7" i="3"/>
  <c r="BQ7" i="3"/>
  <c r="BR7" i="3"/>
  <c r="BS7" i="3"/>
  <c r="BT7" i="3"/>
  <c r="BU7" i="3"/>
  <c r="BO8" i="3"/>
  <c r="BP8" i="3"/>
  <c r="BQ8" i="3"/>
  <c r="BR8" i="3"/>
  <c r="BS8" i="3"/>
  <c r="BT8" i="3"/>
  <c r="BN9" i="3"/>
  <c r="BO9" i="3"/>
  <c r="BP9" i="3"/>
  <c r="BQ9" i="3"/>
  <c r="BR9" i="3"/>
  <c r="BS9" i="3"/>
  <c r="BT9" i="3"/>
  <c r="BU9" i="3"/>
  <c r="BN11" i="3"/>
  <c r="BO11" i="3"/>
  <c r="BP11" i="3"/>
  <c r="BQ11" i="3"/>
  <c r="BR11" i="3"/>
  <c r="BS11" i="3"/>
  <c r="BT11" i="3"/>
  <c r="BU11" i="3"/>
  <c r="BM12" i="3"/>
  <c r="BN12" i="3"/>
  <c r="BO12" i="3"/>
  <c r="BP12" i="3"/>
  <c r="BQ12" i="3"/>
  <c r="BR12" i="3"/>
  <c r="BS12" i="3"/>
  <c r="BT12" i="3"/>
  <c r="BU12" i="3"/>
  <c r="BM13" i="3"/>
  <c r="BN13" i="3"/>
  <c r="BO13" i="3"/>
  <c r="BP13" i="3"/>
  <c r="BQ13" i="3"/>
  <c r="BR13" i="3"/>
  <c r="BS13" i="3"/>
  <c r="BT13" i="3"/>
  <c r="BU13" i="3"/>
  <c r="BN15" i="3"/>
  <c r="BO15" i="3"/>
  <c r="BP15" i="3"/>
  <c r="BQ15" i="3"/>
  <c r="BR15" i="3"/>
  <c r="BS15" i="3"/>
  <c r="BT15" i="3"/>
  <c r="BU15" i="3"/>
  <c r="BM16" i="3"/>
  <c r="BN16" i="3"/>
  <c r="BO16" i="3"/>
  <c r="BP16" i="3"/>
  <c r="BQ16" i="3"/>
  <c r="BR16" i="3"/>
  <c r="BS16" i="3"/>
  <c r="BT16" i="3"/>
  <c r="BU16" i="3"/>
  <c r="BM17" i="3"/>
  <c r="BN17" i="3"/>
  <c r="BO17" i="3"/>
  <c r="BP17" i="3"/>
  <c r="BQ17" i="3"/>
  <c r="BR17" i="3"/>
  <c r="BS17" i="3"/>
  <c r="BT17" i="3"/>
  <c r="BU17" i="3"/>
  <c r="BL17" i="3"/>
  <c r="CT70" i="3"/>
  <c r="DA70" i="3"/>
  <c r="BL2" i="3"/>
  <c r="BB2" i="3"/>
  <c r="BC2" i="3"/>
  <c r="BD2" i="3"/>
  <c r="BE2" i="3"/>
  <c r="BF2" i="3"/>
  <c r="BG2" i="3"/>
  <c r="BH2" i="3"/>
  <c r="BI2" i="3"/>
  <c r="BJ2" i="3"/>
  <c r="BK2" i="3"/>
  <c r="BN3" i="3"/>
  <c r="BP3" i="3"/>
  <c r="BQ3" i="3"/>
  <c r="BR3" i="3"/>
  <c r="BS3" i="3"/>
  <c r="BT3" i="3"/>
  <c r="BU3" i="3"/>
  <c r="BV3" i="3"/>
  <c r="BC4" i="3"/>
  <c r="BD4" i="3"/>
  <c r="BE4" i="3"/>
  <c r="BF4" i="3"/>
  <c r="BG4" i="3"/>
  <c r="BH4" i="3"/>
  <c r="BI4" i="3"/>
  <c r="BJ4" i="3"/>
  <c r="BK4" i="3"/>
  <c r="BM5" i="3"/>
  <c r="BO5" i="3"/>
  <c r="BP5" i="3"/>
  <c r="BQ5" i="3"/>
  <c r="BR5" i="3"/>
  <c r="BS5" i="3"/>
  <c r="BT5" i="3"/>
  <c r="BU5" i="3"/>
  <c r="BV5" i="3"/>
  <c r="BC6" i="3"/>
  <c r="BD6" i="3"/>
  <c r="BE6" i="3"/>
  <c r="BF6" i="3"/>
  <c r="BG6" i="3"/>
  <c r="BH6" i="3"/>
  <c r="BI6" i="3"/>
  <c r="BJ6" i="3"/>
  <c r="BK6" i="3"/>
  <c r="BC7" i="3"/>
  <c r="BD7" i="3"/>
  <c r="BE7" i="3"/>
  <c r="BF7" i="3"/>
  <c r="BG7" i="3"/>
  <c r="BH7" i="3"/>
  <c r="BI7" i="3"/>
  <c r="BJ7" i="3"/>
  <c r="BK7" i="3"/>
  <c r="BB8" i="3"/>
  <c r="BC8" i="3"/>
  <c r="BD8" i="3"/>
  <c r="BE8" i="3"/>
  <c r="BF8" i="3"/>
  <c r="BG8" i="3"/>
  <c r="BH8" i="3"/>
  <c r="BI8" i="3"/>
  <c r="BJ8" i="3"/>
  <c r="BK8" i="3"/>
  <c r="BC9" i="3"/>
  <c r="BD9" i="3"/>
  <c r="BE9" i="3"/>
  <c r="BF9" i="3"/>
  <c r="BG9" i="3"/>
  <c r="BH9" i="3"/>
  <c r="BI9" i="3"/>
  <c r="BN10" i="3"/>
  <c r="BO10" i="3"/>
  <c r="BP10" i="3"/>
  <c r="BQ10" i="3"/>
  <c r="BR10" i="3"/>
  <c r="BS10" i="3"/>
  <c r="BT10" i="3"/>
  <c r="BU10" i="3"/>
  <c r="BV10" i="3"/>
  <c r="BB11" i="3"/>
  <c r="BC11" i="3"/>
  <c r="BD11" i="3"/>
  <c r="BE11" i="3"/>
  <c r="BF11" i="3"/>
  <c r="BG11" i="3"/>
  <c r="BH11" i="3"/>
  <c r="BI11" i="3"/>
  <c r="BJ11" i="3"/>
  <c r="BK11" i="3"/>
  <c r="BC12" i="3"/>
  <c r="BD12" i="3"/>
  <c r="BE12" i="3"/>
  <c r="BF12" i="3"/>
  <c r="BG12" i="3"/>
  <c r="BH12" i="3"/>
  <c r="BI12" i="3"/>
  <c r="BJ12" i="3"/>
  <c r="BK12" i="3"/>
  <c r="BC13" i="3"/>
  <c r="BD13" i="3"/>
  <c r="BE13" i="3"/>
  <c r="BF13" i="3"/>
  <c r="BG13" i="3"/>
  <c r="BH13" i="3"/>
  <c r="BI13" i="3"/>
  <c r="BJ13" i="3"/>
  <c r="BK13" i="3"/>
  <c r="BN14" i="3"/>
  <c r="BO14" i="3"/>
  <c r="BP14" i="3"/>
  <c r="BQ14" i="3"/>
  <c r="BR14" i="3"/>
  <c r="BS14" i="3"/>
  <c r="BT14" i="3"/>
  <c r="BU14" i="3"/>
  <c r="BV14" i="3"/>
  <c r="BC15" i="3"/>
  <c r="BD15" i="3"/>
  <c r="BE15" i="3"/>
  <c r="BF15" i="3"/>
  <c r="BG15" i="3"/>
  <c r="BH15" i="3"/>
  <c r="BI15" i="3"/>
  <c r="BJ15" i="3"/>
  <c r="BK15" i="3"/>
  <c r="BC16" i="3"/>
  <c r="BD16" i="3"/>
  <c r="BE16" i="3"/>
  <c r="BF16" i="3"/>
  <c r="BG16" i="3"/>
  <c r="BH16" i="3"/>
  <c r="BI16" i="3"/>
  <c r="BJ16" i="3"/>
  <c r="BK16" i="3"/>
  <c r="BC17" i="3"/>
  <c r="BD17" i="3"/>
  <c r="BE17" i="3"/>
  <c r="BF17" i="3"/>
  <c r="BG17" i="3"/>
  <c r="BH17" i="3"/>
  <c r="BI17" i="3"/>
  <c r="BJ17" i="3"/>
  <c r="BK17" i="3"/>
  <c r="BA2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37" i="3"/>
  <c r="W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U37" i="3"/>
  <c r="S37" i="3"/>
  <c r="S21" i="3"/>
  <c r="T21" i="3"/>
  <c r="T38" i="3"/>
  <c r="U21" i="3"/>
  <c r="AQ21" i="3"/>
  <c r="BB4" i="3"/>
  <c r="S22" i="3"/>
  <c r="T22" i="3"/>
  <c r="T39" i="3"/>
  <c r="U22" i="3"/>
  <c r="S23" i="3"/>
  <c r="T23" i="3"/>
  <c r="T40" i="3"/>
  <c r="U23" i="3"/>
  <c r="S24" i="3"/>
  <c r="T24" i="3"/>
  <c r="T41" i="3"/>
  <c r="U24" i="3"/>
  <c r="S25" i="3"/>
  <c r="T25" i="3"/>
  <c r="T42" i="3"/>
  <c r="U25" i="3"/>
  <c r="S26" i="3"/>
  <c r="T26" i="3"/>
  <c r="T43" i="3"/>
  <c r="U26" i="3"/>
  <c r="S27" i="3"/>
  <c r="T27" i="3"/>
  <c r="T44" i="3"/>
  <c r="U27" i="3"/>
  <c r="S28" i="3"/>
  <c r="T28" i="3"/>
  <c r="T45" i="3"/>
  <c r="U28" i="3"/>
  <c r="S29" i="3"/>
  <c r="T29" i="3"/>
  <c r="T46" i="3"/>
  <c r="U29" i="3"/>
  <c r="S30" i="3"/>
  <c r="T30" i="3"/>
  <c r="T47" i="3"/>
  <c r="U30" i="3"/>
  <c r="S31" i="3"/>
  <c r="T31" i="3"/>
  <c r="T48" i="3"/>
  <c r="U31" i="3"/>
  <c r="S32" i="3"/>
  <c r="T32" i="3"/>
  <c r="T49" i="3"/>
  <c r="U32" i="3"/>
  <c r="S33" i="3"/>
  <c r="T33" i="3"/>
  <c r="T50" i="3"/>
  <c r="U33" i="3"/>
  <c r="S34" i="3"/>
  <c r="T34" i="3"/>
  <c r="T51" i="3"/>
  <c r="U34" i="3"/>
  <c r="S20" i="3"/>
  <c r="U20" i="3"/>
  <c r="AQ20" i="3"/>
  <c r="BM3" i="3"/>
  <c r="T20" i="3"/>
  <c r="T37" i="3"/>
  <c r="U19" i="3"/>
  <c r="T19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M3" i="3"/>
  <c r="L3" i="3"/>
  <c r="M2" i="3"/>
  <c r="L2" i="3"/>
  <c r="Y21" i="3"/>
  <c r="Y22" i="3"/>
  <c r="Y23" i="3"/>
  <c r="Y24" i="3"/>
  <c r="Y25" i="3"/>
  <c r="Y26" i="3"/>
  <c r="BK9" i="3"/>
  <c r="Y27" i="3"/>
  <c r="Y28" i="3"/>
  <c r="Y29" i="3"/>
  <c r="Y30" i="3"/>
  <c r="Y31" i="3"/>
  <c r="Y32" i="3"/>
  <c r="Y33" i="3"/>
  <c r="Y34" i="3"/>
  <c r="Y20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Y2" i="3"/>
  <c r="W2" i="3"/>
  <c r="Y19" i="3"/>
  <c r="W19" i="3"/>
  <c r="X19" i="3"/>
  <c r="X2" i="3"/>
  <c r="V19" i="3"/>
  <c r="V2" i="3"/>
  <c r="R21" i="3"/>
  <c r="R38" i="3"/>
  <c r="R22" i="3"/>
  <c r="R39" i="3"/>
  <c r="R23" i="3"/>
  <c r="R40" i="3"/>
  <c r="R24" i="3"/>
  <c r="R41" i="3"/>
  <c r="R25" i="3"/>
  <c r="R42" i="3"/>
  <c r="R26" i="3"/>
  <c r="R43" i="3"/>
  <c r="R27" i="3"/>
  <c r="R44" i="3"/>
  <c r="R28" i="3"/>
  <c r="R45" i="3"/>
  <c r="R29" i="3"/>
  <c r="R46" i="3"/>
  <c r="R30" i="3"/>
  <c r="R47" i="3"/>
  <c r="R31" i="3"/>
  <c r="R48" i="3"/>
  <c r="R32" i="3"/>
  <c r="R49" i="3"/>
  <c r="R33" i="3"/>
  <c r="R50" i="3"/>
  <c r="R34" i="3"/>
  <c r="R51" i="3"/>
  <c r="R20" i="3"/>
  <c r="R37" i="3"/>
  <c r="S19" i="3"/>
  <c r="R19" i="3"/>
  <c r="BB51" i="3"/>
  <c r="BB48" i="3"/>
  <c r="BB44" i="3"/>
  <c r="BB39" i="3"/>
  <c r="BB37" i="3"/>
  <c r="AZ17" i="3"/>
  <c r="AY17" i="3"/>
  <c r="AX17" i="3"/>
  <c r="AZ16" i="3"/>
  <c r="AY16" i="3"/>
  <c r="AX16" i="3"/>
  <c r="AZ15" i="3"/>
  <c r="AX15" i="3"/>
  <c r="AZ14" i="3"/>
  <c r="AY14" i="3"/>
  <c r="AX14" i="3"/>
  <c r="AZ13" i="3"/>
  <c r="AY13" i="3"/>
  <c r="AX13" i="3"/>
  <c r="AZ12" i="3"/>
  <c r="AY12" i="3"/>
  <c r="AX12" i="3"/>
  <c r="AZ11" i="3"/>
  <c r="AY11" i="3"/>
  <c r="AX11" i="3"/>
  <c r="AZ10" i="3"/>
  <c r="AY10" i="3"/>
  <c r="AX10" i="3"/>
  <c r="AZ9" i="3"/>
  <c r="AX9" i="3"/>
  <c r="AZ8" i="3"/>
  <c r="AY8" i="3"/>
  <c r="AZ7" i="3"/>
  <c r="AX7" i="3"/>
  <c r="AZ6" i="3"/>
  <c r="AY6" i="3"/>
  <c r="AX6" i="3"/>
  <c r="AZ5" i="3"/>
  <c r="AY5" i="3"/>
  <c r="AZ4" i="3"/>
  <c r="AY4" i="3"/>
  <c r="AX4" i="3"/>
  <c r="AZ3" i="3"/>
  <c r="AY3" i="3"/>
  <c r="AX3" i="3"/>
  <c r="Y4" i="3"/>
  <c r="Y5" i="3"/>
  <c r="Y6" i="3"/>
  <c r="Y7" i="3"/>
  <c r="Y8" i="3"/>
  <c r="AX8" i="3"/>
  <c r="Y9" i="3"/>
  <c r="AY9" i="3"/>
  <c r="Y10" i="3"/>
  <c r="Y11" i="3"/>
  <c r="Y12" i="3"/>
  <c r="Y13" i="3"/>
  <c r="Y14" i="3"/>
  <c r="Y15" i="3"/>
  <c r="Y16" i="3"/>
  <c r="Y17" i="3"/>
  <c r="Y3" i="3"/>
  <c r="W4" i="3"/>
  <c r="W5" i="3"/>
  <c r="AX5" i="3"/>
  <c r="W6" i="3"/>
  <c r="W7" i="3"/>
  <c r="W8" i="3"/>
  <c r="W9" i="3"/>
  <c r="W10" i="3"/>
  <c r="W11" i="3"/>
  <c r="W12" i="3"/>
  <c r="W13" i="3"/>
  <c r="W14" i="3"/>
  <c r="W15" i="3"/>
  <c r="AY15" i="3"/>
  <c r="W16" i="3"/>
  <c r="W17" i="3"/>
  <c r="W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X3" i="3"/>
  <c r="V3" i="3"/>
  <c r="X50" i="3"/>
  <c r="V49" i="3"/>
  <c r="X48" i="3"/>
  <c r="V48" i="3"/>
  <c r="V45" i="3"/>
  <c r="X44" i="3"/>
  <c r="V44" i="3"/>
  <c r="X41" i="3"/>
  <c r="V41" i="3"/>
  <c r="X40" i="3"/>
  <c r="V40" i="3"/>
  <c r="V39" i="3"/>
  <c r="X37" i="3"/>
  <c r="V37" i="3"/>
  <c r="AU5" i="3"/>
  <c r="AW17" i="3"/>
  <c r="AV17" i="3"/>
  <c r="AW16" i="3"/>
  <c r="AV16" i="3"/>
  <c r="AW15" i="3"/>
  <c r="AV15" i="3"/>
  <c r="AW14" i="3"/>
  <c r="AW13" i="3"/>
  <c r="AV13" i="3"/>
  <c r="AW12" i="3"/>
  <c r="AV12" i="3"/>
  <c r="AW11" i="3"/>
  <c r="AV11" i="3"/>
  <c r="AW10" i="3"/>
  <c r="AV10" i="3"/>
  <c r="AW9" i="3"/>
  <c r="AV9" i="3"/>
  <c r="AW8" i="3"/>
  <c r="AV8" i="3"/>
  <c r="AW7" i="3"/>
  <c r="AV7" i="3"/>
  <c r="AW6" i="3"/>
  <c r="AV6" i="3"/>
  <c r="AW5" i="3"/>
  <c r="AV5" i="3"/>
  <c r="AW4" i="3"/>
  <c r="AV4" i="3"/>
  <c r="AW3" i="3"/>
  <c r="AV3" i="3"/>
  <c r="AU17" i="3"/>
  <c r="AT17" i="3"/>
  <c r="AS17" i="3"/>
  <c r="AR17" i="3"/>
  <c r="AP17" i="3"/>
  <c r="AU16" i="3"/>
  <c r="AT16" i="3"/>
  <c r="AS16" i="3"/>
  <c r="AR16" i="3"/>
  <c r="AP16" i="3"/>
  <c r="AU15" i="3"/>
  <c r="AT15" i="3"/>
  <c r="AS15" i="3"/>
  <c r="AR15" i="3"/>
  <c r="AP15" i="3"/>
  <c r="AU14" i="3"/>
  <c r="AT14" i="3"/>
  <c r="AS14" i="3"/>
  <c r="AR14" i="3"/>
  <c r="AP14" i="3"/>
  <c r="AU13" i="3"/>
  <c r="AT13" i="3"/>
  <c r="AS13" i="3"/>
  <c r="AR13" i="3"/>
  <c r="AP13" i="3"/>
  <c r="AU12" i="3"/>
  <c r="AT12" i="3"/>
  <c r="AS12" i="3"/>
  <c r="AR12" i="3"/>
  <c r="AP12" i="3"/>
  <c r="AU11" i="3"/>
  <c r="AT11" i="3"/>
  <c r="AS11" i="3"/>
  <c r="AP11" i="3"/>
  <c r="AU10" i="3"/>
  <c r="AT10" i="3"/>
  <c r="AS10" i="3"/>
  <c r="AR10" i="3"/>
  <c r="AP10" i="3"/>
  <c r="AU9" i="3"/>
  <c r="AT9" i="3"/>
  <c r="AS9" i="3"/>
  <c r="AP9" i="3"/>
  <c r="AU8" i="3"/>
  <c r="AT8" i="3"/>
  <c r="AS8" i="3"/>
  <c r="AP8" i="3"/>
  <c r="AU7" i="3"/>
  <c r="AT7" i="3"/>
  <c r="AS7" i="3"/>
  <c r="AR7" i="3"/>
  <c r="AP7" i="3"/>
  <c r="AU6" i="3"/>
  <c r="AT6" i="3"/>
  <c r="AS6" i="3"/>
  <c r="AR6" i="3"/>
  <c r="AP6" i="3"/>
  <c r="AT5" i="3"/>
  <c r="AS5" i="3"/>
  <c r="AP5" i="3"/>
  <c r="AU4" i="3"/>
  <c r="AT4" i="3"/>
  <c r="AR4" i="3"/>
  <c r="AP4" i="3"/>
  <c r="AU3" i="3"/>
  <c r="AP3" i="3"/>
  <c r="K51" i="3"/>
  <c r="DG17" i="3"/>
  <c r="K50" i="3"/>
  <c r="DG16" i="3"/>
  <c r="K49" i="3"/>
  <c r="DG15" i="3"/>
  <c r="K48" i="3"/>
  <c r="DG14" i="3"/>
  <c r="K47" i="3"/>
  <c r="DG13" i="3"/>
  <c r="K46" i="3"/>
  <c r="DG12" i="3"/>
  <c r="K45" i="3"/>
  <c r="DG11" i="3"/>
  <c r="K44" i="3"/>
  <c r="DG10" i="3"/>
  <c r="K43" i="3"/>
  <c r="DG9" i="3"/>
  <c r="K42" i="3"/>
  <c r="DG8" i="3"/>
  <c r="K41" i="3"/>
  <c r="DG7" i="3"/>
  <c r="K40" i="3"/>
  <c r="DG6" i="3"/>
  <c r="K39" i="3"/>
  <c r="DG5" i="3"/>
  <c r="K38" i="3"/>
  <c r="DG4" i="3"/>
  <c r="K37" i="3"/>
  <c r="DG3" i="3"/>
  <c r="K36" i="3"/>
  <c r="DG2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20" i="3"/>
  <c r="K19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N36" i="3"/>
  <c r="P36" i="3"/>
  <c r="N37" i="3"/>
  <c r="P37" i="3"/>
  <c r="N38" i="3"/>
  <c r="P38" i="3"/>
  <c r="N39" i="3"/>
  <c r="P39" i="3"/>
  <c r="N40" i="3"/>
  <c r="P40" i="3"/>
  <c r="N41" i="3"/>
  <c r="P41" i="3"/>
  <c r="N42" i="3"/>
  <c r="P42" i="3"/>
  <c r="N43" i="3"/>
  <c r="P43" i="3"/>
  <c r="N44" i="3"/>
  <c r="P44" i="3"/>
  <c r="N45" i="3"/>
  <c r="P45" i="3"/>
  <c r="N46" i="3"/>
  <c r="P46" i="3"/>
  <c r="N47" i="3"/>
  <c r="P47" i="3"/>
  <c r="N48" i="3"/>
  <c r="P48" i="3"/>
  <c r="N49" i="3"/>
  <c r="P49" i="3"/>
  <c r="N50" i="3"/>
  <c r="P50" i="3"/>
  <c r="N51" i="3"/>
  <c r="P51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20" i="3"/>
  <c r="L36" i="3"/>
  <c r="L19" i="3"/>
  <c r="O36" i="3"/>
  <c r="Q36" i="3"/>
  <c r="O37" i="3"/>
  <c r="Q37" i="3"/>
  <c r="O38" i="3"/>
  <c r="Q38" i="3"/>
  <c r="O39" i="3"/>
  <c r="Q39" i="3"/>
  <c r="O40" i="3"/>
  <c r="Q40" i="3"/>
  <c r="O41" i="3"/>
  <c r="AQ41" i="3"/>
  <c r="BM7" i="3"/>
  <c r="Q41" i="3"/>
  <c r="O42" i="3"/>
  <c r="AR42" i="3"/>
  <c r="BN8" i="3"/>
  <c r="Q42" i="3"/>
  <c r="AQ42" i="3"/>
  <c r="BM8" i="3"/>
  <c r="O43" i="3"/>
  <c r="Q43" i="3"/>
  <c r="AQ43" i="3"/>
  <c r="BM9" i="3"/>
  <c r="O44" i="3"/>
  <c r="Q44" i="3"/>
  <c r="O45" i="3"/>
  <c r="Q45" i="3"/>
  <c r="AQ45" i="3"/>
  <c r="BM11" i="3"/>
  <c r="O46" i="3"/>
  <c r="Q46" i="3"/>
  <c r="O47" i="3"/>
  <c r="Q47" i="3"/>
  <c r="O48" i="3"/>
  <c r="Q48" i="3"/>
  <c r="O49" i="3"/>
  <c r="AQ49" i="3"/>
  <c r="BM15" i="3"/>
  <c r="Q49" i="3"/>
  <c r="O50" i="3"/>
  <c r="Q50" i="3"/>
  <c r="O51" i="3"/>
  <c r="Q51" i="3"/>
  <c r="M51" i="3"/>
  <c r="M50" i="3"/>
  <c r="M49" i="3"/>
  <c r="AP49" i="3"/>
  <c r="BB49" i="3"/>
  <c r="M48" i="3"/>
  <c r="M47" i="3"/>
  <c r="AP47" i="3"/>
  <c r="BB47" i="3"/>
  <c r="M46" i="3"/>
  <c r="AP46" i="3"/>
  <c r="BB46" i="3"/>
  <c r="M45" i="3"/>
  <c r="AP45" i="3"/>
  <c r="M44" i="3"/>
  <c r="M43" i="3"/>
  <c r="AP43" i="3"/>
  <c r="BL9" i="3"/>
  <c r="M42" i="3"/>
  <c r="AP42" i="3"/>
  <c r="BL8" i="3"/>
  <c r="M41" i="3"/>
  <c r="AP41" i="3"/>
  <c r="BB41" i="3"/>
  <c r="M40" i="3"/>
  <c r="M39" i="3"/>
  <c r="M38" i="3"/>
  <c r="AP38" i="3"/>
  <c r="BB38" i="3"/>
  <c r="M37" i="3"/>
  <c r="M36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P20" i="3"/>
  <c r="N20" i="3"/>
  <c r="P19" i="3"/>
  <c r="N19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O19" i="3"/>
  <c r="Q19" i="3"/>
  <c r="O20" i="3"/>
  <c r="Q20" i="3"/>
  <c r="AS20" i="3"/>
  <c r="BO3" i="3"/>
  <c r="O21" i="3"/>
  <c r="Q21" i="3"/>
  <c r="O22" i="3"/>
  <c r="AR22" i="3"/>
  <c r="BN5" i="3"/>
  <c r="Q22" i="3"/>
  <c r="O23" i="3"/>
  <c r="AQ23" i="3"/>
  <c r="BB6" i="3"/>
  <c r="Q23" i="3"/>
  <c r="O24" i="3"/>
  <c r="AQ24" i="3"/>
  <c r="BB7" i="3"/>
  <c r="Q24" i="3"/>
  <c r="O25" i="3"/>
  <c r="Q25" i="3"/>
  <c r="O26" i="3"/>
  <c r="Q26" i="3"/>
  <c r="AQ26" i="3"/>
  <c r="BB9" i="3"/>
  <c r="O27" i="3"/>
  <c r="AQ27" i="3"/>
  <c r="BM10" i="3"/>
  <c r="Q27" i="3"/>
  <c r="O28" i="3"/>
  <c r="Q28" i="3"/>
  <c r="O29" i="3"/>
  <c r="AQ29" i="3"/>
  <c r="BB12" i="3"/>
  <c r="Q29" i="3"/>
  <c r="O30" i="3"/>
  <c r="AQ30" i="3"/>
  <c r="BB13" i="3"/>
  <c r="Q30" i="3"/>
  <c r="O31" i="3"/>
  <c r="AQ31" i="3"/>
  <c r="BM14" i="3"/>
  <c r="Q31" i="3"/>
  <c r="O32" i="3"/>
  <c r="AQ32" i="3"/>
  <c r="BB15" i="3"/>
  <c r="Q32" i="3"/>
  <c r="O33" i="3"/>
  <c r="AQ33" i="3"/>
  <c r="Q33" i="3"/>
  <c r="O34" i="3"/>
  <c r="AQ34" i="3"/>
  <c r="BB17" i="3"/>
  <c r="Q34" i="3"/>
  <c r="M34" i="3"/>
  <c r="AP34" i="3"/>
  <c r="BA17" i="3"/>
  <c r="M33" i="3"/>
  <c r="AP33" i="3"/>
  <c r="BA16" i="3"/>
  <c r="M32" i="3"/>
  <c r="AP32" i="3"/>
  <c r="BB32" i="3"/>
  <c r="M31" i="3"/>
  <c r="AP31" i="3"/>
  <c r="BL14" i="3"/>
  <c r="M30" i="3"/>
  <c r="AP30" i="3"/>
  <c r="BA13" i="3"/>
  <c r="M29" i="3"/>
  <c r="AP29" i="3"/>
  <c r="BA12" i="3"/>
  <c r="M28" i="3"/>
  <c r="AP28" i="3"/>
  <c r="BB28" i="3"/>
  <c r="M27" i="3"/>
  <c r="M26" i="3"/>
  <c r="AP26" i="3"/>
  <c r="BA9" i="3"/>
  <c r="M25" i="3"/>
  <c r="AP25" i="3"/>
  <c r="BB25" i="3"/>
  <c r="M24" i="3"/>
  <c r="AP24" i="3"/>
  <c r="BB24" i="3"/>
  <c r="M23" i="3"/>
  <c r="M22" i="3"/>
  <c r="AP22" i="3"/>
  <c r="BL5" i="3"/>
  <c r="M21" i="3"/>
  <c r="AP21" i="3"/>
  <c r="BA4" i="3"/>
  <c r="M20" i="3"/>
  <c r="AP20" i="3"/>
  <c r="BL3" i="3"/>
  <c r="M19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AQ4" i="3"/>
  <c r="U3" i="3"/>
  <c r="AQ3" i="3"/>
  <c r="U2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AS4" i="3"/>
  <c r="S3" i="3"/>
  <c r="AS3" i="3"/>
  <c r="S2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3" i="3"/>
  <c r="P2" i="3"/>
  <c r="Q4" i="3"/>
  <c r="Q5" i="3"/>
  <c r="AQ5" i="3"/>
  <c r="Q6" i="3"/>
  <c r="Q7" i="3"/>
  <c r="Q8" i="3"/>
  <c r="AQ8" i="3"/>
  <c r="Q9" i="3"/>
  <c r="AQ9" i="3"/>
  <c r="Q10" i="3"/>
  <c r="Q11" i="3"/>
  <c r="AQ11" i="3"/>
  <c r="Q12" i="3"/>
  <c r="Q13" i="3"/>
  <c r="Q14" i="3"/>
  <c r="AV14" i="3"/>
  <c r="Q15" i="3"/>
  <c r="Q16" i="3"/>
  <c r="Q17" i="3"/>
  <c r="Q2" i="3"/>
  <c r="Q3" i="3"/>
  <c r="AR3" i="3"/>
  <c r="O4" i="3"/>
  <c r="O5" i="3"/>
  <c r="AR5" i="3"/>
  <c r="O6" i="3"/>
  <c r="AQ6" i="3"/>
  <c r="O7" i="3"/>
  <c r="AQ7" i="3"/>
  <c r="O8" i="3"/>
  <c r="AR8" i="3"/>
  <c r="O9" i="3"/>
  <c r="AR9" i="3"/>
  <c r="O10" i="3"/>
  <c r="AQ10" i="3"/>
  <c r="O11" i="3"/>
  <c r="AR11" i="3"/>
  <c r="O12" i="3"/>
  <c r="AQ12" i="3"/>
  <c r="O13" i="3"/>
  <c r="AQ13" i="3"/>
  <c r="O14" i="3"/>
  <c r="AQ14" i="3"/>
  <c r="O15" i="3"/>
  <c r="AQ15" i="3"/>
  <c r="O16" i="3"/>
  <c r="AQ16" i="3"/>
  <c r="O17" i="3"/>
  <c r="O3" i="3"/>
  <c r="AT3" i="3"/>
  <c r="O2" i="3"/>
  <c r="AUE17" i="4"/>
  <c r="ARF17" i="4"/>
  <c r="BU8" i="3"/>
  <c r="AY42" i="3"/>
  <c r="CE25" i="3"/>
  <c r="CP8" i="3"/>
  <c r="CE42" i="3"/>
  <c r="DA8" i="3"/>
  <c r="CE8" i="3"/>
  <c r="AY26" i="3"/>
  <c r="BJ9" i="3"/>
  <c r="AA4" i="3"/>
  <c r="BB33" i="3"/>
  <c r="BB45" i="3"/>
  <c r="AA39" i="3"/>
  <c r="AA51" i="3"/>
  <c r="BA15" i="3"/>
  <c r="BA11" i="3"/>
  <c r="BA7" i="3"/>
  <c r="BL15" i="3"/>
  <c r="BL11" i="3"/>
  <c r="BL7" i="3"/>
  <c r="BL13" i="3"/>
  <c r="BA8" i="3"/>
  <c r="BB16" i="3"/>
  <c r="BL12" i="3"/>
  <c r="BL4" i="3"/>
  <c r="AA40" i="3"/>
  <c r="AA44" i="3"/>
  <c r="AA48" i="3"/>
  <c r="BB42" i="3"/>
  <c r="AA50" i="3"/>
  <c r="BB43" i="3"/>
  <c r="AA37" i="3"/>
  <c r="AA41" i="3"/>
  <c r="AA45" i="3"/>
  <c r="AA49" i="3"/>
  <c r="AP40" i="3"/>
  <c r="AA38" i="3"/>
  <c r="AA42" i="3"/>
  <c r="AA46" i="3"/>
  <c r="AA43" i="3"/>
  <c r="AA47" i="3"/>
  <c r="BB21" i="3"/>
  <c r="BB22" i="3"/>
  <c r="BB30" i="3"/>
  <c r="BB34" i="3"/>
  <c r="AA23" i="3"/>
  <c r="AA27" i="3"/>
  <c r="BB29" i="3"/>
  <c r="BB31" i="3"/>
  <c r="AA16" i="3"/>
  <c r="AA14" i="3"/>
  <c r="AA31" i="3"/>
  <c r="AA12" i="3"/>
  <c r="AA10" i="3"/>
  <c r="AP27" i="3"/>
  <c r="AP23" i="3"/>
  <c r="AA34" i="3"/>
  <c r="AA26" i="3"/>
  <c r="AA22" i="3"/>
  <c r="AA8" i="3"/>
  <c r="AA6" i="3"/>
  <c r="AA15" i="3"/>
  <c r="AA11" i="3"/>
  <c r="AA7" i="3"/>
  <c r="AY7" i="3"/>
  <c r="AA21" i="3"/>
  <c r="AA25" i="3"/>
  <c r="AA29" i="3"/>
  <c r="AA33" i="3"/>
  <c r="AA3" i="3"/>
  <c r="AA17" i="3"/>
  <c r="AA13" i="3"/>
  <c r="AA9" i="3"/>
  <c r="AA5" i="3"/>
  <c r="AA30" i="3"/>
  <c r="AA32" i="3"/>
  <c r="AA28" i="3"/>
  <c r="AA24" i="3"/>
  <c r="AA20" i="3"/>
  <c r="BB20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3" i="3"/>
  <c r="N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3" i="3"/>
  <c r="K2" i="3"/>
  <c r="C17" i="3"/>
  <c r="B17" i="3"/>
  <c r="A17" i="3"/>
  <c r="I34" i="3"/>
  <c r="I51" i="3"/>
  <c r="DE17" i="3"/>
  <c r="C16" i="3"/>
  <c r="B16" i="3"/>
  <c r="A16" i="3"/>
  <c r="I33" i="3"/>
  <c r="I50" i="3"/>
  <c r="DE16" i="3"/>
  <c r="C15" i="3"/>
  <c r="B15" i="3"/>
  <c r="A15" i="3"/>
  <c r="I32" i="3"/>
  <c r="I49" i="3"/>
  <c r="DE15" i="3"/>
  <c r="C14" i="3"/>
  <c r="B14" i="3"/>
  <c r="A14" i="3"/>
  <c r="I31" i="3"/>
  <c r="I48" i="3"/>
  <c r="DE14" i="3"/>
  <c r="C13" i="3"/>
  <c r="B13" i="3"/>
  <c r="A13" i="3"/>
  <c r="I30" i="3"/>
  <c r="I47" i="3"/>
  <c r="DE13" i="3"/>
  <c r="C12" i="3"/>
  <c r="B12" i="3"/>
  <c r="A12" i="3"/>
  <c r="I29" i="3"/>
  <c r="I46" i="3"/>
  <c r="DE12" i="3"/>
  <c r="C11" i="3"/>
  <c r="B11" i="3"/>
  <c r="A11" i="3"/>
  <c r="I28" i="3"/>
  <c r="I45" i="3"/>
  <c r="DE11" i="3"/>
  <c r="C10" i="3"/>
  <c r="B10" i="3"/>
  <c r="A10" i="3"/>
  <c r="I27" i="3"/>
  <c r="I44" i="3"/>
  <c r="DE10" i="3"/>
  <c r="C9" i="3"/>
  <c r="B9" i="3"/>
  <c r="A9" i="3"/>
  <c r="I26" i="3"/>
  <c r="I43" i="3"/>
  <c r="DE9" i="3"/>
  <c r="C8" i="3"/>
  <c r="B8" i="3"/>
  <c r="A8" i="3"/>
  <c r="I25" i="3"/>
  <c r="I42" i="3"/>
  <c r="DE8" i="3"/>
  <c r="C7" i="3"/>
  <c r="B7" i="3"/>
  <c r="A7" i="3"/>
  <c r="I24" i="3"/>
  <c r="I41" i="3"/>
  <c r="DE7" i="3"/>
  <c r="C6" i="3"/>
  <c r="B6" i="3"/>
  <c r="A6" i="3"/>
  <c r="I23" i="3"/>
  <c r="I40" i="3"/>
  <c r="DE6" i="3"/>
  <c r="C5" i="3"/>
  <c r="B5" i="3"/>
  <c r="A5" i="3"/>
  <c r="I22" i="3"/>
  <c r="I39" i="3"/>
  <c r="DE5" i="3"/>
  <c r="C4" i="3"/>
  <c r="B4" i="3"/>
  <c r="A4" i="3"/>
  <c r="I21" i="3"/>
  <c r="C3" i="3"/>
  <c r="B3" i="3"/>
  <c r="A3" i="3"/>
  <c r="I20" i="3"/>
  <c r="C2" i="3"/>
  <c r="B2" i="3"/>
  <c r="A2" i="3"/>
  <c r="I19" i="3"/>
  <c r="I36" i="3"/>
  <c r="DE2" i="3"/>
  <c r="BAF4" i="1"/>
  <c r="BAG4" i="1"/>
  <c r="BAF5" i="1"/>
  <c r="BAG5" i="1"/>
  <c r="BAF6" i="1"/>
  <c r="BAG6" i="1"/>
  <c r="BAF7" i="1"/>
  <c r="BAG7" i="1"/>
  <c r="BAF8" i="1"/>
  <c r="BAG8" i="1"/>
  <c r="BAF9" i="1"/>
  <c r="BAG9" i="1"/>
  <c r="BAF10" i="1"/>
  <c r="BAG10" i="1"/>
  <c r="BAF11" i="1"/>
  <c r="BAG11" i="1"/>
  <c r="BAF12" i="1"/>
  <c r="BAG12" i="1"/>
  <c r="BAF13" i="1"/>
  <c r="BAG13" i="1"/>
  <c r="BAF14" i="1"/>
  <c r="BAG14" i="1"/>
  <c r="BAF15" i="1"/>
  <c r="BAG15" i="1"/>
  <c r="BAF16" i="1"/>
  <c r="BAG16" i="1"/>
  <c r="BAF17" i="1"/>
  <c r="BAG17" i="1"/>
  <c r="BAG3" i="1"/>
  <c r="BAF3" i="1"/>
  <c r="I37" i="3"/>
  <c r="DE3" i="3"/>
  <c r="I38" i="3"/>
  <c r="DE4" i="3"/>
  <c r="BB26" i="3"/>
  <c r="BB23" i="3"/>
  <c r="BA6" i="3"/>
  <c r="BB27" i="3"/>
  <c r="BL10" i="3"/>
  <c r="BB50" i="3"/>
  <c r="BB40" i="3"/>
  <c r="BL6" i="3"/>
  <c r="FA17" i="1"/>
  <c r="BAH17" i="1"/>
  <c r="BAJ4" i="1"/>
  <c r="BAI4" i="1"/>
  <c r="BAH4" i="1"/>
  <c r="BAE4" i="1"/>
  <c r="BAJ11" i="1"/>
  <c r="BAJ8" i="1"/>
  <c r="BAJ10" i="1"/>
  <c r="BAJ5" i="1"/>
  <c r="BAJ16" i="1"/>
  <c r="BAJ17" i="1"/>
  <c r="BAJ6" i="1"/>
  <c r="BAJ12" i="1"/>
  <c r="BAJ7" i="1"/>
  <c r="BAJ9" i="1"/>
  <c r="BAJ3" i="1"/>
  <c r="BAJ14" i="1"/>
  <c r="BAJ15" i="1"/>
  <c r="BAJ13" i="1"/>
  <c r="BAI11" i="1"/>
  <c r="BAI8" i="1"/>
  <c r="BAI10" i="1"/>
  <c r="BAI5" i="1"/>
  <c r="BAI16" i="1"/>
  <c r="BAI17" i="1"/>
  <c r="BAI6" i="1"/>
  <c r="BAI12" i="1"/>
  <c r="BAI7" i="1"/>
  <c r="BAI9" i="1"/>
  <c r="BAI3" i="1"/>
  <c r="BAI14" i="1"/>
  <c r="BAI15" i="1"/>
  <c r="BAI13" i="1"/>
  <c r="BAH11" i="1"/>
  <c r="BAH8" i="1"/>
  <c r="BAH10" i="1"/>
  <c r="BAH5" i="1"/>
  <c r="BAH16" i="1"/>
  <c r="BAH6" i="1"/>
  <c r="BAH12" i="1"/>
  <c r="BAH7" i="1"/>
  <c r="BAH9" i="1"/>
  <c r="BAH3" i="1"/>
  <c r="BAH14" i="1"/>
  <c r="BAH15" i="1"/>
  <c r="BAH13" i="1"/>
  <c r="BAE11" i="1"/>
  <c r="BAE8" i="1"/>
  <c r="BAE10" i="1"/>
  <c r="BAE5" i="1"/>
  <c r="BAE16" i="1"/>
  <c r="BAE17" i="1"/>
  <c r="BAE6" i="1"/>
  <c r="BAE12" i="1"/>
  <c r="BAE7" i="1"/>
  <c r="BAE9" i="1"/>
  <c r="BAE3" i="1"/>
  <c r="BAE14" i="1"/>
  <c r="BAE15" i="1"/>
  <c r="BAE13" i="1"/>
</calcChain>
</file>

<file path=xl/sharedStrings.xml><?xml version="1.0" encoding="utf-8"?>
<sst xmlns="http://schemas.openxmlformats.org/spreadsheetml/2006/main" count="6626" uniqueCount="2282">
  <si>
    <t>GEN_EDE</t>
  </si>
  <si>
    <t>GEN_ANNEE_DIAG</t>
  </si>
  <si>
    <t>GEN_DATE_DIAG</t>
  </si>
  <si>
    <t>GEN_LOGIN_CONS</t>
  </si>
  <si>
    <t>GEN_DEMARCHE_CARBONE</t>
  </si>
  <si>
    <t>GEN_AUTORISATION_DONNEES</t>
  </si>
  <si>
    <t>GEN_NOM_ACH_LAIT</t>
  </si>
  <si>
    <t>GEN_NOM_ACH_VIANDE</t>
  </si>
  <si>
    <t>GEN_AB</t>
  </si>
  <si>
    <t>GEN_IRR</t>
  </si>
  <si>
    <t>GEN_BL</t>
  </si>
  <si>
    <t>GEN_BV</t>
  </si>
  <si>
    <t>GEN_BV_TYPE</t>
  </si>
  <si>
    <t>GEN_OV</t>
  </si>
  <si>
    <t>GEN_OL</t>
  </si>
  <si>
    <t>GEN_CA</t>
  </si>
  <si>
    <t>GEN_VOLAILLE</t>
  </si>
  <si>
    <t>GEN_VOLAILLE_TYPE</t>
  </si>
  <si>
    <t>GEN_VOLAILLE_NBR</t>
  </si>
  <si>
    <t>GEN_PORC</t>
  </si>
  <si>
    <t>GEN_PORC_TYPE</t>
  </si>
  <si>
    <t>GEN_PORC_NBR</t>
  </si>
  <si>
    <t>GEN_TYPE_MO</t>
  </si>
  <si>
    <t>GEN_SAL</t>
  </si>
  <si>
    <t>GEN_UMO</t>
  </si>
  <si>
    <t>ENER_ELEC</t>
  </si>
  <si>
    <t>ENER_ELEC_DOMES_ON</t>
  </si>
  <si>
    <t>ENER_ELEC_DOMES_TYPE</t>
  </si>
  <si>
    <t>ENER_ELEC_DOMES</t>
  </si>
  <si>
    <t>ENER_ELEC_HS_TYPE</t>
  </si>
  <si>
    <t>ENER_ELEC_HS_ON</t>
  </si>
  <si>
    <t>ENER_ELEC_VOLAILLE</t>
  </si>
  <si>
    <t>ENER_ELEC_PORC</t>
  </si>
  <si>
    <t>ENER_ELEC_IRR</t>
  </si>
  <si>
    <t>ENER_ELEC_CONSO_ELEVEE_ON</t>
  </si>
  <si>
    <t>ENER_ELEC_CONSO_ELEVEE_TYPE1</t>
  </si>
  <si>
    <t>ENER_ELEC_CONSO_ELEVEE_TYPE2</t>
  </si>
  <si>
    <t>ENER_ELEC_CONSO_ELEVEE_TYPE3</t>
  </si>
  <si>
    <t>ENER_ELEC_CONSO_FAIBLE_ON</t>
  </si>
  <si>
    <t>ENER_ELEC_CONSO_FAIBLE_TYPE1</t>
  </si>
  <si>
    <t>ENER_ELEC_CONSO_FAIBLE_TYPE2</t>
  </si>
  <si>
    <t>ENER_ELEC_CONSO_FAIBLE_TYPE3</t>
  </si>
  <si>
    <t>ENER_CAR</t>
  </si>
  <si>
    <t>ENER_CAR_VOLAILLE</t>
  </si>
  <si>
    <t>ENER_CAR_PORC</t>
  </si>
  <si>
    <t>ENER_CAR_IRR</t>
  </si>
  <si>
    <t>ENER_CAR_TPART_TYPE_1</t>
  </si>
  <si>
    <t>ENER_CAR_TPART_TYPE_1_HEURES</t>
  </si>
  <si>
    <t>ENER_CAR_TPART_TYPE_1_HA</t>
  </si>
  <si>
    <t>ENER_CAR_TPART_TYPE_2</t>
  </si>
  <si>
    <t>ENER_CAR_TPART_TYPE_2_HEURES</t>
  </si>
  <si>
    <t>ENER_CAR_TPART_TYPE_2_HA</t>
  </si>
  <si>
    <t>ENER_CAR_TPART_TYPE_3</t>
  </si>
  <si>
    <t>ENER_CAR_TPART_TYPE_3_HEURES</t>
  </si>
  <si>
    <t>ENER_CAR_TPART_TYPE_3_HA</t>
  </si>
  <si>
    <t>ENER_CAR_TPART_TYPE_4</t>
  </si>
  <si>
    <t>ENER_CAR_TPART_TYPE_4_HEURES</t>
  </si>
  <si>
    <t>ENER_CAR_TPART_TYPE_4_HA</t>
  </si>
  <si>
    <t>ENER_CAR_TPART_TYPE_5</t>
  </si>
  <si>
    <t>ENER_CAR_TPART_TYPE_5_HEURES</t>
  </si>
  <si>
    <t>ENER_CAR_TPART_TYPE_5_HA</t>
  </si>
  <si>
    <t>ENER_PHOTOVOL_ON</t>
  </si>
  <si>
    <t>ENER_PHOTOVOL_M2</t>
  </si>
  <si>
    <t>ENER_PHOTOVOL_KWH</t>
  </si>
  <si>
    <t>ENER_METHA_MJ</t>
  </si>
  <si>
    <t>ENER_AUT_TYPE</t>
  </si>
  <si>
    <t>ENER_AUT_MJ</t>
  </si>
  <si>
    <t>AUT_BL_COUT_PROD</t>
  </si>
  <si>
    <t>AUT_BL_CHARPROD_ALIM</t>
  </si>
  <si>
    <t>AUT_BL_REMTPERMI</t>
  </si>
  <si>
    <t>AUT_BV_COUT_PROD</t>
  </si>
  <si>
    <t>AUT_BV_CHARPROD_ALIM</t>
  </si>
  <si>
    <t>AUT_BV_REMTPERMI</t>
  </si>
  <si>
    <t>AUT_EBEPB</t>
  </si>
  <si>
    <t>AUT_DISPOEXPLUMO</t>
  </si>
  <si>
    <t>AUT_CONT</t>
  </si>
  <si>
    <t>AUT_CONT_COM</t>
  </si>
  <si>
    <t>AUT_VOLT</t>
  </si>
  <si>
    <t>AUT_VOLT_COM</t>
  </si>
  <si>
    <t>AUT_TROUPEAUT</t>
  </si>
  <si>
    <t>AUT_TROUPEAUT_COM</t>
  </si>
  <si>
    <t>AUT_PENIBILITET</t>
  </si>
  <si>
    <t>AUT_PENIBILITET_COM</t>
  </si>
  <si>
    <t>AUT_CHARGET</t>
  </si>
  <si>
    <t>AUT_CHARGET_COM</t>
  </si>
  <si>
    <t>AUT_TEMPSLIBRE</t>
  </si>
  <si>
    <t>AUT_TEMPSLIBRE_COM</t>
  </si>
  <si>
    <t>AUT_CONGES</t>
  </si>
  <si>
    <t>AUT_CONGES_COM</t>
  </si>
  <si>
    <t>ORG00192</t>
  </si>
  <si>
    <t>lepoivre_m</t>
  </si>
  <si>
    <t>Non</t>
  </si>
  <si>
    <t>SODIAAL</t>
  </si>
  <si>
    <t>Oui</t>
  </si>
  <si>
    <t>Exploitants en association</t>
  </si>
  <si>
    <t>Autres</t>
  </si>
  <si>
    <t>3A / Sodiaal</t>
  </si>
  <si>
    <t>Inconnu</t>
  </si>
  <si>
    <t>VOLCALIS</t>
  </si>
  <si>
    <t>Exploitants en couple</t>
  </si>
  <si>
    <t>Exploitant seul</t>
  </si>
  <si>
    <t>Autre chauffage</t>
  </si>
  <si>
    <t>selon les periodes</t>
  </si>
  <si>
    <t>Fromageries thuaire</t>
  </si>
  <si>
    <t>BIOLAIT</t>
  </si>
  <si>
    <t>CFP</t>
  </si>
  <si>
    <t>Semis seul</t>
  </si>
  <si>
    <t>Moisson</t>
  </si>
  <si>
    <t>papiers</t>
  </si>
  <si>
    <t>horaires de traite</t>
  </si>
  <si>
    <t>Sodiaal</t>
  </si>
  <si>
    <t>Coop_rative St Bonnet de Salers</t>
  </si>
  <si>
    <t>Raclage</t>
  </si>
  <si>
    <t>Ensilage herbe</t>
  </si>
  <si>
    <t>Coop_rative des Monts du Cantal</t>
  </si>
  <si>
    <t>Epandage fumier</t>
  </si>
  <si>
    <t>Code de l'organisme auquel appartient le conseiller</t>
  </si>
  <si>
    <t>N° EDE de l’exploitation</t>
  </si>
  <si>
    <t>Année des données collectées</t>
  </si>
  <si>
    <t>Date de réalisation du diagnostic</t>
  </si>
  <si>
    <t>Login CAP’2ER de l’utilisateur associé au diagnostic</t>
  </si>
  <si>
    <t>Participez-vous à une démarche Plan Carbon ?</t>
  </si>
  <si>
    <t>Je dispose d’un droit d’accès, de modification, de suppression des données qui me concernent (conformément à l’article 34 de la loi informatique et libertés). J’autorise  « nom organisme » à transmettre des données du diagnostic CAP’2ER  à l’Institut de l’élevage pour qu’il puisse réaliser le traitement des données. Je peux interrompre mon adhésion à tout moment par simple courrier recommandé transmis à « mon organisme ».</t>
  </si>
  <si>
    <t>Nom de l'acheteur principal de lait</t>
  </si>
  <si>
    <t>Nom de l'acheteur principal de viande</t>
  </si>
  <si>
    <t>Etes-vous en agriculture biologique pour les productions animales ?</t>
  </si>
  <si>
    <t>Etes-vous en système d'irrigation ?</t>
  </si>
  <si>
    <t>Avez-vous un atelier Bovin lait ?</t>
  </si>
  <si>
    <t>Avez-vous un atelier Bovin viande ?</t>
  </si>
  <si>
    <t>Type d'atelier Bovin viande</t>
  </si>
  <si>
    <t>Avez-vous un atelier Ovin viande ?</t>
  </si>
  <si>
    <t>Avez-vous un atelier Ovin lait ?</t>
  </si>
  <si>
    <t>Avez-vous un atelier Caprin ?</t>
  </si>
  <si>
    <t>Avez-vous un atelier Volailles ?</t>
  </si>
  <si>
    <t>Type d'atelier Volailles</t>
  </si>
  <si>
    <t>Nombre d'animaux produits</t>
  </si>
  <si>
    <t>Avez-vous un atelier Porcs ?</t>
  </si>
  <si>
    <t>Type d'atelier Porcs</t>
  </si>
  <si>
    <t>Nombre de truies / Nombre de porcs produits</t>
  </si>
  <si>
    <t xml:space="preserve">Collectif de main d'œuvre </t>
  </si>
  <si>
    <t>Avez-vous un (des) salarié(s) sur l'exploitation ?</t>
  </si>
  <si>
    <t>Nombre total d'UMO (Unité de Main d'Œuvre), salariés inclus</t>
  </si>
  <si>
    <t>Consommation totale d'électricité</t>
  </si>
  <si>
    <t>Votre consommation domestique est-elle sur le même compteur que l'exploitation?</t>
  </si>
  <si>
    <t>Quel type de chauffage utilisez-vous?</t>
  </si>
  <si>
    <t>Dont consommation domestique</t>
  </si>
  <si>
    <t>Alimentez-vous votre atelier hors-sol par l'électricité ?</t>
  </si>
  <si>
    <t>La consommation d'électricité par l'atelier hors-sol est-elle sur le même compteur que l'exploitation ?</t>
  </si>
  <si>
    <t>Dont consommation de l'atelier volailles</t>
  </si>
  <si>
    <t>Dont consommation de l'atelier porcs</t>
  </si>
  <si>
    <t>Dont consommation liée à l'irrigation</t>
  </si>
  <si>
    <t>Y a-t-il des équipements justifiant une consommation d'électricité élevée ?</t>
  </si>
  <si>
    <t>Type d'équipement</t>
  </si>
  <si>
    <t>Y a-t-il des équipements justifiant une consommation d'électricité faible ?</t>
  </si>
  <si>
    <t>Consommation totale de carburants sur l'exploitation</t>
  </si>
  <si>
    <t>Travaux par tiers</t>
  </si>
  <si>
    <t>Nombre d'heures de travail</t>
  </si>
  <si>
    <t>Nombre d'ha travaillés</t>
  </si>
  <si>
    <t>Disposez-vous de panneaux photovoltaïques?</t>
  </si>
  <si>
    <t>Quelle surface représentent-ils?</t>
  </si>
  <si>
    <t>Quelle est la production ?</t>
  </si>
  <si>
    <t>Autre énergie renouvelable produite</t>
  </si>
  <si>
    <t>Coûts de production de l'atelier lait (Avec les charges supplétives : rémunération terres en propriété – Capitaux propres – travail exploitants)</t>
  </si>
  <si>
    <t>Charges alimentation de l'atelier lait / Produits de l'atelier lait (Avec les charges supplétives : rémunération terres en propriété – Capitaux propres – travail exploitants)</t>
  </si>
  <si>
    <t>Rémunération du travail permise par le produit</t>
  </si>
  <si>
    <t>Coûts de production de l'atelier viande (Avec les charges supplétives : rémunération terres en propriété – Capitaux propres – travail exploitants)</t>
  </si>
  <si>
    <t>Charges alimentation de l'atelier viande / Produits de l'atelier viande (Avec les charges supplétives : rémunération terres en propriété – Capitaux propres – travail exploitants)</t>
  </si>
  <si>
    <t>EBE/PB de l'exploitation (avant rémunération de la main d’œuvre)</t>
  </si>
  <si>
    <t>Revenu disponible de l'exploitation (avec la rémunération des associés pour les sociétés)</t>
  </si>
  <si>
    <t xml:space="preserve">Globalement, je suis satisfait(e) de mes conditions de travail sur mon exploitation </t>
  </si>
  <si>
    <t xml:space="preserve">Le volume global de travail sur l’exploitation est acceptable </t>
  </si>
  <si>
    <t xml:space="preserve">La charge quotidienne liée au troupeau est acceptable </t>
  </si>
  <si>
    <t>La pénibilité physique  sur mon exploitation est acceptable</t>
  </si>
  <si>
    <t xml:space="preserve">En période de pointe, la charge de travail reste acceptable </t>
  </si>
  <si>
    <t xml:space="preserve">J’arrive à me libérer autant que je le voudrais dans la journée et en semaine </t>
  </si>
  <si>
    <t xml:space="preserve">J’arrive à partir autant que je le voudrais pour le WE ou pour des congés </t>
  </si>
  <si>
    <t>TROUP_RACE1_BL</t>
  </si>
  <si>
    <t>TROUP_RACE2_BL</t>
  </si>
  <si>
    <t>TROUP_RACE3_BL</t>
  </si>
  <si>
    <t>TROUP_PART_RACE_1_BL</t>
  </si>
  <si>
    <t>TROUP_PART_RACE_2_BL</t>
  </si>
  <si>
    <t>TROUP_PART_RACE_3_BL</t>
  </si>
  <si>
    <t>TROUP_NB_VL</t>
  </si>
  <si>
    <t>TROUP_NB_G1_BL</t>
  </si>
  <si>
    <t>TROUP_NB_G2_BL</t>
  </si>
  <si>
    <t>TROUP_NB_G3_BL</t>
  </si>
  <si>
    <t>TROUP_NB_TX_BL</t>
  </si>
  <si>
    <t>TROUP_EFF_DEB_VL</t>
  </si>
  <si>
    <t>TROUP_EFF_DEB_G1_BL</t>
  </si>
  <si>
    <t>TROUP_EFF_DEB_G2_BL</t>
  </si>
  <si>
    <t>TROUP_EFF_DEB_G3_BL</t>
  </si>
  <si>
    <t>TROUP_EFF_DEB_TX_BL</t>
  </si>
  <si>
    <t>TROUP_EFF_FIN_VL</t>
  </si>
  <si>
    <t>TROUP_EFF_FIN_G1_BL</t>
  </si>
  <si>
    <t>TROUP_EFF_FIN_G2_BL</t>
  </si>
  <si>
    <t>TROUP_EFF_FIN_G3_BL</t>
  </si>
  <si>
    <t>TROUP_EFF_FIN_TX_BL</t>
  </si>
  <si>
    <t>TROUP_POIDS_VL</t>
  </si>
  <si>
    <t>TROUP_POIDS_G1_BL</t>
  </si>
  <si>
    <t>TROUP_POIDS_G2_BL</t>
  </si>
  <si>
    <t>TROUP_POIDS_G3_BL</t>
  </si>
  <si>
    <t>TROUP_POIDS_TX_BL</t>
  </si>
  <si>
    <t>TROUP_AVL_BL</t>
  </si>
  <si>
    <t>TROUP_AG1_BL</t>
  </si>
  <si>
    <t>TROUP_AG2_BL</t>
  </si>
  <si>
    <t>TROUP_AG3_BL</t>
  </si>
  <si>
    <t>TROUP_ATX_BL</t>
  </si>
  <si>
    <t>TROUP_VVR_BL</t>
  </si>
  <si>
    <t>TROUP_VVL_BL</t>
  </si>
  <si>
    <t>TROUP_VG1_BL</t>
  </si>
  <si>
    <t>TROUP_VG2_BL</t>
  </si>
  <si>
    <t>TROUP_VG3_BL</t>
  </si>
  <si>
    <t>TROUP_VM1_BL_VENDUS</t>
  </si>
  <si>
    <t>TROUP_VM1_BL_ENG</t>
  </si>
  <si>
    <t>TROUP_VTX_BL</t>
  </si>
  <si>
    <t>TROUP_POIDS_AVL_BL</t>
  </si>
  <si>
    <t>TROUP_POIDS_AG1_BL</t>
  </si>
  <si>
    <t>TROUP_POIDS_AG2_BL</t>
  </si>
  <si>
    <t>TROUP_POIDS_AG3_BL</t>
  </si>
  <si>
    <t>TROUP_POIDS_ATX_BL</t>
  </si>
  <si>
    <t>TROUP_POIDS_VVR_BL</t>
  </si>
  <si>
    <t>TROUP_POIDS_VVL_BL</t>
  </si>
  <si>
    <t>TROUP_POIDS_VG1_BL</t>
  </si>
  <si>
    <t>TROUP_POIDS_VG2_BL</t>
  </si>
  <si>
    <t>TROUP_POIDS_VG3_BL</t>
  </si>
  <si>
    <t>TROUP_POIDS_VM1_BL_VENDUS</t>
  </si>
  <si>
    <t>TROUP_POIDS_VM1_BL_ENG</t>
  </si>
  <si>
    <t>TROUP_POIDS_VTX_BL</t>
  </si>
  <si>
    <t>TROUP_BL_LAIT_PROD</t>
  </si>
  <si>
    <t>TROUP_BL_LAIT_VENDU</t>
  </si>
  <si>
    <t>TROUP_BL_LAIT_AUTO</t>
  </si>
  <si>
    <t>TROUP_BL_TP</t>
  </si>
  <si>
    <t>TROUP_BL_TB</t>
  </si>
  <si>
    <t>TROUP_AGE_VELAGE_BL</t>
  </si>
  <si>
    <t>TROUP_BL_VELAGE</t>
  </si>
  <si>
    <t>TROUP_BL_TX_RENOUV</t>
  </si>
  <si>
    <t>TROUP_BL_PERTES_VEAUX</t>
  </si>
  <si>
    <t>TROUP_BL_PERTES_ADULTES</t>
  </si>
  <si>
    <t>TROUP_BL_TX_MAMMITES</t>
  </si>
  <si>
    <t>TROUP_BL_TX_BOITERIES</t>
  </si>
  <si>
    <t>TROUP_BL_TX_1IA</t>
  </si>
  <si>
    <t>TROUP_BL_TX_3IA</t>
  </si>
  <si>
    <t>TROUP_BL_IVV</t>
  </si>
  <si>
    <t>TROUP_BL_NB_LAC</t>
  </si>
  <si>
    <t>TROUP_BL_CCI300</t>
  </si>
  <si>
    <t>TROUP_BL_CCI800</t>
  </si>
  <si>
    <t>TROUP_BL_CELLULES</t>
  </si>
  <si>
    <t>Prim' Holstein - 66</t>
  </si>
  <si>
    <t>Race laitière n°1</t>
  </si>
  <si>
    <t>Race laitière n°2</t>
  </si>
  <si>
    <t>Race laitière n°3</t>
  </si>
  <si>
    <t>% race n°1</t>
  </si>
  <si>
    <t>% race n°2</t>
  </si>
  <si>
    <t>% race n°3</t>
  </si>
  <si>
    <t>Vaches laitières</t>
  </si>
  <si>
    <t>Génisses laitières 0-1 an</t>
  </si>
  <si>
    <t>Génisses laitières 1-2 ans</t>
  </si>
  <si>
    <t>Génisses laitières &gt;2 ans</t>
  </si>
  <si>
    <t>Taureaux laitiers</t>
  </si>
  <si>
    <t>Effectif début de vaches laitières</t>
  </si>
  <si>
    <t>Effectif début de génisses laitières 0-1 an</t>
  </si>
  <si>
    <t>Effectif début de génisses laitières 1-2 ans</t>
  </si>
  <si>
    <t>Effectif début de génisses laitières &gt;2 ans</t>
  </si>
  <si>
    <t>Effectif début de taureaux laitiers</t>
  </si>
  <si>
    <t>Effectif fin de vaches laitières</t>
  </si>
  <si>
    <t>Effectif fin de génisses laitières 0-1 an</t>
  </si>
  <si>
    <t>Effectif fin de génisses laitières 1-2 ans</t>
  </si>
  <si>
    <t>Effectif fin de génisses laitières &gt;2 ans</t>
  </si>
  <si>
    <t>Effectif fin de taureaux laitiers</t>
  </si>
  <si>
    <t>Poids vif moyen des vaches laitières</t>
  </si>
  <si>
    <t>Poids vif moyen des génisses laitières 0-1 an</t>
  </si>
  <si>
    <t>Poids vif moyen des génisses laitières 1-2 ans</t>
  </si>
  <si>
    <t>Poids vif moyen des génisses laitières &gt;2 ans</t>
  </si>
  <si>
    <t>Poids vif moyen des taureaux laitiers</t>
  </si>
  <si>
    <t>Achats : effectif vaches laitières en lactation</t>
  </si>
  <si>
    <t>Achats : effectif génisses laitières 0-1 an</t>
  </si>
  <si>
    <t>Achats : effectif génisses laitières 1-2 ans</t>
  </si>
  <si>
    <t>Achats : effectif génisses laitières &gt;2 ans</t>
  </si>
  <si>
    <t>Achats : effectif taureaux laitiers</t>
  </si>
  <si>
    <t>Ventes (ou cessions internes) : effectif vaches laitières de réforme</t>
  </si>
  <si>
    <t>Ventes (ou cessions internes) : effectif vaches laitières en lactation</t>
  </si>
  <si>
    <t>Ventes (ou cessions internes) : effectif génisses laitières 0-1 an</t>
  </si>
  <si>
    <t>Ventes (ou cessions internes) : effectif génisses laitières 1-2 ans</t>
  </si>
  <si>
    <t>Ventes (ou cessions internes) : effectif génisses laitières &gt;2 ans</t>
  </si>
  <si>
    <t>Ventes (ou cessions internes) : effectif mâles laitiers vendus</t>
  </si>
  <si>
    <t>Ventes (ou cessions internes) : effectif mâles laitiers cédés à l'atelier viande</t>
  </si>
  <si>
    <t>Ventes (ou cessions internes) : effectif taureaux laitiers reproducteurs</t>
  </si>
  <si>
    <t>Achats : poids vif vaches laitières en lactation</t>
  </si>
  <si>
    <t>Achats : poids vif génisses laitières 0-1 an</t>
  </si>
  <si>
    <t>Achats : poids vif génisses laitières 1-2 ans</t>
  </si>
  <si>
    <t>Achats : poids vif génisses laitières &gt;2 ans</t>
  </si>
  <si>
    <t>Achats : poids vif taureaux laitiers (reproducteurs)</t>
  </si>
  <si>
    <t>Ventes (ou cessions internes) : poids vif vaches laitières de réforme</t>
  </si>
  <si>
    <t>Ventes (ou cessions internes) : poids vif vaches laitières en lactation</t>
  </si>
  <si>
    <t>Ventes (ou cessions internes) : poids vif génisses laitières 0-1 an</t>
  </si>
  <si>
    <t>Ventes (ou cessions internes) : poids vif génisses laitières 1-2 ans</t>
  </si>
  <si>
    <t>Ventes (ou cessions internes) : poids vif génisses laitières 2-3 ans</t>
  </si>
  <si>
    <t>Ventes (ou cessions internes) : poids vif mâles laitiers vendus</t>
  </si>
  <si>
    <t>Ventes (ou cessions internes) : poids vif mâles laitiers cédés à l'atelier viande</t>
  </si>
  <si>
    <t>Ventes (ou cessions internes) : poids vif taureaux laitiers reproducteurs</t>
  </si>
  <si>
    <t>Lait produit</t>
  </si>
  <si>
    <t>Lait vendu à la laiterie</t>
  </si>
  <si>
    <t>Lait donné aux veaux/autoconsommé/jeté /transformation/vente directe</t>
  </si>
  <si>
    <t>Taux protéique</t>
  </si>
  <si>
    <t>Taux butyreux</t>
  </si>
  <si>
    <t>Age moyen au premier vêlage</t>
  </si>
  <si>
    <t>Répartition des vêlages</t>
  </si>
  <si>
    <t>Taux de renouvellement</t>
  </si>
  <si>
    <t>Taux de pertes de veaux</t>
  </si>
  <si>
    <t>Taux de pertes adultes</t>
  </si>
  <si>
    <t>Taux de mammites</t>
  </si>
  <si>
    <t>Taux de boiterie</t>
  </si>
  <si>
    <t>Fertilité des vaches : % de réussite en 1ère IA</t>
  </si>
  <si>
    <t>Fertilité des vaches : % de femelles avec 3 IA et plus</t>
  </si>
  <si>
    <t>Fécondité : Intervalle vêlage-vêlage</t>
  </si>
  <si>
    <t>Fécondité : Nombre de lactations par vache</t>
  </si>
  <si>
    <t>%VL avec taux CCI &lt;300</t>
  </si>
  <si>
    <t>%VL avec taux CCI &gt; 800</t>
  </si>
  <si>
    <t>Taux cellulaire moyen annuel du tank à lait</t>
  </si>
  <si>
    <t>BAT_TPSBAT_VL</t>
  </si>
  <si>
    <t>BAT_TPSBAT_G1_BL</t>
  </si>
  <si>
    <t>BAT_TPSBAT_G2_BL</t>
  </si>
  <si>
    <t>BAT_TPSBAT_G3_BL</t>
  </si>
  <si>
    <t>BAT_TYPE_VL</t>
  </si>
  <si>
    <t>BAT_TYPE_G1_BL</t>
  </si>
  <si>
    <t>BAT_TYPE_G2_BL</t>
  </si>
  <si>
    <t>BAT_TYPE_G3_BL</t>
  </si>
  <si>
    <t>BAT_FUMIER_COMPOST_ON</t>
  </si>
  <si>
    <t>ENER_METHA_ON</t>
  </si>
  <si>
    <t>BAT_FUMIER_TPS_STOCK</t>
  </si>
  <si>
    <t>BAT_LISIER_TYPE_FOSSE</t>
  </si>
  <si>
    <t>BAT_LISIER_TPS_STOCK</t>
  </si>
  <si>
    <t>BAT_FUMIER_EP_VITESSE</t>
  </si>
  <si>
    <t>BAT_LISIER_EP_TYPE</t>
  </si>
  <si>
    <t>BAT_LISIER_EP_VITESSE</t>
  </si>
  <si>
    <t>BAT_AUT_EFF1</t>
  </si>
  <si>
    <t>BAT_AUT_EFF2</t>
  </si>
  <si>
    <t>BAT_FUMIER_ACH</t>
  </si>
  <si>
    <t>BAT_FUMIER_COMPOST_ACH</t>
  </si>
  <si>
    <t>BAT_LISIER_ACH</t>
  </si>
  <si>
    <t>BAT_LISIER_PORC_ACH</t>
  </si>
  <si>
    <t>BAT_FUMIER_VOL_ACH</t>
  </si>
  <si>
    <t>BAT_AUT_EFF1_ACH</t>
  </si>
  <si>
    <t>BAT_AUT_EFF2_ACH</t>
  </si>
  <si>
    <t>BAT_FUMIER_ACH_N</t>
  </si>
  <si>
    <t>BAT_FUMIER_COMPOST_ACH_N</t>
  </si>
  <si>
    <t>BAT_LISIER_ACH_N</t>
  </si>
  <si>
    <t>BAT_LISIER_PORC_ACH_N</t>
  </si>
  <si>
    <t>BAT_FUMIER_VOL_ACH_N</t>
  </si>
  <si>
    <t>BAT_AUT_EFF1_ACH_N</t>
  </si>
  <si>
    <t>BAT_AUT_EFF2_ACH_N</t>
  </si>
  <si>
    <t>BAT_FUMIER_ACH_P2O5</t>
  </si>
  <si>
    <t>BAT_FUMIER_COMPOST_ACH_P2O5</t>
  </si>
  <si>
    <t>BAT_LISIER_ACH_P2O5</t>
  </si>
  <si>
    <t>BAT_LISIER_PORC_ACH_P2O5</t>
  </si>
  <si>
    <t>BAT_FUMIER_VOL_ACH_P2O5</t>
  </si>
  <si>
    <t>BAT_AUT_EFF1_ACH_P2O5</t>
  </si>
  <si>
    <t>BAT_AUT_EFF2_ACH_P2O5</t>
  </si>
  <si>
    <t>BAT_FUMIER_VEND</t>
  </si>
  <si>
    <t>BAT_FUMIER_COMPOST_VEND</t>
  </si>
  <si>
    <t>BAT_LISIER_VEND</t>
  </si>
  <si>
    <t>BAT_FUMIER_VEND_N</t>
  </si>
  <si>
    <t>BAT_FUMIER_COMPOST_VEND_N</t>
  </si>
  <si>
    <t>BAT_LISIER_VEND_N</t>
  </si>
  <si>
    <t>BAT_FUMIER_VEND_P2O5</t>
  </si>
  <si>
    <t>BAT_FUMIER_COMPOST_VEND_P2O5</t>
  </si>
  <si>
    <t>BAT_LISIER_VEND_P2O5</t>
  </si>
  <si>
    <t>Fosse caillebotis</t>
  </si>
  <si>
    <t>Buse palette</t>
  </si>
  <si>
    <t>dans les 12h</t>
  </si>
  <si>
    <t>Autre 1</t>
  </si>
  <si>
    <t>Autre 2</t>
  </si>
  <si>
    <t>dans les 24h</t>
  </si>
  <si>
    <t>Logette lisier caillebotis</t>
  </si>
  <si>
    <t>Nombre de jours plein passés au bâtiment pour les vaches laitières</t>
  </si>
  <si>
    <t>Nombre de jours plein passés au bâtiment pour les génisses laitières 0-1 an</t>
  </si>
  <si>
    <t>Nombre de jours plein passés au bâtiment pour les génisses laitières 1-2 ans</t>
  </si>
  <si>
    <t>Nombre de jours plein passés au bâtiment pour les génisses laitières &gt;2 ans</t>
  </si>
  <si>
    <t>Nombre de jours plein passés au pâturage pour les vaches laitières</t>
  </si>
  <si>
    <t>Nombre de jours plein passés au pâturage pour les génisses laitières 0-1 an</t>
  </si>
  <si>
    <t>Nombre de jours plein passés au pâturage pour les génisses laitières 1-2 ans</t>
  </si>
  <si>
    <t>Nombre de jours plein passés au pâturage pour les génisses laitières &gt;2 ans</t>
  </si>
  <si>
    <t>Type de bâtiment des vaches laitières</t>
  </si>
  <si>
    <t>Type de bâtiment des génisses laitières 0-1 an</t>
  </si>
  <si>
    <t>Type de bâtiment des génisses laitières 1-2 ans</t>
  </si>
  <si>
    <t>Type de bâtiment des génisses laitières &gt;2 ans</t>
  </si>
  <si>
    <t>Les fumiers sont-ils compostés ?</t>
  </si>
  <si>
    <t>Utilisez-vous un méthaniseur?</t>
  </si>
  <si>
    <t>Quel est le temps de stockage moyen du fumier ?</t>
  </si>
  <si>
    <t>Quel est le type de fosse à lisier majoritaire ?</t>
  </si>
  <si>
    <t>Quel est le temps de stockage moyen du lisier ou des digestats si méthanisation ?</t>
  </si>
  <si>
    <t>Pour les cultures (fourragères et de vente), le fumier est majoritairement incorporé :</t>
  </si>
  <si>
    <t>Quel est le type d'épandeur à lisier majoritairement utilisé pour l'épandage sur culture ?</t>
  </si>
  <si>
    <t>Pour les cultures (fourragères et de vente), le lisier est majoritairement incorporé :</t>
  </si>
  <si>
    <t>Autre effluent 1</t>
  </si>
  <si>
    <t>Autre effluent 2</t>
  </si>
  <si>
    <t>Quantité Fumier de bovin</t>
  </si>
  <si>
    <t>Quantité Fumier de bovin composté</t>
  </si>
  <si>
    <t>Quantité Lisier de bovin</t>
  </si>
  <si>
    <t>Quantité Lisier de porcs</t>
  </si>
  <si>
    <t>Quantité Fumier ou Lisier de volailles</t>
  </si>
  <si>
    <t>Quantité Autre effluent 1</t>
  </si>
  <si>
    <t>Quantité Autre effluent 2</t>
  </si>
  <si>
    <t>Teneur N Fumier de bovin</t>
  </si>
  <si>
    <t>Teneur N Fumier de bovin composté</t>
  </si>
  <si>
    <t>Teneur N Lisier de bovin</t>
  </si>
  <si>
    <t>Teneur N Lisier de porcs</t>
  </si>
  <si>
    <t>Teneur N Fumier ou Lisier de volailles</t>
  </si>
  <si>
    <t>Teneur N Autre effluent 1</t>
  </si>
  <si>
    <t>Teneur N Autre effluent 2</t>
  </si>
  <si>
    <t>Teneur P2O5 Fumier de bovin</t>
  </si>
  <si>
    <t>Teneur P2O5 Fumier de bovin composté</t>
  </si>
  <si>
    <t>Teneur P2O5 Lisier de bovin</t>
  </si>
  <si>
    <t>Teneur P2O5 Lisier de porcs</t>
  </si>
  <si>
    <t>Teneur P2O5 Fumier ou Lisier de volailles</t>
  </si>
  <si>
    <t>Teneur P2O5 Autre effluent 1</t>
  </si>
  <si>
    <t>Teneur P2O5 Autre effluent 2</t>
  </si>
  <si>
    <t>Teneur N Compost</t>
  </si>
  <si>
    <t>Teneur P2O5 Compost</t>
  </si>
  <si>
    <t>SURF_HA_PP_NR_PAT</t>
  </si>
  <si>
    <t>SURF_HA_PP_NR_FAU</t>
  </si>
  <si>
    <t>SURF_HA_PP_NR_PATFAU</t>
  </si>
  <si>
    <t>SURF_HA_PT_R</t>
  </si>
  <si>
    <t>SURF_HA_PT_R_LEG</t>
  </si>
  <si>
    <t>SURF_HA_AUT_HERBE</t>
  </si>
  <si>
    <t>SURF_HA_MAIS_ENS</t>
  </si>
  <si>
    <t>SURF_AUT_FOU_1</t>
  </si>
  <si>
    <t>SURF_DEROBEE_1</t>
  </si>
  <si>
    <t>SURF_HA_DEROBEE_1</t>
  </si>
  <si>
    <t>SURF_DEROBEE_2</t>
  </si>
  <si>
    <t>SURF_HA_DEROBEE_2</t>
  </si>
  <si>
    <t>SURF_HA_CIPAN_1</t>
  </si>
  <si>
    <t>SURF_HA_CIPAN_2</t>
  </si>
  <si>
    <t>SURF_HA_CER</t>
  </si>
  <si>
    <t>SURF_HA_MAIS_GRAIN</t>
  </si>
  <si>
    <t>SURF_HA_PROT</t>
  </si>
  <si>
    <t>SURF_HA_OLEA</t>
  </si>
  <si>
    <t>SURF_AUT_CULT_1</t>
  </si>
  <si>
    <t>SURF_HA_AUT_CULT_1</t>
  </si>
  <si>
    <t>SURF_RDT_MAIS_ENS</t>
  </si>
  <si>
    <t>SURF_RDT_AUT_FOU_1</t>
  </si>
  <si>
    <t>SURF_RDT_AUT_FOU_2</t>
  </si>
  <si>
    <t>SURF_RDT_AUT_FOU_3</t>
  </si>
  <si>
    <t>SURF_RDT_DEROBEE_1</t>
  </si>
  <si>
    <t>SURF_RDT_DEROBEE_2</t>
  </si>
  <si>
    <t>SURF_RDT_CIPAN_1</t>
  </si>
  <si>
    <t>SURF_RDT_CIPAN_2</t>
  </si>
  <si>
    <t>SURF_RDT_CER</t>
  </si>
  <si>
    <t>SURF_RDT_MAIS_GRAIN</t>
  </si>
  <si>
    <t>SURF_RDT_PROT</t>
  </si>
  <si>
    <t>SURF_RDT_OLEA</t>
  </si>
  <si>
    <t>SURF_RDT_AUT_CULT_1</t>
  </si>
  <si>
    <t>SURF_RDT_AUT_CULT_2</t>
  </si>
  <si>
    <t>SURF_RDT_AUT_CULT_3</t>
  </si>
  <si>
    <t>SURF_RDT_AUT_CULT_4</t>
  </si>
  <si>
    <t>SURF_RDT_AUT_CULT_5</t>
  </si>
  <si>
    <t>SURF_RDT_AUT_CULT_6</t>
  </si>
  <si>
    <t>SURF_RDT_AUT_CULT_7</t>
  </si>
  <si>
    <t>SURF_RDT_AUT_CULT_8</t>
  </si>
  <si>
    <t>SURF_PARTLEG_PP_NR_PAT</t>
  </si>
  <si>
    <t>SURF_PARTLEG_PP_NR_FAU</t>
  </si>
  <si>
    <t>SURF_PARTLEG_PP_NR_PATFAU</t>
  </si>
  <si>
    <t>SURF_PARTLEG_PT_R</t>
  </si>
  <si>
    <t>SURF_PARTLEG_PT_R_LEG</t>
  </si>
  <si>
    <t>SURF_PARTLEG_AUT_HERBE</t>
  </si>
  <si>
    <t>SURF_AMMO_PP_NR_PAT</t>
  </si>
  <si>
    <t>SURF_AMMO_PP_NR_FAU</t>
  </si>
  <si>
    <t>SURF_AMMO_PP_NR_PATFAU</t>
  </si>
  <si>
    <t>SURF_AMMO_PT_R</t>
  </si>
  <si>
    <t>SURF_AMMO_PT_R_LEG</t>
  </si>
  <si>
    <t>SURF_AMMO_AUT_HERBE</t>
  </si>
  <si>
    <t>SURF_AMMO_MAIS_ENS</t>
  </si>
  <si>
    <t>SURF_AMMO_AUT_FOU_1</t>
  </si>
  <si>
    <t>SURF_AMMO_AUT_FOU_2</t>
  </si>
  <si>
    <t>SURF_AMMO_AUT_FOU_3</t>
  </si>
  <si>
    <t>SURF_AMMO_DEROBEE_1</t>
  </si>
  <si>
    <t>SURF_AMMO_DEROBEE_2</t>
  </si>
  <si>
    <t>SURF_AMMO_CER</t>
  </si>
  <si>
    <t>SURF_AMMO_MAIS_GRAIN</t>
  </si>
  <si>
    <t>SURF_AMMO_PROT</t>
  </si>
  <si>
    <t>SURF_AMMO_OLEA</t>
  </si>
  <si>
    <t>SURF_AMMO_AUT_CULT_1</t>
  </si>
  <si>
    <t>SURF_AMMO_AUT_CULT_2</t>
  </si>
  <si>
    <t>SURF_AMMO_AUT_CULT_3</t>
  </si>
  <si>
    <t>SURF_AMMO_AUT_CULT_4</t>
  </si>
  <si>
    <t>SURF_AMMO_AUT_CULT_5</t>
  </si>
  <si>
    <t>SURF_AMMO_AUT_CULT_6</t>
  </si>
  <si>
    <t>SURF_AMMO_AUT_CULT_7</t>
  </si>
  <si>
    <t>SURF_AMMO_AUT_CULT_8</t>
  </si>
  <si>
    <t>SURF_SOLN_PP_NR_PAT</t>
  </si>
  <si>
    <t>SURF_SOLN_PP_NR_FAU</t>
  </si>
  <si>
    <t>SURF_SOLN_PP_NR_PATFAU</t>
  </si>
  <si>
    <t>SURF_SOLN_PT_R</t>
  </si>
  <si>
    <t>SURF_SOLN_PT_R_LEG</t>
  </si>
  <si>
    <t>SURF_SOLN_AUT_HERBE</t>
  </si>
  <si>
    <t>SURF_SOLN_MAIS_ENS</t>
  </si>
  <si>
    <t>SURF_SOLN_AUT_FOU_1</t>
  </si>
  <si>
    <t>SURF_SOLN_AUT_FOU_2</t>
  </si>
  <si>
    <t>SURF_SOLN_AUT_FOU_3</t>
  </si>
  <si>
    <t>SURF_SOLN_DEROBEE_1</t>
  </si>
  <si>
    <t>SURF_SOLN_DEROBEE_2</t>
  </si>
  <si>
    <t>SURF_SOLN_CER</t>
  </si>
  <si>
    <t>SURF_SOLN_MAIS_GRAIN</t>
  </si>
  <si>
    <t>SURF_SOLN_PROT</t>
  </si>
  <si>
    <t>SURF_SOLN_OLEA</t>
  </si>
  <si>
    <t>SURF_SOLN_AUT_CULT_1</t>
  </si>
  <si>
    <t>SURF_SOLN_AUT_CULT_2</t>
  </si>
  <si>
    <t>SURF_SOLN_AUT_CULT_3</t>
  </si>
  <si>
    <t>SURF_SOLN_AUT_CULT_4</t>
  </si>
  <si>
    <t>SURF_SOLN_AUT_CULT_5</t>
  </si>
  <si>
    <t>SURF_SOLN_AUT_CULT_6</t>
  </si>
  <si>
    <t>SURF_SOLN_AUT_CULT_7</t>
  </si>
  <si>
    <t>SURF_SOLN_AUT_CULT_8</t>
  </si>
  <si>
    <t>SURF_UREE_PP_NR_PAT</t>
  </si>
  <si>
    <t>SURF_UREE_PP_NR_FAU</t>
  </si>
  <si>
    <t>SURF_UREE_PP_NR_PATFAU</t>
  </si>
  <si>
    <t>SURF_UREE_PT_R</t>
  </si>
  <si>
    <t>SURF_UREE_PT_R_LEG</t>
  </si>
  <si>
    <t>SURF_UREE_AUT_HERBE</t>
  </si>
  <si>
    <t>SURF_UREE_MAIS_ENS</t>
  </si>
  <si>
    <t>SURF_UREE_AUT_FOU_1</t>
  </si>
  <si>
    <t>SURF_UREE_AUT_FOU_2</t>
  </si>
  <si>
    <t>SURF_UREE_AUT_FOU_3</t>
  </si>
  <si>
    <t>SURF_UREE_DEROBEE_1</t>
  </si>
  <si>
    <t>SURF_UREE_DEROBEE_2</t>
  </si>
  <si>
    <t>SURF_UREE_CER</t>
  </si>
  <si>
    <t>SURF_UREE_MAIS_GRAIN</t>
  </si>
  <si>
    <t>SURF_UREE_PROT</t>
  </si>
  <si>
    <t>SURF_UREE_OLEA</t>
  </si>
  <si>
    <t>SURF_UREE_AUT_CULT_1</t>
  </si>
  <si>
    <t>SURF_UREE_AUT_CULT_2</t>
  </si>
  <si>
    <t>SURF_UREE_AUT_CULT_3</t>
  </si>
  <si>
    <t>SURF_UREE_AUT_CULT_4</t>
  </si>
  <si>
    <t>SURF_UREE_AUT_CULT_5</t>
  </si>
  <si>
    <t>SURF_UREE_AUT_CULT_6</t>
  </si>
  <si>
    <t>SURF_UREE_AUT_CULT_7</t>
  </si>
  <si>
    <t>SURF_UREE_AUT_CULT_8</t>
  </si>
  <si>
    <t>SURF_AUTN_PP_NR_PAT</t>
  </si>
  <si>
    <t>SURF_AUTN_PP_NR_FAU</t>
  </si>
  <si>
    <t>SURF_AUTN_PP_NR_PATFAU</t>
  </si>
  <si>
    <t>SURF_AUTN_PT_R</t>
  </si>
  <si>
    <t>SURF_AUTN_PT_R_LEG</t>
  </si>
  <si>
    <t>SURF_AUTN_AUT_HERBE</t>
  </si>
  <si>
    <t>SURF_AUTN_MAIS_ENS</t>
  </si>
  <si>
    <t>SURF_AUTN_AUT_FOU_1</t>
  </si>
  <si>
    <t>SURF_AUTN_AUT_FOU_2</t>
  </si>
  <si>
    <t>SURF_AUTN_AUT_FOU_3</t>
  </si>
  <si>
    <t>SURF_AUTN_AUT_DEROBEE_1</t>
  </si>
  <si>
    <t>SURF_AUTN_AUT_DEROBEE_2</t>
  </si>
  <si>
    <t>SURF_AUTN_CER</t>
  </si>
  <si>
    <t>SURF_AUTN_MAIS_GRAIN</t>
  </si>
  <si>
    <t>SURF_AUTN_PROT</t>
  </si>
  <si>
    <t>SURF_AUTN_OLEA</t>
  </si>
  <si>
    <t>SURF_AUTN_AUT_CULT_1</t>
  </si>
  <si>
    <t>SURF_AUTN_AUT_CULT_2</t>
  </si>
  <si>
    <t>SURF_AUTN_AUT_CULT_3</t>
  </si>
  <si>
    <t>SURF_AUTN_AUT_CULT_4</t>
  </si>
  <si>
    <t>SURF_AUTN_AUT_CULT_5</t>
  </si>
  <si>
    <t>SURF_AUTN_AUT_CULT_6</t>
  </si>
  <si>
    <t>SURF_AUTN_AUT_CULT_7</t>
  </si>
  <si>
    <t>SURF_AUTN_AUT_CULT_8</t>
  </si>
  <si>
    <t>SURF_P2O5_PP_NR_PAT</t>
  </si>
  <si>
    <t>SURF_P2O5_PP_NR_FAU</t>
  </si>
  <si>
    <t>SURF_P2O5_PP_NR_PATFAU</t>
  </si>
  <si>
    <t>SURF_P2O5_PT_R</t>
  </si>
  <si>
    <t>SURF_P2O5_PT_R_LEG</t>
  </si>
  <si>
    <t>SURF_P2O5_AUT_HERBE</t>
  </si>
  <si>
    <t>SURF_P2O5_MAIS_ENS</t>
  </si>
  <si>
    <t>SURF_P2O5_AUT_FOU_1</t>
  </si>
  <si>
    <t>SURF_P2O5_AUT_FOU_2</t>
  </si>
  <si>
    <t>SURF_P2O5_AUT_FOU_3</t>
  </si>
  <si>
    <t>SURF_P2O5_DEROBEE_1</t>
  </si>
  <si>
    <t>SURF_P2O5_DEROBEE_2</t>
  </si>
  <si>
    <t>SURF_P2O5_CER</t>
  </si>
  <si>
    <t>SURF_P2O5_MAIS_GRAIN</t>
  </si>
  <si>
    <t>SURF_P2O5_PROT</t>
  </si>
  <si>
    <t>SURF_P2O5_OLEA</t>
  </si>
  <si>
    <t>SURF_P2O5_AUT_CULT_1</t>
  </si>
  <si>
    <t>SURF_P2O5_AUT_CULT_2</t>
  </si>
  <si>
    <t>SURF_P2O5_AUT_CULT_3</t>
  </si>
  <si>
    <t>SURF_P2O5_AUT_CULT_4</t>
  </si>
  <si>
    <t>SURF_P2O5_AUT_CULT_5</t>
  </si>
  <si>
    <t>SURF_P2O5_AUT_CULT_6</t>
  </si>
  <si>
    <t>SURF_P2O5_AUT_CULT_7</t>
  </si>
  <si>
    <t>SURF_P2O5_AUT_CULT_8</t>
  </si>
  <si>
    <t>SURF_K2O_PP_NR_PAT</t>
  </si>
  <si>
    <t>SURF_K2O_PP_NR_FAU</t>
  </si>
  <si>
    <t>SURF_K2O_PP_NR_PATFAU</t>
  </si>
  <si>
    <t>SURF_K2O_PT_R</t>
  </si>
  <si>
    <t>SURF_K2O_PT_R_LEG</t>
  </si>
  <si>
    <t>SURF_K2O_AUT_HERBE</t>
  </si>
  <si>
    <t>SURF_K2O_MAIS_ENS</t>
  </si>
  <si>
    <t>SURF_K2O_AUT_FOU_1</t>
  </si>
  <si>
    <t>SURF_K2O_AUT_FOU_2</t>
  </si>
  <si>
    <t>SURF_K2O_AUT_FOU_3</t>
  </si>
  <si>
    <t>SURF_K2O_DEROBEE_1</t>
  </si>
  <si>
    <t>SURF_K2O_DEROBEE_2</t>
  </si>
  <si>
    <t>SURF_K2O_CER</t>
  </si>
  <si>
    <t>SURF_K2O_MAIS_GRAIN</t>
  </si>
  <si>
    <t>SURF_K2O_PROT</t>
  </si>
  <si>
    <t>SURF_K2O_OLEA</t>
  </si>
  <si>
    <t>SURF_K2O_AUT_CULT_1</t>
  </si>
  <si>
    <t>SURF_K2O_AUT_CULT_2</t>
  </si>
  <si>
    <t>SURF_K2O_AUT_CULT_3</t>
  </si>
  <si>
    <t>SURF_K2O_AUT_CULT_4</t>
  </si>
  <si>
    <t>SURF_K2O_AUT_CULT_5</t>
  </si>
  <si>
    <t>SURF_K2O_AUT_CULT_6</t>
  </si>
  <si>
    <t>SURF_K2O_AUT_CULT_7</t>
  </si>
  <si>
    <t>SURF_K2O_AUT_CULT_8</t>
  </si>
  <si>
    <t>SURF_AMMO_QTE_ACHAT</t>
  </si>
  <si>
    <t>SURF_SOLN_QTE_ACHAT</t>
  </si>
  <si>
    <t>SURF_UREE_QTE_ACHAT</t>
  </si>
  <si>
    <t>SURF_AUTN_QTE_ACHAT</t>
  </si>
  <si>
    <t>SURF_P2O5_QTE_ACHAT</t>
  </si>
  <si>
    <t>SURF_K2O_QTE_ACHAT</t>
  </si>
  <si>
    <t>SURF_EFF1_TYPE</t>
  </si>
  <si>
    <t>SURF_EFF2_TYPE</t>
  </si>
  <si>
    <t>SURF_EFF3_TYPE</t>
  </si>
  <si>
    <t>SURF_EFF4_TYPE</t>
  </si>
  <si>
    <t>SURF_EFF5_TYPE</t>
  </si>
  <si>
    <t>SURF_EFF1_QTE_PP_NR_PAT</t>
  </si>
  <si>
    <t>SURF_EFF1_QTE_PP_NR_FAU</t>
  </si>
  <si>
    <t>SURF_EFF1_QTE_PP_NR_PATFAU</t>
  </si>
  <si>
    <t>SURF_EFF1_QTE_PT_R</t>
  </si>
  <si>
    <t>SURF_EFF1_QTE_PT_R_LEG</t>
  </si>
  <si>
    <t>SURF_EFF1_QTE_AUT_HERBE</t>
  </si>
  <si>
    <t>SURF_EFF1_QTE_MAIS_ENS</t>
  </si>
  <si>
    <t>SURF_EFF1_QTE_AUT_FOU_1</t>
  </si>
  <si>
    <t>SURF_EFF1_QTE_AUT_FOU_2</t>
  </si>
  <si>
    <t>SURF_EFF1_QTE_AUT_FOU_3</t>
  </si>
  <si>
    <t>SURF_EFF1_QTE_DEROBEE_1</t>
  </si>
  <si>
    <t>SURF_EFF1_QTE_DEROBEE_2</t>
  </si>
  <si>
    <t>SURF_EFF1_QTE_CER</t>
  </si>
  <si>
    <t>SURF_EFF1_QTE_MAIS_GRAIN</t>
  </si>
  <si>
    <t>SURF_EFF1_QTE_PROT</t>
  </si>
  <si>
    <t>SURF_EFF1_QTE_OLEA</t>
  </si>
  <si>
    <t>SURF_EFF1_QTE_AUT_CULT_1</t>
  </si>
  <si>
    <t>SURF_EFF1_QTE_AUT_CULT_2</t>
  </si>
  <si>
    <t>SURF_EFF1_QTE_AUT_CULT_3</t>
  </si>
  <si>
    <t>SURF_EFF1_QTE_AUT_CULT_4</t>
  </si>
  <si>
    <t>SURF_EFF1_QTE_AUT_CULT_5</t>
  </si>
  <si>
    <t>SURF_EFF1_QTE_AUT_CULT_6</t>
  </si>
  <si>
    <t>SURF_EFF1_QTE_AUT_CULT_7</t>
  </si>
  <si>
    <t>SURF_EFF1_QTE_AUT_CULT_8</t>
  </si>
  <si>
    <t>SURF_EFF1_HA_PP_NR_PAT</t>
  </si>
  <si>
    <t>SURF_EFF1_HA_PP_NR_FAU</t>
  </si>
  <si>
    <t>SURF_EFF1_HA_PP_NR_PATFAU</t>
  </si>
  <si>
    <t>SURF_EFF1_HA_PT_R</t>
  </si>
  <si>
    <t>SURF_EFF1_HA_PT_R_LEG</t>
  </si>
  <si>
    <t>SURF_EFF1_HA_AUT_HERBE</t>
  </si>
  <si>
    <t>SURF_EFF1_HA_MAIS_ENS</t>
  </si>
  <si>
    <t>SURF_EFF1_HA_AUT_FOU_1</t>
  </si>
  <si>
    <t>SURF_EFF1_HA_AUT_FOU_2</t>
  </si>
  <si>
    <t>SURF_EFF1_HA_AUT_FOU_3</t>
  </si>
  <si>
    <t>SURF_EFF1_HA_CER</t>
  </si>
  <si>
    <t>SURF_EFF1_HA_MAIS_GRAIN</t>
  </si>
  <si>
    <t>SURF_EFF1_HA_PROT</t>
  </si>
  <si>
    <t>SURF_EFF1_HA_OLEA</t>
  </si>
  <si>
    <t>SURF_EFF1_HA_AUT_CULT_1</t>
  </si>
  <si>
    <t>SURF_EFF1_HA_AUT_CULT_2</t>
  </si>
  <si>
    <t>SURF_EFF1_HA_AUT_CULT_3</t>
  </si>
  <si>
    <t>SURF_EFF1_HA_AUT_CULT_4</t>
  </si>
  <si>
    <t>SURF_EFF1_HA_AUT_CULT_5</t>
  </si>
  <si>
    <t>SURF_EFF1_HA_AUT_CULT_6</t>
  </si>
  <si>
    <t>SURF_EFF1_HA_AUT_CULT_7</t>
  </si>
  <si>
    <t>SURF_EFF1_HA_AUT_CULT_8</t>
  </si>
  <si>
    <t>SURF_EFF2_QTE_PP_NR_PAT</t>
  </si>
  <si>
    <t>SURF_EFF2_QTE_PP_NR_FAU</t>
  </si>
  <si>
    <t>SURF_EFF2_QTE_PP_NR_PATFAU</t>
  </si>
  <si>
    <t>SURF_EFF2_QTE_PT_R</t>
  </si>
  <si>
    <t>SURF_EFF2_QTE_PT_R_LEG</t>
  </si>
  <si>
    <t>SURF_EFF2_QTE_AUT_HERBE</t>
  </si>
  <si>
    <t>SURF_EFF2_QTE_MAIS_ENS</t>
  </si>
  <si>
    <t>SURF_EFF2_QTE_AUT_FOU_1</t>
  </si>
  <si>
    <t>SURF_EFF2_QTE_AUT_FOU_2</t>
  </si>
  <si>
    <t>SURF_EFF2_QTE_AUT_FOU_3</t>
  </si>
  <si>
    <t>SURF_EFF2_QTE_DEROBEE_1</t>
  </si>
  <si>
    <t>SURF_EFF2_QTE_DEROBEE_2</t>
  </si>
  <si>
    <t>SURF_EFF2_QTE_CER</t>
  </si>
  <si>
    <t>SURF_EFF2_QTE_MAIS_GRAIN</t>
  </si>
  <si>
    <t>SURF_EFF2_QTE_PROT</t>
  </si>
  <si>
    <t>SURF_EFF2_QTE_OLEA</t>
  </si>
  <si>
    <t>SURF_EFF2_QTE_AUT_CULT_1</t>
  </si>
  <si>
    <t>SURF_EFF2_QTE_AUT_CULT_2</t>
  </si>
  <si>
    <t>SURF_EFF2_QTE_AUT_CULT_3</t>
  </si>
  <si>
    <t>SURF_EFF2_QTE_AUT_CULT_4</t>
  </si>
  <si>
    <t>SURF_EFF2_QTE_AUT_CULT_5</t>
  </si>
  <si>
    <t>SURF_EFF2_QTE_AUT_CULT_6</t>
  </si>
  <si>
    <t>SURF_EFF2_QTE_AUT_CULT_7</t>
  </si>
  <si>
    <t>SURF_EFF2_QTE_AUT_CULT_8</t>
  </si>
  <si>
    <t>SURF_EFF2_HA_PP_NR_PAT</t>
  </si>
  <si>
    <t>SURF_EFF2_HA_PP_NR_FAU</t>
  </si>
  <si>
    <t>SURF_EFF2_HA_PP_NR_PATFAU</t>
  </si>
  <si>
    <t>SURF_EFF2_HA_PT_R</t>
  </si>
  <si>
    <t>SURF_EFF2_HA_PT_R_LEG</t>
  </si>
  <si>
    <t>SURF_EFF2_HA_AUT_HERBE</t>
  </si>
  <si>
    <t>SURF_EFF2_HA_MAIS_ENS</t>
  </si>
  <si>
    <t>SURF_EFF2_HA_AUT_FOU_1</t>
  </si>
  <si>
    <t>SURF_EFF2_HA_AUT_FOU_2</t>
  </si>
  <si>
    <t>SURF_EFF2_HA_AUT_FOU_3</t>
  </si>
  <si>
    <t>SURF_EPANDABLE</t>
  </si>
  <si>
    <t>SURF_HA_ROTATION_1</t>
  </si>
  <si>
    <t>SURF_DUREE_ROTATION_1</t>
  </si>
  <si>
    <t>SURF_DUREE_ROTATION_PRAIRIES_1</t>
  </si>
  <si>
    <t>SURF_HA_ROTATION_2</t>
  </si>
  <si>
    <t>SURF_DUREE_ROTATION_2</t>
  </si>
  <si>
    <t>SURF_DUREE_ROTATION_PRAIRIES_2</t>
  </si>
  <si>
    <t>SURF_HA_ROTATION_3</t>
  </si>
  <si>
    <t>SURF_DUREE_ROTATION_3</t>
  </si>
  <si>
    <t>SURF_DUREE_ROTATION_PRAIRIES_3</t>
  </si>
  <si>
    <t>SURF_PAILLE_RECOLTE</t>
  </si>
  <si>
    <t>SURF_PAILLE_VEND</t>
  </si>
  <si>
    <t>SURF_PAILLE_ACHAT</t>
  </si>
  <si>
    <t>SURF_PAILLE_RATION</t>
  </si>
  <si>
    <t>SURF_IAE_PP_NATURA</t>
  </si>
  <si>
    <t>SURF_IAE_PP_HORS_NATURA</t>
  </si>
  <si>
    <t>SURF_IAE_BTAMPONS</t>
  </si>
  <si>
    <t>SURF_IAE_VERGER</t>
  </si>
  <si>
    <t>SURF_IAE_JACHERE</t>
  </si>
  <si>
    <t>SURF_IAE_TOURBIERE</t>
  </si>
  <si>
    <t>SURF_IAE_ZONE_HER</t>
  </si>
  <si>
    <t>SURF_IAE_BORDURE</t>
  </si>
  <si>
    <t>SURF_IAE_BORDURE_PP</t>
  </si>
  <si>
    <t>SURF_IAE_AGROFORES</t>
  </si>
  <si>
    <t>SURF_IAE_AGROFORES_PP</t>
  </si>
  <si>
    <t>SURF_IAE_BOSQUET</t>
  </si>
  <si>
    <t>SURF_IAE_BOSQUET_PP</t>
  </si>
  <si>
    <t>SURF_IAE_BOIS</t>
  </si>
  <si>
    <t>SURF_IAE_BOIS_PP</t>
  </si>
  <si>
    <t>SURF_IAE_ARBRE</t>
  </si>
  <si>
    <t>SURF_IAE_ARBRE_PP</t>
  </si>
  <si>
    <t>SURF_IAE_HAIE</t>
  </si>
  <si>
    <t>SURF_IAE_HAIE_PP</t>
  </si>
  <si>
    <t>SURF_IAE_FOSSE</t>
  </si>
  <si>
    <t>SURF_IAE_FOSSE_PP</t>
  </si>
  <si>
    <t>SURF_IAE_MARE</t>
  </si>
  <si>
    <t>SURF_IAE_MARE_PP</t>
  </si>
  <si>
    <t>SURF_IAE_MURET</t>
  </si>
  <si>
    <t>SURF_IAE_MURET_PP</t>
  </si>
  <si>
    <t>Lisier de bovin</t>
  </si>
  <si>
    <t>Fumier de bovin</t>
  </si>
  <si>
    <t>Prairies permanentes - Pâturées</t>
  </si>
  <si>
    <t>Prairies permanentes - Fauchées</t>
  </si>
  <si>
    <t>Prairies permanentes - Fauchées et Pâturées</t>
  </si>
  <si>
    <t>Prairies temporaires de graminées ou graminées/légumineuses en rotation</t>
  </si>
  <si>
    <t>Prairies temporaires de légumineuses pures (luzerne, trêfle…) en rotation</t>
  </si>
  <si>
    <t>Autres surfaces en herbe (estives, alpages, surface extérieure…)</t>
  </si>
  <si>
    <t>Maïs ensilage</t>
  </si>
  <si>
    <t>CIPAN</t>
  </si>
  <si>
    <t>Céréales (blé, triticale, orge…)</t>
  </si>
  <si>
    <t>Maïs grain</t>
  </si>
  <si>
    <t>Protéagineux (pois…)</t>
  </si>
  <si>
    <t>Oléagineux (colza, tournesol…)</t>
  </si>
  <si>
    <t>Autre culture</t>
  </si>
  <si>
    <t>Rendement Maïs ensilage</t>
  </si>
  <si>
    <t>Rendement Autre fourrage</t>
  </si>
  <si>
    <t>Rendement Dérobée</t>
  </si>
  <si>
    <t>Rendement CIPAN</t>
  </si>
  <si>
    <t>Rendement Céréales (blé, triticale, orge…)</t>
  </si>
  <si>
    <t>Rendement Maïs grain</t>
  </si>
  <si>
    <t>Rendement Protéagineux (pois…)</t>
  </si>
  <si>
    <t>Rendement Oléagineux (colza, tournesol…)</t>
  </si>
  <si>
    <t>Rendement Autre culture</t>
  </si>
  <si>
    <t>% légumineuses - Prairies permanentes - Pâturées</t>
  </si>
  <si>
    <t>% légumineuses - Prairies permanentes - Fauchées</t>
  </si>
  <si>
    <t>% légumineuses - Prairies permanentes - Fauchées et Pâturées</t>
  </si>
  <si>
    <t>% légumineuses - Prairies temporaires de graminées ou graminées/légumineuses en rotation</t>
  </si>
  <si>
    <t>% légumineuses - Prairies temporaires de légumineuses pures (luzerne, trêfle…) en rotation</t>
  </si>
  <si>
    <t>% légumineuses - Autres surfaces en herbe (estives, alpages…)</t>
  </si>
  <si>
    <t>Ammonitrate - Prairies permanentes - Pâturées</t>
  </si>
  <si>
    <t>Ammonitrate - Prairies permanentes - Fauchées</t>
  </si>
  <si>
    <t>Ammonitrate - Prairies permanentes - Fauchées et Pâturées</t>
  </si>
  <si>
    <t>Ammonitrate - Prairies temporaires de graminées ou graminées/légumineuses en rotation</t>
  </si>
  <si>
    <t>Ammonitrate - Prairies temporaires de légumineuses pures (luzerne, trêfle…) en rotation</t>
  </si>
  <si>
    <t>Ammonitrate - Autres surfaces en herbe (estives, alpages, surface extérieure…)</t>
  </si>
  <si>
    <t>Ammonitrate - Maïs ensilage</t>
  </si>
  <si>
    <t>Ammonitrate - Autre fourrage</t>
  </si>
  <si>
    <t>Ammonitrate -  Dérobée</t>
  </si>
  <si>
    <t>Ammonitrate - Céréales (blé, triticale, orge…)</t>
  </si>
  <si>
    <t>Ammonitrate - Maïs grain</t>
  </si>
  <si>
    <t>Ammonitrate - Protéagineux (pois…)</t>
  </si>
  <si>
    <t>Ammonitrate - Oléagineux (colza, tournesol…)</t>
  </si>
  <si>
    <t>Ammonitrate - Autre culture</t>
  </si>
  <si>
    <t>Solution Azotée - Prairies permanentes - Pâturées</t>
  </si>
  <si>
    <t>Solution Azotée - Prairies permanentes - Fauchées</t>
  </si>
  <si>
    <t>Solution Azotée - Prairies permanentes - Fauchées et Pâturées</t>
  </si>
  <si>
    <t>Solution Azotée - Prairies temporaires de graminées ou graminées/légumineuses en rotation</t>
  </si>
  <si>
    <t>Solution Azotée - Prairies temporaires de légumineuses pures (luzerne, trêfle…) en rotation</t>
  </si>
  <si>
    <t>Solution Azotée - Autres surfaces en herbe (estives, alpages, surface extérieure…)</t>
  </si>
  <si>
    <t>Solution Azotée - Maïs ensilage</t>
  </si>
  <si>
    <t>Solution Azotée - Autre fourrage</t>
  </si>
  <si>
    <t>Solution Azotée -  Dérobée</t>
  </si>
  <si>
    <t>Solution azotée - Céréales (blé, triticale, orge…)</t>
  </si>
  <si>
    <t>Solution azotée - Maïs grain</t>
  </si>
  <si>
    <t>Solution azotée - Protéagineux (pois…)</t>
  </si>
  <si>
    <t>Solution azotée - Oléagineux (colza, tournesol…)</t>
  </si>
  <si>
    <t>Solution Azotée - Autre culture</t>
  </si>
  <si>
    <t>Urée - Prairies permanentes - Pâturées</t>
  </si>
  <si>
    <t>Urée - Prairies permanentes - Fauchées</t>
  </si>
  <si>
    <t>Urée - Prairies permanentes - Fauchées et Pâturées</t>
  </si>
  <si>
    <t>Urée - Prairies temporaires de graminées ou graminées/légumineuses en rotation</t>
  </si>
  <si>
    <t>Urée - Prairies temporaires de légumineuses pures (luzerne, trêfle…) en rotation</t>
  </si>
  <si>
    <t>Urée - Autres surfaces en herbe (estives, alpages, surface extérieure…)</t>
  </si>
  <si>
    <t>Urée - Maïs ensilage</t>
  </si>
  <si>
    <t>Urée - Autre fourrage</t>
  </si>
  <si>
    <t>Urée -  Dérobée</t>
  </si>
  <si>
    <t>Urée - Céréales (blé, triticale, orge…)</t>
  </si>
  <si>
    <t>Urée - Maïs grain</t>
  </si>
  <si>
    <t>Urée - Protéagineux (pois…)</t>
  </si>
  <si>
    <t>Urée - Oléagineux (colza, tournesol…)</t>
  </si>
  <si>
    <t>Urée - Autre culture</t>
  </si>
  <si>
    <t>Autres engrais N - Prairies permanentes - Pâturées</t>
  </si>
  <si>
    <t>Autres engrais N - Prairies permanentes - Fauchées</t>
  </si>
  <si>
    <t>Autres engrais N - Prairies permanentes - Fauchées et Pâturées</t>
  </si>
  <si>
    <t>Autres engrais N - Prairies temporaires de graminées ou graminées/légumineuses en rotation</t>
  </si>
  <si>
    <t>Autres engrais N - Prairies temporaires de légumineuses pures (luzerne, trêfle…) en rotation</t>
  </si>
  <si>
    <t>Autres engrais N - Autres surfaces en herbe (estives, alpages, surface extérieure…)</t>
  </si>
  <si>
    <t>Autres engrais N - Maïs ensilage</t>
  </si>
  <si>
    <t>Autres engrais N - Autre fourrage</t>
  </si>
  <si>
    <t>Autres engrais N -  Dérobée</t>
  </si>
  <si>
    <t>Autres engrais N - Céréales (blé, triticale, orge…)</t>
  </si>
  <si>
    <t>Autres engrais N - Maïs grain</t>
  </si>
  <si>
    <t>Autres engrais N - Protéagineux (pois…)</t>
  </si>
  <si>
    <t>Autres engrais N - Oléagineux (colza, tournesol…)</t>
  </si>
  <si>
    <t>Autres engrais N - Autre culture</t>
  </si>
  <si>
    <t>Phosphore minéral - Prairies permanentes - Pâturées</t>
  </si>
  <si>
    <t>Phosphore minéral - Prairies permanentes - Fauchées</t>
  </si>
  <si>
    <t>Phosphore minéral - Prairies permanentes - Fauchées et Pâturées</t>
  </si>
  <si>
    <t>Phosphore minéral - Prairies temporaires de graminées ou graminées/légumineuses en rotation</t>
  </si>
  <si>
    <t>Phosphore minéral - Prairies temporaires de légumineuses pures (luzerne, trêfle…) en rotation</t>
  </si>
  <si>
    <t>Phosphore minéral - Autres surfaces en herbe (estives, alpages, surface extérieure…)</t>
  </si>
  <si>
    <t>Phosphore minéral - Maïs ensilage</t>
  </si>
  <si>
    <t>Phosphore minéral - Autre fourrage</t>
  </si>
  <si>
    <t>Phosphore minéral -  Dérobée</t>
  </si>
  <si>
    <t>Phosphore minéral - Céréales (blé, triticale, orge…)</t>
  </si>
  <si>
    <t>Phosphore minéral - Maïs grain</t>
  </si>
  <si>
    <t>Phosphore minéral - Protéagineux (pois…)</t>
  </si>
  <si>
    <t>Phosphore minéral - Oléagineux (colza, tournesol…)</t>
  </si>
  <si>
    <t>Phosphore minéral - Autre culture</t>
  </si>
  <si>
    <t>Potasse minérale - Prairies permanentes - Pâturées</t>
  </si>
  <si>
    <t>Potasse minérale - Prairies permanentes - Fauchées</t>
  </si>
  <si>
    <t>Potasse minérale - Prairies permanentes - Fauchées et Pâturées</t>
  </si>
  <si>
    <t>Potasse minérale - Prairies temporaires de graminées ou graminées/légumineuses en rotation</t>
  </si>
  <si>
    <t>Potasse minérale - Prairies temporaires de légumineuses pures (luzerne, trêfle…) en rotation</t>
  </si>
  <si>
    <t>Potasse minérale - Autres surfaces en herbe (estives, alpages, surface extérieure…)</t>
  </si>
  <si>
    <t>Potasse minérale - Maïs ensilage</t>
  </si>
  <si>
    <t>Potasse minérale - Autre fourrage</t>
  </si>
  <si>
    <t>Potasse minérale - Dérobée</t>
  </si>
  <si>
    <t>Potasse minérale - Céréales (blé, triticale, orge…)</t>
  </si>
  <si>
    <t>Potasse minérale - Maïs grain</t>
  </si>
  <si>
    <t>Potasse minérale - Protéagineux (pois…)</t>
  </si>
  <si>
    <t>Potasse minérale - Oléagineux (colza, tournesol…)</t>
  </si>
  <si>
    <t>Potasse minérale - Autre culture</t>
  </si>
  <si>
    <t>Ammonitrate - Quantité achetée disponible</t>
  </si>
  <si>
    <t>Solution azotée - Quantité achetée disponible</t>
  </si>
  <si>
    <t>Urée - Quantité achetée disponible</t>
  </si>
  <si>
    <t>Autres engrais N - Quantité achetée disponible</t>
  </si>
  <si>
    <t>Phosphore minéral - Quantité achetée disponible</t>
  </si>
  <si>
    <t>Potasse minérale - Quantité achetée disponible</t>
  </si>
  <si>
    <t>Effluent épandu</t>
  </si>
  <si>
    <t>Quantité épandue -  Prairies permanentes - Pâturées</t>
  </si>
  <si>
    <t>Quantité épandue -  Prairies permanentes - Fauchées</t>
  </si>
  <si>
    <t>Quantité épandue -  Prairies permanentes - Fauchées et Pâturées</t>
  </si>
  <si>
    <t>Quantité épandue -  Prairies temporaires de graminées ou graminées/légumineuses en rotation</t>
  </si>
  <si>
    <t>Quantité épandue -  Prairies temporaires de légumineuses pures (luzerne, trêfle…) en rotation</t>
  </si>
  <si>
    <t>Quantité épandue -  Autres surfaces en herbe (estives, alpages, surface extérieure…)</t>
  </si>
  <si>
    <t>Quantité épandue -  Maïs ensilage</t>
  </si>
  <si>
    <t>Quantité épandue -  Autre fourrage</t>
  </si>
  <si>
    <t>Quantité épandue -  Dérobée</t>
  </si>
  <si>
    <t>Quantité épandue - Céréales (blé, triticale, orge…)</t>
  </si>
  <si>
    <t>Quantité épandue - Maïs grain</t>
  </si>
  <si>
    <t>Quantité épandue - Protéagineux (pois…)</t>
  </si>
  <si>
    <t>Quantité épandue - Oléagineux (colza, tournesol…)</t>
  </si>
  <si>
    <t>Quantité épandue -  Autre culture</t>
  </si>
  <si>
    <t>Surface épandue -  Prairies permanentes - Pâturées</t>
  </si>
  <si>
    <t>Surface épandue -  Prairies permanentes - Fauchées</t>
  </si>
  <si>
    <t>Surface épandue -  Prairies permanentes - Fauchées et Pâturées</t>
  </si>
  <si>
    <t>Surface épandue -  Prairies temporaires de graminées ou graminées/légumineuses en rotation</t>
  </si>
  <si>
    <t>Surface épandue -  Prairies temporaires de légumineuses pures (luzerne, trêfle…) en rotation</t>
  </si>
  <si>
    <t>Surface épandue -  Autres surfaces en herbe (estives, alpages, surface extérieure…)</t>
  </si>
  <si>
    <t>Surface épandue -  Maïs ensilage</t>
  </si>
  <si>
    <t>Surface épandue -  Autre fourrage</t>
  </si>
  <si>
    <t>Surface épandue -  Dérobée</t>
  </si>
  <si>
    <t>Surface épandue - Céréales (blé, triticale, orge…)</t>
  </si>
  <si>
    <t>Surface épandue - Maïs grain</t>
  </si>
  <si>
    <t>Surface épandue - Protéagineux (pois…)</t>
  </si>
  <si>
    <t>Surface épandue - Oléagineux (colza, tournesol…)</t>
  </si>
  <si>
    <t>Surface épandue -  Autre culture</t>
  </si>
  <si>
    <t>Surface épandable</t>
  </si>
  <si>
    <t>Surface de la rotation</t>
  </si>
  <si>
    <t>Durée totale de la rotation</t>
  </si>
  <si>
    <t>Durée pendant laquelle sont implantées des prairies</t>
  </si>
  <si>
    <t>Quantité de paille récoltée</t>
  </si>
  <si>
    <t>Dont quantité de paille vendue</t>
  </si>
  <si>
    <t>Quantité de paille achetée</t>
  </si>
  <si>
    <t>La paille intègre-t-elle la ration des animaux?</t>
  </si>
  <si>
    <t>Prairies naturelles, landes, parcours, alpages, estives situés en zone Natura 2000</t>
  </si>
  <si>
    <t>Prairies naturelles, landes, parcours, alpages, estives situés hors zone Natura 2000</t>
  </si>
  <si>
    <t>Bandes tampons</t>
  </si>
  <si>
    <t>Vergers haute-tige</t>
  </si>
  <si>
    <t>Jachères</t>
  </si>
  <si>
    <t>Tourbières</t>
  </si>
  <si>
    <t>Zones herbacées mises en défens et retirées de la production</t>
  </si>
  <si>
    <t>Bordures de champ</t>
  </si>
  <si>
    <t>% attribués aux prairies</t>
  </si>
  <si>
    <t>Agroforesterie et alignement d'arbres</t>
  </si>
  <si>
    <t>Bosquets</t>
  </si>
  <si>
    <t>Lisières de bois, arbres en groupe</t>
  </si>
  <si>
    <t>Arbres isolés</t>
  </si>
  <si>
    <t>Haies</t>
  </si>
  <si>
    <t>Fossés, cours d'eau</t>
  </si>
  <si>
    <t>Mares</t>
  </si>
  <si>
    <t>Murets, terrasses</t>
  </si>
  <si>
    <t>ALIM_STOCK_FOIN</t>
  </si>
  <si>
    <t>ALIM_STOCK_ENS</t>
  </si>
  <si>
    <t>ALIM_STOCK_ENR</t>
  </si>
  <si>
    <t>ALIM_STOCK_FOIN_LEG</t>
  </si>
  <si>
    <t>ALIM_STOCK_ENS_LEG</t>
  </si>
  <si>
    <t>ALIM_STOCK_ENR_LEG</t>
  </si>
  <si>
    <t>ALIM_VENTE_FOIN</t>
  </si>
  <si>
    <t>ALIM_VENTE_ENS</t>
  </si>
  <si>
    <t>ALIM_VENTE_ENR</t>
  </si>
  <si>
    <t>ALIM_VENTE_FOIN_LEG</t>
  </si>
  <si>
    <t>ALIM_VENTE_ENS_LEG</t>
  </si>
  <si>
    <t>ALIM_VENTE_ENR_LEG</t>
  </si>
  <si>
    <t>ALIM_VENTE_ENS_MAIS</t>
  </si>
  <si>
    <t>ALIM_VENTE_AUT_FOU_1</t>
  </si>
  <si>
    <t>ALIM_VENTE_AUT_FOU_2</t>
  </si>
  <si>
    <t>ALIM_VENTE_AUT_FOU_3</t>
  </si>
  <si>
    <t>ALIM_VENTE_DEROBEE_1</t>
  </si>
  <si>
    <t>ALIM_VENTE_DEROBEE_2</t>
  </si>
  <si>
    <t>ALIM_VAR_STOCK_FOIN</t>
  </si>
  <si>
    <t>ALIM_VAR_STOCK_ENS</t>
  </si>
  <si>
    <t>ALIM_VAR_STOCK_ENR</t>
  </si>
  <si>
    <t>ALIM_VAR_STOCK_FOIN_LEG</t>
  </si>
  <si>
    <t>ALIM_VAR_STOCK_ENS_LEG</t>
  </si>
  <si>
    <t>ALIM_VAR_STOCK_ENR_LEG</t>
  </si>
  <si>
    <t>ALIM_VAR_STOCK_ENS_MAIS</t>
  </si>
  <si>
    <t>ALIM_VAR_STOCK_AUT_FOU_1</t>
  </si>
  <si>
    <t>ALIM_VAR_STOCK_AUT_FOU_2</t>
  </si>
  <si>
    <t>ALIM_VAR_STOCK_AUT_FOU_3</t>
  </si>
  <si>
    <t>ALIM_VAR_STOCK_DEROBEE_1</t>
  </si>
  <si>
    <t>ALIM_VAR_STOCK_DEROBEE_2</t>
  </si>
  <si>
    <t>ALIM_TYPE_FOU_ACH_1</t>
  </si>
  <si>
    <t>ALIM_TYPE_FOU_ACH_2</t>
  </si>
  <si>
    <t>ALIM_TYPE_FOU_ACH_3</t>
  </si>
  <si>
    <t>ALIM_TYPE_FOU_ACH_4</t>
  </si>
  <si>
    <t>ALIM_TYPE_FOU_ACH_5</t>
  </si>
  <si>
    <t>ALIM_TYPE_FOU_ACH_6</t>
  </si>
  <si>
    <t>ALIM_TYPE_FOU_ACH_7</t>
  </si>
  <si>
    <t>ALIM_TYPE_FOU_ACH_8</t>
  </si>
  <si>
    <t>ALIM_TYPE_FOU_ACH_9</t>
  </si>
  <si>
    <t>ALIM_TYPE_FOU_ACH_10</t>
  </si>
  <si>
    <t>ALIM_STOCK_FOU_ACH_1</t>
  </si>
  <si>
    <t>ALIM_STOCK_FOU_ACH_2</t>
  </si>
  <si>
    <t>ALIM_STOCK_FOU_ACH_3</t>
  </si>
  <si>
    <t>ALIM_STOCK_FOU_ACH_4</t>
  </si>
  <si>
    <t>ALIM_STOCK_FOU_ACH_5</t>
  </si>
  <si>
    <t>ALIM_STOCK_FOU_ACH_6</t>
  </si>
  <si>
    <t>ALIM_STOCK_FOU_ACH_7</t>
  </si>
  <si>
    <t>ALIM_STOCK_FOU_ACH_8</t>
  </si>
  <si>
    <t>ALIM_STOCK_FOU_ACH_9</t>
  </si>
  <si>
    <t>ALIM_STOCK_FOU_ACH_10</t>
  </si>
  <si>
    <t>ALIM_VAR_STOCK_FOU_ACH_1</t>
  </si>
  <si>
    <t>ALIM_VAR_STOCK_FOU_ACH_2</t>
  </si>
  <si>
    <t>ALIM_VAR_STOCK_FOU_ACH_3</t>
  </si>
  <si>
    <t>ALIM_VAR_STOCK_FOU_ACH_4</t>
  </si>
  <si>
    <t>ALIM_VAR_STOCK_FOU_ACH_5</t>
  </si>
  <si>
    <t>ALIM_VAR_STOCK_FOU_ACH_6</t>
  </si>
  <si>
    <t>ALIM_VAR_STOCK_FOU_ACH_7</t>
  </si>
  <si>
    <t>ALIM_VAR_STOCK_FOU_ACH_8</t>
  </si>
  <si>
    <t>ALIM_VAR_STOCK_FOU_ACH_9</t>
  </si>
  <si>
    <t>ALIM_VAR_STOCK_FOU_ACH_10</t>
  </si>
  <si>
    <t>ALIM_VENTE_CER</t>
  </si>
  <si>
    <t>ALIM_VENTE_MAIS_GRAIN</t>
  </si>
  <si>
    <t>ALIM_VENTE_PROT</t>
  </si>
  <si>
    <t>ALIM_VENTE_OLEA</t>
  </si>
  <si>
    <t>ALIM_VENTE_AUT_CULT_1</t>
  </si>
  <si>
    <t>ALIM_VENTE_AUT_CULT_2</t>
  </si>
  <si>
    <t>ALIM_VENTE_AUT_CULT_3</t>
  </si>
  <si>
    <t>ALIM_VENTE_AUT_CULT_4</t>
  </si>
  <si>
    <t>ALIM_VENTE_AUT_CULT_5</t>
  </si>
  <si>
    <t>ALIM_VENTE_AUT_CULT_6</t>
  </si>
  <si>
    <t>ALIM_VENTE_AUT_CULT_7</t>
  </si>
  <si>
    <t>ALIM_VENTE_AUT_CULT_8</t>
  </si>
  <si>
    <t>ALIM_VAR_STOCK_CER</t>
  </si>
  <si>
    <t>ALIM_VAR_STOCK_MAIS_GRAIN</t>
  </si>
  <si>
    <t>ALIM_VAR_STOCK_PROT</t>
  </si>
  <si>
    <t>ALIM_VAR_STOCK_OLEA</t>
  </si>
  <si>
    <t>ALIM_VAR_STOCK_AUT_CULT_1</t>
  </si>
  <si>
    <t>ALIM_VAR_STOCK_AUT_CULT_2</t>
  </si>
  <si>
    <t>ALIM_VAR_STOCK_AUT_CULT_3</t>
  </si>
  <si>
    <t>ALIM_VAR_STOCK_AUT_CULT_4</t>
  </si>
  <si>
    <t>ALIM_VAR_STOCK_AUT_CULT_5</t>
  </si>
  <si>
    <t>ALIM_VAR_STOCK_AUT_CULT_6</t>
  </si>
  <si>
    <t>ALIM_VAR_STOCK_AUT_CULT_7</t>
  </si>
  <si>
    <t>ALIM_VAR_STOCK_AUT_CULT_8</t>
  </si>
  <si>
    <t>ALIM_TYPE_CONC_ACH_1</t>
  </si>
  <si>
    <t>ALIM_TYPE_CONC_ACH_2</t>
  </si>
  <si>
    <t>ALIM_TYPE_CONC_ACH_3</t>
  </si>
  <si>
    <t>ALIM_TYPE_CONC_ACH_4</t>
  </si>
  <si>
    <t>ALIM_TYPE_CONC_ACH_5</t>
  </si>
  <si>
    <t>ALIM_TYPE_CONC_ACH_6</t>
  </si>
  <si>
    <t>ALIM_TYPE_CONC_ACH_7</t>
  </si>
  <si>
    <t>ALIM_TYPE_CONC_ACH_8</t>
  </si>
  <si>
    <t>ALIM_TYPE_CONC_ACH_9</t>
  </si>
  <si>
    <t>ALIM_TYPE_CONC_ACH_10</t>
  </si>
  <si>
    <t>ALIM_STOCK_CONC_ACH_1</t>
  </si>
  <si>
    <t>ALIM_STOCK_CONC_ACH_2</t>
  </si>
  <si>
    <t>ALIM_STOCK_CONC_ACH_3</t>
  </si>
  <si>
    <t>ALIM_STOCK_CONC_ACH_4</t>
  </si>
  <si>
    <t>ALIM_STOCK_CONC_ACH_5</t>
  </si>
  <si>
    <t>ALIM_STOCK_CONC_ACH_6</t>
  </si>
  <si>
    <t>ALIM_STOCK_CONC_ACH_7</t>
  </si>
  <si>
    <t>ALIM_STOCK_CONC_ACH_8</t>
  </si>
  <si>
    <t>ALIM_STOCK_CONC_ACH_9</t>
  </si>
  <si>
    <t>ALIM_STOCK_CONC_ACH_10</t>
  </si>
  <si>
    <t>ALIM_VAR_STOCK_CONC_ACH_1</t>
  </si>
  <si>
    <t>ALIM_VAR_STOCK_CONC_ACH_2</t>
  </si>
  <si>
    <t>ALIM_VAR_STOCK_CONC_ACH_3</t>
  </si>
  <si>
    <t>ALIM_VAR_STOCK_CONC_ACH_4</t>
  </si>
  <si>
    <t>ALIM_VAR_STOCK_CONC_ACH_5</t>
  </si>
  <si>
    <t>ALIM_VAR_STOCK_CONC_ACH_6</t>
  </si>
  <si>
    <t>ALIM_VAR_STOCK_CONC_ACH_7</t>
  </si>
  <si>
    <t>ALIM_VAR_STOCK_CONC_ACH_8</t>
  </si>
  <si>
    <t>ALIM_VAR_STOCK_CONC_ACH_9</t>
  </si>
  <si>
    <t>ALIM_VAR_STOCK_CONC_ACH_10</t>
  </si>
  <si>
    <t>ALIM_TYPE_LIQ_ACH_1</t>
  </si>
  <si>
    <t>ALIM_TYPE_LIQ_ACH_2</t>
  </si>
  <si>
    <t>ALIM_TYPE_LIQ_ACH_3</t>
  </si>
  <si>
    <t>ALIM_STOCK_LIQ_ACH_1</t>
  </si>
  <si>
    <t>ALIM_STOCK_LIQ_ACH_2</t>
  </si>
  <si>
    <t>ALIM_STOCK_LIQ_ACH_3</t>
  </si>
  <si>
    <t>ALIM_VAR_STOCK_LIQ_ACH_1</t>
  </si>
  <si>
    <t>ALIM_VAR_STOCK_LIQ_ACH_2</t>
  </si>
  <si>
    <t>ALIM_FOUPROD1</t>
  </si>
  <si>
    <t>ALIM_FOUPROD2</t>
  </si>
  <si>
    <t>ALIM_FOUPROD3</t>
  </si>
  <si>
    <t>ALIM_FOUPROD4</t>
  </si>
  <si>
    <t>ALIM_FOUPROD5</t>
  </si>
  <si>
    <t>ALIM_FOUPROD6</t>
  </si>
  <si>
    <t>ALIM_FOUPROD7</t>
  </si>
  <si>
    <t>ALIM_FOUPROD8</t>
  </si>
  <si>
    <t>ALIM_CERPROD1</t>
  </si>
  <si>
    <t>ALIM_CERPROD2</t>
  </si>
  <si>
    <t>ALIM_CERPROD3</t>
  </si>
  <si>
    <t>ALIM_CERPROD4</t>
  </si>
  <si>
    <t>ALIM_CERPROD5</t>
  </si>
  <si>
    <t>ALIM_PERIODE_1_VL</t>
  </si>
  <si>
    <t>ALIM_PERIODE_2_VL</t>
  </si>
  <si>
    <t>ALIM_PERIODE_3_VL</t>
  </si>
  <si>
    <t>ALIM_PERIODE_4_VL</t>
  </si>
  <si>
    <t>ALIM_P1_VL_FOUPROD1</t>
  </si>
  <si>
    <t>ALIM_P1_VL_FOUPROD2</t>
  </si>
  <si>
    <t>ALIM_P1_VL_FOUPROD3</t>
  </si>
  <si>
    <t>ALIM_P1_VL_FOUPROD4</t>
  </si>
  <si>
    <t>ALIM_P1_VL_FOUPROD5</t>
  </si>
  <si>
    <t>ALIM_P1_VL_FOUPROD6</t>
  </si>
  <si>
    <t>ALIM_P1_VL_FOUPROD7</t>
  </si>
  <si>
    <t>ALIM_P1_VL_FOUPROD8</t>
  </si>
  <si>
    <t>ALIM_P1_VL_PAILLE</t>
  </si>
  <si>
    <t>ALIM_P1_VL_FOUACH1</t>
  </si>
  <si>
    <t>ALIM_P1_VL_FOUACH2</t>
  </si>
  <si>
    <t>ALIM_P1_VL_FOUACH3</t>
  </si>
  <si>
    <t>ALIM_P1_VL_FOUACH4</t>
  </si>
  <si>
    <t>ALIM_P1_VL_FOUACH5</t>
  </si>
  <si>
    <t>ALIM_P1_VL_FOUACH6</t>
  </si>
  <si>
    <t>ALIM_P1_VL_FOUACH7</t>
  </si>
  <si>
    <t>ALIM_P1_VL_FOUACH8</t>
  </si>
  <si>
    <t>ALIM_P1_VL_FOUACH9</t>
  </si>
  <si>
    <t>ALIM_P1_VL_FOUACH10</t>
  </si>
  <si>
    <t>ALIM_P1_VL_CERPROD1</t>
  </si>
  <si>
    <t>ALIM_P1_VL_CERPROD2</t>
  </si>
  <si>
    <t>ALIM_P1_VL_CERPROD3</t>
  </si>
  <si>
    <t>ALIM_P1_VL_CERPROD4</t>
  </si>
  <si>
    <t>ALIM_P1_VL_CERPROD5</t>
  </si>
  <si>
    <t>ALIM_P1_VL_CONCACH1</t>
  </si>
  <si>
    <t>ALIM_P1_VL_CONCACH2</t>
  </si>
  <si>
    <t>ALIM_P1_VL_CONCACH3</t>
  </si>
  <si>
    <t>ALIM_P1_VL_CONCACH4</t>
  </si>
  <si>
    <t>ALIM_P1_VL_CONCACH5</t>
  </si>
  <si>
    <t>ALIM_P1_VL_CONCACH6</t>
  </si>
  <si>
    <t>ALIM_P1_VL_CONCACH7</t>
  </si>
  <si>
    <t>ALIM_P1_VL_CONCACH8</t>
  </si>
  <si>
    <t>ALIM_P1_VL_CONCACH9</t>
  </si>
  <si>
    <t>ALIM_P1_VL_CONCACH10</t>
  </si>
  <si>
    <t>ALIM_P1_VL_LIQ1</t>
  </si>
  <si>
    <t>ALIM_P1_VL_LIQ2</t>
  </si>
  <si>
    <t>ALIM_P1_VL_LIQ3</t>
  </si>
  <si>
    <t>ALIM_P2_VL_FOUPROD1</t>
  </si>
  <si>
    <t>ALIM_P2_VL_FOUPROD2</t>
  </si>
  <si>
    <t>ALIM_P2_VL_FOUPROD3</t>
  </si>
  <si>
    <t>ALIM_P2_VL_FOUPROD4</t>
  </si>
  <si>
    <t>ALIM_P2_VL_FOUPROD5</t>
  </si>
  <si>
    <t>ALIM_P2_VL_FOUPROD6</t>
  </si>
  <si>
    <t>ALIM_P2_VL_FOUPROD7</t>
  </si>
  <si>
    <t>ALIM_P2_VL_FOUPROD8</t>
  </si>
  <si>
    <t>ALIM_P2_VL_PAILLE</t>
  </si>
  <si>
    <t>ALIM_P2_VL_FOUACH1</t>
  </si>
  <si>
    <t>ALIM_P2_VL_FOUACH2</t>
  </si>
  <si>
    <t>ALIM_P2_VL_FOUACH3</t>
  </si>
  <si>
    <t>ALIM_P2_VL_FOUACH4</t>
  </si>
  <si>
    <t>ALIM_P2_VL_FOUACH5</t>
  </si>
  <si>
    <t>ALIM_P2_VL_FOUACH6</t>
  </si>
  <si>
    <t>ALIM_P2_VL_FOUACH7</t>
  </si>
  <si>
    <t>ALIM_P2_VL_FOUACH8</t>
  </si>
  <si>
    <t>ALIM_P2_VL_FOUACH9</t>
  </si>
  <si>
    <t>ALIM_P2_VL_FOUACH10</t>
  </si>
  <si>
    <t>ALIM_P2_VL_CERPROD1</t>
  </si>
  <si>
    <t>ALIM_P2_VL_CERPROD2</t>
  </si>
  <si>
    <t>ALIM_P2_VL_CERPROD3</t>
  </si>
  <si>
    <t>ALIM_P2_VL_CERPROD4</t>
  </si>
  <si>
    <t>ALIM_P2_VL_CERPROD5</t>
  </si>
  <si>
    <t>ALIM_P2_VL_CONCACH1</t>
  </si>
  <si>
    <t>ALIM_P2_VL_CONCACH2</t>
  </si>
  <si>
    <t>ALIM_P2_VL_CONCACH3</t>
  </si>
  <si>
    <t>ALIM_P2_VL_CONCACH4</t>
  </si>
  <si>
    <t>ALIM_P2_VL_CONCACH5</t>
  </si>
  <si>
    <t>ALIM_P2_VL_CONCACH6</t>
  </si>
  <si>
    <t>ALIM_P2_VL_CONCACH7</t>
  </si>
  <si>
    <t>ALIM_P2_VL_CONCACH8</t>
  </si>
  <si>
    <t>ALIM_P2_VL_CONCACH9</t>
  </si>
  <si>
    <t>ALIM_P2_VL_CONCACH10</t>
  </si>
  <si>
    <t>ALIM_P2_VL_LIQ1</t>
  </si>
  <si>
    <t>ALIM_P2_VL_LIQ2</t>
  </si>
  <si>
    <t>ALIM_P2_VL_LIQ3</t>
  </si>
  <si>
    <t>ALIM_P3_VL_FOUPROD1</t>
  </si>
  <si>
    <t>ALIM_P3_VL_FOUPROD2</t>
  </si>
  <si>
    <t>ALIM_P3_VL_FOUPROD3</t>
  </si>
  <si>
    <t>ALIM_P3_VL_FOUPROD4</t>
  </si>
  <si>
    <t>ALIM_P3_VL_FOUPROD5</t>
  </si>
  <si>
    <t>ALIM_P3_VL_FOUPROD6</t>
  </si>
  <si>
    <t>ALIM_P3_VL_FOUPROD7</t>
  </si>
  <si>
    <t>ALIM_P3_VL_FOUPROD8</t>
  </si>
  <si>
    <t>ALIM_P3_VL_PAILLE</t>
  </si>
  <si>
    <t>ALIM_P3_VL_FOUACH1</t>
  </si>
  <si>
    <t>ALIM_P3_VL_FOUACH2</t>
  </si>
  <si>
    <t>ALIM_P3_VL_FOUACH3</t>
  </si>
  <si>
    <t>ALIM_P3_VL_FOUACH4</t>
  </si>
  <si>
    <t>ALIM_P3_VL_FOUACH5</t>
  </si>
  <si>
    <t>ALIM_P3_VL_FOUACH6</t>
  </si>
  <si>
    <t>ALIM_P3_VL_FOUACH7</t>
  </si>
  <si>
    <t>ALIM_P3_VL_FOUACH8</t>
  </si>
  <si>
    <t>ALIM_P3_VL_FOUACH9</t>
  </si>
  <si>
    <t>ALIM_P3_VL_FOUACH10</t>
  </si>
  <si>
    <t>ALIM_P3_VL_CERPROD1</t>
  </si>
  <si>
    <t>ALIM_P3_VL_CERPROD2</t>
  </si>
  <si>
    <t>ALIM_P3_VL_CERPROD3</t>
  </si>
  <si>
    <t>ALIM_P3_VL_CERPROD4</t>
  </si>
  <si>
    <t>ALIM_P3_VL_CERPROD5</t>
  </si>
  <si>
    <t>ALIM_P3_VL_CONCACH1</t>
  </si>
  <si>
    <t>ALIM_P3_VL_CONCACH2</t>
  </si>
  <si>
    <t>ALIM_P3_VL_CONCACH3</t>
  </si>
  <si>
    <t>ALIM_P3_VL_CONCACH4</t>
  </si>
  <si>
    <t>ALIM_P3_VL_CONCACH5</t>
  </si>
  <si>
    <t>ALIM_P3_VL_CONCACH6</t>
  </si>
  <si>
    <t>ALIM_P3_VL_CONCACH7</t>
  </si>
  <si>
    <t>ALIM_P3_VL_CONCACH8</t>
  </si>
  <si>
    <t>ALIM_P3_VL_CONCACH9</t>
  </si>
  <si>
    <t>ALIM_P3_VL_CONCACH10</t>
  </si>
  <si>
    <t>ALIM_P3_VL_LIQ1</t>
  </si>
  <si>
    <t>ALIM_P3_VL_LIQ2</t>
  </si>
  <si>
    <t>ALIM_P3_VL_LIQ3</t>
  </si>
  <si>
    <t>ALIM_P4_VL_FOUPROD1</t>
  </si>
  <si>
    <t>ALIM_P4_VL_FOUPROD2</t>
  </si>
  <si>
    <t>ALIM_P4_VL_FOUPROD3</t>
  </si>
  <si>
    <t>ALIM_P4_VL_FOUPROD4</t>
  </si>
  <si>
    <t>ALIM_P4_VL_FOUPROD5</t>
  </si>
  <si>
    <t>ALIM_P4_VL_FOUPROD6</t>
  </si>
  <si>
    <t>ALIM_P4_VL_FOUPROD7</t>
  </si>
  <si>
    <t>ALIM_P4_VL_FOUPROD8</t>
  </si>
  <si>
    <t>ALIM_P4_VL_PAILLE</t>
  </si>
  <si>
    <t>ALIM_P4_VL_FOUACH1</t>
  </si>
  <si>
    <t>ALIM_P4_VL_FOUACH2</t>
  </si>
  <si>
    <t>ALIM_P4_VL_FOUACH3</t>
  </si>
  <si>
    <t>ALIM_P4_VL_FOUACH4</t>
  </si>
  <si>
    <t>ALIM_P4_VL_FOUACH5</t>
  </si>
  <si>
    <t>ALIM_P4_VL_FOUACH6</t>
  </si>
  <si>
    <t>ALIM_P4_VL_FOUACH7</t>
  </si>
  <si>
    <t>ALIM_P4_VL_FOUACH8</t>
  </si>
  <si>
    <t>ALIM_P4_VL_FOUACH9</t>
  </si>
  <si>
    <t>ALIM_P4_VL_FOUACH10</t>
  </si>
  <si>
    <t>ALIM_P4_VL_CERPROD1</t>
  </si>
  <si>
    <t>ALIM_P4_VL_CERPROD2</t>
  </si>
  <si>
    <t>ALIM_P4_VL_CERPROD3</t>
  </si>
  <si>
    <t>ALIM_P4_VL_CERPROD4</t>
  </si>
  <si>
    <t>ALIM_P4_VL_CERPROD5</t>
  </si>
  <si>
    <t>ALIM_P4_VL_CONCACH1</t>
  </si>
  <si>
    <t>ALIM_P4_VL_CONCACH2</t>
  </si>
  <si>
    <t>ALIM_P4_VL_CONCACH3</t>
  </si>
  <si>
    <t>ALIM_P4_VL_CONCACH4</t>
  </si>
  <si>
    <t>ALIM_P4_VL_CONCACH5</t>
  </si>
  <si>
    <t>ALIM_P4_VL_CONCACH6</t>
  </si>
  <si>
    <t>ALIM_P4_VL_CONCACH7</t>
  </si>
  <si>
    <t>ALIM_P4_VL_CONCACH8</t>
  </si>
  <si>
    <t>ALIM_P4_VL_CONCACH9</t>
  </si>
  <si>
    <t>ALIM_P4_VL_CONCACH10</t>
  </si>
  <si>
    <t>ALIM_P4_VL_LIQ1</t>
  </si>
  <si>
    <t>ALIM_P4_VL_LIQ2</t>
  </si>
  <si>
    <t>ALIM_P4_VL_LIQ3</t>
  </si>
  <si>
    <t>ALIM_CAT_ANI_1</t>
  </si>
  <si>
    <t>ALIM_PERIODE_1_CAT_ANI_1</t>
  </si>
  <si>
    <t>ALIM_PERIODE_2_CAT_ANI_1</t>
  </si>
  <si>
    <t>ALIM_P1_CAT_ANI_1_FOUPROD1</t>
  </si>
  <si>
    <t>ALIM_P1_CAT_ANI_1_FOUPROD2</t>
  </si>
  <si>
    <t>ALIM_P1_CAT_ANI_1_FOUPROD3</t>
  </si>
  <si>
    <t>ALIM_P1_CAT_ANI_1_FOUPROD4</t>
  </si>
  <si>
    <t>ALIM_P1_CAT_ANI_1_FOUPROD5</t>
  </si>
  <si>
    <t>ALIM_P1_CAT_ANI_1_FOUPROD6</t>
  </si>
  <si>
    <t>ALIM_P1_CAT_ANI_1_FOUPROD7</t>
  </si>
  <si>
    <t>ALIM_P1_CAT_ANI_1_FOUPROD8</t>
  </si>
  <si>
    <t>ALIM_P1_CAT_ANI_1_PAILLE</t>
  </si>
  <si>
    <t>ALIM_P1_CAT_ANI_1_FOUACH1</t>
  </si>
  <si>
    <t>ALIM_P1_CAT_ANI_1_FOUACH2</t>
  </si>
  <si>
    <t>ALIM_P1_CAT_ANI_1_FOUACH3</t>
  </si>
  <si>
    <t>ALIM_P1_CAT_ANI_1_FOUACH4</t>
  </si>
  <si>
    <t>ALIM_P1_CAT_ANI_1_FOUACH5</t>
  </si>
  <si>
    <t>ALIM_P1_CAT_ANI_1_FOUACH6</t>
  </si>
  <si>
    <t>ALIM_P1_CAT_ANI_1_FOUACH7</t>
  </si>
  <si>
    <t>ALIM_P1_CAT_ANI_1_FOUACH8</t>
  </si>
  <si>
    <t>ALIM_P1_CAT_ANI_1_FOUACH9</t>
  </si>
  <si>
    <t>ALIM_P1_CAT_ANI_1_FOUACH10</t>
  </si>
  <si>
    <t>ALIM_P1_CAT_ANI_1_CERPROD1</t>
  </si>
  <si>
    <t>ALIM_P1_CAT_ANI_1_CERPROD2</t>
  </si>
  <si>
    <t>ALIM_P1_CAT_ANI_1_CERPROD3</t>
  </si>
  <si>
    <t>ALIM_P1_CAT_ANI_1_CERPROD4</t>
  </si>
  <si>
    <t>ALIM_P1_CAT_ANI_1_CERPROD5</t>
  </si>
  <si>
    <t>ALIM_P1_CAT_ANI_1_CONCACH1</t>
  </si>
  <si>
    <t>ALIM_P1_CAT_ANI_1_CONCACH2</t>
  </si>
  <si>
    <t>ALIM_P1_CAT_ANI_1_CONCACH3</t>
  </si>
  <si>
    <t>ALIM_P1_CAT_ANI_1_CONCACH4</t>
  </si>
  <si>
    <t>ALIM_P1_CAT_ANI_1_CONCACH5</t>
  </si>
  <si>
    <t>ALIM_P1_CAT_ANI_1_CONCACH6</t>
  </si>
  <si>
    <t>ALIM_P1_CAT_ANI_1_CONCACH7</t>
  </si>
  <si>
    <t>ALIM_P1_CAT_ANI_1_CONCACH8</t>
  </si>
  <si>
    <t>ALIM_P1_CAT_ANI_1_CONCACH9</t>
  </si>
  <si>
    <t>ALIM_P1_CAT_ANI_1_CONCACH10</t>
  </si>
  <si>
    <t>ALIM_P1_CAT_ANI_1_LIQ1</t>
  </si>
  <si>
    <t>ALIM_P1_CAT_ANI_1_LIQ2</t>
  </si>
  <si>
    <t>ALIM_P1_CAT_ANI_1_LIQ3</t>
  </si>
  <si>
    <t>ALIM_P2_CAT_ANI_1_FOUPROD1</t>
  </si>
  <si>
    <t>ALIM_P2_CAT_ANI_1_FOUPROD2</t>
  </si>
  <si>
    <t>ALIM_P2_CAT_ANI_1_FOUPROD3</t>
  </si>
  <si>
    <t>ALIM_P2_CAT_ANI_1_FOUPROD4</t>
  </si>
  <si>
    <t>ALIM_P2_CAT_ANI_1_FOUPROD5</t>
  </si>
  <si>
    <t>ALIM_P2_CAT_ANI_1_FOUPROD6</t>
  </si>
  <si>
    <t>ALIM_P2_CAT_ANI_1_FOUPROD7</t>
  </si>
  <si>
    <t>ALIM_P2_CAT_ANI_1_FOUPROD8</t>
  </si>
  <si>
    <t>ALIM_P2_CAT_ANI_1_PAILLE</t>
  </si>
  <si>
    <t>ALIM_P2_CAT_ANI_1_FOUACH1</t>
  </si>
  <si>
    <t>ALIM_P2_CAT_ANI_1_FOUACH2</t>
  </si>
  <si>
    <t>ALIM_P2_CAT_ANI_1_FOUACH3</t>
  </si>
  <si>
    <t>ALIM_P2_CAT_ANI_1_FOUACH4</t>
  </si>
  <si>
    <t>ALIM_P2_CAT_ANI_1_FOUACH5</t>
  </si>
  <si>
    <t>ALIM_P2_CAT_ANI_1_FOUACH6</t>
  </si>
  <si>
    <t>ALIM_P2_CAT_ANI_1_FOUACH7</t>
  </si>
  <si>
    <t>ALIM_P2_CAT_ANI_1_FOUACH8</t>
  </si>
  <si>
    <t>ALIM_P2_CAT_ANI_1_FOUACH9</t>
  </si>
  <si>
    <t>ALIM_P2_CAT_ANI_1_FOUACH10</t>
  </si>
  <si>
    <t>ALIM_P2_CAT_ANI_1_CERPROD1</t>
  </si>
  <si>
    <t>ALIM_P2_CAT_ANI_1_CERPROD2</t>
  </si>
  <si>
    <t>ALIM_P2_CAT_ANI_1_CERPROD3</t>
  </si>
  <si>
    <t>ALIM_P2_CAT_ANI_1_CERPROD4</t>
  </si>
  <si>
    <t>ALIM_P2_CAT_ANI_1_CERPROD5</t>
  </si>
  <si>
    <t>ALIM_P2_CAT_ANI_1_CONCACH1</t>
  </si>
  <si>
    <t>ALIM_P2_CAT_ANI_1_CONCACH2</t>
  </si>
  <si>
    <t>ALIM_P2_CAT_ANI_1_CONCACH3</t>
  </si>
  <si>
    <t>ALIM_P2_CAT_ANI_1_CONCACH4</t>
  </si>
  <si>
    <t>ALIM_P2_CAT_ANI_1_CONCACH5</t>
  </si>
  <si>
    <t>ALIM_P2_CAT_ANI_1_CONCACH6</t>
  </si>
  <si>
    <t>ALIM_P2_CAT_ANI_1_CONCACH7</t>
  </si>
  <si>
    <t>ALIM_P2_CAT_ANI_1_CONCACH8</t>
  </si>
  <si>
    <t>ALIM_P2_CAT_ANI_1_CONCACH9</t>
  </si>
  <si>
    <t>ALIM_P2_CAT_ANI_1_CONCACH10</t>
  </si>
  <si>
    <t>ALIM_P2_CAT_ANI_1_LIQ1</t>
  </si>
  <si>
    <t>ALIM_P2_CAT_ANI_1_LIQ2</t>
  </si>
  <si>
    <t>ALIM_P2_CAT_ANI_1_LIQ3</t>
  </si>
  <si>
    <t>ALIM_CAT_ANI_2</t>
  </si>
  <si>
    <t>ALIM_PERIODE_1_CAT_ANI_2</t>
  </si>
  <si>
    <t>ALIM_PERIODE_2_CAT_ANI_2</t>
  </si>
  <si>
    <t>ALIM_P1_CAT_ANI_2_FOUPROD1</t>
  </si>
  <si>
    <t>ALIM_P1_CAT_ANI_2_FOUPROD2</t>
  </si>
  <si>
    <t>ALIM_P1_CAT_ANI_2_FOUPROD3</t>
  </si>
  <si>
    <t>ALIM_P1_CAT_ANI_2_FOUPROD4</t>
  </si>
  <si>
    <t>ALIM_P1_CAT_ANI_2_FOUPROD5</t>
  </si>
  <si>
    <t>ALIM_P1_CAT_ANI_2_FOUPROD6</t>
  </si>
  <si>
    <t>ALIM_P1_CAT_ANI_2_FOUPROD7</t>
  </si>
  <si>
    <t>ALIM_P1_CAT_ANI_2_FOUPROD8</t>
  </si>
  <si>
    <t>ALIM_P1_CAT_ANI_2_PAILLE</t>
  </si>
  <si>
    <t>ALIM_P1_CAT_ANI_2_FOUACH1</t>
  </si>
  <si>
    <t>ALIM_P1_CAT_ANI_2_FOUACH2</t>
  </si>
  <si>
    <t>ALIM_P1_CAT_ANI_2_FOUACH3</t>
  </si>
  <si>
    <t>ALIM_P1_CAT_ANI_2_FOUACH4</t>
  </si>
  <si>
    <t>ALIM_P1_CAT_ANI_2_FOUACH5</t>
  </si>
  <si>
    <t>ALIM_P1_CAT_ANI_2_FOUACH6</t>
  </si>
  <si>
    <t>ALIM_P1_CAT_ANI_2_FOUACH7</t>
  </si>
  <si>
    <t>ALIM_P1_CAT_ANI_2_FOUACH8</t>
  </si>
  <si>
    <t>ALIM_P1_CAT_ANI_2_FOUACH9</t>
  </si>
  <si>
    <t>ALIM_P1_CAT_ANI_2_FOUACH10</t>
  </si>
  <si>
    <t>ALIM_P1_CAT_ANI_2_CERPROD1</t>
  </si>
  <si>
    <t>ALIM_P1_CAT_ANI_2_CERPROD2</t>
  </si>
  <si>
    <t>ALIM_P1_CAT_ANI_2_CERPROD3</t>
  </si>
  <si>
    <t>ALIM_P1_CAT_ANI_2_CERPROD4</t>
  </si>
  <si>
    <t>ALIM_P1_CAT_ANI_2_CERPROD5</t>
  </si>
  <si>
    <t>ALIM_P1_CAT_ANI_2_CONCACH1</t>
  </si>
  <si>
    <t>ALIM_P1_CAT_ANI_2_CONCACH2</t>
  </si>
  <si>
    <t>ALIM_P1_CAT_ANI_2_CONCACH3</t>
  </si>
  <si>
    <t>ALIM_P1_CAT_ANI_2_CONCACH4</t>
  </si>
  <si>
    <t>ALIM_P1_CAT_ANI_2_CONCACH5</t>
  </si>
  <si>
    <t>ALIM_P1_CAT_ANI_2_CONCACH6</t>
  </si>
  <si>
    <t>ALIM_P1_CAT_ANI_2_CONCACH7</t>
  </si>
  <si>
    <t>ALIM_P1_CAT_ANI_2_CONCACH8</t>
  </si>
  <si>
    <t>ALIM_P1_CAT_ANI_2_CONCACH9</t>
  </si>
  <si>
    <t>ALIM_P1_CAT_ANI_2_CONCACH10</t>
  </si>
  <si>
    <t>ALIM_P1_CAT_ANI_2_LIQ1</t>
  </si>
  <si>
    <t>ALIM_P1_CAT_ANI_2_LIQ2</t>
  </si>
  <si>
    <t>ALIM_P1_CAT_ANI_2_LIQ3</t>
  </si>
  <si>
    <t>ALIM_P2_CAT_ANI_2_FOUPROD1</t>
  </si>
  <si>
    <t>ALIM_P2_CAT_ANI_2_FOUPROD2</t>
  </si>
  <si>
    <t>ALIM_P2_CAT_ANI_2_FOUPROD3</t>
  </si>
  <si>
    <t>ALIM_P2_CAT_ANI_2_FOUPROD4</t>
  </si>
  <si>
    <t>ALIM_P2_CAT_ANI_2_FOUPROD5</t>
  </si>
  <si>
    <t>ALIM_P2_CAT_ANI_2_FOUPROD6</t>
  </si>
  <si>
    <t>ALIM_P2_CAT_ANI_2_FOUPROD7</t>
  </si>
  <si>
    <t>ALIM_P2_CAT_ANI_2_FOUPROD8</t>
  </si>
  <si>
    <t>ALIM_P2_CAT_ANI_2_PAILLE</t>
  </si>
  <si>
    <t>ALIM_P2_CAT_ANI_2_FOUACH1</t>
  </si>
  <si>
    <t>ALIM_P2_CAT_ANI_2_FOUACH2</t>
  </si>
  <si>
    <t>ALIM_P2_CAT_ANI_2_FOUACH3</t>
  </si>
  <si>
    <t>ALIM_P2_CAT_ANI_2_FOUACH4</t>
  </si>
  <si>
    <t>ALIM_P2_CAT_ANI_2_FOUACH5</t>
  </si>
  <si>
    <t>ALIM_P2_CAT_ANI_2_FOUACH6</t>
  </si>
  <si>
    <t>ALIM_P2_CAT_ANI_2_FOUACH7</t>
  </si>
  <si>
    <t>ALIM_P2_CAT_ANI_2_FOUACH8</t>
  </si>
  <si>
    <t>ALIM_P2_CAT_ANI_2_FOUACH9</t>
  </si>
  <si>
    <t>ALIM_P2_CAT_ANI_2_FOUACH10</t>
  </si>
  <si>
    <t>ALIM_P2_CAT_ANI_2_CERPROD1</t>
  </si>
  <si>
    <t>ALIM_P2_CAT_ANI_2_CERPROD2</t>
  </si>
  <si>
    <t>ALIM_P2_CAT_ANI_2_CERPROD3</t>
  </si>
  <si>
    <t>ALIM_P2_CAT_ANI_2_CERPROD4</t>
  </si>
  <si>
    <t>ALIM_P2_CAT_ANI_2_CERPROD5</t>
  </si>
  <si>
    <t>ALIM_P2_CAT_ANI_2_CONCACH1</t>
  </si>
  <si>
    <t>ALIM_P2_CAT_ANI_2_CONCACH2</t>
  </si>
  <si>
    <t>ALIM_P2_CAT_ANI_2_CONCACH3</t>
  </si>
  <si>
    <t>ALIM_P2_CAT_ANI_2_CONCACH4</t>
  </si>
  <si>
    <t>ALIM_P2_CAT_ANI_2_CONCACH5</t>
  </si>
  <si>
    <t>ALIM_P2_CAT_ANI_2_CONCACH6</t>
  </si>
  <si>
    <t>ALIM_P2_CAT_ANI_2_CONCACH7</t>
  </si>
  <si>
    <t>ALIM_P2_CAT_ANI_2_CONCACH8</t>
  </si>
  <si>
    <t>ALIM_P2_CAT_ANI_2_CONCACH9</t>
  </si>
  <si>
    <t>ALIM_P2_CAT_ANI_2_CONCACH10</t>
  </si>
  <si>
    <t>ALIM_P2_CAT_ANI_2_LIQ1</t>
  </si>
  <si>
    <t>ALIM_P2_CAT_ANI_2_LIQ2</t>
  </si>
  <si>
    <t>ALIM_P2_CAT_ANI_2_LIQ3</t>
  </si>
  <si>
    <t>ALIM_CAT_ANI_3</t>
  </si>
  <si>
    <t>ALIM_PERIODE_1_CAT_ANI_3</t>
  </si>
  <si>
    <t>ALIM_PERIODE_2_CAT_ANI_3</t>
  </si>
  <si>
    <t>ALIM_P1_CAT_ANI_3_FOUPROD1</t>
  </si>
  <si>
    <t>ALIM_P1_CAT_ANI_3_FOUPROD2</t>
  </si>
  <si>
    <t>ALIM_P1_CAT_ANI_3_FOUPROD3</t>
  </si>
  <si>
    <t>ALIM_P1_CAT_ANI_3_FOUPROD4</t>
  </si>
  <si>
    <t>ALIM_P1_CAT_ANI_3_FOUPROD5</t>
  </si>
  <si>
    <t>ALIM_P1_CAT_ANI_3_FOUPROD6</t>
  </si>
  <si>
    <t>ALIM_P1_CAT_ANI_3_FOUPROD7</t>
  </si>
  <si>
    <t>ALIM_P1_CAT_ANI_3_FOUPROD8</t>
  </si>
  <si>
    <t>ALIM_P1_CAT_ANI_3_PAILLE</t>
  </si>
  <si>
    <t>ALIM_P1_CAT_ANI_3_FOUACH1</t>
  </si>
  <si>
    <t>ALIM_P1_CAT_ANI_3_FOUACH2</t>
  </si>
  <si>
    <t>ALIM_P1_CAT_ANI_3_FOUACH3</t>
  </si>
  <si>
    <t>ALIM_P1_CAT_ANI_3_FOUACH4</t>
  </si>
  <si>
    <t>ALIM_P1_CAT_ANI_3_FOUACH5</t>
  </si>
  <si>
    <t>ALIM_P1_CAT_ANI_3_FOUACH6</t>
  </si>
  <si>
    <t>ALIM_P1_CAT_ANI_3_FOUACH7</t>
  </si>
  <si>
    <t>ALIM_P1_CAT_ANI_3_FOUACH8</t>
  </si>
  <si>
    <t>ALIM_P1_CAT_ANI_3_FOUACH9</t>
  </si>
  <si>
    <t>ALIM_P1_CAT_ANI_3_FOUACH10</t>
  </si>
  <si>
    <t>ALIM_P1_CAT_ANI_3_CERPROD1</t>
  </si>
  <si>
    <t>ALIM_P1_CAT_ANI_3_CERPROD2</t>
  </si>
  <si>
    <t>ALIM_P1_CAT_ANI_3_CERPROD3</t>
  </si>
  <si>
    <t>ALIM_P1_CAT_ANI_3_CERPROD4</t>
  </si>
  <si>
    <t>ALIM_P1_CAT_ANI_3_CERPROD5</t>
  </si>
  <si>
    <t>ALIM_P1_CAT_ANI_3_CONCACH1</t>
  </si>
  <si>
    <t>ALIM_P1_CAT_ANI_3_CONCACH2</t>
  </si>
  <si>
    <t>ALIM_P1_CAT_ANI_3_CONCACH3</t>
  </si>
  <si>
    <t>ALIM_P1_CAT_ANI_3_CONCACH4</t>
  </si>
  <si>
    <t>ALIM_P1_CAT_ANI_3_CONCACH5</t>
  </si>
  <si>
    <t>ALIM_P1_CAT_ANI_3_CONCACH6</t>
  </si>
  <si>
    <t>ALIM_P1_CAT_ANI_3_CONCACH7</t>
  </si>
  <si>
    <t>ALIM_P1_CAT_ANI_3_CONCACH8</t>
  </si>
  <si>
    <t>ALIM_P1_CAT_ANI_3_CONCACH9</t>
  </si>
  <si>
    <t>ALIM_P1_CAT_ANI_3_CONCACH10</t>
  </si>
  <si>
    <t>ALIM_P1_CAT_ANI_3_LIQ1</t>
  </si>
  <si>
    <t>ALIM_P1_CAT_ANI_3_LIQ2</t>
  </si>
  <si>
    <t>ALIM_P1_CAT_ANI_3_LIQ3</t>
  </si>
  <si>
    <t>ALIM_P2_CAT_ANI_3_FOUPROD1</t>
  </si>
  <si>
    <t>ALIM_P2_CAT_ANI_3_FOUPROD2</t>
  </si>
  <si>
    <t>ALIM_P2_CAT_ANI_3_FOUPROD3</t>
  </si>
  <si>
    <t>ALIM_P2_CAT_ANI_3_FOUPROD4</t>
  </si>
  <si>
    <t>ALIM_P2_CAT_ANI_3_FOUPROD5</t>
  </si>
  <si>
    <t>ALIM_P2_CAT_ANI_3_FOUPROD6</t>
  </si>
  <si>
    <t>ALIM_P2_CAT_ANI_3_FOUPROD7</t>
  </si>
  <si>
    <t>ALIM_P2_CAT_ANI_3_FOUPROD8</t>
  </si>
  <si>
    <t>ALIM_P2_CAT_ANI_3_PAILLE</t>
  </si>
  <si>
    <t>ALIM_P2_CAT_ANI_3_FOUACH1</t>
  </si>
  <si>
    <t>ALIM_P2_CAT_ANI_3_FOUACH2</t>
  </si>
  <si>
    <t>ALIM_P2_CAT_ANI_3_FOUACH3</t>
  </si>
  <si>
    <t>ALIM_P2_CAT_ANI_3_FOUACH4</t>
  </si>
  <si>
    <t>ALIM_P2_CAT_ANI_3_FOUACH5</t>
  </si>
  <si>
    <t>ALIM_P2_CAT_ANI_3_FOUACH6</t>
  </si>
  <si>
    <t>ALIM_P2_CAT_ANI_3_FOUACH7</t>
  </si>
  <si>
    <t>ALIM_P2_CAT_ANI_3_FOUACH8</t>
  </si>
  <si>
    <t>ALIM_P2_CAT_ANI_3_FOUACH9</t>
  </si>
  <si>
    <t>ALIM_P2_CAT_ANI_3_FOUACH10</t>
  </si>
  <si>
    <t>ALIM_P2_CAT_ANI_3_CERPROD1</t>
  </si>
  <si>
    <t>ALIM_P2_CAT_ANI_3_CERPROD2</t>
  </si>
  <si>
    <t>ALIM_P2_CAT_ANI_3_CERPROD3</t>
  </si>
  <si>
    <t>ALIM_P2_CAT_ANI_3_CERPROD4</t>
  </si>
  <si>
    <t>ALIM_P2_CAT_ANI_3_CERPROD5</t>
  </si>
  <si>
    <t>ALIM_P2_CAT_ANI_3_CONCACH1</t>
  </si>
  <si>
    <t>ALIM_P2_CAT_ANI_3_CONCACH2</t>
  </si>
  <si>
    <t>ALIM_P2_CAT_ANI_3_CONCACH3</t>
  </si>
  <si>
    <t>ALIM_P2_CAT_ANI_3_CONCACH4</t>
  </si>
  <si>
    <t>ALIM_P2_CAT_ANI_3_CONCACH5</t>
  </si>
  <si>
    <t>ALIM_P2_CAT_ANI_3_CONCACH6</t>
  </si>
  <si>
    <t>Aliment VL 18% de MAT</t>
  </si>
  <si>
    <t>Aliment VL 22% de MAT</t>
  </si>
  <si>
    <t>Aliment Jeunes bovins</t>
  </si>
  <si>
    <t>CMV</t>
  </si>
  <si>
    <t>Enrubannage d'herbe</t>
  </si>
  <si>
    <t>Foin</t>
  </si>
  <si>
    <t>Triticale</t>
  </si>
  <si>
    <t>Ensilage d'herbe</t>
  </si>
  <si>
    <t>Aliment BV 27% de MAT</t>
  </si>
  <si>
    <t>Tourteau de colza</t>
  </si>
  <si>
    <t>Aliment veaux</t>
  </si>
  <si>
    <t>Tourteau soja 46</t>
  </si>
  <si>
    <t>Pois</t>
  </si>
  <si>
    <t>Avoine de printemps</t>
  </si>
  <si>
    <t>Aliment VL 40% de MAT</t>
  </si>
  <si>
    <t>Quantité stockée de foin</t>
  </si>
  <si>
    <t>Quantité stockée d'ensilage d'herbe</t>
  </si>
  <si>
    <t>Quantité stockée d'enrubannage d'herbe</t>
  </si>
  <si>
    <t>Quantité stockée de foin de légumineuse (luzerne, trèfle…)</t>
  </si>
  <si>
    <t>Quantité stockée d'ensilage de légumineuse (luzerne, trèfle…)</t>
  </si>
  <si>
    <t>Quantité stockée d'enrubannage de légumineuse (luzerne, trèfle…)</t>
  </si>
  <si>
    <t>Vente de stock de foin</t>
  </si>
  <si>
    <t>Vente de stock d'ensilage d'herbe</t>
  </si>
  <si>
    <t>Vente de stock d'enrubannage d'herbe</t>
  </si>
  <si>
    <t>Vente de stock de foin de légumineuse (luzerne, trèfle…)</t>
  </si>
  <si>
    <t>Vente de stock d'ensilage de légumineuse (luzerne, trèfle…)</t>
  </si>
  <si>
    <t>Vente de stock d'enrubannage de légumineuse (luzerne, trèfle…)</t>
  </si>
  <si>
    <t>Vente de stock d'ensilage de maïs</t>
  </si>
  <si>
    <t>Vente de stock d'autre fourrage</t>
  </si>
  <si>
    <t>Vente de stock de dérobée</t>
  </si>
  <si>
    <t>Variation de stock de foin</t>
  </si>
  <si>
    <t>Variation de stock d'ensilage d'herbe</t>
  </si>
  <si>
    <t>Variation de stock d'enrubannage d'herbe</t>
  </si>
  <si>
    <t>Variation de stock de foin de légumineuse (luzerne, trèfle…)</t>
  </si>
  <si>
    <t>Variation de stock d'ensilage de légumineuse (luzerne, trèfle…)</t>
  </si>
  <si>
    <t>Variation de stock d'enrubannage de légumineuse (luzerne, trèfle…)</t>
  </si>
  <si>
    <t>Variation de stock d'ensilage de maïs</t>
  </si>
  <si>
    <t>Variation de stock d'autre fourrage</t>
  </si>
  <si>
    <t>Variation de stock de dérobée</t>
  </si>
  <si>
    <t>Type de fourrage acheté</t>
  </si>
  <si>
    <t>Quantité fourrage acheté</t>
  </si>
  <si>
    <t>Variation de stock fourrage acheté</t>
  </si>
  <si>
    <t>Vente de stock de Céréales (blé, triticale, orge…)</t>
  </si>
  <si>
    <t>Vente de stock de Maïs grain</t>
  </si>
  <si>
    <t>Vente de stock de Protéagineux (pois…)</t>
  </si>
  <si>
    <t>Vente de stock de Oléagineux (colza, tournesol…)</t>
  </si>
  <si>
    <t>Vente de stock de autre culture</t>
  </si>
  <si>
    <t>Variations de stock de Céréales (blé, triticale, orge…)</t>
  </si>
  <si>
    <t>Variations de stock de Maïs grain</t>
  </si>
  <si>
    <t>Variations de stock de Protéagineux (pois…)</t>
  </si>
  <si>
    <t>Variations de stock de Oléagineux (colza, tournesol…)</t>
  </si>
  <si>
    <t>Variations de stock de autre culture</t>
  </si>
  <si>
    <t>Type de concentré acheté</t>
  </si>
  <si>
    <t>Quantité concentré acheté</t>
  </si>
  <si>
    <t>Variation de stock concentré acheté</t>
  </si>
  <si>
    <t>Type d'autre aliment acheté</t>
  </si>
  <si>
    <t>Quantité d'autre aliment acheté</t>
  </si>
  <si>
    <t>Variation de stock autre aliment acheté</t>
  </si>
  <si>
    <t>Nom de chaque fourrage produit consommé</t>
  </si>
  <si>
    <t>Vaches laitières Période 1 : quantité de chaque autres aliments</t>
  </si>
  <si>
    <t>Nom de la catégorie animale considérée</t>
  </si>
  <si>
    <t>Catégorie animale 1 : Durée de la période  n°1 (hiver)</t>
  </si>
  <si>
    <t>Catégorie animale 1 : Durée de la période  n°2 (été)</t>
  </si>
  <si>
    <t>Catégorie animale n°1 Période 1 : part de chaque fourrage produit</t>
  </si>
  <si>
    <t>Catégorie animale n°1 Période 1 : part de la paille</t>
  </si>
  <si>
    <t>Catégorie animale n°1 Période 1 : part de chaque fourrage acheté</t>
  </si>
  <si>
    <t>Catégorie animale n°1 Période 1 : quantité de chaque céréale produite</t>
  </si>
  <si>
    <t>Catégorie animale n°1 Période 1 : quantité de chaque concentré acheté</t>
  </si>
  <si>
    <t>Catégorie animale n°1 Période 1 : quantité de chaque autres aliments</t>
  </si>
  <si>
    <t>Code exploitation Qualenvic</t>
  </si>
  <si>
    <t>F16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</si>
  <si>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</si>
  <si>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</si>
  <si>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</si>
  <si>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</si>
  <si>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</si>
  <si>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</si>
  <si>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</si>
  <si>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</si>
  <si>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</si>
  <si>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</si>
  <si>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</si>
  <si>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</si>
  <si>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</si>
  <si>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CODE_EA_QUALENVIC</t>
  </si>
  <si>
    <t>TROUP_BL_UGB</t>
  </si>
  <si>
    <t>RES_ASSOLEMENT_PART_PP</t>
  </si>
  <si>
    <t>RES_ASSOLEMENT_PART_PT</t>
  </si>
  <si>
    <t>RES_ASSOLEMENT_PART_MAIS</t>
  </si>
  <si>
    <t>RES_ASSOLEMENT_PART_AUTRES_FOUR</t>
  </si>
  <si>
    <t>RES_ASSOLEMENT_PART_CULT_AUTOCONSO</t>
  </si>
  <si>
    <t>RES_ASSOLEMENT_PART_CULT_VEND</t>
  </si>
  <si>
    <t>VAL_TYPE_ATELIER_BL</t>
  </si>
  <si>
    <t>RES_BL_LAIT_VENDU_CORR_TOT</t>
  </si>
  <si>
    <t>TROUP_PL_VL</t>
  </si>
  <si>
    <t>VAL_BL_LAITBRUT_HA</t>
  </si>
  <si>
    <t>VAL_CHARGEMENT_BL</t>
  </si>
  <si>
    <t>VAL_HA_BL</t>
  </si>
  <si>
    <t>VAL_HA_SFP_BL</t>
  </si>
  <si>
    <t>RES_HA_PP_BL</t>
  </si>
  <si>
    <t>RES_HA_PT_BL</t>
  </si>
  <si>
    <t>RES_HAIES_BL</t>
  </si>
  <si>
    <t>RES_BL_NORG_HA</t>
  </si>
  <si>
    <t>RES_EXPL_PERFALIM_RESULT_HA</t>
  </si>
  <si>
    <t>QUAL_SENSO_ETE</t>
  </si>
  <si>
    <t>QUAL_TECHNO_ETE</t>
  </si>
  <si>
    <t>QUAL_SANTE_ETE</t>
  </si>
  <si>
    <t>QUAL_NUTRI_ETE</t>
  </si>
  <si>
    <t>QUAL_GLOBALE_ETE</t>
  </si>
  <si>
    <t>QUAL_SENSO_HIVER</t>
  </si>
  <si>
    <t>QUAL_TECHNO_HIVER</t>
  </si>
  <si>
    <t>QUAL_SANTE_HIVER</t>
  </si>
  <si>
    <t>QUAL_NUTRI_HIVER</t>
  </si>
  <si>
    <t>QUAL_GLOBALE_HIVER</t>
  </si>
  <si>
    <t>RES_EXPL_STOCK_C_HA</t>
  </si>
  <si>
    <t>RES_EXPL_BIODIV_EQHA_TOT_HA</t>
  </si>
  <si>
    <t>RES_EXPL_PROD_ENERGIE_HA</t>
  </si>
  <si>
    <t>RES_EXPL_GES_EQCO2_HA</t>
  </si>
  <si>
    <t>RES_EXPL_PERTES_N_AIR_HA</t>
  </si>
  <si>
    <t>RES_EXPL_PERTES_N_EAU_HA</t>
  </si>
  <si>
    <t>RES_EXPL_CONSO_ENERGIE_HA</t>
  </si>
  <si>
    <t>RES_EXPL_PART_CH4_GES</t>
  </si>
  <si>
    <t>RES_EXPL_PART_N2O_GES</t>
  </si>
  <si>
    <t>RES_EXPL_PART_CO2_GES</t>
  </si>
  <si>
    <t>RES_EXPL_PART_CH4_EQCO2_ENT_CH4</t>
  </si>
  <si>
    <t>RES_EXPL_PART_CH4_EQCO2_DEJ_CH4</t>
  </si>
  <si>
    <t>RES_EXPL_PART_N2O_EQCO2_DEJ_N2O</t>
  </si>
  <si>
    <t>RES_EXPL_PART_N2O_EQCO2_FERTI_N2O</t>
  </si>
  <si>
    <t>RES_EXPL_PART_CH4_EQCO2_PAT_CH4</t>
  </si>
  <si>
    <t>RES_EXPL_PART_N2O_EQCO2_PAT_N2O</t>
  </si>
  <si>
    <t>RES_EXPL_PART_CO2_EQCO2_ENERGIES_CO2</t>
  </si>
  <si>
    <t>RES_EXPL_PART_CO2_EQCO2_ACHAT_ALIMENTS_CO2</t>
  </si>
  <si>
    <t>RES_EXPL_PART_CO2_EQCO2_ACHAT_ENGRAIS_CO2</t>
  </si>
  <si>
    <t>RES_EXPL_PART_CO2_EQCO2_ACHAT_ANIMAUX_BL_CO2</t>
  </si>
  <si>
    <t>RES_EXPL_PART_STOCKAGE_C_EQCO2_GES</t>
  </si>
  <si>
    <t>RES_BL_ENTREES_CONC_BILAN_N_HA</t>
  </si>
  <si>
    <t>RES_BL_ENTREES_FOUR_BILAN_N_HA</t>
  </si>
  <si>
    <t>RES_BL_ENTREES_ENGRAIS_BILAN_N_HA</t>
  </si>
  <si>
    <t>RES_BL_ENTREES_DEJ_IMPORT_BILAN_N_HA</t>
  </si>
  <si>
    <t>RES_BL_ENTREES_ANIMAUX_BILAN_N_HA</t>
  </si>
  <si>
    <t>RES_BL_ENTREES_FIX_SYMB_BILAN_N_HA</t>
  </si>
  <si>
    <t>RES_BL_ENTREES_DEP_ATM_BILAN_N_HA</t>
  </si>
  <si>
    <t>RES_BL_SORTIES_LAIT_BILAN_N_HA</t>
  </si>
  <si>
    <t>RES_BL_SORTIES_VIANDE_BILAN_N_HA</t>
  </si>
  <si>
    <t>RES_BL_SORTIES_DEJ_EXPORT_BILAN_N_HA</t>
  </si>
  <si>
    <t>RES_BL_SORTIES_CULT_BILAN_N_HA</t>
  </si>
  <si>
    <t>RES_EXPL_ENTREES_BILAN_N_HA</t>
  </si>
  <si>
    <t>RES_EXPL_SORTIES_BILAN_N_HA</t>
  </si>
  <si>
    <t>RES_EXPL_PART_BILAN_N_STOCKAGE_SOL</t>
  </si>
  <si>
    <t>RES_EXPL_STOCKAGE_N_HA</t>
  </si>
  <si>
    <t>RES_EXPL_PART_BILAN_N_PERTES_EAU</t>
  </si>
  <si>
    <t>RES_EXPL_PART_BILAN_N_PERTES_AIR</t>
  </si>
  <si>
    <t>RES_EXPL_PERTES_N_NH3_AIR_HA</t>
  </si>
  <si>
    <t>RES_EXPL_EFFICIENCE_AZOTE</t>
  </si>
  <si>
    <t>RES_P3_COMMENT</t>
  </si>
  <si>
    <t>RES_BL_CH4_EQCO2_TOT_UGB</t>
  </si>
  <si>
    <t>RES_BL_N2O_EQCO2_TOT_UGB</t>
  </si>
  <si>
    <t>RES_BL_CO2_EQCO2_TOT_UGB</t>
  </si>
  <si>
    <t>RES_BL_STOCKAGE_C_EQCO2_UGB</t>
  </si>
  <si>
    <t>RES_BL_GES_NETS_EQCO2_UGB</t>
  </si>
  <si>
    <t>RES_BL_ALL_VIANDE</t>
  </si>
  <si>
    <t>RES_BL_COMPENSATION_GES</t>
  </si>
  <si>
    <t>RES_BL_LAIT_GES_NETS_EQCO2_LITRE_V2</t>
  </si>
  <si>
    <t>RES_BL_GES_CH4_ENT_EQCO2_L</t>
  </si>
  <si>
    <t>RES_BL_GES_GES_EFF_EQCO2_L</t>
  </si>
  <si>
    <t>RES_BL_GES_FERTI_N_EQCO2_L</t>
  </si>
  <si>
    <t>RES_BL_GES_CO2_DIRECT_EQCO2_L</t>
  </si>
  <si>
    <t>RES_BL_GES_ALIMENTS_EQCO2_L</t>
  </si>
  <si>
    <t>RES_BL_GES_ENGRAIS_EQCO2_L</t>
  </si>
  <si>
    <t>RES_BL_GES_ANIMAUX_EQCO2_L</t>
  </si>
  <si>
    <t>RES_BL_LAIT_GES_BRUTS_EQCO2_LITRE_V2</t>
  </si>
  <si>
    <t>RES_BL_STOCK_CULTURES_EQCO2_L</t>
  </si>
  <si>
    <t>RES_BL_STOCK_PT_EQCO2_L</t>
  </si>
  <si>
    <t>RES_BL_STOCK_PP_EQCO2_L</t>
  </si>
  <si>
    <t>RES_BL_STOCK_HAIES_EQCO2_L</t>
  </si>
  <si>
    <t>RES_BL_LAIT_STOCKAGE_C_EQCO2_LITRE</t>
  </si>
  <si>
    <t>RES_BL_VIANDE_GES_NETS_EQCO2_KGPV_V2</t>
  </si>
  <si>
    <t>RES_BL_VIANDE_GES_BRUTS_EQCO2_KGPV_V2</t>
  </si>
  <si>
    <t>RES_BL_NRJ_TOT_MJ</t>
  </si>
  <si>
    <t>RES_BL_CONSO_ENER_CARBU_MJ_L</t>
  </si>
  <si>
    <t>RES_BL_CONSO_ENER_ELEC_MJ_L</t>
  </si>
  <si>
    <t>RES_BL_CONSO_ENER_ALIMENTS_MJ_L</t>
  </si>
  <si>
    <t>RES_BL_CONSO_ENER_ENGRAIS_MJ_L</t>
  </si>
  <si>
    <t>RES_BL_CONSO_ENER_ANIMAUX_MJ_L</t>
  </si>
  <si>
    <t>RES_BL_LAIT_NRJ_TOT_MJ_LITRE</t>
  </si>
  <si>
    <t>RES_BL_STOCKAGE_C_TEQCO2</t>
  </si>
  <si>
    <t>RES_BL_STOCKAGE_C_EQCO2_HA</t>
  </si>
  <si>
    <t>RES_BL_STOCKAGE_CULT_TONNES_EQCO2</t>
  </si>
  <si>
    <t>RES_BL_STOCKAGE_HAIES_TONNES_EQCO2</t>
  </si>
  <si>
    <t>RES_BL_STOCKAGE_PRAIRIES_TONNES_EQCO2</t>
  </si>
  <si>
    <t>RES_BL_BIODIV_EQHA_TOT</t>
  </si>
  <si>
    <t>RES_BL_BIODIV_EQHA_TOT_HA</t>
  </si>
  <si>
    <t>RES_BL_PART_BIODIV_EQHA_PRAIRIES</t>
  </si>
  <si>
    <t>RES_BL_PART_BIODIV_EQHA_HAIES</t>
  </si>
  <si>
    <t>RES_BL_PART_BIODIV_EQHA_ARBRES_LISIERES_BOIS</t>
  </si>
  <si>
    <t>RES_BL_PART_BIODIV_EQHA_MARES_COURSDEAU</t>
  </si>
  <si>
    <t>RES_BL_PART_BIODIV_EQHA_AUTRES</t>
  </si>
  <si>
    <t>PERFALIM_RESULT_BL</t>
  </si>
  <si>
    <t>PERFALIM_RESULT_BL_HA</t>
  </si>
  <si>
    <t>RES_P5_COMMENT</t>
  </si>
  <si>
    <t>VAL_BL_LAITCOR_VL</t>
  </si>
  <si>
    <t>RES_BL_RATIO_UGB_GENISSES</t>
  </si>
  <si>
    <t>VAL_BL_CONC_VL_G_L</t>
  </si>
  <si>
    <t>RES_BL_CONC_GENISSES</t>
  </si>
  <si>
    <t>VAL_BL_AUTONOMIE_PROT</t>
  </si>
  <si>
    <t>RES_BL_N_MINERAL_EP_HA</t>
  </si>
  <si>
    <t>VAL_RDT_HERBE</t>
  </si>
  <si>
    <t>RES_BL_PART_PP_SAU</t>
  </si>
  <si>
    <t>RES_BL_PART_PT_ROTATION</t>
  </si>
  <si>
    <t>RES_BL_HAIES_HA</t>
  </si>
  <si>
    <t>RES_TPSPAT_VL</t>
  </si>
  <si>
    <t>BAT_LISIER_TYPE_FOSSE_V2</t>
  </si>
  <si>
    <t>BAT_LISIER_EP_TYPE_V2</t>
  </si>
  <si>
    <t>RES_CONSO_CARBU_BL_HA</t>
  </si>
  <si>
    <t>RES_CONSO_ELEC_BL_1000_LITRES</t>
  </si>
  <si>
    <t>Qualité sensorielle ete</t>
  </si>
  <si>
    <t>Qualité technologique ete</t>
  </si>
  <si>
    <t>Qualité santé note ete</t>
  </si>
  <si>
    <t>Qualité nutritonnelle ete</t>
  </si>
  <si>
    <t>Note globale ete</t>
  </si>
  <si>
    <t>Qualité sensorielle hiver</t>
  </si>
  <si>
    <t>Qualité technologique hiver</t>
  </si>
  <si>
    <t>Qualité santé note hiver</t>
  </si>
  <si>
    <t>Qualité nutritonnelle hiver</t>
  </si>
  <si>
    <t>Note globale hiver</t>
  </si>
  <si>
    <t>Caillebotis</t>
  </si>
  <si>
    <t>Montagne Herbager</t>
  </si>
  <si>
    <t>Couverture artificielle</t>
  </si>
  <si>
    <t>Air</t>
  </si>
  <si>
    <t>Eau</t>
  </si>
  <si>
    <t>Sol</t>
  </si>
  <si>
    <t>Ressources</t>
  </si>
  <si>
    <t>Biodiversité</t>
  </si>
  <si>
    <t>Globale annuelle
exploitation</t>
  </si>
  <si>
    <t>RES_ARBRE_ENVIRO_AIR</t>
  </si>
  <si>
    <t>RES_ARBRE_ENVIRO_EAU</t>
  </si>
  <si>
    <t>RES_ARBRE_ENVIRO_SOL</t>
  </si>
  <si>
    <t>RES_ARBRE_ENVIRO_RESSOURCES</t>
  </si>
  <si>
    <t>RES_ARBRE_ENVIRO_BIODIVERSITE</t>
  </si>
  <si>
    <t>RES_ARBRE_ENVIRO_NOTE_GLOBALE</t>
  </si>
  <si>
    <t>TROUP_BV_UGB</t>
  </si>
  <si>
    <t>RES_CI3_BILAN_N_KGNHA</t>
  </si>
  <si>
    <t>RES_CI0_ALLOCATION_LAIT</t>
  </si>
  <si>
    <t>RES_CI1_BL_N_EXCRETE_UGB</t>
  </si>
  <si>
    <t>RES_P6_COMMENT</t>
  </si>
  <si>
    <t>RES_BV_PART_PP_SAU</t>
  </si>
  <si>
    <t>RES_BV_PART_PT_ROTATION</t>
  </si>
  <si>
    <t>VAL_BL_LAITUMO</t>
  </si>
  <si>
    <t>VAL_BV_PBVVUMO</t>
  </si>
  <si>
    <t>VAL_UMO_BL</t>
  </si>
  <si>
    <t>VAL_UMO_BV</t>
  </si>
  <si>
    <t>VAL_UMO_AUT</t>
  </si>
  <si>
    <t>VAL_PART_PP_HERBE</t>
  </si>
  <si>
    <t>VAL_PART_HERBE_SFP</t>
  </si>
  <si>
    <t>VAL_PART_MAIS_SFP</t>
  </si>
  <si>
    <t>VAL_PART_CULT_SAU</t>
  </si>
  <si>
    <t>VAL_RDT_PRAIRIES</t>
  </si>
  <si>
    <t>VAL_RDT_PRAIRIES_LEG</t>
  </si>
  <si>
    <t>VAL_NMIN_HA</t>
  </si>
  <si>
    <t>VAL_P2O5MIN_HA</t>
  </si>
  <si>
    <t>VAL_K2OMIN_HA</t>
  </si>
  <si>
    <t>VAL_CHARGEMENT_GLOBAL</t>
  </si>
  <si>
    <t>VAL_PP_BL</t>
  </si>
  <si>
    <t>VAL_PT_BL</t>
  </si>
  <si>
    <t>VAL_MAIS_ENS_BL</t>
  </si>
  <si>
    <t>VAL_AUT_FOU_BL</t>
  </si>
  <si>
    <t>VAL_CULT_BL</t>
  </si>
  <si>
    <t>VAL_PP_CULT</t>
  </si>
  <si>
    <t>VAL_PT_CULT</t>
  </si>
  <si>
    <t>VAL_HA_SFP_CULT</t>
  </si>
  <si>
    <t>VAL_HA_CULT</t>
  </si>
  <si>
    <t>VAL_BL_TX_REFORME</t>
  </si>
  <si>
    <t>VAL_BL_TPSBAT_MOYEN</t>
  </si>
  <si>
    <t>VAL_BL_LAITCOR_HA</t>
  </si>
  <si>
    <t>VAL_BL_LAITBRUT_VL</t>
  </si>
  <si>
    <t>VAL_BL_PBVV</t>
  </si>
  <si>
    <t>VAL_BL_PBVV_UGB</t>
  </si>
  <si>
    <t>VAL_BL_CONC_VL</t>
  </si>
  <si>
    <t>VAL_BL_CONC_UGB</t>
  </si>
  <si>
    <t>VAL_BL_AUTONOMIE_CONC</t>
  </si>
  <si>
    <t>CIBIS_CH4_LIS_STOCK_BL</t>
  </si>
  <si>
    <t>CIBIS_CH4_FUM_STOCK_BL</t>
  </si>
  <si>
    <t>CI1_BL_CH4_KGCH4_BAT</t>
  </si>
  <si>
    <t>CI1_BL_CH4_KGCH4_PAT</t>
  </si>
  <si>
    <t>CI1_BL_CH4_KGCH4_STOCK</t>
  </si>
  <si>
    <t>CI2_BL_N2O_KGNN2O_BAT</t>
  </si>
  <si>
    <t>CI2_BL_N2O_KGNN2O_PAT</t>
  </si>
  <si>
    <t>CI2_BL_N2O_KGNN2O_STOCK_FUM</t>
  </si>
  <si>
    <t>CI2_BL_N2O_KGN_EP_FUM</t>
  </si>
  <si>
    <t>CI2_BL_N2O_KGN_EP_LIS</t>
  </si>
  <si>
    <t>CI_MSI_TOT_VL</t>
  </si>
  <si>
    <t>CI0_CONSO_CARBU_BL</t>
  </si>
  <si>
    <t>RES_BL_N2O_EQCO2_STOCK</t>
  </si>
  <si>
    <t>CI2_BL_BV_N2O_KGN_EP_FUM</t>
  </si>
  <si>
    <t>CI2_BL_BV_N2O_KGN_EP_LIS</t>
  </si>
  <si>
    <t>RES_BL_VIANDE_GES_BRUTS_EQCO2_KGVV</t>
  </si>
  <si>
    <t>RES_BL_VIANDE_GES_NETS_EQCO2_KGVV</t>
  </si>
  <si>
    <t>RES_BL_VIANDE_NRJ_TOT_MJ_KGVV</t>
  </si>
  <si>
    <t>RES_BV_NRJ_AV_ACHAT_ANX_MJ_KGPV</t>
  </si>
  <si>
    <t>RES_BL_LAIT_ACIDIF_EQSO2_LITRE</t>
  </si>
  <si>
    <t>RES_BL_VIANDE_ACIDIF_EQSO2_KGPV</t>
  </si>
  <si>
    <t>RES_BL_VIANDE_ACIDIF_EQSO2_KGVV</t>
  </si>
  <si>
    <t>RES_BL_LAIT_EUTRO_EQPO4_LITRE</t>
  </si>
  <si>
    <t>RES_BL_VIANDE_EUTRO_EQPO4_KGVV</t>
  </si>
  <si>
    <t>EARL JIM SERRE</t>
  </si>
  <si>
    <t>EARL TABEL</t>
  </si>
  <si>
    <t>GAEC DES PRES FLEURIS</t>
  </si>
  <si>
    <t>GAEC DU LIMON</t>
  </si>
  <si>
    <t>GAEC de Brouzac</t>
  </si>
  <si>
    <t>F17</t>
  </si>
  <si>
    <t>Luc Lescure</t>
  </si>
  <si>
    <t>GEN_NOM_EA</t>
  </si>
  <si>
    <t>Nom de l exploitation</t>
  </si>
  <si>
    <t>GAEC VESCHAMBRE</t>
  </si>
  <si>
    <t>INRA de Marcenat Bota</t>
  </si>
  <si>
    <t>INRA de Marcenat Pepi</t>
  </si>
  <si>
    <t>FRITZ LAURENT</t>
  </si>
  <si>
    <t>GAEC DU CHÂTEAU</t>
  </si>
  <si>
    <t>GAEC du TRONC</t>
  </si>
  <si>
    <t>EARL Cairon Rollin</t>
  </si>
  <si>
    <t>MISSIEL Hervé</t>
  </si>
  <si>
    <t>GENEIX David</t>
  </si>
  <si>
    <t>Qualité sensorielle année</t>
  </si>
  <si>
    <t>Qualité technologique année</t>
  </si>
  <si>
    <t>Qualité santé note année</t>
  </si>
  <si>
    <t>Qualité nutritonnelle année</t>
  </si>
  <si>
    <t>Note globale année</t>
  </si>
  <si>
    <r>
      <t>QUAL_SENSO_</t>
    </r>
    <r>
      <rPr>
        <sz val="12"/>
        <color theme="1"/>
        <rFont val="Calibri"/>
        <family val="2"/>
        <scheme val="minor"/>
      </rPr>
      <t>ANNEE</t>
    </r>
  </si>
  <si>
    <r>
      <t>QUAL_TECHNO_</t>
    </r>
    <r>
      <rPr>
        <sz val="12"/>
        <color theme="1"/>
        <rFont val="Calibri"/>
        <family val="2"/>
        <scheme val="minor"/>
      </rPr>
      <t>ANNEE</t>
    </r>
  </si>
  <si>
    <r>
      <t>QUAL_SANTE_</t>
    </r>
    <r>
      <rPr>
        <sz val="12"/>
        <color theme="1"/>
        <rFont val="Calibri"/>
        <family val="2"/>
        <scheme val="minor"/>
      </rPr>
      <t>ANNEE</t>
    </r>
  </si>
  <si>
    <r>
      <t>QUAL_NUTRI_</t>
    </r>
    <r>
      <rPr>
        <sz val="12"/>
        <color theme="1"/>
        <rFont val="Calibri"/>
        <family val="2"/>
        <scheme val="minor"/>
      </rPr>
      <t>ANNEE</t>
    </r>
  </si>
  <si>
    <r>
      <t>QUAL_GLOBALE_</t>
    </r>
    <r>
      <rPr>
        <sz val="12"/>
        <color theme="1"/>
        <rFont val="Calibri"/>
        <family val="2"/>
        <scheme val="minor"/>
      </rPr>
      <t>ANNEE</t>
    </r>
  </si>
  <si>
    <t>Occupation de surface (m2.an / 1000kg de lait)</t>
  </si>
  <si>
    <t>Utilisation d'énergie non renouvelable (MJ / 1000kg de lait)</t>
  </si>
  <si>
    <t>Changement climatique ( kg éq. CO2 / 1000kg de lait)</t>
  </si>
  <si>
    <t>RES_ARBRE_ENVIRO_AIR_ABS</t>
  </si>
  <si>
    <t>RES_ARBRE_ENVIRO_RESS_M2_ABS</t>
  </si>
  <si>
    <t>RES_ARBRE_ENVIRO_RESS_NRJ_ABS</t>
  </si>
  <si>
    <t>Fourrages produits</t>
  </si>
  <si>
    <t>ALIM_FOUACH1</t>
  </si>
  <si>
    <t>E. maïs 75 % ;                     H. conservée 25 %</t>
  </si>
  <si>
    <t>E. maïs 50 % ;                       H. conservée 50 %</t>
  </si>
  <si>
    <t>E. maïs 25 % ;                    H. conservée 75 %</t>
  </si>
  <si>
    <t>H. pâturée (+/- fourrages associés)</t>
  </si>
  <si>
    <t>E. maïs 50 % ;                     H. pâturée 50 %</t>
  </si>
  <si>
    <t>E. maïs 75 % ;                    H. pâturée 25 %</t>
  </si>
  <si>
    <t>H. conservée 50 %;                 H. pâturée 50 %</t>
  </si>
  <si>
    <t>H. conservée 75 %;                 H. pâturée 25 %</t>
  </si>
  <si>
    <t>Ration sèche</t>
  </si>
  <si>
    <t>Code ration période 1</t>
  </si>
  <si>
    <t>Code ration période 2</t>
  </si>
  <si>
    <t>Code ration période 3</t>
  </si>
  <si>
    <t>Période 1 : en bâtiment</t>
  </si>
  <si>
    <t>Période 2 : en bâtiment + pâturage (transition)</t>
  </si>
  <si>
    <t>Période 3 : au pâturage</t>
  </si>
  <si>
    <r>
      <t xml:space="preserve">Ensilage </t>
    </r>
    <r>
      <rPr>
        <sz val="10"/>
        <color indexed="8"/>
        <rFont val="Calibri"/>
        <family val="2"/>
      </rPr>
      <t>maïs</t>
    </r>
  </si>
  <si>
    <t>Eutrophisation (kg éq. PO43- / 1000kg de lait)</t>
  </si>
  <si>
    <t>Acidification (kg éq. SO2 / 1000kg de lait)</t>
  </si>
  <si>
    <t>RES_ARBRE_ENVIRO_EAU_ABS</t>
  </si>
  <si>
    <t>RES_ARBRE_ENVIRO_SOL_ABS</t>
  </si>
  <si>
    <t>RES_ARBRE_ENVIRO_BIODIV_ABS</t>
  </si>
  <si>
    <t>Biodiversité = Contribution au maintien de la biodiversité, à l'échelle de l'exploitation, par ha (eq. ha de biodiversité/ha SAU)</t>
  </si>
  <si>
    <t>RÈcolte de la paille et foin</t>
  </si>
  <si>
    <t>Ensilage maÔs</t>
  </si>
  <si>
    <t>‰ge</t>
  </si>
  <si>
    <t>difficult_ ˆ faire confiance ˆ un salari_</t>
  </si>
  <si>
    <t>Labour sol lÈger</t>
  </si>
  <si>
    <t>TROUP_NB_G4_BL</t>
  </si>
  <si>
    <t>TROUP_EFF_DEB_G4_BL</t>
  </si>
  <si>
    <t>TROUP_EFF_FIN_G4_BL</t>
  </si>
  <si>
    <t>TROUP_POIDS_G4_BL</t>
  </si>
  <si>
    <t>TROUP_AVEAUX_BL</t>
  </si>
  <si>
    <t>TROUP_VVEAUX_FEM_BL</t>
  </si>
  <si>
    <t>TROUP_VG1_BL_ENG</t>
  </si>
  <si>
    <t>TROUP_POIDS_AVEAUX_BL</t>
  </si>
  <si>
    <t>TROUP_POIDS_VVEAUX_FEM_BL</t>
  </si>
  <si>
    <t>TROUP_POIDS_VG1_BL_ENG</t>
  </si>
  <si>
    <t>TROUP_BL_NOMBRE_VELAGE</t>
  </si>
  <si>
    <t>TROUP_BL_PBVV_TOT</t>
  </si>
  <si>
    <t>TROUP_NB_VA</t>
  </si>
  <si>
    <t>TROUP_AGE_VELAGE_BV</t>
  </si>
  <si>
    <t>VÍlages d'automne</t>
  </si>
  <si>
    <t>VÍlages d'hiver</t>
  </si>
  <si>
    <t>MontbÈliarde - 46</t>
  </si>
  <si>
    <t>VÍlages non groupÈs</t>
  </si>
  <si>
    <t>VÍlages de printemps</t>
  </si>
  <si>
    <t>BAT_TPS_VL</t>
  </si>
  <si>
    <t>BAT_TPS_G1_BL</t>
  </si>
  <si>
    <t>BAT_TPS_G2_BL</t>
  </si>
  <si>
    <t>BAT_TPS_G3_BL</t>
  </si>
  <si>
    <t>BAT_TPS_G4_BL</t>
  </si>
  <si>
    <t>Aire paillÈe + aire d'exercice raclÈe fumier VL</t>
  </si>
  <si>
    <t>Etable entravÈe paillÈe (fumier)</t>
  </si>
  <si>
    <t>Etable entravÈe lisier</t>
  </si>
  <si>
    <t>Pente paillÈe</t>
  </si>
  <si>
    <t>Aire paillÈe intÈgrale</t>
  </si>
  <si>
    <t>Caillebotis intÈgral</t>
  </si>
  <si>
    <t>Logette lisier couloir raclÈ</t>
  </si>
  <si>
    <t>Fosse avec couverture artificielle (b‚che, pocheÖ)</t>
  </si>
  <si>
    <t>Aire paillÈe + aire d'exercice raclÈe fumier (autres)</t>
  </si>
  <si>
    <t>Logette fumier couloir raclÈ</t>
  </si>
  <si>
    <t>au-del‡ d'une semaine</t>
  </si>
  <si>
    <t>Aire paillÈe + aire d'exercice raclÈe lisier VL</t>
  </si>
  <si>
    <t>SURF_HA_AUT_FOU_1</t>
  </si>
  <si>
    <t>SURF_AUT_FOU_2</t>
  </si>
  <si>
    <t>SURF_HA_AUT_FOU_2</t>
  </si>
  <si>
    <t>SURF_AUT_FOU_3</t>
  </si>
  <si>
    <t>SURF_HA_AUT_FOU_3</t>
  </si>
  <si>
    <t>SURF_AUT_CULT_2</t>
  </si>
  <si>
    <t>SURF_HA_AUT_CULT_2</t>
  </si>
  <si>
    <t>SURF_AUT_CULT_3</t>
  </si>
  <si>
    <t>SURF_HA_AUT_CULT_3</t>
  </si>
  <si>
    <t>SURF_AUT_CULT_4</t>
  </si>
  <si>
    <t>SURF_HA_AUT_CULT_4</t>
  </si>
  <si>
    <t>SURF_AUT_CULT_5</t>
  </si>
  <si>
    <t>SURF_HA_AUT_CULT_5</t>
  </si>
  <si>
    <t>SURF_AUT_CULT_6</t>
  </si>
  <si>
    <t>SURF_HA_AUT_CULT_6</t>
  </si>
  <si>
    <t>SURF_AUT_CULT_7</t>
  </si>
  <si>
    <t>SURF_HA_AUT_CULT_7</t>
  </si>
  <si>
    <t>SURF_AUT_CULT_8</t>
  </si>
  <si>
    <t>SURF_HA_AUT_CULT_8</t>
  </si>
  <si>
    <t>SURF_EFF1_HA_DEROBEE_1</t>
  </si>
  <si>
    <t>SURF_EFF1_HA_DEROBEE_2</t>
  </si>
  <si>
    <t>ALIM_STOCK_PAILLE</t>
  </si>
  <si>
    <t>ALIM_VAR_STOCK_PAILLE</t>
  </si>
  <si>
    <t>ALIM_FOUACH2</t>
  </si>
  <si>
    <t>ALIM_FOUACH3</t>
  </si>
  <si>
    <t>ALIM_FOUACH4</t>
  </si>
  <si>
    <t>ALIM_FOUACH5</t>
  </si>
  <si>
    <t>ALIM_FOUACH6</t>
  </si>
  <si>
    <t>ALIM_FOUACH7</t>
  </si>
  <si>
    <t>ALIM_FOUACH8</t>
  </si>
  <si>
    <t>ALIM_FOUACH9</t>
  </si>
  <si>
    <t>ALIM_FOUACH10</t>
  </si>
  <si>
    <t>ALIM_CONCACH1</t>
  </si>
  <si>
    <t>ALIM_CONCACH2</t>
  </si>
  <si>
    <t>ALIM_CONCACH3</t>
  </si>
  <si>
    <t>ALIM_CONCACH4</t>
  </si>
  <si>
    <t>ALIM_CONCACH5</t>
  </si>
  <si>
    <t>ALIM_CONCACH6</t>
  </si>
  <si>
    <t>ALIM_CONCACH7</t>
  </si>
  <si>
    <t>ALIM_CONCACH8</t>
  </si>
  <si>
    <t>ALIM_CONCACH9</t>
  </si>
  <si>
    <t>ALIM_CONCACH10</t>
  </si>
  <si>
    <t>ALIM_LIQ1</t>
  </si>
  <si>
    <t>ALIM_LIQ2</t>
  </si>
  <si>
    <t>ALIM_LIQ3</t>
  </si>
  <si>
    <t>Triticale achetÈ</t>
  </si>
  <si>
    <t>Poudre de lait</t>
  </si>
  <si>
    <t>Herbe p‚turÈe</t>
  </si>
  <si>
    <t>Ensilage de maÔs</t>
  </si>
  <si>
    <t>Foin de lÈgumineuses</t>
  </si>
  <si>
    <t>CÈrÈales (blÈ, triticale, orgeÖ)</t>
  </si>
  <si>
    <t>GÈnisses laitiËres 0-1 an</t>
  </si>
  <si>
    <t>GÈnisses laitiËres 1-2 ans</t>
  </si>
  <si>
    <t>GÈnisses laitiËres 2-3 ans</t>
  </si>
  <si>
    <t>Foin de graminÈes</t>
  </si>
  <si>
    <t>MaÔs ensilage achetÈ</t>
  </si>
  <si>
    <t>MaÔs grain achetÈ</t>
  </si>
  <si>
    <t>Luzerne dÈshydratÈe</t>
  </si>
  <si>
    <t>Orge hiver achetÈe</t>
  </si>
  <si>
    <t>CÈrÈales d'automne</t>
  </si>
  <si>
    <t>MÈlange CÈrÈales ProtÈagineux achetÈ</t>
  </si>
  <si>
    <t>Paille orge</t>
  </si>
  <si>
    <t>Colza achetÈ</t>
  </si>
  <si>
    <t>ProtÈagineux (poisÖ)</t>
  </si>
  <si>
    <t>RES_RACE_BV_MAJORITAIRE</t>
  </si>
  <si>
    <t>VAL_TYPE_ATELIER_BV</t>
  </si>
  <si>
    <t>VAL_BV_PBVV_TOT_UGB</t>
  </si>
  <si>
    <t>RES_BV_TAUX_FINITION</t>
  </si>
  <si>
    <t>RES_AGE_MOYEN_VENTE</t>
  </si>
  <si>
    <t>VAL_CHARGEMENT_BV</t>
  </si>
  <si>
    <t>VAL_HA_BV</t>
  </si>
  <si>
    <t>VAL_HA_SFP_BV</t>
  </si>
  <si>
    <t>RES_HA_PP_BV</t>
  </si>
  <si>
    <t>RES_HA_PT_BV</t>
  </si>
  <si>
    <t>RES_HAIES_BV</t>
  </si>
  <si>
    <t>RES_BV_NORG_HA</t>
  </si>
  <si>
    <t>RES_BV_CH4_EQCO2_TOT_UGB</t>
  </si>
  <si>
    <t>RES_BV_N2O_EQCO2_TOT_UGB</t>
  </si>
  <si>
    <t>RES_BV_CO2_EQCO2_TOT_UGB_V2</t>
  </si>
  <si>
    <t>RES_BV_STOCKAGE_C_EQCO2_UGB</t>
  </si>
  <si>
    <t>RES_BV_GES_NETS_EQCO2_UGB_V2</t>
  </si>
  <si>
    <t>RES_BV_COMPENSATION_GES</t>
  </si>
  <si>
    <t>RES_BV_GES_NETS_EQCO2_KGVV</t>
  </si>
  <si>
    <t>RES_BV_GES_CH4_ENT_EQCO2_KGVV</t>
  </si>
  <si>
    <t>RES_BV_GES_GES_EFF_EQCO2_KGVV</t>
  </si>
  <si>
    <t>RES_BV_GES_FERTI_N_EQCO2_KGVV</t>
  </si>
  <si>
    <t>RES_BV_GES_CO2_DIRECT_EQCO2_KGVV</t>
  </si>
  <si>
    <t>RES_BV_GES_ALIMENTS_EQCO2_KGVV</t>
  </si>
  <si>
    <t>RES_BV_GES_ENGRAIS_EQCO2_KGVV</t>
  </si>
  <si>
    <t>RES_BV_GES_BRUTS_EQCO2_KGVV</t>
  </si>
  <si>
    <t>RES_BV_STOCK_CULTURES_EQCO2_KGVV</t>
  </si>
  <si>
    <t>RES_BV_STOCK_PT_EQCO2_KGVV</t>
  </si>
  <si>
    <t>RES_BV_STOCK_PP_EQCO2_KGVV</t>
  </si>
  <si>
    <t>RES_BV_STOCK_HAIES_EQCO2_KGVV</t>
  </si>
  <si>
    <t>RES_BV_STOCKAGE_C_EQCO2_KGVV</t>
  </si>
  <si>
    <t>RES_P7_COMMENT</t>
  </si>
  <si>
    <t>RES_BV_CONSO_NRJ</t>
  </si>
  <si>
    <t>RES_BV_CONSO_ENER_CARBU_MJ_KGVV</t>
  </si>
  <si>
    <t>RES_BV_HAIES_HA</t>
  </si>
  <si>
    <t>RES_TPSPAT_VA</t>
  </si>
  <si>
    <t>RES_CONSO_CARBU_BV_HA</t>
  </si>
  <si>
    <t>RES_CONSO_ELEC_BV_UGB</t>
  </si>
  <si>
    <t>RES_P9_COMMENT</t>
  </si>
  <si>
    <t>VAL_PP_BV</t>
  </si>
  <si>
    <t>VAL_PT_BV</t>
  </si>
  <si>
    <t>VAL_MAIS_ENS_BV</t>
  </si>
  <si>
    <t>VAL_AUT_FOU_BV</t>
  </si>
  <si>
    <t>VAL_CULT_BV</t>
  </si>
  <si>
    <t>VAL_MAIS_ENS_CULT</t>
  </si>
  <si>
    <t>VAL_AUT_FOU_CULT</t>
  </si>
  <si>
    <t>VAL_CULT_CULT</t>
  </si>
  <si>
    <t>TROUP_BV_TX_REFORME</t>
  </si>
  <si>
    <t>VAL_BV_TPSBAT_MOYEN</t>
  </si>
  <si>
    <t>VAL_BV_PBVV_ALLAITANT</t>
  </si>
  <si>
    <t>VAL_BV_PBVV_ENGRAISSEMENT</t>
  </si>
  <si>
    <t>VAL_BV_PBVV_TOT</t>
  </si>
  <si>
    <t>CI2_BL_N2O_KGNN2O_STOCK_COMPOST</t>
  </si>
  <si>
    <t>CI2_BL_N2O_KGNN2O_STOCK_DIGESTAT</t>
  </si>
  <si>
    <t>CI2_BL_N2O_KGNN2O_STOCK_LIS</t>
  </si>
  <si>
    <t>CI2_BL_N2O_KGN_EP_COMPOST</t>
  </si>
  <si>
    <t>CI2_BL_N2O_KGN_EP_DIGESTAT</t>
  </si>
  <si>
    <t>CI0_CONSO_CARBU_BV</t>
  </si>
  <si>
    <t>CIBIS_CH4_FUM_STOCK_BV</t>
  </si>
  <si>
    <t>CIBIS_CH4_LIS_STOCK_BV</t>
  </si>
  <si>
    <t>RES_BV_N2O_EQCO2_STOCK</t>
  </si>
  <si>
    <t>CI1_BV_CH4_KGCH4_BAT</t>
  </si>
  <si>
    <t>CI1_BV_CH4_KGCH4_PAT</t>
  </si>
  <si>
    <t>CI1_BV_CH4_KGCH4_STOCK</t>
  </si>
  <si>
    <t>CI2_BL_BV_N2O_KGN_EP_COMPOST</t>
  </si>
  <si>
    <t>CI2_BL_BV_N2O_KGN_EP_DIGESTAT</t>
  </si>
  <si>
    <t>CI2_BV_N2O_KGNN2O_BAT</t>
  </si>
  <si>
    <t>CI2_BV_N2O_KGNN2O_PAT</t>
  </si>
  <si>
    <t>CI2_BV_N2O_KGNN2O_STOCK_COMPOST</t>
  </si>
  <si>
    <t>CI2_BV_N2O_KGNN2O_STOCK_DIGESTAT</t>
  </si>
  <si>
    <t>CI2_BV_N2O_KGNN2O_STOCK_FUM</t>
  </si>
  <si>
    <t>CI2_BV_N2O_KGNN2O_STOCK_LIS</t>
  </si>
  <si>
    <t>RES_BV_GES_BRUTS_AV_ACHAT_ANX_EQCO2_KGPV</t>
  </si>
  <si>
    <t>RES_BV_GES_NETS_AV_ACHAT_ANX_EQCO2_KGPV</t>
  </si>
  <si>
    <t>RES_CULT_GES_BRUTS_AV_ACHAT_ANX_EQCO2_HA</t>
  </si>
  <si>
    <t>RES_CULT_GES_NETS_AV_ACHAT_ANX_EQCO2_HA</t>
  </si>
  <si>
    <t>RES_BL_VIANDE_NRJ_TOT_MJ_KGPV</t>
  </si>
  <si>
    <t>RES_BV_ACIDIF_AV_ACHAT_ANX_EQSO2_KGPV</t>
  </si>
  <si>
    <t>RES_BV_ACIDIF_SS_ACHAT_ANX_EQSO2_KGVV</t>
  </si>
  <si>
    <t>RES_BL_VIANDE_EUTRO_EQPO4_KGPV</t>
  </si>
  <si>
    <t>RES_BV_EUTRO_AV_ACHAT_ANX_EQPO4_KGPV</t>
  </si>
  <si>
    <t>RES_BV_EUTRO_SS_ACHAT_ANX_EQPO4_KGVV</t>
  </si>
  <si>
    <t>RES_BL_LAIT_BIODIV_EQM2_TOT_LITRE</t>
  </si>
  <si>
    <t>RES_BL_VIANDE_BIODIV_EQM2_TOT_KGPV</t>
  </si>
  <si>
    <t>RES_BL_VIANDE_BIODIV_EQM2_TOT_KGVV</t>
  </si>
  <si>
    <t>RES_BV_BIODIV_AV_ACHAT_ANX_EQM2_KGPV</t>
  </si>
  <si>
    <t>RES_BV_BIODIV_SS_ACHAT_ANX_EQM2_TOT_KGVV</t>
  </si>
  <si>
    <t>ALIM_CALC_VIANDE_BL_KG</t>
  </si>
  <si>
    <t>CI2_NH3_BL</t>
  </si>
  <si>
    <t>CI2_NH3_BV</t>
  </si>
  <si>
    <t>CI2_NH3_EXPL</t>
  </si>
  <si>
    <t>Montagne MaÔs</t>
  </si>
  <si>
    <t>Empreinte carbone nette du produit viande de l'atelier BL</t>
  </si>
  <si>
    <t>Emissions brutes de GES du produit viande de l'atelier BL</t>
  </si>
  <si>
    <t>Atelier BL - Concentrés des VL</t>
  </si>
  <si>
    <t>Empreinte carbone de l'atelier BV</t>
  </si>
  <si>
    <t>Emissions brutes de GES de l'atelier BV</t>
  </si>
  <si>
    <t>Atelier BL - Productivité de la main d'oeuvre</t>
  </si>
  <si>
    <t>Atelier BV - Productivité de la main d'oeuvre</t>
  </si>
  <si>
    <t>Nombre d'UMO affectés à l'atelier BL</t>
  </si>
  <si>
    <t>Nombre d'UMO affectés à l'atelier BV</t>
  </si>
  <si>
    <t>Nombre d'UMO affectés aux autres ateliers</t>
  </si>
  <si>
    <t>Part de prairies permanentes dans les surfaces en herbe, à l'échelle de l'exploitation</t>
  </si>
  <si>
    <t>Part des surfaces en herbe dans la SFP, à l'échelle de l'exploitation</t>
  </si>
  <si>
    <t>Part des surfaces en maïs ensilage dans la SFP, à l'échelle de l'exploitation</t>
  </si>
  <si>
    <t>Part des surfaces en cultures dans la SAU, à l'échelle de l'exploitation</t>
  </si>
  <si>
    <t>Rendement des surfaces en prairies, hors légumineuses</t>
  </si>
  <si>
    <t>Rendement des surfaces en légumineuses pures</t>
  </si>
  <si>
    <t>Azote minéral épandu par ha, à l'échelle de l'exploitation</t>
  </si>
  <si>
    <t>Phosphore épandu par ha, à l'échelle de l'exploitation</t>
  </si>
  <si>
    <t>Potasse épandue par ha, à l'échelle de l'exploitation</t>
  </si>
  <si>
    <t>Chargement apparent, à l'échelle de l'exploitation</t>
  </si>
  <si>
    <t>Surface en prairies permanentes utilisée par l'atelier BL</t>
  </si>
  <si>
    <t>Surface en prairies temporaires utilisée par l'atelier BL</t>
  </si>
  <si>
    <t>Surface en maïs ensilage utilisée par l'atelier BL</t>
  </si>
  <si>
    <t>Surface en autres fourrages utilisée par l'atelier BL</t>
  </si>
  <si>
    <t>Surface en cultures utilisées par l'atelier BL</t>
  </si>
  <si>
    <t>Surface en prairies permanentes utilisée par l'atelier BV</t>
  </si>
  <si>
    <t>Surface en prairies temporaires utilisée par l'atelier BV</t>
  </si>
  <si>
    <t>Surface en maïs ensilage utilisée par l'atelier BV</t>
  </si>
  <si>
    <t>Surface en autres fourrages utilisée par l'atelier BV</t>
  </si>
  <si>
    <t>Surface en cultures utilisées par l'atelier BV</t>
  </si>
  <si>
    <t>Surface en prairies permanentes utilisée par l'atelier végétal</t>
  </si>
  <si>
    <t>Surface en prairies temporaires utilisée par l'atelier végétal</t>
  </si>
  <si>
    <t>Surface en maïs ensilage utilisée par l'atelier végétal</t>
  </si>
  <si>
    <t>Surface en autres fourrages utilisée par l'atelier végétal</t>
  </si>
  <si>
    <t>Surface en cultures utilisées par l'atelier végétal</t>
  </si>
  <si>
    <t>SFP de l'atelier végétal (si fourrages vendus)</t>
  </si>
  <si>
    <t>SAU de l'atelier végétal</t>
  </si>
  <si>
    <t>Atelier BL - Taux de réforme</t>
  </si>
  <si>
    <t>Atelier BL - Temps moyen passé au bâtiment, toutes catégories animales confondues</t>
  </si>
  <si>
    <t>Atelier BL - Production laitière corrigée TB/TP, par ha</t>
  </si>
  <si>
    <t>Atelier BL - Production laitière brute, par VL</t>
  </si>
  <si>
    <t>Atelier BL - Production brute de viande vive</t>
  </si>
  <si>
    <t>Atelier BL - Production brute de viande vive, par UGB</t>
  </si>
  <si>
    <t>Atelier BL - Concentrés du troupeau</t>
  </si>
  <si>
    <t>Atelier BL - Autonomie en concentrés</t>
  </si>
  <si>
    <t>Atelier BV - Taux de réforme</t>
  </si>
  <si>
    <t>Atelier BV - Temps moyen passé au bâtiment, toutes catégories animales confondues</t>
  </si>
  <si>
    <t>Atelier BV - Production brute de viande vive de l'atelier allaitant</t>
  </si>
  <si>
    <t>Atelier BV - Production brute de viande vive de l'atelier d'engraissement</t>
  </si>
  <si>
    <t>Atelier BV - Production brute de viande vive totale de l'atelier</t>
  </si>
  <si>
    <t>Atelier BL - Emissions de méthane liées au lisier stocké</t>
  </si>
  <si>
    <t>Atelier BL - Emissions de méthane liées au fumier stocké</t>
  </si>
  <si>
    <t>Atelier BL - Emissions de méthane liées au fumier et lisier au bâtiment</t>
  </si>
  <si>
    <t>Atelier BL - Emissions de méthane au pâturage</t>
  </si>
  <si>
    <t>Atelier BL - Emissions de méthane liées aux fumier et lisier stockés</t>
  </si>
  <si>
    <t>Atelier BL - Emissions de N2O liées au fumier et au lisier au bâtiment</t>
  </si>
  <si>
    <t>Atelier BL - Emissions de N2O au pâturage</t>
  </si>
  <si>
    <t>Atelier BL - Emissions de N2O liées au fumier composté au stockage</t>
  </si>
  <si>
    <t>Atelier BL - Emissions de N2O liées aux digestats de méthanisation au stockage</t>
  </si>
  <si>
    <t>Atelier BL - Emissions de N2O liées au fumier stocké</t>
  </si>
  <si>
    <t>Atelier BL - Emissions de N2O liées au lisier stocké</t>
  </si>
  <si>
    <t>Atelier BL - Emissions de N2O lors de l'épandage du fumier composté</t>
  </si>
  <si>
    <t>Atelier BL - Emissions de N2O lors de l'épandage des digestats de méthanisation</t>
  </si>
  <si>
    <t>Atelier BL - Emissions de N2O lors de l'épandage du fumier</t>
  </si>
  <si>
    <t>Atelier BL - Emissions de N2O lors de l'épandage du lisier</t>
  </si>
  <si>
    <t>Atelier BL - Matière sèche ingérée totale (fourrages + concentrés) des VL</t>
  </si>
  <si>
    <t>Atelier BL - Consommation en carburant de l'atelier</t>
  </si>
  <si>
    <t>Atelier BL - Emissions totales de N2O au stockage</t>
  </si>
  <si>
    <t>Atelier BV - Consommation en carburant de l'atelier</t>
  </si>
  <si>
    <t>Atelier BV - Emissions de méthane liées au lisier stocké</t>
  </si>
  <si>
    <t>Atelier BV - Emissions de méthane liées au fumier stocké</t>
  </si>
  <si>
    <t>Atelier BV - Emissions totales de N2O au stockage</t>
  </si>
  <si>
    <t>Atelier BV - Emissions de méthane liées au fumier et lisier au bâtiment</t>
  </si>
  <si>
    <t>Atelier BV - Emissions de méthane au pâturage</t>
  </si>
  <si>
    <t>Atelier BV - Emissions de méthane liées aux fumier et lisier stockés</t>
  </si>
  <si>
    <t>Azote épandable sous forme de fumier composté (hors import) à l'échelle de l'exploitation</t>
  </si>
  <si>
    <t>Azote épandable sous forme de digestats de méthanisation (hors import) à l'échelle de l'exploitation</t>
  </si>
  <si>
    <t>Azote épandable sous forme de fumier (hors import) à l'échelle de l'exploitation</t>
  </si>
  <si>
    <t>Azote épandable sous forme de lisier (hors import) à l'échelle de l'exploitation</t>
  </si>
  <si>
    <t>Atelier BV - Emissions de N2O liées au fumier et au lisier au bâtiment</t>
  </si>
  <si>
    <t>Atelier BV - Emissions de N2O au pâturage</t>
  </si>
  <si>
    <t>Atelier BV - Emissions de N2O liées au fumier composté au stockage</t>
  </si>
  <si>
    <t>Atelier BV - Emissions de N2O liées aux digestats de méthanisation au stockage</t>
  </si>
  <si>
    <t>Atelier BV - Emissions de N2O liées au fumier stocké</t>
  </si>
  <si>
    <t>Atelier BV - Emissions de N2O liées au lisier stocké</t>
  </si>
  <si>
    <t>Emissions brutes de GES de l'atelier cultures de vente</t>
  </si>
  <si>
    <t>Empreinte carbone de l'atelier cultures de vente</t>
  </si>
  <si>
    <t>Consommation d'énergies fossiles du produit viande de l'atelier BL</t>
  </si>
  <si>
    <t>Consommation d'énergies fossiles du produit viande de l'atelier BV</t>
  </si>
  <si>
    <t>Acidification du produit lait de l'atelier BL</t>
  </si>
  <si>
    <t>Acidification du produit viande de l'atelier BL</t>
  </si>
  <si>
    <t>Acidification du produit viande de l'atelier BV</t>
  </si>
  <si>
    <t>Euthrophisation du produit lait de l'atelier BL</t>
  </si>
  <si>
    <t>Euthrophisation du produit viande de l'atelier BL</t>
  </si>
  <si>
    <t>Euthrophisation du produit viande de l'atelier BV</t>
  </si>
  <si>
    <t>Contribution au maintien de la biodiversité du produit lait de l'atelier BL</t>
  </si>
  <si>
    <t>Contribution au maintien de la biodiversité du produit viande de l'atelier BL</t>
  </si>
  <si>
    <t>Contribution au maintien de la biodiversité du produit viande de l'atelier BV</t>
  </si>
  <si>
    <t>Vente de viande de l'atelier BL</t>
  </si>
  <si>
    <t>Emissions de NH3 de l'atelier BL</t>
  </si>
  <si>
    <t>Emissions de NH3 de l'atelier BV</t>
  </si>
  <si>
    <t>Emissions de NH3 de l'exploitation</t>
  </si>
  <si>
    <t>GEN_CODE_ORG</t>
  </si>
  <si>
    <t>Infos EDEN</t>
  </si>
  <si>
    <t>Vérif total ratio</t>
  </si>
  <si>
    <t xml:space="preserve"> </t>
  </si>
  <si>
    <t>été</t>
  </si>
  <si>
    <t>mixte</t>
  </si>
  <si>
    <t>hiver</t>
  </si>
  <si>
    <t>Pondération été</t>
  </si>
  <si>
    <t>Pondération hors été</t>
  </si>
  <si>
    <t>Autre fourrage Type</t>
  </si>
  <si>
    <t>Autre fourrage ha</t>
  </si>
  <si>
    <t>Dérobée type</t>
  </si>
  <si>
    <t>Dérobée ha</t>
  </si>
  <si>
    <t xml:space="preserve">P1 Herbe pâturée </t>
  </si>
  <si>
    <t>P1 Ensilage de maïs</t>
  </si>
  <si>
    <t>P1 Enrubannage d'herbe</t>
  </si>
  <si>
    <t>P1 Foin</t>
  </si>
  <si>
    <t>P1 Ensilage d'herbe</t>
  </si>
  <si>
    <t>P1 Ensilage de légumineuse</t>
  </si>
  <si>
    <t>Recodage des rations p2 pour AFDM</t>
  </si>
  <si>
    <t>Recodage des rations p3 pour AFDM</t>
  </si>
  <si>
    <t>P1 Foin de légumineuse</t>
  </si>
  <si>
    <t>P1 Autre</t>
  </si>
  <si>
    <t>Vérif total</t>
  </si>
  <si>
    <t>P1  Ens maîs acheté</t>
  </si>
  <si>
    <t>P1 Foin gram acheté</t>
  </si>
  <si>
    <t>P1 autre fourrage acheté</t>
  </si>
  <si>
    <t xml:space="preserve">p2 Herbe pâturée </t>
  </si>
  <si>
    <t>p2 Foin</t>
  </si>
  <si>
    <t>p2 Enrubannage d'herbe</t>
  </si>
  <si>
    <t>p2 Ensilage d'herbe</t>
  </si>
  <si>
    <t>p2 Ensilage de maïs</t>
  </si>
  <si>
    <t>p2 Ensilage de légumineuse</t>
  </si>
  <si>
    <t>p2  Ens maîs acheté</t>
  </si>
  <si>
    <t>p2 Foin gram acheté</t>
  </si>
  <si>
    <t>p2 autre fourrage acheté</t>
  </si>
  <si>
    <t xml:space="preserve">p3 Herbe pâturée </t>
  </si>
  <si>
    <t>p3 Foin</t>
  </si>
  <si>
    <t>p3 Enrubannage d'herbe</t>
  </si>
  <si>
    <t>p3 Ensilage d'herbe</t>
  </si>
  <si>
    <t>p3 Ensilage de maïs</t>
  </si>
  <si>
    <t>p3 Ensilage de légumineuse</t>
  </si>
  <si>
    <t>p3  Ens maîs acheté</t>
  </si>
  <si>
    <t>p3 Foin gram acheté</t>
  </si>
  <si>
    <t>p3 autre fourrage acheté</t>
  </si>
  <si>
    <t>FOURRAGES PRODUITS ET ACHETES</t>
  </si>
  <si>
    <t>CONCENTRES ET COMPLEMENTS</t>
  </si>
  <si>
    <t>Ration de P2 déplacée en P3</t>
  </si>
  <si>
    <t>P1 Colza</t>
  </si>
  <si>
    <t>P1 Luz deshydratee</t>
  </si>
  <si>
    <t>P1 CMV</t>
  </si>
  <si>
    <t>P1 poudre de lait</t>
  </si>
  <si>
    <t>P1 céréales ach</t>
  </si>
  <si>
    <t>P1 Aliment JB</t>
  </si>
  <si>
    <t>P1 soja</t>
  </si>
  <si>
    <t>Recodage des concentrés et compléments p1 (HIVER) pour AFDM REPRISE TELLE QUELLE</t>
  </si>
  <si>
    <t>Recodage des fourrages p1 (HIVER) pour AFDM REPRISE TELLE QUELLE</t>
  </si>
  <si>
    <t>Recodage des fourrages p2 (MIXTE) pour AFDM COMBINAISON P2 et P3 cf absence de P2 pour 5 exploitations</t>
  </si>
  <si>
    <t>Recodage des fourrages p3 (ETE) pour AFDM COMBINAISON P2 et P3 cf absence de P2 pour 5 exploitations</t>
  </si>
  <si>
    <t>Recodage des concentrés et compléments p2 (MIXTE) pour AFDM COMBINAISON P2 et P3 cf absence de P2 pour 5 exploitations</t>
  </si>
  <si>
    <t>P1 alim VL 18%</t>
  </si>
  <si>
    <t>P1 alim VL 22%</t>
  </si>
  <si>
    <t>P2 alim VL 18%</t>
  </si>
  <si>
    <t>P2 alim VL 22%</t>
  </si>
  <si>
    <t>P2 alim VL 40%</t>
  </si>
  <si>
    <t>P2 Colza</t>
  </si>
  <si>
    <t>P2 soja</t>
  </si>
  <si>
    <t>P2 Luz deshydratee</t>
  </si>
  <si>
    <t>P2 céréales ach</t>
  </si>
  <si>
    <t>P2 Aliment JB</t>
  </si>
  <si>
    <t>P2 CMV</t>
  </si>
  <si>
    <t>P2 poudre de lait</t>
  </si>
  <si>
    <t>P3 alim VL 18%</t>
  </si>
  <si>
    <t>P3 alim VL 22%</t>
  </si>
  <si>
    <t>P3 alim VL 40%</t>
  </si>
  <si>
    <t>P3 Colza</t>
  </si>
  <si>
    <t>P3 soja</t>
  </si>
  <si>
    <t>P3 Luz deshydratee</t>
  </si>
  <si>
    <t>P3 céréales ach</t>
  </si>
  <si>
    <t>P3 Aliment JB</t>
  </si>
  <si>
    <t>P3 CMV</t>
  </si>
  <si>
    <t>P3 poudre de lait</t>
  </si>
  <si>
    <t>P1 alim VL 40%</t>
  </si>
  <si>
    <t>P2 Foin de légumineuse</t>
  </si>
  <si>
    <t>P2 Autre</t>
  </si>
  <si>
    <t>P3 Autre</t>
  </si>
  <si>
    <t>P3 Foin de légumineuse</t>
  </si>
  <si>
    <t>Effluent épandu type 1</t>
  </si>
  <si>
    <t>Effluent épandu type 2</t>
  </si>
  <si>
    <t>Effluent épandu type 3</t>
  </si>
  <si>
    <t>Effluent épandu type 4</t>
  </si>
  <si>
    <t>Effluent épandu type 5</t>
  </si>
  <si>
    <t>Part Prim' Holstein</t>
  </si>
  <si>
    <t>Par Montbeliarde</t>
  </si>
  <si>
    <t>TROUP_RACE_MB_BL_PART</t>
  </si>
  <si>
    <t>TROUP_RACE_PH_BL_PART</t>
  </si>
  <si>
    <t>BAT_TPSPAT_VL</t>
  </si>
  <si>
    <t>Temps de présences des VL</t>
  </si>
  <si>
    <t>Temps de présences des génisses laitières 0-1 an</t>
  </si>
  <si>
    <t>Temps de présences des génisses laitières 1-2 ans</t>
  </si>
  <si>
    <t>Temps de présences des génisses laitières &gt;2 ans</t>
  </si>
  <si>
    <t>Temps de présences des G4</t>
  </si>
  <si>
    <t>BAT_TPSPAT_G1_BL</t>
  </si>
  <si>
    <t>BAT_TPSPAT_G2_BL</t>
  </si>
  <si>
    <t>BAT_TPSPAT_G3_BL</t>
  </si>
  <si>
    <t>BL moyen</t>
  </si>
  <si>
    <t>Herbe</t>
  </si>
  <si>
    <t>dont conservée</t>
  </si>
  <si>
    <t>dont pâturée</t>
  </si>
  <si>
    <t>maîs ensilage</t>
  </si>
  <si>
    <t>autres fourrages</t>
  </si>
  <si>
    <t>concentrés produits</t>
  </si>
  <si>
    <t>concentrés achetés</t>
  </si>
  <si>
    <t>Elevage spé lait de montagne herbager</t>
  </si>
  <si>
    <t>en TMS/UGB/an et kg/jr !</t>
  </si>
  <si>
    <t>totaux fourrages en TMS par an sans doute</t>
  </si>
  <si>
    <t>Total ration kg</t>
  </si>
  <si>
    <t>Alim VL P1 herbe paturee part sur total</t>
  </si>
  <si>
    <t>Alim VL P1 herbe conservee part sur total</t>
  </si>
  <si>
    <t>Alim VL P1 tous concentres part sur total</t>
  </si>
  <si>
    <t>Alim VL P1 mais ensilage part sur total</t>
  </si>
  <si>
    <t>Alim VL P1 autres fourrages part sur total</t>
  </si>
  <si>
    <t>Alim VL P1 fourrages part sur total</t>
  </si>
  <si>
    <t>P1_Herbe_pat_partsurtotal</t>
  </si>
  <si>
    <t>P1_Herbe_cons_partsurtotal</t>
  </si>
  <si>
    <t>P1_mais_partsurtotal</t>
  </si>
  <si>
    <t>P1_conc_partsurtotal</t>
  </si>
  <si>
    <t>P1_autres_fou_partsurtotal</t>
  </si>
  <si>
    <t>P1_total_fou_partsurtotal</t>
  </si>
  <si>
    <t>Codage ration p1 en % de ration totale en kg/jour</t>
  </si>
  <si>
    <t>Total retenu pour calculs ration total</t>
  </si>
  <si>
    <t>Codage ration p3 en % de ration totale en kg/jour</t>
  </si>
  <si>
    <t>Alim VL p3 herbe paturee part sur total</t>
  </si>
  <si>
    <t>Alim VL p3 herbe conservee part sur total</t>
  </si>
  <si>
    <t>Alim VL p3 mais ensilage part sur total</t>
  </si>
  <si>
    <t>Alim VL p3 autres fourrages part sur total</t>
  </si>
  <si>
    <t>Alim VL p3 tous concentres part sur total</t>
  </si>
  <si>
    <t>Alim VL p3 fourrages part sur total</t>
  </si>
  <si>
    <t>p3_Herbe_pat_partsurtotal</t>
  </si>
  <si>
    <t>p3_Herbe_cons_partsurtotal</t>
  </si>
  <si>
    <t>p3_mais_partsurtotal</t>
  </si>
  <si>
    <t>p3_autres_fou_partsurtotal</t>
  </si>
  <si>
    <t>p3_conc_partsurtotal</t>
  </si>
  <si>
    <t>p3_total_fou_partsurtotal</t>
  </si>
  <si>
    <t>Alim VL P1 tous concentres kg</t>
  </si>
  <si>
    <t>P1_conc_kg</t>
  </si>
  <si>
    <t>Alim VL P3 tous concentres kg</t>
  </si>
  <si>
    <t>P3_conc_kg</t>
  </si>
  <si>
    <t>SAU de l'atelier lait</t>
  </si>
  <si>
    <t>SAU de l'atelier lait par vache laitière</t>
  </si>
  <si>
    <t>VAL_HA_BL_VL</t>
  </si>
  <si>
    <t>GES</t>
  </si>
  <si>
    <t>RES_ARBRE_ENVIRO_GES</t>
  </si>
  <si>
    <t>Codage ration moyenne pondérée année en % de ration totale en kg/jour</t>
  </si>
  <si>
    <t>annee_Herbe_pat_partsurtotal</t>
  </si>
  <si>
    <t>annee_Herbe_cons_partsurtotal</t>
  </si>
  <si>
    <t>annee_mais_partsurtotal</t>
  </si>
  <si>
    <t>annee_autres_fou_partsurtotal</t>
  </si>
  <si>
    <t>annee_conc_partsurtotal</t>
  </si>
  <si>
    <t>annee_conc_kg</t>
  </si>
  <si>
    <t>annee_total_fou_partsurtotal</t>
  </si>
  <si>
    <t>Alim VL herbe paturee part sur total annuel</t>
  </si>
  <si>
    <t>Alim VL herbe conservee part sur total annuel</t>
  </si>
  <si>
    <t>Alim VL mais ensilage part sur total annuel</t>
  </si>
  <si>
    <t>Alim VL autres fourrages part sur total annuel</t>
  </si>
  <si>
    <t>Alim VL tous concentres part sur total annuel</t>
  </si>
  <si>
    <t>Alim VL tous concentres kg annuel</t>
  </si>
  <si>
    <t>Alim VL fourrages part sur total annuel</t>
  </si>
  <si>
    <t>Alim VL annee herbe paturee part sur total</t>
  </si>
  <si>
    <t>Alim VL annee herbe conservee part sur total</t>
  </si>
  <si>
    <t>Alim VL annee mais ensilage part sur total</t>
  </si>
  <si>
    <t>Alim VL annee autres fourrages part sur total</t>
  </si>
  <si>
    <t>Alim VL annee tous concentres part sur total</t>
  </si>
  <si>
    <t>Alim VL annee tous concentres kg</t>
  </si>
  <si>
    <t>Alim VL annee fourrages part sur total</t>
  </si>
  <si>
    <t>GEN_CLASSE_ANOVA</t>
  </si>
  <si>
    <t>Classe pour ANOVA</t>
  </si>
  <si>
    <t>HMC</t>
  </si>
  <si>
    <t>Production par vache en L bruts/VL</t>
  </si>
  <si>
    <t>HF</t>
  </si>
  <si>
    <t>HP</t>
  </si>
  <si>
    <t>Lait produit en L</t>
  </si>
  <si>
    <t>HP-F16</t>
  </si>
  <si>
    <t>HP-F17</t>
  </si>
  <si>
    <t>HMC-F18</t>
  </si>
  <si>
    <t>HP-F19</t>
  </si>
  <si>
    <t>HP-F20</t>
  </si>
  <si>
    <t>HMC-F21</t>
  </si>
  <si>
    <t>HMC-F22</t>
  </si>
  <si>
    <t>HF-F23</t>
  </si>
  <si>
    <t>HF-F24</t>
  </si>
  <si>
    <t>HMC-F25</t>
  </si>
  <si>
    <t>HMC-F26</t>
  </si>
  <si>
    <t>HP-F27</t>
  </si>
  <si>
    <t>HF-F28</t>
  </si>
  <si>
    <t>HP-F29</t>
  </si>
  <si>
    <t>HP-F30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</si>
</sst>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C]General"/>
    <numFmt numFmtId="165" formatCode="0.0"/>
    <numFmt numFmtId="166" formatCode="0.00000"/>
    <numFmt numFmtId="167" formatCode="0.0000"/>
    <numFmt numFmtId="168" formatCode="#,##0.00\ [$€-40C];[Red]\-#,##0.00\ [$€-40C]"/>
    <numFmt numFmtId="169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64" fontId="6" fillId="0" borderId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8" fontId="15" fillId="0" borderId="0"/>
  </cellStyleXfs>
  <cellXfs count="7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horizontal="left"/>
    </xf>
    <xf numFmtId="0" fontId="1" fillId="2" borderId="0" xfId="253" applyFill="1"/>
    <xf numFmtId="0" fontId="0" fillId="2" borderId="0" xfId="0" applyFill="1" applyAlignment="1">
      <alignment horizontal="left"/>
    </xf>
    <xf numFmtId="0" fontId="0" fillId="8" borderId="0" xfId="0" applyFill="1"/>
    <xf numFmtId="0" fontId="0" fillId="8" borderId="0" xfId="253" applyFont="1" applyFill="1"/>
    <xf numFmtId="0" fontId="0" fillId="7" borderId="0" xfId="0" applyFill="1"/>
    <xf numFmtId="0" fontId="0" fillId="2" borderId="0" xfId="253" applyFont="1" applyFill="1"/>
    <xf numFmtId="2" fontId="0" fillId="7" borderId="0" xfId="0" applyNumberFormat="1" applyFill="1"/>
    <xf numFmtId="0" fontId="7" fillId="9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/>
    <xf numFmtId="0" fontId="7" fillId="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5" fontId="8" fillId="0" borderId="0" xfId="0" applyNumberFormat="1" applyFont="1"/>
    <xf numFmtId="1" fontId="8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4" fillId="0" borderId="0" xfId="0" applyFont="1"/>
    <xf numFmtId="14" fontId="14" fillId="0" borderId="0" xfId="0" applyNumberFormat="1" applyFont="1"/>
    <xf numFmtId="0" fontId="0" fillId="10" borderId="0" xfId="0" applyFill="1"/>
    <xf numFmtId="0" fontId="14" fillId="2" borderId="0" xfId="0" applyFont="1" applyFill="1"/>
    <xf numFmtId="0" fontId="0" fillId="11" borderId="0" xfId="0" applyFill="1"/>
    <xf numFmtId="2" fontId="0" fillId="0" borderId="0" xfId="0" applyNumberFormat="1"/>
    <xf numFmtId="166" fontId="0" fillId="7" borderId="0" xfId="0" applyNumberFormat="1" applyFill="1"/>
    <xf numFmtId="167" fontId="0" fillId="7" borderId="0" xfId="0" applyNumberFormat="1" applyFill="1"/>
    <xf numFmtId="167" fontId="1" fillId="8" borderId="0" xfId="268" applyNumberFormat="1" applyFill="1"/>
    <xf numFmtId="167" fontId="0" fillId="8" borderId="0" xfId="0" applyNumberFormat="1" applyFill="1"/>
    <xf numFmtId="167" fontId="1" fillId="2" borderId="0" xfId="268" applyNumberFormat="1" applyFill="1"/>
    <xf numFmtId="0" fontId="0" fillId="0" borderId="0" xfId="0" applyAlignment="1">
      <alignment horizontal="left"/>
    </xf>
    <xf numFmtId="9" fontId="8" fillId="0" borderId="0" xfId="357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/>
    <xf numFmtId="2" fontId="8" fillId="0" borderId="0" xfId="0" applyNumberFormat="1" applyFont="1" applyAlignment="1">
      <alignment horizontal="center"/>
    </xf>
    <xf numFmtId="0" fontId="8" fillId="12" borderId="0" xfId="0" applyFont="1" applyFill="1"/>
    <xf numFmtId="0" fontId="8" fillId="12" borderId="0" xfId="0" applyFont="1" applyFill="1" applyAlignment="1">
      <alignment horizontal="center"/>
    </xf>
    <xf numFmtId="2" fontId="8" fillId="0" borderId="0" xfId="357" applyNumberFormat="1" applyFont="1" applyAlignment="1">
      <alignment horizontal="center"/>
    </xf>
    <xf numFmtId="2" fontId="8" fillId="0" borderId="0" xfId="357" applyNumberFormat="1" applyFont="1" applyFill="1" applyAlignment="1">
      <alignment horizontal="center"/>
    </xf>
    <xf numFmtId="0" fontId="0" fillId="9" borderId="0" xfId="0" applyFill="1"/>
    <xf numFmtId="169" fontId="8" fillId="0" borderId="0" xfId="0" applyNumberFormat="1" applyFont="1"/>
    <xf numFmtId="0" fontId="7" fillId="9" borderId="0" xfId="0" applyFont="1" applyFill="1" applyAlignment="1">
      <alignment horizontal="left"/>
    </xf>
    <xf numFmtId="0" fontId="16" fillId="0" borderId="0" xfId="0" applyFont="1" applyAlignment="1">
      <alignment horizontal="right"/>
    </xf>
    <xf numFmtId="0" fontId="16" fillId="0" borderId="0" xfId="0" applyFont="1"/>
    <xf numFmtId="2" fontId="0" fillId="9" borderId="0" xfId="0" applyNumberFormat="1" applyFill="1"/>
    <xf numFmtId="169" fontId="0" fillId="0" borderId="0" xfId="0" applyNumberFormat="1"/>
    <xf numFmtId="2" fontId="1" fillId="2" borderId="0" xfId="268" applyNumberFormat="1" applyFill="1"/>
    <xf numFmtId="1" fontId="1" fillId="8" borderId="0" xfId="268" applyNumberFormat="1" applyFill="1"/>
    <xf numFmtId="1" fontId="0" fillId="8" borderId="0" xfId="0" applyNumberFormat="1" applyFill="1"/>
    <xf numFmtId="0" fontId="7" fillId="9" borderId="2" xfId="0" applyFont="1" applyFill="1" applyBorder="1" applyAlignment="1">
      <alignment horizontal="left"/>
    </xf>
    <xf numFmtId="0" fontId="7" fillId="9" borderId="3" xfId="0" applyFont="1" applyFill="1" applyBorder="1" applyAlignment="1">
      <alignment horizontal="left"/>
    </xf>
    <xf numFmtId="0" fontId="7" fillId="9" borderId="4" xfId="0" applyFont="1" applyFill="1" applyBorder="1" applyAlignment="1">
      <alignment horizontal="left"/>
    </xf>
    <xf numFmtId="0" fontId="7" fillId="9" borderId="5" xfId="0" applyFont="1" applyFill="1" applyBorder="1" applyAlignment="1">
      <alignment horizontal="center" wrapText="1"/>
    </xf>
    <xf numFmtId="0" fontId="7" fillId="9" borderId="6" xfId="0" applyFont="1" applyFill="1" applyBorder="1" applyAlignment="1">
      <alignment horizontal="center" wrapText="1"/>
    </xf>
    <xf numFmtId="169" fontId="8" fillId="0" borderId="5" xfId="0" applyNumberFormat="1" applyFont="1" applyBorder="1"/>
    <xf numFmtId="2" fontId="8" fillId="0" borderId="6" xfId="0" applyNumberFormat="1" applyFont="1" applyBorder="1"/>
    <xf numFmtId="169" fontId="8" fillId="0" borderId="7" xfId="0" applyNumberFormat="1" applyFont="1" applyBorder="1"/>
    <xf numFmtId="169" fontId="8" fillId="0" borderId="8" xfId="0" applyNumberFormat="1" applyFont="1" applyBorder="1"/>
    <xf numFmtId="2" fontId="8" fillId="0" borderId="8" xfId="0" applyNumberFormat="1" applyFont="1" applyBorder="1"/>
    <xf numFmtId="2" fontId="8" fillId="0" borderId="9" xfId="0" applyNumberFormat="1" applyFont="1" applyBorder="1"/>
    <xf numFmtId="1" fontId="0" fillId="2" borderId="0" xfId="0" applyNumberFormat="1" applyFill="1"/>
  </cellXfs>
  <cellStyles count="359">
    <cellStyle name="Excel Built-in Normal" xfId="330" xr:uid="{00000000-0005-0000-0000-000000000000}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Normal" xfId="0" builtinId="0"/>
    <cellStyle name="Normal 15" xfId="329" xr:uid="{00000000-0005-0000-0000-000062010000}"/>
    <cellStyle name="Normal 2" xfId="358" xr:uid="{D28774E4-6826-214D-9908-C18A25C0287E}"/>
    <cellStyle name="Normal 3" xfId="253" xr:uid="{00000000-0005-0000-0000-000063010000}"/>
    <cellStyle name="Normal 4" xfId="268" xr:uid="{00000000-0005-0000-0000-000064010000}"/>
    <cellStyle name="Pourcentage" xfId="35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donnees%20Qualenvic%20D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o"/>
      <sheetName val="Liste"/>
    </sheetNames>
    <sheetDataSet>
      <sheetData sheetId="0"/>
      <sheetData sheetId="1">
        <row r="4">
          <cell r="B4" t="str">
            <v>non</v>
          </cell>
        </row>
        <row r="5">
          <cell r="B5" t="str">
            <v>explicative</v>
          </cell>
        </row>
        <row r="6">
          <cell r="B6" t="str">
            <v>a_expliquer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97AE-D56C-124E-9D2E-75B4587DA029}">
  <dimension ref="A1:AVB18"/>
  <sheetViews>
    <sheetView tabSelected="1" topLeftCell="AUC1" zoomScaleNormal="252" workbookViewId="0">
      <selection activeCell="AUG2" sqref="AUG2"/>
    </sheetView>
  </sheetViews>
  <sheetFormatPr baseColWidth="10" defaultColWidth="20.6640625" defaultRowHeight="16" x14ac:dyDescent="0.2"/>
  <cols>
    <col min="27" max="27" width="28.1640625" customWidth="1"/>
    <col min="165" max="165" width="32.83203125" customWidth="1"/>
    <col min="185" max="192" width="26.83203125" customWidth="1"/>
    <col min="194" max="194" width="40.33203125" customWidth="1"/>
  </cols>
  <sheetData>
    <row r="1" spans="1:1250" ht="19" customHeight="1" x14ac:dyDescent="0.2">
      <c r="A1" t="s">
        <v>116</v>
      </c>
      <c r="B1" t="s">
        <v>117</v>
      </c>
      <c r="C1" t="s">
        <v>1736</v>
      </c>
      <c r="D1" s="6" t="s">
        <v>1493</v>
      </c>
      <c r="E1" t="s">
        <v>2261</v>
      </c>
      <c r="F1" t="s">
        <v>118</v>
      </c>
      <c r="G1" t="s">
        <v>119</v>
      </c>
      <c r="H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152</v>
      </c>
      <c r="AP1" s="1" t="s">
        <v>152</v>
      </c>
      <c r="AQ1" s="1" t="s">
        <v>153</v>
      </c>
      <c r="AR1" s="1" t="s">
        <v>152</v>
      </c>
      <c r="AS1" s="1" t="s">
        <v>152</v>
      </c>
      <c r="AT1" s="1" t="s">
        <v>152</v>
      </c>
      <c r="AU1" s="1" t="s">
        <v>154</v>
      </c>
      <c r="AV1" s="1" t="s">
        <v>148</v>
      </c>
      <c r="AW1" s="1" t="s">
        <v>149</v>
      </c>
      <c r="AX1" s="1" t="s">
        <v>150</v>
      </c>
      <c r="AY1" s="1" t="s">
        <v>155</v>
      </c>
      <c r="AZ1" s="1" t="s">
        <v>156</v>
      </c>
      <c r="BA1" s="1" t="s">
        <v>157</v>
      </c>
      <c r="BB1" s="1" t="s">
        <v>155</v>
      </c>
      <c r="BC1" s="1" t="s">
        <v>156</v>
      </c>
      <c r="BD1" s="1" t="s">
        <v>157</v>
      </c>
      <c r="BE1" s="1" t="s">
        <v>155</v>
      </c>
      <c r="BF1" s="1" t="s">
        <v>156</v>
      </c>
      <c r="BG1" s="1" t="s">
        <v>157</v>
      </c>
      <c r="BH1" s="1" t="s">
        <v>155</v>
      </c>
      <c r="BI1" s="1" t="s">
        <v>156</v>
      </c>
      <c r="BJ1" s="1" t="s">
        <v>157</v>
      </c>
      <c r="BK1" s="1" t="s">
        <v>155</v>
      </c>
      <c r="BL1" s="1" t="s">
        <v>156</v>
      </c>
      <c r="BM1" s="1" t="s">
        <v>157</v>
      </c>
      <c r="BN1" s="1" t="s">
        <v>158</v>
      </c>
      <c r="BO1" s="1" t="s">
        <v>159</v>
      </c>
      <c r="BP1" s="1" t="s">
        <v>160</v>
      </c>
      <c r="BQ1" s="1" t="s">
        <v>160</v>
      </c>
      <c r="BR1" s="1" t="s">
        <v>161</v>
      </c>
      <c r="BS1" s="1" t="s">
        <v>160</v>
      </c>
      <c r="BT1" s="1" t="s">
        <v>162</v>
      </c>
      <c r="BU1" s="1" t="s">
        <v>163</v>
      </c>
      <c r="BV1" s="1" t="s">
        <v>164</v>
      </c>
      <c r="BW1" s="1" t="s">
        <v>165</v>
      </c>
      <c r="BX1" s="1" t="s">
        <v>166</v>
      </c>
      <c r="BY1" s="1" t="s">
        <v>164</v>
      </c>
      <c r="BZ1" s="1" t="s">
        <v>167</v>
      </c>
      <c r="CA1" s="1" t="s">
        <v>168</v>
      </c>
      <c r="CB1" s="1" t="s">
        <v>169</v>
      </c>
      <c r="CC1" s="1"/>
      <c r="CD1" s="1" t="s">
        <v>170</v>
      </c>
      <c r="CE1" s="1"/>
      <c r="CF1" s="1" t="s">
        <v>171</v>
      </c>
      <c r="CG1" s="1"/>
      <c r="CH1" s="1" t="s">
        <v>172</v>
      </c>
      <c r="CI1" s="1"/>
      <c r="CJ1" s="1" t="s">
        <v>173</v>
      </c>
      <c r="CK1" s="1"/>
      <c r="CL1" s="1" t="s">
        <v>174</v>
      </c>
      <c r="CM1" s="1"/>
      <c r="CN1" s="1" t="s">
        <v>175</v>
      </c>
      <c r="CO1" s="1"/>
      <c r="CP1" s="2" t="s">
        <v>2177</v>
      </c>
      <c r="CQ1" s="2" t="s">
        <v>2178</v>
      </c>
      <c r="CR1" s="2" t="s">
        <v>248</v>
      </c>
      <c r="CS1" s="2" t="s">
        <v>249</v>
      </c>
      <c r="CT1" s="2" t="s">
        <v>250</v>
      </c>
      <c r="CU1" s="2" t="s">
        <v>251</v>
      </c>
      <c r="CV1" s="2" t="s">
        <v>252</v>
      </c>
      <c r="CW1" s="2" t="s">
        <v>253</v>
      </c>
      <c r="CX1" s="2" t="s">
        <v>254</v>
      </c>
      <c r="CY1" s="2" t="s">
        <v>255</v>
      </c>
      <c r="CZ1" s="2" t="s">
        <v>256</v>
      </c>
      <c r="DA1" s="2" t="s">
        <v>257</v>
      </c>
      <c r="DB1" s="2"/>
      <c r="DC1" s="2" t="s">
        <v>258</v>
      </c>
      <c r="DD1" s="2" t="s">
        <v>259</v>
      </c>
      <c r="DE1" s="2" t="s">
        <v>260</v>
      </c>
      <c r="DF1" s="2" t="s">
        <v>261</v>
      </c>
      <c r="DG1" s="2" t="s">
        <v>262</v>
      </c>
      <c r="DH1" s="2"/>
      <c r="DI1" s="2" t="s">
        <v>263</v>
      </c>
      <c r="DJ1" s="2" t="s">
        <v>264</v>
      </c>
      <c r="DK1" s="2" t="s">
        <v>265</v>
      </c>
      <c r="DL1" s="2" t="s">
        <v>266</v>
      </c>
      <c r="DM1" s="2" t="s">
        <v>267</v>
      </c>
      <c r="DN1" s="2"/>
      <c r="DO1" s="2" t="s">
        <v>268</v>
      </c>
      <c r="DP1" s="2" t="s">
        <v>269</v>
      </c>
      <c r="DQ1" s="2" t="s">
        <v>270</v>
      </c>
      <c r="DR1" s="2" t="s">
        <v>271</v>
      </c>
      <c r="DS1" s="2" t="s">
        <v>272</v>
      </c>
      <c r="DT1" s="2"/>
      <c r="DU1" s="2" t="s">
        <v>273</v>
      </c>
      <c r="DV1" s="2" t="s">
        <v>274</v>
      </c>
      <c r="DW1" s="2"/>
      <c r="DX1" s="2" t="s">
        <v>275</v>
      </c>
      <c r="DY1" s="2" t="s">
        <v>276</v>
      </c>
      <c r="DZ1" s="2" t="s">
        <v>277</v>
      </c>
      <c r="EA1" s="2" t="s">
        <v>278</v>
      </c>
      <c r="EB1" s="2" t="s">
        <v>279</v>
      </c>
      <c r="EC1" s="2" t="s">
        <v>280</v>
      </c>
      <c r="ED1" s="2"/>
      <c r="EE1" s="2"/>
      <c r="EF1" s="2" t="s">
        <v>281</v>
      </c>
      <c r="EG1" s="2" t="s">
        <v>282</v>
      </c>
      <c r="EH1" s="2" t="s">
        <v>283</v>
      </c>
      <c r="EI1" s="2" t="s">
        <v>284</v>
      </c>
      <c r="EJ1" s="2" t="s">
        <v>285</v>
      </c>
      <c r="EK1" s="2" t="s">
        <v>286</v>
      </c>
      <c r="EL1" s="2" t="s">
        <v>287</v>
      </c>
      <c r="EM1" s="2"/>
      <c r="EN1" s="2" t="s">
        <v>288</v>
      </c>
      <c r="EO1" s="2" t="s">
        <v>289</v>
      </c>
      <c r="EP1" s="2" t="s">
        <v>290</v>
      </c>
      <c r="EQ1" s="2" t="s">
        <v>291</v>
      </c>
      <c r="ER1" s="2" t="s">
        <v>292</v>
      </c>
      <c r="ES1" s="2" t="s">
        <v>293</v>
      </c>
      <c r="ET1" s="2"/>
      <c r="EU1" s="2"/>
      <c r="EV1" s="2" t="s">
        <v>294</v>
      </c>
      <c r="EW1" s="2" t="s">
        <v>295</v>
      </c>
      <c r="EX1" s="2" t="s">
        <v>296</v>
      </c>
      <c r="EY1" s="2" t="s">
        <v>297</v>
      </c>
      <c r="EZ1" s="2" t="s">
        <v>298</v>
      </c>
      <c r="FA1" s="2" t="s">
        <v>299</v>
      </c>
      <c r="FB1" s="2" t="s">
        <v>301</v>
      </c>
      <c r="FC1" s="2" t="s">
        <v>302</v>
      </c>
      <c r="FD1" s="2" t="s">
        <v>2266</v>
      </c>
      <c r="FE1" s="2" t="s">
        <v>304</v>
      </c>
      <c r="FF1" s="2" t="s">
        <v>303</v>
      </c>
      <c r="FG1" s="2"/>
      <c r="FH1" s="2" t="s">
        <v>305</v>
      </c>
      <c r="FI1" s="2" t="s">
        <v>306</v>
      </c>
      <c r="FJ1" s="2" t="s">
        <v>307</v>
      </c>
      <c r="FK1" s="2" t="s">
        <v>308</v>
      </c>
      <c r="FL1" s="2" t="s">
        <v>309</v>
      </c>
      <c r="FM1" s="2" t="s">
        <v>310</v>
      </c>
      <c r="FN1" s="2" t="s">
        <v>311</v>
      </c>
      <c r="FO1" s="2" t="s">
        <v>312</v>
      </c>
      <c r="FP1" s="2" t="s">
        <v>313</v>
      </c>
      <c r="FQ1" s="2" t="s">
        <v>314</v>
      </c>
      <c r="FR1" s="2" t="s">
        <v>315</v>
      </c>
      <c r="FS1" s="2" t="s">
        <v>316</v>
      </c>
      <c r="FT1" s="2" t="s">
        <v>317</v>
      </c>
      <c r="FU1" s="2" t="s">
        <v>318</v>
      </c>
      <c r="FV1" s="2"/>
      <c r="FW1" s="2"/>
      <c r="FX1" s="3" t="s">
        <v>2182</v>
      </c>
      <c r="FY1" s="3" t="s">
        <v>2183</v>
      </c>
      <c r="FZ1" s="3" t="s">
        <v>2184</v>
      </c>
      <c r="GA1" s="3" t="s">
        <v>2185</v>
      </c>
      <c r="GB1" s="3" t="s">
        <v>2186</v>
      </c>
      <c r="GC1" s="3" t="s">
        <v>378</v>
      </c>
      <c r="GD1" s="3" t="s">
        <v>379</v>
      </c>
      <c r="GE1" s="3" t="s">
        <v>380</v>
      </c>
      <c r="GF1" s="3" t="s">
        <v>381</v>
      </c>
      <c r="GG1" s="3" t="s">
        <v>374</v>
      </c>
      <c r="GH1" s="3" t="s">
        <v>375</v>
      </c>
      <c r="GI1" s="3" t="s">
        <v>376</v>
      </c>
      <c r="GJ1" s="3" t="s">
        <v>377</v>
      </c>
      <c r="GK1" s="3" t="s">
        <v>382</v>
      </c>
      <c r="GL1" s="3" t="s">
        <v>383</v>
      </c>
      <c r="GM1" s="3" t="s">
        <v>384</v>
      </c>
      <c r="GN1" s="3" t="s">
        <v>385</v>
      </c>
      <c r="GO1" s="3" t="s">
        <v>386</v>
      </c>
      <c r="GP1" s="3" t="s">
        <v>387</v>
      </c>
      <c r="GQ1" s="3" t="s">
        <v>388</v>
      </c>
      <c r="GR1" s="3" t="s">
        <v>389</v>
      </c>
      <c r="GS1" s="3" t="s">
        <v>390</v>
      </c>
      <c r="GT1" s="3" t="s">
        <v>391</v>
      </c>
      <c r="GU1" s="3" t="s">
        <v>392</v>
      </c>
      <c r="GV1" s="3" t="s">
        <v>393</v>
      </c>
      <c r="GW1" s="3" t="s">
        <v>394</v>
      </c>
      <c r="GX1" s="3" t="s">
        <v>395</v>
      </c>
      <c r="GY1" s="3" t="s">
        <v>396</v>
      </c>
      <c r="GZ1" s="3" t="s">
        <v>397</v>
      </c>
      <c r="HA1" s="3" t="s">
        <v>398</v>
      </c>
      <c r="HB1" s="3" t="s">
        <v>399</v>
      </c>
      <c r="HC1" s="3" t="s">
        <v>400</v>
      </c>
      <c r="HD1" s="3" t="s">
        <v>401</v>
      </c>
      <c r="HE1" s="3" t="s">
        <v>402</v>
      </c>
      <c r="HF1" s="3" t="s">
        <v>403</v>
      </c>
      <c r="HG1" s="3" t="s">
        <v>404</v>
      </c>
      <c r="HH1" s="3" t="s">
        <v>405</v>
      </c>
      <c r="HI1" s="3" t="s">
        <v>406</v>
      </c>
      <c r="HJ1" s="3" t="s">
        <v>407</v>
      </c>
      <c r="HK1" s="3" t="s">
        <v>408</v>
      </c>
      <c r="HL1" s="3" t="s">
        <v>409</v>
      </c>
      <c r="HM1" s="3" t="s">
        <v>410</v>
      </c>
      <c r="HN1" s="3" t="s">
        <v>411</v>
      </c>
      <c r="HO1" s="3" t="s">
        <v>412</v>
      </c>
      <c r="HP1" s="3" t="s">
        <v>413</v>
      </c>
      <c r="HQ1" s="3" t="s">
        <v>414</v>
      </c>
      <c r="HR1" s="3" t="s">
        <v>415</v>
      </c>
      <c r="HS1" s="3" t="s">
        <v>416</v>
      </c>
      <c r="HT1" s="3" t="s">
        <v>396</v>
      </c>
      <c r="HU1" s="3" t="s">
        <v>397</v>
      </c>
      <c r="HV1" s="3" t="s">
        <v>398</v>
      </c>
      <c r="HW1" s="3" t="s">
        <v>403</v>
      </c>
      <c r="HX1" s="3" t="s">
        <v>417</v>
      </c>
      <c r="HY1" s="3" t="s">
        <v>405</v>
      </c>
      <c r="HZ1" s="3" t="s">
        <v>410</v>
      </c>
      <c r="IA1" s="3" t="s">
        <v>418</v>
      </c>
      <c r="IB1" s="3" t="s">
        <v>412</v>
      </c>
      <c r="IC1" s="4" t="s">
        <v>741</v>
      </c>
      <c r="ID1" s="4" t="s">
        <v>742</v>
      </c>
      <c r="IE1" s="4" t="s">
        <v>743</v>
      </c>
      <c r="IF1" s="4" t="s">
        <v>744</v>
      </c>
      <c r="IG1" s="4" t="s">
        <v>745</v>
      </c>
      <c r="IH1" s="4" t="s">
        <v>746</v>
      </c>
      <c r="II1" s="4" t="s">
        <v>747</v>
      </c>
      <c r="IJ1" s="4" t="s">
        <v>2094</v>
      </c>
      <c r="IK1" s="4" t="s">
        <v>2095</v>
      </c>
      <c r="IL1" s="4" t="s">
        <v>2094</v>
      </c>
      <c r="IM1" s="4" t="s">
        <v>2095</v>
      </c>
      <c r="IN1" s="4" t="s">
        <v>2094</v>
      </c>
      <c r="IO1" s="4" t="s">
        <v>2095</v>
      </c>
      <c r="IP1" s="4" t="s">
        <v>2096</v>
      </c>
      <c r="IQ1" s="4" t="s">
        <v>2097</v>
      </c>
      <c r="IR1" s="4" t="s">
        <v>2096</v>
      </c>
      <c r="IS1" s="4" t="s">
        <v>2097</v>
      </c>
      <c r="IT1" s="4" t="s">
        <v>748</v>
      </c>
      <c r="IU1" s="4" t="s">
        <v>748</v>
      </c>
      <c r="IV1" s="4" t="s">
        <v>749</v>
      </c>
      <c r="IW1" s="4" t="s">
        <v>750</v>
      </c>
      <c r="IX1" s="4" t="s">
        <v>751</v>
      </c>
      <c r="IY1" s="4" t="s">
        <v>752</v>
      </c>
      <c r="IZ1" s="4" t="s">
        <v>753</v>
      </c>
      <c r="JA1" s="4" t="s">
        <v>753</v>
      </c>
      <c r="JB1" s="4" t="s">
        <v>754</v>
      </c>
      <c r="JC1" s="4" t="s">
        <v>755</v>
      </c>
      <c r="JD1" s="4" t="s">
        <v>755</v>
      </c>
      <c r="JE1" s="4" t="s">
        <v>755</v>
      </c>
      <c r="JF1" s="4" t="s">
        <v>756</v>
      </c>
      <c r="JG1" s="4" t="s">
        <v>756</v>
      </c>
      <c r="JH1" s="4" t="s">
        <v>757</v>
      </c>
      <c r="JI1" s="4" t="s">
        <v>757</v>
      </c>
      <c r="JJ1" s="4" t="s">
        <v>758</v>
      </c>
      <c r="JK1" s="4" t="s">
        <v>759</v>
      </c>
      <c r="JL1" s="4" t="s">
        <v>760</v>
      </c>
      <c r="JM1" s="4" t="s">
        <v>761</v>
      </c>
      <c r="JN1" s="4" t="s">
        <v>762</v>
      </c>
      <c r="JO1" s="4" t="s">
        <v>762</v>
      </c>
      <c r="JP1" s="4" t="s">
        <v>762</v>
      </c>
      <c r="JQ1" s="4" t="s">
        <v>762</v>
      </c>
      <c r="JR1" s="4" t="s">
        <v>762</v>
      </c>
      <c r="JS1" s="4" t="s">
        <v>762</v>
      </c>
      <c r="JT1" s="4" t="s">
        <v>762</v>
      </c>
      <c r="JU1" s="4" t="s">
        <v>762</v>
      </c>
      <c r="JV1" s="4" t="s">
        <v>763</v>
      </c>
      <c r="JW1" s="4" t="s">
        <v>764</v>
      </c>
      <c r="JX1" s="4" t="s">
        <v>765</v>
      </c>
      <c r="JY1" s="4" t="s">
        <v>766</v>
      </c>
      <c r="JZ1" s="4" t="s">
        <v>767</v>
      </c>
      <c r="KA1" s="4" t="s">
        <v>768</v>
      </c>
      <c r="KB1" s="4" t="s">
        <v>769</v>
      </c>
      <c r="KC1" s="4" t="s">
        <v>770</v>
      </c>
      <c r="KD1" s="4" t="s">
        <v>771</v>
      </c>
      <c r="KE1" s="4" t="s">
        <v>772</v>
      </c>
      <c r="KF1" s="4" t="s">
        <v>773</v>
      </c>
      <c r="KG1" s="4" t="s">
        <v>774</v>
      </c>
      <c r="KH1" s="4" t="s">
        <v>775</v>
      </c>
      <c r="KI1" s="4" t="s">
        <v>776</v>
      </c>
      <c r="KJ1" s="4" t="s">
        <v>776</v>
      </c>
      <c r="KK1" s="4" t="s">
        <v>776</v>
      </c>
      <c r="KL1" s="4" t="s">
        <v>777</v>
      </c>
      <c r="KM1" s="4" t="s">
        <v>777</v>
      </c>
      <c r="KN1" s="4" t="s">
        <v>778</v>
      </c>
      <c r="KO1" s="4" t="s">
        <v>779</v>
      </c>
      <c r="KP1" s="4" t="s">
        <v>780</v>
      </c>
      <c r="KQ1" s="4" t="s">
        <v>781</v>
      </c>
      <c r="KR1" s="4" t="s">
        <v>782</v>
      </c>
      <c r="KS1" s="4" t="s">
        <v>782</v>
      </c>
      <c r="KT1" s="4" t="s">
        <v>782</v>
      </c>
      <c r="KU1" s="4" t="s">
        <v>782</v>
      </c>
      <c r="KV1" s="4" t="s">
        <v>782</v>
      </c>
      <c r="KW1" s="4" t="s">
        <v>782</v>
      </c>
      <c r="KX1" s="4" t="s">
        <v>782</v>
      </c>
      <c r="KY1" s="4" t="s">
        <v>782</v>
      </c>
      <c r="KZ1" s="4" t="s">
        <v>783</v>
      </c>
      <c r="LA1" s="4" t="s">
        <v>784</v>
      </c>
      <c r="LB1" s="4" t="s">
        <v>785</v>
      </c>
      <c r="LC1" s="4" t="s">
        <v>786</v>
      </c>
      <c r="LD1" s="4" t="s">
        <v>787</v>
      </c>
      <c r="LE1" s="4" t="s">
        <v>788</v>
      </c>
      <c r="LF1" s="4" t="s">
        <v>789</v>
      </c>
      <c r="LG1" s="4" t="s">
        <v>790</v>
      </c>
      <c r="LH1" s="4" t="s">
        <v>790</v>
      </c>
      <c r="LI1" s="4" t="s">
        <v>790</v>
      </c>
      <c r="LJ1" s="4" t="s">
        <v>791</v>
      </c>
      <c r="LK1" s="4" t="s">
        <v>791</v>
      </c>
      <c r="LL1" s="4" t="s">
        <v>792</v>
      </c>
      <c r="LM1" s="4" t="s">
        <v>793</v>
      </c>
      <c r="LN1" s="4" t="s">
        <v>794</v>
      </c>
      <c r="LO1" s="4" t="s">
        <v>795</v>
      </c>
      <c r="LP1" s="4" t="s">
        <v>796</v>
      </c>
      <c r="LQ1" s="4" t="s">
        <v>796</v>
      </c>
      <c r="LR1" s="4" t="s">
        <v>796</v>
      </c>
      <c r="LS1" s="4" t="s">
        <v>796</v>
      </c>
      <c r="LT1" s="4" t="s">
        <v>796</v>
      </c>
      <c r="LU1" s="4" t="s">
        <v>796</v>
      </c>
      <c r="LV1" s="4" t="s">
        <v>796</v>
      </c>
      <c r="LW1" s="4" t="s">
        <v>796</v>
      </c>
      <c r="LX1" s="4" t="s">
        <v>797</v>
      </c>
      <c r="LY1" s="4" t="s">
        <v>798</v>
      </c>
      <c r="LZ1" s="4" t="s">
        <v>799</v>
      </c>
      <c r="MA1" s="4" t="s">
        <v>800</v>
      </c>
      <c r="MB1" s="4" t="s">
        <v>801</v>
      </c>
      <c r="MC1" s="4" t="s">
        <v>802</v>
      </c>
      <c r="MD1" s="4" t="s">
        <v>803</v>
      </c>
      <c r="ME1" s="4" t="s">
        <v>804</v>
      </c>
      <c r="MF1" s="4" t="s">
        <v>804</v>
      </c>
      <c r="MG1" s="4" t="s">
        <v>804</v>
      </c>
      <c r="MH1" s="4" t="s">
        <v>805</v>
      </c>
      <c r="MI1" s="4" t="s">
        <v>805</v>
      </c>
      <c r="MJ1" s="4" t="s">
        <v>806</v>
      </c>
      <c r="MK1" s="4" t="s">
        <v>807</v>
      </c>
      <c r="ML1" s="4" t="s">
        <v>808</v>
      </c>
      <c r="MM1" s="4" t="s">
        <v>809</v>
      </c>
      <c r="MN1" s="4" t="s">
        <v>810</v>
      </c>
      <c r="MO1" s="4" t="s">
        <v>810</v>
      </c>
      <c r="MP1" s="4" t="s">
        <v>810</v>
      </c>
      <c r="MQ1" s="4" t="s">
        <v>810</v>
      </c>
      <c r="MR1" s="4" t="s">
        <v>810</v>
      </c>
      <c r="MS1" s="4" t="s">
        <v>810</v>
      </c>
      <c r="MT1" s="4" t="s">
        <v>810</v>
      </c>
      <c r="MU1" s="4" t="s">
        <v>810</v>
      </c>
      <c r="MV1" s="4" t="s">
        <v>811</v>
      </c>
      <c r="MW1" s="4" t="s">
        <v>812</v>
      </c>
      <c r="MX1" s="4" t="s">
        <v>813</v>
      </c>
      <c r="MY1" s="4" t="s">
        <v>814</v>
      </c>
      <c r="MZ1" s="4" t="s">
        <v>815</v>
      </c>
      <c r="NA1" s="4" t="s">
        <v>816</v>
      </c>
      <c r="NB1" s="4" t="s">
        <v>817</v>
      </c>
      <c r="NC1" s="4" t="s">
        <v>818</v>
      </c>
      <c r="ND1" s="4" t="s">
        <v>818</v>
      </c>
      <c r="NE1" s="4" t="s">
        <v>818</v>
      </c>
      <c r="NF1" s="4" t="s">
        <v>819</v>
      </c>
      <c r="NG1" s="4" t="s">
        <v>819</v>
      </c>
      <c r="NH1" s="4" t="s">
        <v>820</v>
      </c>
      <c r="NI1" s="4" t="s">
        <v>821</v>
      </c>
      <c r="NJ1" s="4" t="s">
        <v>822</v>
      </c>
      <c r="NK1" s="4" t="s">
        <v>823</v>
      </c>
      <c r="NL1" s="4" t="s">
        <v>824</v>
      </c>
      <c r="NM1" s="4" t="s">
        <v>824</v>
      </c>
      <c r="NN1" s="4" t="s">
        <v>824</v>
      </c>
      <c r="NO1" s="4" t="s">
        <v>824</v>
      </c>
      <c r="NP1" s="4" t="s">
        <v>824</v>
      </c>
      <c r="NQ1" s="4" t="s">
        <v>824</v>
      </c>
      <c r="NR1" s="4" t="s">
        <v>824</v>
      </c>
      <c r="NS1" s="4" t="s">
        <v>824</v>
      </c>
      <c r="NT1" s="4" t="s">
        <v>825</v>
      </c>
      <c r="NU1" s="4" t="s">
        <v>826</v>
      </c>
      <c r="NV1" s="4" t="s">
        <v>827</v>
      </c>
      <c r="NW1" s="4" t="s">
        <v>828</v>
      </c>
      <c r="NX1" s="4" t="s">
        <v>829</v>
      </c>
      <c r="NY1" s="4" t="s">
        <v>830</v>
      </c>
      <c r="NZ1" s="4" t="s">
        <v>831</v>
      </c>
      <c r="OA1" s="4" t="s">
        <v>832</v>
      </c>
      <c r="OB1" s="4" t="s">
        <v>832</v>
      </c>
      <c r="OC1" s="4" t="s">
        <v>832</v>
      </c>
      <c r="OD1" s="4" t="s">
        <v>833</v>
      </c>
      <c r="OE1" s="4" t="s">
        <v>833</v>
      </c>
      <c r="OF1" s="4" t="s">
        <v>834</v>
      </c>
      <c r="OG1" s="4" t="s">
        <v>835</v>
      </c>
      <c r="OH1" s="4" t="s">
        <v>836</v>
      </c>
      <c r="OI1" s="4" t="s">
        <v>837</v>
      </c>
      <c r="OJ1" s="4" t="s">
        <v>838</v>
      </c>
      <c r="OK1" s="4" t="s">
        <v>838</v>
      </c>
      <c r="OL1" s="4" t="s">
        <v>838</v>
      </c>
      <c r="OM1" s="4" t="s">
        <v>838</v>
      </c>
      <c r="ON1" s="4" t="s">
        <v>838</v>
      </c>
      <c r="OO1" s="4" t="s">
        <v>838</v>
      </c>
      <c r="OP1" s="4" t="s">
        <v>838</v>
      </c>
      <c r="OQ1" s="4" t="s">
        <v>838</v>
      </c>
      <c r="OR1" s="4" t="s">
        <v>839</v>
      </c>
      <c r="OS1" s="4" t="s">
        <v>840</v>
      </c>
      <c r="OT1" s="4" t="s">
        <v>841</v>
      </c>
      <c r="OU1" s="4" t="s">
        <v>842</v>
      </c>
      <c r="OV1" s="4" t="s">
        <v>843</v>
      </c>
      <c r="OW1" s="4" t="s">
        <v>844</v>
      </c>
      <c r="OX1" s="4" t="s">
        <v>845</v>
      </c>
      <c r="OY1" s="4" t="s">
        <v>846</v>
      </c>
      <c r="OZ1" s="4" t="s">
        <v>846</v>
      </c>
      <c r="PA1" s="4" t="s">
        <v>846</v>
      </c>
      <c r="PB1" s="4" t="s">
        <v>847</v>
      </c>
      <c r="PC1" s="4" t="s">
        <v>847</v>
      </c>
      <c r="PD1" s="4" t="s">
        <v>848</v>
      </c>
      <c r="PE1" s="4" t="s">
        <v>849</v>
      </c>
      <c r="PF1" s="4" t="s">
        <v>850</v>
      </c>
      <c r="PG1" s="4" t="s">
        <v>851</v>
      </c>
      <c r="PH1" s="4" t="s">
        <v>852</v>
      </c>
      <c r="PI1" s="4" t="s">
        <v>852</v>
      </c>
      <c r="PJ1" s="4" t="s">
        <v>852</v>
      </c>
      <c r="PK1" s="4" t="s">
        <v>852</v>
      </c>
      <c r="PL1" s="4" t="s">
        <v>852</v>
      </c>
      <c r="PM1" s="4" t="s">
        <v>852</v>
      </c>
      <c r="PN1" s="4" t="s">
        <v>852</v>
      </c>
      <c r="PO1" s="4" t="s">
        <v>852</v>
      </c>
      <c r="PP1" s="4" t="s">
        <v>853</v>
      </c>
      <c r="PQ1" s="4" t="s">
        <v>854</v>
      </c>
      <c r="PR1" s="4" t="s">
        <v>855</v>
      </c>
      <c r="PS1" s="4" t="s">
        <v>856</v>
      </c>
      <c r="PT1" s="4" t="s">
        <v>857</v>
      </c>
      <c r="PU1" s="4" t="s">
        <v>858</v>
      </c>
      <c r="PV1" s="4" t="s">
        <v>859</v>
      </c>
      <c r="PW1" s="4" t="s">
        <v>859</v>
      </c>
      <c r="PX1" s="4" t="s">
        <v>859</v>
      </c>
      <c r="PY1" s="4" t="s">
        <v>859</v>
      </c>
      <c r="PZ1" s="4" t="s">
        <v>859</v>
      </c>
      <c r="QA1" s="4" t="s">
        <v>860</v>
      </c>
      <c r="QB1" s="4" t="s">
        <v>861</v>
      </c>
      <c r="QC1" s="4" t="s">
        <v>862</v>
      </c>
      <c r="QD1" s="4" t="s">
        <v>863</v>
      </c>
      <c r="QE1" s="4" t="s">
        <v>864</v>
      </c>
      <c r="QF1" s="4" t="s">
        <v>865</v>
      </c>
      <c r="QG1" s="4" t="s">
        <v>866</v>
      </c>
      <c r="QH1" s="4" t="s">
        <v>867</v>
      </c>
      <c r="QI1" s="4" t="s">
        <v>867</v>
      </c>
      <c r="QJ1" s="4" t="s">
        <v>2172</v>
      </c>
      <c r="QK1" s="4" t="s">
        <v>2173</v>
      </c>
      <c r="QL1" s="4" t="s">
        <v>2174</v>
      </c>
      <c r="QM1" s="4" t="s">
        <v>2175</v>
      </c>
      <c r="QN1" s="4" t="s">
        <v>2176</v>
      </c>
      <c r="QO1" s="4" t="s">
        <v>860</v>
      </c>
      <c r="QP1" s="4" t="s">
        <v>861</v>
      </c>
      <c r="QQ1" s="4" t="s">
        <v>862</v>
      </c>
      <c r="QR1" s="4" t="s">
        <v>863</v>
      </c>
      <c r="QS1" s="4" t="s">
        <v>864</v>
      </c>
      <c r="QT1" s="4" t="s">
        <v>865</v>
      </c>
      <c r="QU1" s="4" t="s">
        <v>866</v>
      </c>
      <c r="QV1" s="4" t="s">
        <v>867</v>
      </c>
      <c r="QW1" s="4" t="s">
        <v>873</v>
      </c>
      <c r="QX1" s="4" t="s">
        <v>873</v>
      </c>
      <c r="QY1" s="4" t="s">
        <v>874</v>
      </c>
      <c r="QZ1" s="4" t="s">
        <v>875</v>
      </c>
      <c r="RA1" s="4" t="s">
        <v>876</v>
      </c>
      <c r="RB1" s="4" t="s">
        <v>877</v>
      </c>
      <c r="RC1" s="4" t="s">
        <v>878</v>
      </c>
      <c r="RD1" s="4" t="s">
        <v>879</v>
      </c>
      <c r="RE1" s="4" t="s">
        <v>880</v>
      </c>
      <c r="RF1" s="4" t="s">
        <v>881</v>
      </c>
      <c r="RG1" s="4" t="s">
        <v>881</v>
      </c>
      <c r="RH1" s="4" t="s">
        <v>881</v>
      </c>
      <c r="RI1" s="4" t="s">
        <v>882</v>
      </c>
      <c r="RJ1" s="4" t="s">
        <v>882</v>
      </c>
      <c r="RK1" s="4" t="s">
        <v>883</v>
      </c>
      <c r="RL1" s="4" t="s">
        <v>884</v>
      </c>
      <c r="RM1" s="4" t="s">
        <v>885</v>
      </c>
      <c r="RN1" s="4" t="s">
        <v>886</v>
      </c>
      <c r="RO1" s="4" t="s">
        <v>887</v>
      </c>
      <c r="RP1" s="4" t="s">
        <v>887</v>
      </c>
      <c r="RQ1" s="4" t="s">
        <v>887</v>
      </c>
      <c r="RR1" s="4" t="s">
        <v>887</v>
      </c>
      <c r="RS1" s="4" t="s">
        <v>887</v>
      </c>
      <c r="RT1" s="4" t="s">
        <v>887</v>
      </c>
      <c r="RU1" s="4" t="s">
        <v>887</v>
      </c>
      <c r="RV1" s="4" t="s">
        <v>887</v>
      </c>
      <c r="RW1" s="4" t="s">
        <v>860</v>
      </c>
      <c r="RX1" s="4" t="s">
        <v>861</v>
      </c>
      <c r="RY1" s="4" t="s">
        <v>862</v>
      </c>
      <c r="RZ1" s="4" t="s">
        <v>863</v>
      </c>
      <c r="SA1" s="4" t="s">
        <v>864</v>
      </c>
      <c r="SB1" s="4" t="s">
        <v>865</v>
      </c>
      <c r="SC1" s="4" t="s">
        <v>866</v>
      </c>
      <c r="SD1" s="4" t="s">
        <v>867</v>
      </c>
      <c r="SE1" s="4" t="s">
        <v>867</v>
      </c>
      <c r="SF1" s="4" t="s">
        <v>867</v>
      </c>
      <c r="SG1" s="4" t="s">
        <v>868</v>
      </c>
      <c r="SH1" s="4" t="s">
        <v>868</v>
      </c>
      <c r="SI1" s="4" t="s">
        <v>869</v>
      </c>
      <c r="SJ1" s="4" t="s">
        <v>870</v>
      </c>
      <c r="SK1" s="4" t="s">
        <v>871</v>
      </c>
      <c r="SL1" s="4" t="s">
        <v>872</v>
      </c>
      <c r="SM1" s="4" t="s">
        <v>873</v>
      </c>
      <c r="SN1" s="4" t="s">
        <v>873</v>
      </c>
      <c r="SO1" s="4" t="s">
        <v>873</v>
      </c>
      <c r="SP1" s="4" t="s">
        <v>873</v>
      </c>
      <c r="SQ1" s="4" t="s">
        <v>873</v>
      </c>
      <c r="SR1" s="4" t="s">
        <v>873</v>
      </c>
      <c r="SS1" s="4" t="s">
        <v>873</v>
      </c>
      <c r="ST1" s="4" t="s">
        <v>873</v>
      </c>
      <c r="SU1" s="4" t="s">
        <v>874</v>
      </c>
      <c r="SV1" s="4" t="s">
        <v>875</v>
      </c>
      <c r="SW1" s="4" t="s">
        <v>876</v>
      </c>
      <c r="SX1" s="4" t="s">
        <v>877</v>
      </c>
      <c r="SY1" s="4" t="s">
        <v>878</v>
      </c>
      <c r="SZ1" s="4" t="s">
        <v>879</v>
      </c>
      <c r="TA1" s="4" t="s">
        <v>880</v>
      </c>
      <c r="TB1" s="4" t="s">
        <v>881</v>
      </c>
      <c r="TC1" s="4" t="s">
        <v>881</v>
      </c>
      <c r="TD1" s="4" t="s">
        <v>881</v>
      </c>
      <c r="TE1" s="4" t="s">
        <v>882</v>
      </c>
      <c r="TF1" s="4" t="s">
        <v>882</v>
      </c>
      <c r="TG1" s="4" t="s">
        <v>883</v>
      </c>
      <c r="TH1" s="4" t="s">
        <v>884</v>
      </c>
      <c r="TI1" s="4" t="s">
        <v>885</v>
      </c>
      <c r="TJ1" s="4" t="s">
        <v>886</v>
      </c>
      <c r="TK1" s="4" t="s">
        <v>887</v>
      </c>
      <c r="TL1" s="4" t="s">
        <v>887</v>
      </c>
      <c r="TM1" s="4" t="s">
        <v>887</v>
      </c>
      <c r="TN1" s="4" t="s">
        <v>887</v>
      </c>
      <c r="TO1" s="4" t="s">
        <v>887</v>
      </c>
      <c r="TP1" s="4" t="s">
        <v>887</v>
      </c>
      <c r="TQ1" s="4" t="s">
        <v>887</v>
      </c>
      <c r="TR1" s="4" t="s">
        <v>887</v>
      </c>
      <c r="TS1" s="4" t="s">
        <v>888</v>
      </c>
      <c r="TT1" s="4" t="s">
        <v>889</v>
      </c>
      <c r="TU1" s="4" t="s">
        <v>890</v>
      </c>
      <c r="TV1" s="4" t="s">
        <v>891</v>
      </c>
      <c r="TW1" s="4" t="s">
        <v>891</v>
      </c>
      <c r="TX1" s="4" t="s">
        <v>891</v>
      </c>
      <c r="TY1" s="4" t="s">
        <v>891</v>
      </c>
      <c r="TZ1" s="4" t="s">
        <v>891</v>
      </c>
      <c r="UA1" s="4" t="s">
        <v>891</v>
      </c>
      <c r="UB1" s="4" t="s">
        <v>891</v>
      </c>
      <c r="UC1" s="4" t="s">
        <v>892</v>
      </c>
      <c r="UD1" s="4" t="s">
        <v>893</v>
      </c>
      <c r="UE1" s="4" t="s">
        <v>894</v>
      </c>
      <c r="UF1" s="4" t="s">
        <v>895</v>
      </c>
      <c r="UG1" s="4" t="s">
        <v>896</v>
      </c>
      <c r="UH1" s="4" t="s">
        <v>897</v>
      </c>
      <c r="UI1" s="4" t="s">
        <v>898</v>
      </c>
      <c r="UJ1" s="4" t="s">
        <v>899</v>
      </c>
      <c r="UK1" s="4" t="s">
        <v>900</v>
      </c>
      <c r="UL1" s="4" t="s">
        <v>901</v>
      </c>
      <c r="UM1" s="4" t="s">
        <v>902</v>
      </c>
      <c r="UN1" s="4" t="s">
        <v>903</v>
      </c>
      <c r="UO1" s="4" t="s">
        <v>904</v>
      </c>
      <c r="UP1" s="4" t="s">
        <v>905</v>
      </c>
      <c r="UQ1" s="4" t="s">
        <v>904</v>
      </c>
      <c r="UR1" s="4" t="s">
        <v>906</v>
      </c>
      <c r="US1" s="4" t="s">
        <v>904</v>
      </c>
      <c r="UT1" s="4" t="s">
        <v>907</v>
      </c>
      <c r="UU1" s="4" t="s">
        <v>904</v>
      </c>
      <c r="UV1" s="4" t="s">
        <v>908</v>
      </c>
      <c r="UW1" s="4" t="s">
        <v>904</v>
      </c>
      <c r="UX1" s="4" t="s">
        <v>909</v>
      </c>
      <c r="UY1" s="4" t="s">
        <v>904</v>
      </c>
      <c r="UZ1" s="4" t="s">
        <v>910</v>
      </c>
      <c r="VA1" s="4" t="s">
        <v>904</v>
      </c>
      <c r="VB1" s="4" t="s">
        <v>911</v>
      </c>
      <c r="VC1" s="4" t="s">
        <v>904</v>
      </c>
      <c r="VD1" s="4" t="s">
        <v>912</v>
      </c>
      <c r="VE1" s="4" t="s">
        <v>904</v>
      </c>
      <c r="VF1" s="5" t="s">
        <v>1439</v>
      </c>
      <c r="VG1" s="5" t="s">
        <v>1440</v>
      </c>
      <c r="VH1" s="5" t="s">
        <v>1441</v>
      </c>
      <c r="VI1" s="5" t="s">
        <v>1442</v>
      </c>
      <c r="VJ1" s="5" t="s">
        <v>1443</v>
      </c>
      <c r="VK1" s="5" t="s">
        <v>1444</v>
      </c>
      <c r="VL1" s="5" t="s">
        <v>1445</v>
      </c>
      <c r="VM1" s="5" t="s">
        <v>1446</v>
      </c>
      <c r="VN1" s="5" t="s">
        <v>1447</v>
      </c>
      <c r="VO1" s="5" t="s">
        <v>1448</v>
      </c>
      <c r="VP1" s="5" t="s">
        <v>1449</v>
      </c>
      <c r="VQ1" s="5" t="s">
        <v>1450</v>
      </c>
      <c r="VR1" s="5" t="s">
        <v>1451</v>
      </c>
      <c r="VS1" s="5" t="s">
        <v>1452</v>
      </c>
      <c r="VT1" s="5" t="s">
        <v>1452</v>
      </c>
      <c r="VU1" s="5" t="s">
        <v>1452</v>
      </c>
      <c r="VV1" s="5" t="s">
        <v>1453</v>
      </c>
      <c r="VW1" s="5" t="s">
        <v>1453</v>
      </c>
      <c r="VX1" s="5" t="s">
        <v>1454</v>
      </c>
      <c r="VY1" s="5" t="s">
        <v>1455</v>
      </c>
      <c r="VZ1" s="5" t="s">
        <v>1456</v>
      </c>
      <c r="WA1" s="5" t="s">
        <v>1457</v>
      </c>
      <c r="WB1" s="5" t="s">
        <v>1458</v>
      </c>
      <c r="WC1" s="5" t="s">
        <v>1459</v>
      </c>
      <c r="WD1" s="5" t="s">
        <v>1460</v>
      </c>
      <c r="WE1" s="5" t="s">
        <v>1461</v>
      </c>
      <c r="WF1" s="5" t="s">
        <v>1461</v>
      </c>
      <c r="WG1" s="5" t="s">
        <v>1461</v>
      </c>
      <c r="WH1" s="5" t="s">
        <v>1462</v>
      </c>
      <c r="WI1" s="5" t="s">
        <v>1462</v>
      </c>
      <c r="WJ1" s="5" t="s">
        <v>1463</v>
      </c>
      <c r="WK1" s="5" t="s">
        <v>1463</v>
      </c>
      <c r="WL1" s="5" t="s">
        <v>1463</v>
      </c>
      <c r="WM1" s="5" t="s">
        <v>1463</v>
      </c>
      <c r="WN1" s="5" t="s">
        <v>1463</v>
      </c>
      <c r="WO1" s="5" t="s">
        <v>1463</v>
      </c>
      <c r="WP1" s="5" t="s">
        <v>1463</v>
      </c>
      <c r="WQ1" s="5" t="s">
        <v>1463</v>
      </c>
      <c r="WR1" s="5" t="s">
        <v>1463</v>
      </c>
      <c r="WS1" s="5" t="s">
        <v>1463</v>
      </c>
      <c r="WT1" s="5" t="s">
        <v>1464</v>
      </c>
      <c r="WU1" s="5" t="s">
        <v>1464</v>
      </c>
      <c r="WV1" s="5" t="s">
        <v>1464</v>
      </c>
      <c r="WW1" s="5" t="s">
        <v>1464</v>
      </c>
      <c r="WX1" s="5" t="s">
        <v>1464</v>
      </c>
      <c r="WY1" s="5" t="s">
        <v>1464</v>
      </c>
      <c r="WZ1" s="5" t="s">
        <v>1464</v>
      </c>
      <c r="XA1" s="5" t="s">
        <v>1464</v>
      </c>
      <c r="XB1" s="5" t="s">
        <v>1464</v>
      </c>
      <c r="XC1" s="5" t="s">
        <v>1464</v>
      </c>
      <c r="XD1" s="5" t="s">
        <v>1465</v>
      </c>
      <c r="XE1" s="5" t="s">
        <v>1465</v>
      </c>
      <c r="XF1" s="5" t="s">
        <v>1465</v>
      </c>
      <c r="XG1" s="5" t="s">
        <v>1465</v>
      </c>
      <c r="XH1" s="5" t="s">
        <v>1465</v>
      </c>
      <c r="XI1" s="5" t="s">
        <v>1465</v>
      </c>
      <c r="XJ1" s="5" t="s">
        <v>1465</v>
      </c>
      <c r="XK1" s="5" t="s">
        <v>1465</v>
      </c>
      <c r="XL1" s="5" t="s">
        <v>1465</v>
      </c>
      <c r="XM1" s="5" t="s">
        <v>1465</v>
      </c>
      <c r="XN1" s="5" t="s">
        <v>1466</v>
      </c>
      <c r="XO1" s="5" t="s">
        <v>1467</v>
      </c>
      <c r="XP1" s="5" t="s">
        <v>1468</v>
      </c>
      <c r="XQ1" s="5" t="s">
        <v>1469</v>
      </c>
      <c r="XR1" s="5" t="s">
        <v>1470</v>
      </c>
      <c r="XS1" s="5" t="s">
        <v>1470</v>
      </c>
      <c r="XT1" s="5" t="s">
        <v>1470</v>
      </c>
      <c r="XU1" s="5" t="s">
        <v>1470</v>
      </c>
      <c r="XV1" s="5" t="s">
        <v>1470</v>
      </c>
      <c r="XW1" s="5" t="s">
        <v>1470</v>
      </c>
      <c r="XX1" s="5" t="s">
        <v>1470</v>
      </c>
      <c r="XY1" s="5" t="s">
        <v>1470</v>
      </c>
      <c r="XZ1" s="5" t="s">
        <v>1471</v>
      </c>
      <c r="YA1" s="5" t="s">
        <v>1472</v>
      </c>
      <c r="YB1" s="5" t="s">
        <v>1473</v>
      </c>
      <c r="YC1" s="5" t="s">
        <v>1474</v>
      </c>
      <c r="YD1" s="5" t="s">
        <v>1475</v>
      </c>
      <c r="YE1" s="5" t="s">
        <v>1475</v>
      </c>
      <c r="YF1" s="5" t="s">
        <v>1475</v>
      </c>
      <c r="YG1" s="5" t="s">
        <v>1475</v>
      </c>
      <c r="YH1" s="5" t="s">
        <v>1475</v>
      </c>
      <c r="YI1" s="5" t="s">
        <v>1475</v>
      </c>
      <c r="YJ1" s="5" t="s">
        <v>1475</v>
      </c>
      <c r="YK1" s="5" t="s">
        <v>1475</v>
      </c>
      <c r="YL1" s="5" t="s">
        <v>1476</v>
      </c>
      <c r="YM1" s="5" t="s">
        <v>1476</v>
      </c>
      <c r="YN1" s="5" t="s">
        <v>1476</v>
      </c>
      <c r="YO1" s="5" t="s">
        <v>1476</v>
      </c>
      <c r="YP1" s="5" t="s">
        <v>1476</v>
      </c>
      <c r="YQ1" s="5" t="s">
        <v>1476</v>
      </c>
      <c r="YR1" s="5" t="s">
        <v>1476</v>
      </c>
      <c r="YS1" s="5" t="s">
        <v>1476</v>
      </c>
      <c r="YT1" s="5" t="s">
        <v>1476</v>
      </c>
      <c r="YU1" s="5" t="s">
        <v>1476</v>
      </c>
      <c r="YV1" s="5" t="s">
        <v>1477</v>
      </c>
      <c r="YW1" s="5" t="s">
        <v>1477</v>
      </c>
      <c r="YX1" s="5" t="s">
        <v>1477</v>
      </c>
      <c r="YY1" s="5" t="s">
        <v>1477</v>
      </c>
      <c r="YZ1" s="5" t="s">
        <v>1477</v>
      </c>
      <c r="ZA1" s="5" t="s">
        <v>1477</v>
      </c>
      <c r="ZB1" s="5" t="s">
        <v>1477</v>
      </c>
      <c r="ZC1" s="5" t="s">
        <v>1477</v>
      </c>
      <c r="ZD1" s="5" t="s">
        <v>1477</v>
      </c>
      <c r="ZE1" s="5" t="s">
        <v>1477</v>
      </c>
      <c r="ZF1" s="5" t="s">
        <v>1478</v>
      </c>
      <c r="ZG1" s="5" t="s">
        <v>1478</v>
      </c>
      <c r="ZH1" s="5" t="s">
        <v>1478</v>
      </c>
      <c r="ZI1" s="5" t="s">
        <v>1478</v>
      </c>
      <c r="ZJ1" s="5" t="s">
        <v>1478</v>
      </c>
      <c r="ZK1" s="5" t="s">
        <v>1478</v>
      </c>
      <c r="ZL1" s="5" t="s">
        <v>1478</v>
      </c>
      <c r="ZM1" s="5" t="s">
        <v>1478</v>
      </c>
      <c r="ZN1" s="5" t="s">
        <v>1478</v>
      </c>
      <c r="ZO1" s="5" t="s">
        <v>1478</v>
      </c>
      <c r="ZP1" s="5" t="s">
        <v>1479</v>
      </c>
      <c r="ZQ1" s="5" t="s">
        <v>1479</v>
      </c>
      <c r="ZR1" s="5" t="s">
        <v>1479</v>
      </c>
      <c r="ZS1" s="5" t="s">
        <v>1479</v>
      </c>
      <c r="ZT1" s="5" t="s">
        <v>1479</v>
      </c>
      <c r="ZU1" s="5" t="s">
        <v>1480</v>
      </c>
      <c r="ZV1" s="5" t="s">
        <v>1481</v>
      </c>
      <c r="ZW1" s="5" t="s">
        <v>1481</v>
      </c>
      <c r="ZX1" s="5" t="s">
        <v>1481</v>
      </c>
      <c r="ZY1" s="5" t="s">
        <v>1482</v>
      </c>
      <c r="ZZ1" s="49" t="s">
        <v>2202</v>
      </c>
      <c r="AAA1" s="49" t="s">
        <v>2203</v>
      </c>
      <c r="AAB1" s="49" t="s">
        <v>2205</v>
      </c>
      <c r="AAC1" s="49" t="s">
        <v>2206</v>
      </c>
      <c r="AAD1" s="49" t="s">
        <v>2204</v>
      </c>
      <c r="AAE1" s="49" t="s">
        <v>2229</v>
      </c>
      <c r="AAF1" s="49" t="s">
        <v>2207</v>
      </c>
      <c r="AAG1" s="49" t="s">
        <v>2217</v>
      </c>
      <c r="AAH1" s="49" t="s">
        <v>2218</v>
      </c>
      <c r="AAI1" s="49" t="s">
        <v>2219</v>
      </c>
      <c r="AAJ1" s="49" t="s">
        <v>2220</v>
      </c>
      <c r="AAK1" s="49" t="s">
        <v>2221</v>
      </c>
      <c r="AAL1" s="49" t="s">
        <v>2231</v>
      </c>
      <c r="AAM1" s="49" t="s">
        <v>2222</v>
      </c>
      <c r="AAN1" s="49" t="s">
        <v>2246</v>
      </c>
      <c r="AAO1" s="49" t="s">
        <v>2247</v>
      </c>
      <c r="AAP1" s="49" t="s">
        <v>2248</v>
      </c>
      <c r="AAQ1" s="49" t="s">
        <v>2249</v>
      </c>
      <c r="AAR1" s="49" t="s">
        <v>2250</v>
      </c>
      <c r="AAS1" s="49" t="s">
        <v>2251</v>
      </c>
      <c r="AAT1" s="49" t="s">
        <v>2252</v>
      </c>
      <c r="AAU1" s="5" t="s">
        <v>1484</v>
      </c>
      <c r="AAV1" s="5" t="s">
        <v>1485</v>
      </c>
      <c r="AAW1" s="5" t="s">
        <v>1486</v>
      </c>
      <c r="AAX1" s="5" t="s">
        <v>1487</v>
      </c>
      <c r="AAY1" s="5" t="s">
        <v>1487</v>
      </c>
      <c r="AAZ1" s="5" t="s">
        <v>1487</v>
      </c>
      <c r="ABA1" s="5" t="s">
        <v>1487</v>
      </c>
      <c r="ABB1" s="5" t="s">
        <v>1487</v>
      </c>
      <c r="ABC1" s="5" t="s">
        <v>1487</v>
      </c>
      <c r="ABD1" s="5" t="s">
        <v>1487</v>
      </c>
      <c r="ABE1" s="5" t="s">
        <v>1487</v>
      </c>
      <c r="ABF1" s="5" t="s">
        <v>1487</v>
      </c>
      <c r="ABG1" s="5" t="s">
        <v>1487</v>
      </c>
      <c r="ABH1" s="5" t="s">
        <v>1487</v>
      </c>
      <c r="ABI1" s="5" t="s">
        <v>1488</v>
      </c>
      <c r="ABJ1" s="5" t="s">
        <v>1489</v>
      </c>
      <c r="ABK1" s="5" t="s">
        <v>1489</v>
      </c>
      <c r="ABL1" s="5" t="s">
        <v>1489</v>
      </c>
      <c r="ABM1" s="5" t="s">
        <v>1489</v>
      </c>
      <c r="ABN1" s="5" t="s">
        <v>1489</v>
      </c>
      <c r="ABO1" s="5" t="s">
        <v>1489</v>
      </c>
      <c r="ABP1" s="5" t="s">
        <v>1489</v>
      </c>
      <c r="ABQ1" s="5" t="s">
        <v>1489</v>
      </c>
      <c r="ABR1" s="5" t="s">
        <v>1489</v>
      </c>
      <c r="ABS1" s="5" t="s">
        <v>1489</v>
      </c>
      <c r="ABT1" s="5" t="s">
        <v>1490</v>
      </c>
      <c r="ABU1" s="5" t="s">
        <v>1490</v>
      </c>
      <c r="ABV1" s="5" t="s">
        <v>1490</v>
      </c>
      <c r="ABW1" s="5" t="s">
        <v>1490</v>
      </c>
      <c r="ABX1" s="5" t="s">
        <v>1490</v>
      </c>
      <c r="ABY1" s="5" t="s">
        <v>1491</v>
      </c>
      <c r="ABZ1" s="5" t="s">
        <v>1491</v>
      </c>
      <c r="ACA1" s="5" t="s">
        <v>1491</v>
      </c>
      <c r="ACB1" s="5" t="s">
        <v>1491</v>
      </c>
      <c r="ACC1" s="5" t="s">
        <v>1491</v>
      </c>
      <c r="ACD1" s="5" t="s">
        <v>1491</v>
      </c>
      <c r="ACE1" s="5" t="s">
        <v>1491</v>
      </c>
      <c r="ACF1" s="5" t="s">
        <v>1491</v>
      </c>
      <c r="ACG1" s="5" t="s">
        <v>1491</v>
      </c>
      <c r="ACH1" s="5" t="s">
        <v>1491</v>
      </c>
      <c r="ACI1" s="5" t="s">
        <v>1491</v>
      </c>
      <c r="ACJ1" s="5" t="s">
        <v>1491</v>
      </c>
      <c r="ACK1" s="5" t="s">
        <v>1491</v>
      </c>
      <c r="ACL1" s="5" t="s">
        <v>1491</v>
      </c>
      <c r="ACM1" s="5" t="s">
        <v>1491</v>
      </c>
      <c r="ACN1" s="5" t="s">
        <v>1492</v>
      </c>
      <c r="ACO1" s="5" t="s">
        <v>1492</v>
      </c>
      <c r="ACP1" s="5" t="s">
        <v>1492</v>
      </c>
      <c r="ACQ1" s="5" t="s">
        <v>1484</v>
      </c>
      <c r="ACR1" s="5" t="s">
        <v>1485</v>
      </c>
      <c r="ACS1" s="5" t="s">
        <v>1486</v>
      </c>
      <c r="ACT1" s="5" t="s">
        <v>1487</v>
      </c>
      <c r="ACU1" s="5" t="s">
        <v>1487</v>
      </c>
      <c r="ACV1" s="5" t="s">
        <v>1487</v>
      </c>
      <c r="ACW1" s="5" t="s">
        <v>1487</v>
      </c>
      <c r="ACX1" s="5" t="s">
        <v>1487</v>
      </c>
      <c r="ACY1" s="5" t="s">
        <v>1487</v>
      </c>
      <c r="ACZ1" s="5" t="s">
        <v>1487</v>
      </c>
      <c r="ADA1" s="5" t="s">
        <v>1487</v>
      </c>
      <c r="ADB1" s="5" t="s">
        <v>1487</v>
      </c>
      <c r="ADC1" s="5" t="s">
        <v>1487</v>
      </c>
      <c r="ADD1" s="5" t="s">
        <v>1488</v>
      </c>
      <c r="ADE1" s="5" t="s">
        <v>1489</v>
      </c>
      <c r="ADF1" s="5" t="s">
        <v>1489</v>
      </c>
      <c r="ADG1" s="5" t="s">
        <v>1489</v>
      </c>
      <c r="ADH1" s="5" t="s">
        <v>1489</v>
      </c>
      <c r="ADI1" s="5" t="s">
        <v>1489</v>
      </c>
      <c r="ADJ1" s="5" t="s">
        <v>1489</v>
      </c>
      <c r="ADK1" s="5" t="s">
        <v>1489</v>
      </c>
      <c r="ADL1" s="5" t="s">
        <v>1489</v>
      </c>
      <c r="ADM1" s="5" t="s">
        <v>1489</v>
      </c>
      <c r="ADN1" s="5" t="s">
        <v>1489</v>
      </c>
      <c r="ADO1" s="5" t="s">
        <v>1490</v>
      </c>
      <c r="ADP1" s="5" t="s">
        <v>1490</v>
      </c>
      <c r="ADQ1" s="5" t="s">
        <v>1490</v>
      </c>
      <c r="ADR1" s="5" t="s">
        <v>1490</v>
      </c>
      <c r="ADS1" s="5" t="s">
        <v>1490</v>
      </c>
      <c r="ADT1" s="5" t="s">
        <v>1490</v>
      </c>
      <c r="ADU1" s="5" t="s">
        <v>1490</v>
      </c>
      <c r="ADV1" s="5" t="s">
        <v>1490</v>
      </c>
      <c r="ADW1" s="5" t="s">
        <v>1490</v>
      </c>
      <c r="ADX1" s="5" t="s">
        <v>1490</v>
      </c>
      <c r="ADY1" s="5" t="s">
        <v>1491</v>
      </c>
      <c r="ADZ1" s="5" t="s">
        <v>1491</v>
      </c>
      <c r="AEA1" s="5" t="s">
        <v>1491</v>
      </c>
      <c r="AEB1" s="5" t="s">
        <v>1491</v>
      </c>
      <c r="AEC1" s="5" t="s">
        <v>1491</v>
      </c>
      <c r="AED1" s="5" t="s">
        <v>1491</v>
      </c>
      <c r="AEE1" s="5" t="s">
        <v>1491</v>
      </c>
      <c r="AEF1" s="5" t="s">
        <v>1491</v>
      </c>
      <c r="AEG1" s="5" t="s">
        <v>1491</v>
      </c>
      <c r="AEH1" s="5" t="s">
        <v>1491</v>
      </c>
      <c r="AEI1" s="5" t="s">
        <v>1492</v>
      </c>
      <c r="AEJ1" s="5" t="s">
        <v>1492</v>
      </c>
      <c r="AEK1" s="5" t="s">
        <v>1492</v>
      </c>
      <c r="AEL1" s="5" t="s">
        <v>1487</v>
      </c>
      <c r="AEM1" s="5" t="s">
        <v>1487</v>
      </c>
      <c r="AEN1" s="5" t="s">
        <v>1487</v>
      </c>
      <c r="AEO1" s="5" t="s">
        <v>1487</v>
      </c>
      <c r="AEP1" s="5" t="s">
        <v>1487</v>
      </c>
      <c r="AEQ1" s="5" t="s">
        <v>1487</v>
      </c>
      <c r="AER1" s="5" t="s">
        <v>1487</v>
      </c>
      <c r="AES1" s="5" t="s">
        <v>1487</v>
      </c>
      <c r="AET1" s="5" t="s">
        <v>1487</v>
      </c>
      <c r="AEU1" s="5" t="s">
        <v>1487</v>
      </c>
      <c r="AEV1" s="5" t="s">
        <v>1488</v>
      </c>
      <c r="AEW1" s="5" t="s">
        <v>1489</v>
      </c>
      <c r="AEX1" s="5" t="s">
        <v>1489</v>
      </c>
      <c r="AEY1" s="5" t="s">
        <v>1489</v>
      </c>
      <c r="AEZ1" s="5" t="s">
        <v>1489</v>
      </c>
      <c r="AFA1" s="5" t="s">
        <v>1489</v>
      </c>
      <c r="AFB1" s="5" t="s">
        <v>1489</v>
      </c>
      <c r="AFC1" s="5" t="s">
        <v>1489</v>
      </c>
      <c r="AFD1" s="5" t="s">
        <v>1489</v>
      </c>
      <c r="AFE1" s="5" t="s">
        <v>1489</v>
      </c>
      <c r="AFF1" s="5" t="s">
        <v>1489</v>
      </c>
      <c r="AFG1" s="5" t="s">
        <v>1490</v>
      </c>
      <c r="AFH1" s="5" t="s">
        <v>1490</v>
      </c>
      <c r="AFI1" s="5" t="s">
        <v>1490</v>
      </c>
      <c r="AFJ1" s="5" t="s">
        <v>1490</v>
      </c>
      <c r="AFK1" s="5" t="s">
        <v>1490</v>
      </c>
      <c r="AFL1" s="5" t="s">
        <v>1491</v>
      </c>
      <c r="AFM1" s="5" t="s">
        <v>1491</v>
      </c>
      <c r="AFN1" s="5" t="s">
        <v>1491</v>
      </c>
      <c r="AFO1" s="5" t="s">
        <v>1491</v>
      </c>
      <c r="AFP1" s="5" t="s">
        <v>1491</v>
      </c>
      <c r="AFQ1" s="5" t="s">
        <v>1491</v>
      </c>
      <c r="AFR1" s="5" t="s">
        <v>1491</v>
      </c>
      <c r="AFS1" s="5" t="s">
        <v>1491</v>
      </c>
      <c r="AFT1" s="5" t="s">
        <v>1491</v>
      </c>
      <c r="AFU1" s="5" t="s">
        <v>1491</v>
      </c>
      <c r="AFV1" s="5" t="s">
        <v>1491</v>
      </c>
      <c r="AFW1" s="5" t="s">
        <v>1491</v>
      </c>
      <c r="AFX1" s="5" t="s">
        <v>1491</v>
      </c>
      <c r="AFY1" s="5" t="s">
        <v>1491</v>
      </c>
      <c r="AFZ1" s="5" t="s">
        <v>1491</v>
      </c>
      <c r="AGA1" s="5" t="s">
        <v>1492</v>
      </c>
      <c r="AGB1" s="5" t="s">
        <v>1492</v>
      </c>
      <c r="AGC1" s="5" t="s">
        <v>1492</v>
      </c>
      <c r="AGD1" s="5" t="s">
        <v>1484</v>
      </c>
      <c r="AGE1" s="5" t="s">
        <v>1485</v>
      </c>
      <c r="AGF1" s="5" t="s">
        <v>1486</v>
      </c>
      <c r="AGG1" s="5" t="s">
        <v>1487</v>
      </c>
      <c r="AGH1" s="5" t="s">
        <v>1487</v>
      </c>
      <c r="AGI1" s="5" t="s">
        <v>1487</v>
      </c>
      <c r="AGJ1" s="5" t="s">
        <v>1487</v>
      </c>
      <c r="AGK1" s="5" t="s">
        <v>1487</v>
      </c>
      <c r="AGL1" s="5" t="s">
        <v>1487</v>
      </c>
      <c r="AGM1" s="5" t="s">
        <v>1487</v>
      </c>
      <c r="AGN1" s="5" t="s">
        <v>1487</v>
      </c>
      <c r="AGO1" s="5" t="s">
        <v>1487</v>
      </c>
      <c r="AGP1" s="5" t="s">
        <v>1487</v>
      </c>
      <c r="AGQ1" s="5" t="s">
        <v>1488</v>
      </c>
      <c r="AGR1" s="5" t="s">
        <v>1489</v>
      </c>
      <c r="AGS1" s="5" t="s">
        <v>1489</v>
      </c>
      <c r="AGT1" s="5" t="s">
        <v>1489</v>
      </c>
      <c r="AGU1" s="5" t="s">
        <v>1489</v>
      </c>
      <c r="AGV1" s="5" t="s">
        <v>1489</v>
      </c>
      <c r="AGW1" s="5" t="s">
        <v>1489</v>
      </c>
      <c r="AGX1" s="5" t="s">
        <v>1489</v>
      </c>
      <c r="AGY1" s="5" t="s">
        <v>1489</v>
      </c>
      <c r="AGZ1" s="5" t="s">
        <v>1489</v>
      </c>
      <c r="AHA1" s="5" t="s">
        <v>1489</v>
      </c>
      <c r="AHB1" s="5" t="s">
        <v>1490</v>
      </c>
      <c r="AHC1" s="5" t="s">
        <v>1490</v>
      </c>
      <c r="AHD1" s="5" t="s">
        <v>1490</v>
      </c>
      <c r="AHE1" s="5" t="s">
        <v>1490</v>
      </c>
      <c r="AHF1" s="5" t="s">
        <v>1490</v>
      </c>
      <c r="AHG1" s="5" t="s">
        <v>1490</v>
      </c>
      <c r="AHH1" s="5" t="s">
        <v>1490</v>
      </c>
      <c r="AHI1" s="5" t="s">
        <v>1490</v>
      </c>
      <c r="AHJ1" s="5" t="s">
        <v>1490</v>
      </c>
      <c r="AHK1" s="5" t="s">
        <v>1490</v>
      </c>
      <c r="AHL1" s="5" t="s">
        <v>1491</v>
      </c>
      <c r="AHM1" s="5" t="s">
        <v>1491</v>
      </c>
      <c r="AHN1" s="5" t="s">
        <v>1491</v>
      </c>
      <c r="AHO1" s="5" t="s">
        <v>1491</v>
      </c>
      <c r="AHP1" s="5" t="s">
        <v>1491</v>
      </c>
      <c r="AHQ1" s="5" t="s">
        <v>1491</v>
      </c>
      <c r="AHR1" s="5" t="s">
        <v>1491</v>
      </c>
      <c r="AHS1" s="5" t="s">
        <v>1491</v>
      </c>
      <c r="AHT1" s="5" t="s">
        <v>1491</v>
      </c>
      <c r="AHU1" s="5" t="s">
        <v>1491</v>
      </c>
      <c r="AHV1" s="5" t="s">
        <v>1492</v>
      </c>
      <c r="AHW1" s="5" t="s">
        <v>1492</v>
      </c>
      <c r="AHX1" s="5" t="s">
        <v>1492</v>
      </c>
      <c r="AHY1" s="5" t="s">
        <v>1487</v>
      </c>
      <c r="AHZ1" s="5" t="s">
        <v>1487</v>
      </c>
      <c r="AIA1" s="5" t="s">
        <v>1487</v>
      </c>
      <c r="AIB1" s="5" t="s">
        <v>1487</v>
      </c>
      <c r="AIC1" s="5" t="s">
        <v>1487</v>
      </c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39"/>
      <c r="AJL1" s="39"/>
      <c r="AJM1" s="39"/>
      <c r="AJN1" s="39"/>
      <c r="AJO1" s="39"/>
      <c r="AJP1" s="39"/>
      <c r="AJQ1" s="39"/>
      <c r="AJR1" s="39"/>
      <c r="AJS1" s="39" t="s">
        <v>2263</v>
      </c>
      <c r="AJT1" s="39"/>
      <c r="AJU1" s="39"/>
      <c r="AJV1" s="39" t="s">
        <v>2233</v>
      </c>
      <c r="AJW1" s="39" t="s">
        <v>2234</v>
      </c>
      <c r="AJX1" s="39"/>
      <c r="AJY1" s="39"/>
      <c r="AJZ1" s="39"/>
      <c r="AKA1" s="39"/>
      <c r="AKB1" s="39"/>
      <c r="AKC1" s="39"/>
      <c r="AKD1" s="39"/>
      <c r="AKE1" s="39"/>
      <c r="AKF1" s="39"/>
      <c r="AKG1" s="39"/>
      <c r="AKH1" s="39"/>
      <c r="AKI1" s="39"/>
      <c r="AKJ1" s="39"/>
      <c r="AKK1" s="39"/>
      <c r="AKL1" s="39"/>
      <c r="AKM1" s="39"/>
      <c r="AKN1" s="39"/>
      <c r="AKO1" s="39"/>
      <c r="AKP1" s="39"/>
      <c r="AKQ1" s="39"/>
      <c r="AKR1" s="39"/>
      <c r="AKS1" s="39"/>
      <c r="AKT1" s="39"/>
      <c r="AKU1" s="39"/>
      <c r="AKV1" s="39"/>
      <c r="AKW1" s="39"/>
      <c r="AKX1" s="39"/>
      <c r="AKY1" s="39"/>
      <c r="AKZ1" s="39"/>
      <c r="ALA1" s="39"/>
      <c r="ALB1" s="39"/>
      <c r="ALC1" s="39"/>
      <c r="ALD1" s="39"/>
      <c r="ALE1" s="39"/>
      <c r="ALF1" s="39"/>
      <c r="ALG1" s="39"/>
      <c r="ALH1" s="39"/>
      <c r="ALI1" s="39"/>
      <c r="ALJ1" s="39"/>
      <c r="ALK1" s="39"/>
      <c r="ALL1" s="39"/>
      <c r="ALM1" s="39"/>
      <c r="ALN1" s="39"/>
      <c r="ALO1" s="39"/>
      <c r="ALP1" s="39"/>
      <c r="ALQ1" s="39"/>
      <c r="ALR1" s="39"/>
      <c r="ALS1" s="39"/>
      <c r="ALT1" s="39"/>
      <c r="ALU1" s="39"/>
      <c r="ALV1" s="39"/>
      <c r="ALW1" s="39"/>
      <c r="ALX1" s="39"/>
      <c r="ALY1" s="39"/>
      <c r="ALZ1" s="39"/>
      <c r="AMA1" s="39"/>
      <c r="AMB1" s="39"/>
      <c r="AMC1" s="39"/>
      <c r="AMD1" s="39"/>
      <c r="AME1" s="39"/>
      <c r="AMF1" s="39"/>
      <c r="AMG1" s="39"/>
      <c r="AMH1" s="39"/>
      <c r="AMI1" s="39"/>
      <c r="AMJ1" s="39"/>
      <c r="AMK1" s="39"/>
      <c r="AML1" s="39"/>
      <c r="AMM1" s="39"/>
      <c r="AMN1" s="39"/>
      <c r="AMO1" s="39"/>
      <c r="AMP1" s="39"/>
      <c r="AMQ1" s="39"/>
      <c r="AMR1" s="39"/>
      <c r="AMS1" s="39"/>
      <c r="AMT1" s="39"/>
      <c r="AMU1" s="39"/>
      <c r="AMV1" s="39"/>
      <c r="AMW1" s="39"/>
      <c r="AMX1" s="39"/>
      <c r="AMY1" s="39"/>
      <c r="AMZ1" s="39"/>
      <c r="ANA1" s="39"/>
      <c r="ANB1" s="39"/>
      <c r="ANC1" s="39"/>
      <c r="AND1" s="39"/>
      <c r="ANE1" s="39"/>
      <c r="ANF1" s="39"/>
      <c r="ANG1" s="39"/>
      <c r="ANH1" s="39"/>
      <c r="ANI1" s="39"/>
      <c r="ANJ1" s="39"/>
      <c r="ANK1" s="39"/>
      <c r="ANL1" s="39"/>
      <c r="ANM1" s="39"/>
      <c r="ANN1" s="39"/>
      <c r="ANO1" s="39"/>
      <c r="ANP1" s="39"/>
      <c r="ANQ1" s="39"/>
      <c r="ANR1" s="39"/>
      <c r="ANS1" s="39"/>
      <c r="ANT1" s="39"/>
      <c r="ANU1" s="39"/>
      <c r="ANV1" s="39"/>
      <c r="ANW1" s="39"/>
      <c r="ANX1" s="39"/>
      <c r="ANY1" s="39"/>
      <c r="ANZ1" s="39"/>
      <c r="AOA1" s="39"/>
      <c r="AOB1" s="39"/>
      <c r="AOC1" s="39"/>
      <c r="AOD1" s="39"/>
      <c r="AOE1" s="39"/>
      <c r="AOF1" s="39"/>
      <c r="AOG1" s="39"/>
      <c r="AOH1" s="39"/>
      <c r="AOI1" s="39"/>
      <c r="AOJ1" s="39"/>
      <c r="AOK1" s="39"/>
      <c r="AOL1" s="39"/>
      <c r="AOM1" s="39"/>
      <c r="AON1" s="39"/>
      <c r="AOO1" s="39"/>
      <c r="AOP1" s="39"/>
      <c r="AOQ1" s="39"/>
      <c r="AOR1" s="39"/>
      <c r="AOS1" s="39"/>
      <c r="AOT1" s="39"/>
      <c r="AOU1" s="39"/>
      <c r="AOV1" s="39"/>
      <c r="AOW1" s="39"/>
      <c r="AOX1" s="39"/>
      <c r="AOY1" s="39"/>
      <c r="AOZ1" s="39"/>
      <c r="APA1" s="39"/>
      <c r="APB1" s="39"/>
      <c r="APC1" s="39"/>
      <c r="APD1" s="39"/>
      <c r="APE1" s="39"/>
      <c r="APF1" s="39"/>
      <c r="APG1" s="39"/>
      <c r="APH1" s="39"/>
      <c r="API1" s="39"/>
      <c r="APW1" t="s">
        <v>1990</v>
      </c>
      <c r="APX1" t="s">
        <v>1991</v>
      </c>
      <c r="APY1" t="s">
        <v>1992</v>
      </c>
      <c r="APZ1" t="s">
        <v>1988</v>
      </c>
      <c r="AQA1" t="s">
        <v>1989</v>
      </c>
      <c r="AQB1" t="s">
        <v>1993</v>
      </c>
      <c r="AQC1" t="s">
        <v>1994</v>
      </c>
      <c r="AQD1" t="s">
        <v>1995</v>
      </c>
      <c r="AQE1" t="s">
        <v>1996</v>
      </c>
      <c r="AQF1" t="s">
        <v>1997</v>
      </c>
      <c r="AQG1" t="s">
        <v>1998</v>
      </c>
      <c r="AQH1" t="s">
        <v>1999</v>
      </c>
      <c r="AQI1" t="s">
        <v>2000</v>
      </c>
      <c r="AQJ1" t="s">
        <v>2001</v>
      </c>
      <c r="AQK1" t="s">
        <v>2002</v>
      </c>
      <c r="AQL1" t="s">
        <v>2003</v>
      </c>
      <c r="AQM1" t="s">
        <v>2004</v>
      </c>
      <c r="AQN1" t="s">
        <v>2005</v>
      </c>
      <c r="AQO1" t="s">
        <v>2006</v>
      </c>
      <c r="AQP1" t="s">
        <v>2007</v>
      </c>
      <c r="AQQ1" t="s">
        <v>2008</v>
      </c>
      <c r="AQR1" t="s">
        <v>2009</v>
      </c>
      <c r="AQS1" t="s">
        <v>2010</v>
      </c>
      <c r="AQT1" t="s">
        <v>2011</v>
      </c>
      <c r="AQU1" t="s">
        <v>2012</v>
      </c>
      <c r="AQV1" t="s">
        <v>2013</v>
      </c>
      <c r="AQW1" t="s">
        <v>2014</v>
      </c>
      <c r="AQX1" t="s">
        <v>2015</v>
      </c>
      <c r="AQY1" t="s">
        <v>2016</v>
      </c>
      <c r="AQZ1" t="s">
        <v>2017</v>
      </c>
      <c r="ARA1" t="s">
        <v>2018</v>
      </c>
      <c r="ARB1" t="s">
        <v>2019</v>
      </c>
      <c r="ARC1" t="s">
        <v>2020</v>
      </c>
      <c r="ARD1" t="s">
        <v>2021</v>
      </c>
      <c r="ARE1" t="s">
        <v>2022</v>
      </c>
      <c r="ARF1" t="s">
        <v>2023</v>
      </c>
      <c r="ARG1" t="s">
        <v>2024</v>
      </c>
      <c r="ARH1" t="s">
        <v>2025</v>
      </c>
      <c r="ARI1" t="s">
        <v>1985</v>
      </c>
      <c r="ARJ1" t="s">
        <v>2026</v>
      </c>
      <c r="ARK1" t="s">
        <v>2027</v>
      </c>
      <c r="ARL1" t="s">
        <v>2028</v>
      </c>
      <c r="ARM1" t="s">
        <v>2029</v>
      </c>
      <c r="ARN1" t="s">
        <v>2030</v>
      </c>
      <c r="ARO1" t="s">
        <v>2031</v>
      </c>
      <c r="ARP1" t="s">
        <v>2032</v>
      </c>
      <c r="ARQ1" t="s">
        <v>2033</v>
      </c>
      <c r="ARR1" t="s">
        <v>2034</v>
      </c>
      <c r="ARS1" t="s">
        <v>2035</v>
      </c>
      <c r="ART1" t="s">
        <v>2036</v>
      </c>
      <c r="ARU1" t="s">
        <v>2037</v>
      </c>
      <c r="ARV1" t="s">
        <v>2038</v>
      </c>
      <c r="ARW1" t="s">
        <v>2039</v>
      </c>
      <c r="ARX1" t="s">
        <v>2040</v>
      </c>
      <c r="ARY1" t="s">
        <v>2041</v>
      </c>
      <c r="ARZ1" t="s">
        <v>2042</v>
      </c>
      <c r="ASA1" t="s">
        <v>2043</v>
      </c>
      <c r="ASB1" t="s">
        <v>2044</v>
      </c>
      <c r="ASC1" t="s">
        <v>2045</v>
      </c>
      <c r="ASD1" t="s">
        <v>2046</v>
      </c>
      <c r="ASE1" t="s">
        <v>2047</v>
      </c>
      <c r="ASF1" t="s">
        <v>2048</v>
      </c>
      <c r="ASG1" t="s">
        <v>2049</v>
      </c>
      <c r="ASH1" t="s">
        <v>2050</v>
      </c>
      <c r="ASI1" t="s">
        <v>2051</v>
      </c>
      <c r="ASJ1" t="s">
        <v>2052</v>
      </c>
      <c r="ASK1" t="s">
        <v>2053</v>
      </c>
      <c r="ASL1" t="s">
        <v>2054</v>
      </c>
      <c r="ASM1" t="s">
        <v>2055</v>
      </c>
      <c r="ASN1" t="s">
        <v>2056</v>
      </c>
      <c r="ASO1" t="s">
        <v>2057</v>
      </c>
      <c r="ASP1" t="s">
        <v>2058</v>
      </c>
      <c r="ASQ1" t="s">
        <v>2059</v>
      </c>
      <c r="ASR1" t="s">
        <v>2060</v>
      </c>
      <c r="ASS1" t="s">
        <v>2061</v>
      </c>
      <c r="AST1" t="s">
        <v>2062</v>
      </c>
      <c r="ASU1" t="s">
        <v>2063</v>
      </c>
      <c r="ASV1" t="s">
        <v>2064</v>
      </c>
      <c r="ASW1" t="s">
        <v>2065</v>
      </c>
      <c r="ASX1" t="s">
        <v>2066</v>
      </c>
      <c r="ASY1" t="s">
        <v>2067</v>
      </c>
      <c r="ASZ1" t="s">
        <v>1984</v>
      </c>
      <c r="ATA1" t="s">
        <v>1983</v>
      </c>
      <c r="ATB1" t="s">
        <v>1987</v>
      </c>
      <c r="ATC1" t="s">
        <v>1986</v>
      </c>
      <c r="ATD1" t="s">
        <v>2068</v>
      </c>
      <c r="ATE1" t="s">
        <v>2069</v>
      </c>
      <c r="ATF1" t="s">
        <v>2070</v>
      </c>
      <c r="ATG1" t="s">
        <v>2070</v>
      </c>
      <c r="ATH1" t="s">
        <v>2071</v>
      </c>
      <c r="ATI1" t="s">
        <v>2072</v>
      </c>
      <c r="ATJ1" t="s">
        <v>2073</v>
      </c>
      <c r="ATK1" t="s">
        <v>2073</v>
      </c>
      <c r="ATL1" t="s">
        <v>2074</v>
      </c>
      <c r="ATM1" t="s">
        <v>2074</v>
      </c>
      <c r="ATN1" t="s">
        <v>2075</v>
      </c>
      <c r="ATO1" t="s">
        <v>2076</v>
      </c>
      <c r="ATP1" t="s">
        <v>2076</v>
      </c>
      <c r="ATQ1" t="s">
        <v>2077</v>
      </c>
      <c r="ATR1" t="s">
        <v>2077</v>
      </c>
      <c r="ATS1" t="s">
        <v>2078</v>
      </c>
      <c r="ATT1" t="s">
        <v>2079</v>
      </c>
      <c r="ATU1" t="s">
        <v>2079</v>
      </c>
      <c r="ATV1" t="s">
        <v>2080</v>
      </c>
      <c r="ATW1" t="s">
        <v>2080</v>
      </c>
      <c r="ATX1" t="s">
        <v>2081</v>
      </c>
      <c r="ATY1" t="s">
        <v>2082</v>
      </c>
      <c r="ATZ1" t="s">
        <v>2083</v>
      </c>
      <c r="AUA1" t="s">
        <v>2084</v>
      </c>
      <c r="AUB1" s="11" t="s">
        <v>1758</v>
      </c>
      <c r="AUC1" s="11" t="s">
        <v>1780</v>
      </c>
      <c r="AUD1" s="11" t="s">
        <v>1781</v>
      </c>
      <c r="AUE1" s="11" t="s">
        <v>1756</v>
      </c>
      <c r="AUF1" s="11" t="s">
        <v>1757</v>
      </c>
      <c r="AUG1" s="11" t="s">
        <v>1785</v>
      </c>
      <c r="AUH1" s="8" t="s">
        <v>1639</v>
      </c>
      <c r="AUI1" s="8" t="s">
        <v>1640</v>
      </c>
      <c r="AUJ1" s="8" t="s">
        <v>1641</v>
      </c>
      <c r="AUK1" s="8" t="s">
        <v>1642</v>
      </c>
      <c r="AUL1" s="8" t="s">
        <v>1643</v>
      </c>
      <c r="AUM1" s="8" t="s">
        <v>1644</v>
      </c>
      <c r="AUN1" s="8" t="s">
        <v>1645</v>
      </c>
      <c r="AUO1" s="8" t="s">
        <v>1646</v>
      </c>
      <c r="AUP1" s="8" t="s">
        <v>1647</v>
      </c>
      <c r="AUQ1" s="8" t="s">
        <v>1648</v>
      </c>
      <c r="AUR1" s="8" t="s">
        <v>1746</v>
      </c>
      <c r="AUS1" s="8" t="s">
        <v>1747</v>
      </c>
      <c r="AUT1" s="8" t="s">
        <v>1748</v>
      </c>
      <c r="AUU1" s="8" t="s">
        <v>1749</v>
      </c>
      <c r="AUV1" s="8" t="s">
        <v>1750</v>
      </c>
      <c r="AUW1" s="9" t="s">
        <v>2236</v>
      </c>
      <c r="AUX1" s="9" t="s">
        <v>1653</v>
      </c>
      <c r="AUY1" s="9" t="s">
        <v>1652</v>
      </c>
      <c r="AUZ1" s="9" t="s">
        <v>1655</v>
      </c>
      <c r="AVA1" s="9" t="s">
        <v>1656</v>
      </c>
      <c r="AVB1" s="9" t="s">
        <v>1657</v>
      </c>
    </row>
    <row r="2" spans="1:1250" ht="17" customHeight="1" x14ac:dyDescent="0.2">
      <c r="A2" t="s">
        <v>2085</v>
      </c>
      <c r="B2" s="28" t="s">
        <v>0</v>
      </c>
      <c r="C2" t="s">
        <v>1735</v>
      </c>
      <c r="D2" t="s">
        <v>1508</v>
      </c>
      <c r="E2" t="s">
        <v>2260</v>
      </c>
      <c r="F2" s="28" t="s">
        <v>1</v>
      </c>
      <c r="G2" s="28" t="s">
        <v>2</v>
      </c>
      <c r="H2" s="28" t="s">
        <v>3</v>
      </c>
      <c r="I2" s="31" t="s">
        <v>4</v>
      </c>
      <c r="J2" s="31" t="s">
        <v>5</v>
      </c>
      <c r="K2" s="31" t="s">
        <v>6</v>
      </c>
      <c r="L2" s="3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19</v>
      </c>
      <c r="Y2" s="1" t="s">
        <v>20</v>
      </c>
      <c r="Z2" s="1" t="s">
        <v>21</v>
      </c>
      <c r="AA2" s="31" t="s">
        <v>22</v>
      </c>
      <c r="AB2" s="31" t="s">
        <v>23</v>
      </c>
      <c r="AC2" s="31" t="s">
        <v>24</v>
      </c>
      <c r="AD2" s="31" t="s">
        <v>25</v>
      </c>
      <c r="AE2" s="31" t="s">
        <v>26</v>
      </c>
      <c r="AF2" s="31" t="s">
        <v>27</v>
      </c>
      <c r="AG2" s="31" t="s">
        <v>28</v>
      </c>
      <c r="AH2" s="31" t="s">
        <v>29</v>
      </c>
      <c r="AI2" s="31" t="s">
        <v>30</v>
      </c>
      <c r="AJ2" s="31" t="s">
        <v>31</v>
      </c>
      <c r="AK2" s="31" t="s">
        <v>32</v>
      </c>
      <c r="AL2" s="31" t="s">
        <v>33</v>
      </c>
      <c r="AM2" s="31" t="s">
        <v>34</v>
      </c>
      <c r="AN2" s="31" t="s">
        <v>35</v>
      </c>
      <c r="AO2" s="31" t="s">
        <v>36</v>
      </c>
      <c r="AP2" s="31" t="s">
        <v>37</v>
      </c>
      <c r="AQ2" s="31" t="s">
        <v>38</v>
      </c>
      <c r="AR2" s="31" t="s">
        <v>39</v>
      </c>
      <c r="AS2" s="31" t="s">
        <v>40</v>
      </c>
      <c r="AT2" s="31" t="s">
        <v>41</v>
      </c>
      <c r="AU2" s="31" t="s">
        <v>42</v>
      </c>
      <c r="AV2" s="31" t="s">
        <v>43</v>
      </c>
      <c r="AW2" s="31" t="s">
        <v>44</v>
      </c>
      <c r="AX2" s="31" t="s">
        <v>45</v>
      </c>
      <c r="AY2" s="31" t="s">
        <v>46</v>
      </c>
      <c r="AZ2" s="31" t="s">
        <v>47</v>
      </c>
      <c r="BA2" s="31" t="s">
        <v>48</v>
      </c>
      <c r="BB2" s="31" t="s">
        <v>49</v>
      </c>
      <c r="BC2" s="31" t="s">
        <v>50</v>
      </c>
      <c r="BD2" s="31" t="s">
        <v>51</v>
      </c>
      <c r="BE2" s="31" t="s">
        <v>52</v>
      </c>
      <c r="BF2" s="31" t="s">
        <v>53</v>
      </c>
      <c r="BG2" s="31" t="s">
        <v>54</v>
      </c>
      <c r="BH2" s="31" t="s">
        <v>55</v>
      </c>
      <c r="BI2" s="31" t="s">
        <v>56</v>
      </c>
      <c r="BJ2" s="31" t="s">
        <v>57</v>
      </c>
      <c r="BK2" s="31" t="s">
        <v>58</v>
      </c>
      <c r="BL2" s="31" t="s">
        <v>59</v>
      </c>
      <c r="BM2" s="31" t="s">
        <v>60</v>
      </c>
      <c r="BN2" s="31" t="s">
        <v>61</v>
      </c>
      <c r="BO2" s="31" t="s">
        <v>62</v>
      </c>
      <c r="BP2" s="31" t="s">
        <v>63</v>
      </c>
      <c r="BQ2" s="31" t="s">
        <v>64</v>
      </c>
      <c r="BR2" s="31" t="s">
        <v>65</v>
      </c>
      <c r="BS2" s="31" t="s">
        <v>66</v>
      </c>
      <c r="BT2" s="31" t="s">
        <v>67</v>
      </c>
      <c r="BU2" s="31" t="s">
        <v>68</v>
      </c>
      <c r="BV2" s="31" t="s">
        <v>69</v>
      </c>
      <c r="BW2" s="31" t="s">
        <v>70</v>
      </c>
      <c r="BX2" s="31" t="s">
        <v>71</v>
      </c>
      <c r="BY2" s="31" t="s">
        <v>72</v>
      </c>
      <c r="BZ2" s="31" t="s">
        <v>73</v>
      </c>
      <c r="CA2" s="31" t="s">
        <v>74</v>
      </c>
      <c r="CB2" s="31" t="s">
        <v>75</v>
      </c>
      <c r="CC2" s="31" t="s">
        <v>76</v>
      </c>
      <c r="CD2" s="31" t="s">
        <v>77</v>
      </c>
      <c r="CE2" s="31" t="s">
        <v>78</v>
      </c>
      <c r="CF2" s="31" t="s">
        <v>79</v>
      </c>
      <c r="CG2" s="31" t="s">
        <v>80</v>
      </c>
      <c r="CH2" s="31" t="s">
        <v>81</v>
      </c>
      <c r="CI2" s="31" t="s">
        <v>82</v>
      </c>
      <c r="CJ2" s="31" t="s">
        <v>83</v>
      </c>
      <c r="CK2" s="31" t="s">
        <v>84</v>
      </c>
      <c r="CL2" s="31" t="s">
        <v>85</v>
      </c>
      <c r="CM2" s="31" t="s">
        <v>86</v>
      </c>
      <c r="CN2" s="31" t="s">
        <v>87</v>
      </c>
      <c r="CO2" s="31" t="s">
        <v>88</v>
      </c>
      <c r="CP2" s="30" t="s">
        <v>2180</v>
      </c>
      <c r="CQ2" s="30" t="s">
        <v>2179</v>
      </c>
      <c r="CR2" s="30" t="s">
        <v>176</v>
      </c>
      <c r="CS2" s="30" t="s">
        <v>177</v>
      </c>
      <c r="CT2" s="30" t="s">
        <v>178</v>
      </c>
      <c r="CU2" s="30" t="s">
        <v>179</v>
      </c>
      <c r="CV2" s="30" t="s">
        <v>180</v>
      </c>
      <c r="CW2" s="30" t="s">
        <v>181</v>
      </c>
      <c r="CX2" s="30" t="s">
        <v>182</v>
      </c>
      <c r="CY2" s="30" t="s">
        <v>183</v>
      </c>
      <c r="CZ2" s="30" t="s">
        <v>184</v>
      </c>
      <c r="DA2" s="30" t="s">
        <v>185</v>
      </c>
      <c r="DB2" s="30" t="s">
        <v>1791</v>
      </c>
      <c r="DC2" s="30" t="s">
        <v>186</v>
      </c>
      <c r="DD2" s="30" t="s">
        <v>187</v>
      </c>
      <c r="DE2" s="30" t="s">
        <v>188</v>
      </c>
      <c r="DF2" s="30" t="s">
        <v>189</v>
      </c>
      <c r="DG2" s="30" t="s">
        <v>190</v>
      </c>
      <c r="DH2" s="30" t="s">
        <v>1792</v>
      </c>
      <c r="DI2" s="30" t="s">
        <v>191</v>
      </c>
      <c r="DJ2" s="30" t="s">
        <v>192</v>
      </c>
      <c r="DK2" s="30" t="s">
        <v>193</v>
      </c>
      <c r="DL2" s="30" t="s">
        <v>194</v>
      </c>
      <c r="DM2" s="30" t="s">
        <v>195</v>
      </c>
      <c r="DN2" s="30" t="s">
        <v>1793</v>
      </c>
      <c r="DO2" s="30" t="s">
        <v>196</v>
      </c>
      <c r="DP2" s="30" t="s">
        <v>197</v>
      </c>
      <c r="DQ2" s="30" t="s">
        <v>198</v>
      </c>
      <c r="DR2" s="30" t="s">
        <v>199</v>
      </c>
      <c r="DS2" s="30" t="s">
        <v>200</v>
      </c>
      <c r="DT2" s="30" t="s">
        <v>1794</v>
      </c>
      <c r="DU2" s="30" t="s">
        <v>201</v>
      </c>
      <c r="DV2" s="30" t="s">
        <v>202</v>
      </c>
      <c r="DW2" s="30" t="s">
        <v>1795</v>
      </c>
      <c r="DX2" s="30" t="s">
        <v>203</v>
      </c>
      <c r="DY2" s="30" t="s">
        <v>204</v>
      </c>
      <c r="DZ2" s="30" t="s">
        <v>205</v>
      </c>
      <c r="EA2" s="30" t="s">
        <v>206</v>
      </c>
      <c r="EB2" s="30" t="s">
        <v>207</v>
      </c>
      <c r="EC2" s="30" t="s">
        <v>208</v>
      </c>
      <c r="ED2" s="30" t="s">
        <v>1796</v>
      </c>
      <c r="EE2" s="30" t="s">
        <v>1797</v>
      </c>
      <c r="EF2" s="30" t="s">
        <v>209</v>
      </c>
      <c r="EG2" s="30" t="s">
        <v>210</v>
      </c>
      <c r="EH2" s="30" t="s">
        <v>211</v>
      </c>
      <c r="EI2" s="30" t="s">
        <v>212</v>
      </c>
      <c r="EJ2" s="30" t="s">
        <v>213</v>
      </c>
      <c r="EK2" s="30" t="s">
        <v>214</v>
      </c>
      <c r="EL2" s="30" t="s">
        <v>215</v>
      </c>
      <c r="EM2" s="30" t="s">
        <v>1798</v>
      </c>
      <c r="EN2" s="30" t="s">
        <v>216</v>
      </c>
      <c r="EO2" s="30" t="s">
        <v>217</v>
      </c>
      <c r="EP2" s="30" t="s">
        <v>218</v>
      </c>
      <c r="EQ2" s="30" t="s">
        <v>219</v>
      </c>
      <c r="ER2" s="30" t="s">
        <v>220</v>
      </c>
      <c r="ES2" s="30" t="s">
        <v>221</v>
      </c>
      <c r="ET2" s="30" t="s">
        <v>1799</v>
      </c>
      <c r="EU2" s="30" t="s">
        <v>1800</v>
      </c>
      <c r="EV2" s="30" t="s">
        <v>222</v>
      </c>
      <c r="EW2" s="30" t="s">
        <v>223</v>
      </c>
      <c r="EX2" s="30" t="s">
        <v>224</v>
      </c>
      <c r="EY2" s="30" t="s">
        <v>225</v>
      </c>
      <c r="EZ2" s="30" t="s">
        <v>226</v>
      </c>
      <c r="FA2" s="30" t="s">
        <v>227</v>
      </c>
      <c r="FB2" s="30" t="s">
        <v>229</v>
      </c>
      <c r="FC2" s="30" t="s">
        <v>230</v>
      </c>
      <c r="FD2" s="30" t="s">
        <v>228</v>
      </c>
      <c r="FE2" s="30" t="s">
        <v>232</v>
      </c>
      <c r="FF2" s="30" t="s">
        <v>231</v>
      </c>
      <c r="FG2" s="30" t="s">
        <v>1801</v>
      </c>
      <c r="FH2" s="30" t="s">
        <v>233</v>
      </c>
      <c r="FI2" s="30" t="s">
        <v>234</v>
      </c>
      <c r="FJ2" s="30" t="s">
        <v>235</v>
      </c>
      <c r="FK2" s="30" t="s">
        <v>236</v>
      </c>
      <c r="FL2" s="30" t="s">
        <v>237</v>
      </c>
      <c r="FM2" s="30" t="s">
        <v>238</v>
      </c>
      <c r="FN2" s="30" t="s">
        <v>239</v>
      </c>
      <c r="FO2" s="30" t="s">
        <v>240</v>
      </c>
      <c r="FP2" s="30" t="s">
        <v>241</v>
      </c>
      <c r="FQ2" s="30" t="s">
        <v>242</v>
      </c>
      <c r="FR2" s="30" t="s">
        <v>243</v>
      </c>
      <c r="FS2" s="30" t="s">
        <v>244</v>
      </c>
      <c r="FT2" s="30" t="s">
        <v>245</v>
      </c>
      <c r="FU2" s="30" t="s">
        <v>246</v>
      </c>
      <c r="FV2" s="30" t="s">
        <v>1509</v>
      </c>
      <c r="FW2" s="30" t="s">
        <v>1802</v>
      </c>
      <c r="FX2" s="32" t="s">
        <v>1810</v>
      </c>
      <c r="FY2" s="32" t="s">
        <v>1811</v>
      </c>
      <c r="FZ2" s="32" t="s">
        <v>1812</v>
      </c>
      <c r="GA2" s="32" t="s">
        <v>1813</v>
      </c>
      <c r="GB2" s="32" t="s">
        <v>1814</v>
      </c>
      <c r="GC2" s="32" t="s">
        <v>2181</v>
      </c>
      <c r="GD2" s="32" t="s">
        <v>2187</v>
      </c>
      <c r="GE2" s="32" t="s">
        <v>2188</v>
      </c>
      <c r="GF2" s="32" t="s">
        <v>2189</v>
      </c>
      <c r="GG2" s="32" t="s">
        <v>319</v>
      </c>
      <c r="GH2" s="32" t="s">
        <v>320</v>
      </c>
      <c r="GI2" s="32" t="s">
        <v>321</v>
      </c>
      <c r="GJ2" s="32" t="s">
        <v>322</v>
      </c>
      <c r="GK2" s="32" t="s">
        <v>323</v>
      </c>
      <c r="GL2" s="32" t="s">
        <v>324</v>
      </c>
      <c r="GM2" s="32" t="s">
        <v>325</v>
      </c>
      <c r="GN2" s="32" t="s">
        <v>326</v>
      </c>
      <c r="GO2" s="32" t="s">
        <v>327</v>
      </c>
      <c r="GP2" s="32" t="s">
        <v>328</v>
      </c>
      <c r="GQ2" s="32" t="s">
        <v>329</v>
      </c>
      <c r="GR2" s="32" t="s">
        <v>330</v>
      </c>
      <c r="GS2" s="32" t="s">
        <v>331</v>
      </c>
      <c r="GT2" s="32" t="s">
        <v>332</v>
      </c>
      <c r="GU2" s="32" t="s">
        <v>333</v>
      </c>
      <c r="GV2" s="32" t="s">
        <v>334</v>
      </c>
      <c r="GW2" s="32" t="s">
        <v>335</v>
      </c>
      <c r="GX2" s="32" t="s">
        <v>336</v>
      </c>
      <c r="GY2" s="32" t="s">
        <v>337</v>
      </c>
      <c r="GZ2" s="32" t="s">
        <v>338</v>
      </c>
      <c r="HA2" s="32" t="s">
        <v>339</v>
      </c>
      <c r="HB2" s="32" t="s">
        <v>340</v>
      </c>
      <c r="HC2" s="32" t="s">
        <v>341</v>
      </c>
      <c r="HD2" s="32" t="s">
        <v>342</v>
      </c>
      <c r="HE2" s="32" t="s">
        <v>343</v>
      </c>
      <c r="HF2" s="32" t="s">
        <v>344</v>
      </c>
      <c r="HG2" s="32" t="s">
        <v>345</v>
      </c>
      <c r="HH2" s="32" t="s">
        <v>346</v>
      </c>
      <c r="HI2" s="32" t="s">
        <v>347</v>
      </c>
      <c r="HJ2" s="32" t="s">
        <v>348</v>
      </c>
      <c r="HK2" s="32" t="s">
        <v>349</v>
      </c>
      <c r="HL2" s="32" t="s">
        <v>350</v>
      </c>
      <c r="HM2" s="32" t="s">
        <v>351</v>
      </c>
      <c r="HN2" s="32" t="s">
        <v>352</v>
      </c>
      <c r="HO2" s="32" t="s">
        <v>353</v>
      </c>
      <c r="HP2" s="32" t="s">
        <v>354</v>
      </c>
      <c r="HQ2" s="32" t="s">
        <v>355</v>
      </c>
      <c r="HR2" s="32" t="s">
        <v>356</v>
      </c>
      <c r="HS2" s="32" t="s">
        <v>357</v>
      </c>
      <c r="HT2" s="32" t="s">
        <v>358</v>
      </c>
      <c r="HU2" s="32" t="s">
        <v>359</v>
      </c>
      <c r="HV2" s="32" t="s">
        <v>360</v>
      </c>
      <c r="HW2" s="32" t="s">
        <v>361</v>
      </c>
      <c r="HX2" s="32" t="s">
        <v>362</v>
      </c>
      <c r="HY2" s="32" t="s">
        <v>363</v>
      </c>
      <c r="HZ2" s="32" t="s">
        <v>364</v>
      </c>
      <c r="IA2" s="32" t="s">
        <v>365</v>
      </c>
      <c r="IB2" s="32" t="s">
        <v>366</v>
      </c>
      <c r="IC2" s="4" t="s">
        <v>419</v>
      </c>
      <c r="ID2" s="4" t="s">
        <v>420</v>
      </c>
      <c r="IE2" s="4" t="s">
        <v>421</v>
      </c>
      <c r="IF2" s="4" t="s">
        <v>422</v>
      </c>
      <c r="IG2" s="4" t="s">
        <v>423</v>
      </c>
      <c r="IH2" s="4" t="s">
        <v>424</v>
      </c>
      <c r="II2" s="4" t="s">
        <v>425</v>
      </c>
      <c r="IJ2" s="4" t="s">
        <v>426</v>
      </c>
      <c r="IK2" s="4" t="s">
        <v>1827</v>
      </c>
      <c r="IL2" s="4" t="s">
        <v>1828</v>
      </c>
      <c r="IM2" s="4" t="s">
        <v>1829</v>
      </c>
      <c r="IN2" s="4" t="s">
        <v>1830</v>
      </c>
      <c r="IO2" s="4" t="s">
        <v>1831</v>
      </c>
      <c r="IP2" s="4" t="s">
        <v>427</v>
      </c>
      <c r="IQ2" s="4" t="s">
        <v>428</v>
      </c>
      <c r="IR2" s="4" t="s">
        <v>429</v>
      </c>
      <c r="IS2" s="4" t="s">
        <v>430</v>
      </c>
      <c r="IT2" s="4" t="s">
        <v>431</v>
      </c>
      <c r="IU2" s="4" t="s">
        <v>432</v>
      </c>
      <c r="IV2" s="4" t="s">
        <v>433</v>
      </c>
      <c r="IW2" s="4" t="s">
        <v>434</v>
      </c>
      <c r="IX2" s="4" t="s">
        <v>435</v>
      </c>
      <c r="IY2" s="4" t="s">
        <v>436</v>
      </c>
      <c r="IZ2" s="4" t="s">
        <v>437</v>
      </c>
      <c r="JA2" s="4" t="s">
        <v>438</v>
      </c>
      <c r="JB2" s="4" t="s">
        <v>1832</v>
      </c>
      <c r="JC2" s="4" t="s">
        <v>1833</v>
      </c>
      <c r="JD2" s="4" t="s">
        <v>1834</v>
      </c>
      <c r="JE2" s="4" t="s">
        <v>1835</v>
      </c>
      <c r="JF2" s="4" t="s">
        <v>1836</v>
      </c>
      <c r="JG2" s="4" t="s">
        <v>1837</v>
      </c>
      <c r="JH2" s="4" t="s">
        <v>1838</v>
      </c>
      <c r="JI2" s="4" t="s">
        <v>1839</v>
      </c>
      <c r="JJ2" s="4" t="s">
        <v>1840</v>
      </c>
      <c r="JK2" s="4" t="s">
        <v>1841</v>
      </c>
      <c r="JL2" s="4" t="s">
        <v>1842</v>
      </c>
      <c r="JM2" s="4" t="s">
        <v>1843</v>
      </c>
      <c r="JN2" s="4" t="s">
        <v>1844</v>
      </c>
      <c r="JO2" s="4" t="s">
        <v>1845</v>
      </c>
      <c r="JP2" s="4" t="s">
        <v>439</v>
      </c>
      <c r="JQ2" s="4" t="s">
        <v>440</v>
      </c>
      <c r="JR2" s="4" t="s">
        <v>441</v>
      </c>
      <c r="JS2" s="4" t="s">
        <v>442</v>
      </c>
      <c r="JT2" s="4" t="s">
        <v>443</v>
      </c>
      <c r="JU2" s="4" t="s">
        <v>444</v>
      </c>
      <c r="JV2" s="4" t="s">
        <v>445</v>
      </c>
      <c r="JW2" s="4" t="s">
        <v>446</v>
      </c>
      <c r="JX2" s="4" t="s">
        <v>447</v>
      </c>
      <c r="JY2" s="4" t="s">
        <v>448</v>
      </c>
      <c r="JZ2" s="4" t="s">
        <v>449</v>
      </c>
      <c r="KA2" s="4" t="s">
        <v>450</v>
      </c>
      <c r="KB2" s="4" t="s">
        <v>451</v>
      </c>
      <c r="KC2" s="4" t="s">
        <v>452</v>
      </c>
      <c r="KD2" s="4" t="s">
        <v>453</v>
      </c>
      <c r="KE2" s="4" t="s">
        <v>454</v>
      </c>
      <c r="KF2" s="4" t="s">
        <v>455</v>
      </c>
      <c r="KG2" s="4" t="s">
        <v>456</v>
      </c>
      <c r="KH2" s="4" t="s">
        <v>457</v>
      </c>
      <c r="KI2" s="4" t="s">
        <v>458</v>
      </c>
      <c r="KJ2" s="4" t="s">
        <v>459</v>
      </c>
      <c r="KK2" s="4" t="s">
        <v>460</v>
      </c>
      <c r="KL2" s="4" t="s">
        <v>461</v>
      </c>
      <c r="KM2" s="4" t="s">
        <v>462</v>
      </c>
      <c r="KN2" s="4" t="s">
        <v>463</v>
      </c>
      <c r="KO2" s="4" t="s">
        <v>464</v>
      </c>
      <c r="KP2" s="4" t="s">
        <v>465</v>
      </c>
      <c r="KQ2" s="4" t="s">
        <v>466</v>
      </c>
      <c r="KR2" s="4" t="s">
        <v>467</v>
      </c>
      <c r="KS2" s="4" t="s">
        <v>468</v>
      </c>
      <c r="KT2" s="4" t="s">
        <v>469</v>
      </c>
      <c r="KU2" s="4" t="s">
        <v>470</v>
      </c>
      <c r="KV2" s="4" t="s">
        <v>471</v>
      </c>
      <c r="KW2" s="4" t="s">
        <v>472</v>
      </c>
      <c r="KX2" s="4" t="s">
        <v>473</v>
      </c>
      <c r="KY2" s="4" t="s">
        <v>474</v>
      </c>
      <c r="KZ2" s="4" t="s">
        <v>475</v>
      </c>
      <c r="LA2" s="4" t="s">
        <v>476</v>
      </c>
      <c r="LB2" s="4" t="s">
        <v>477</v>
      </c>
      <c r="LC2" s="4" t="s">
        <v>478</v>
      </c>
      <c r="LD2" s="4" t="s">
        <v>479</v>
      </c>
      <c r="LE2" s="4" t="s">
        <v>480</v>
      </c>
      <c r="LF2" s="4" t="s">
        <v>481</v>
      </c>
      <c r="LG2" s="4" t="s">
        <v>482</v>
      </c>
      <c r="LH2" s="4" t="s">
        <v>483</v>
      </c>
      <c r="LI2" s="4" t="s">
        <v>484</v>
      </c>
      <c r="LJ2" s="4" t="s">
        <v>485</v>
      </c>
      <c r="LK2" s="4" t="s">
        <v>486</v>
      </c>
      <c r="LL2" s="4" t="s">
        <v>487</v>
      </c>
      <c r="LM2" s="4" t="s">
        <v>488</v>
      </c>
      <c r="LN2" s="4" t="s">
        <v>489</v>
      </c>
      <c r="LO2" s="4" t="s">
        <v>490</v>
      </c>
      <c r="LP2" s="4" t="s">
        <v>491</v>
      </c>
      <c r="LQ2" s="4" t="s">
        <v>492</v>
      </c>
      <c r="LR2" s="4" t="s">
        <v>493</v>
      </c>
      <c r="LS2" s="4" t="s">
        <v>494</v>
      </c>
      <c r="LT2" s="4" t="s">
        <v>495</v>
      </c>
      <c r="LU2" s="4" t="s">
        <v>496</v>
      </c>
      <c r="LV2" s="4" t="s">
        <v>497</v>
      </c>
      <c r="LW2" s="4" t="s">
        <v>498</v>
      </c>
      <c r="LX2" s="4" t="s">
        <v>499</v>
      </c>
      <c r="LY2" s="4" t="s">
        <v>500</v>
      </c>
      <c r="LZ2" s="4" t="s">
        <v>501</v>
      </c>
      <c r="MA2" s="4" t="s">
        <v>502</v>
      </c>
      <c r="MB2" s="4" t="s">
        <v>503</v>
      </c>
      <c r="MC2" s="4" t="s">
        <v>504</v>
      </c>
      <c r="MD2" s="4" t="s">
        <v>505</v>
      </c>
      <c r="ME2" s="4" t="s">
        <v>506</v>
      </c>
      <c r="MF2" s="4" t="s">
        <v>507</v>
      </c>
      <c r="MG2" s="4" t="s">
        <v>508</v>
      </c>
      <c r="MH2" s="4" t="s">
        <v>509</v>
      </c>
      <c r="MI2" s="4" t="s">
        <v>510</v>
      </c>
      <c r="MJ2" s="4" t="s">
        <v>511</v>
      </c>
      <c r="MK2" s="4" t="s">
        <v>512</v>
      </c>
      <c r="ML2" s="4" t="s">
        <v>513</v>
      </c>
      <c r="MM2" s="4" t="s">
        <v>514</v>
      </c>
      <c r="MN2" s="4" t="s">
        <v>515</v>
      </c>
      <c r="MO2" s="4" t="s">
        <v>516</v>
      </c>
      <c r="MP2" s="4" t="s">
        <v>517</v>
      </c>
      <c r="MQ2" s="4" t="s">
        <v>518</v>
      </c>
      <c r="MR2" s="4" t="s">
        <v>519</v>
      </c>
      <c r="MS2" s="4" t="s">
        <v>520</v>
      </c>
      <c r="MT2" s="4" t="s">
        <v>521</v>
      </c>
      <c r="MU2" s="4" t="s">
        <v>522</v>
      </c>
      <c r="MV2" s="4" t="s">
        <v>523</v>
      </c>
      <c r="MW2" s="4" t="s">
        <v>524</v>
      </c>
      <c r="MX2" s="4" t="s">
        <v>525</v>
      </c>
      <c r="MY2" s="4" t="s">
        <v>526</v>
      </c>
      <c r="MZ2" s="4" t="s">
        <v>527</v>
      </c>
      <c r="NA2" s="4" t="s">
        <v>528</v>
      </c>
      <c r="NB2" s="4" t="s">
        <v>529</v>
      </c>
      <c r="NC2" s="4" t="s">
        <v>530</v>
      </c>
      <c r="ND2" s="4" t="s">
        <v>531</v>
      </c>
      <c r="NE2" s="4" t="s">
        <v>532</v>
      </c>
      <c r="NF2" s="4" t="s">
        <v>533</v>
      </c>
      <c r="NG2" s="4" t="s">
        <v>534</v>
      </c>
      <c r="NH2" s="4" t="s">
        <v>535</v>
      </c>
      <c r="NI2" s="4" t="s">
        <v>536</v>
      </c>
      <c r="NJ2" s="4" t="s">
        <v>537</v>
      </c>
      <c r="NK2" s="4" t="s">
        <v>538</v>
      </c>
      <c r="NL2" s="4" t="s">
        <v>539</v>
      </c>
      <c r="NM2" s="4" t="s">
        <v>540</v>
      </c>
      <c r="NN2" s="4" t="s">
        <v>541</v>
      </c>
      <c r="NO2" s="4" t="s">
        <v>542</v>
      </c>
      <c r="NP2" s="4" t="s">
        <v>543</v>
      </c>
      <c r="NQ2" s="4" t="s">
        <v>544</v>
      </c>
      <c r="NR2" s="4" t="s">
        <v>545</v>
      </c>
      <c r="NS2" s="4" t="s">
        <v>546</v>
      </c>
      <c r="NT2" s="4" t="s">
        <v>547</v>
      </c>
      <c r="NU2" s="4" t="s">
        <v>548</v>
      </c>
      <c r="NV2" s="4" t="s">
        <v>549</v>
      </c>
      <c r="NW2" s="4" t="s">
        <v>550</v>
      </c>
      <c r="NX2" s="4" t="s">
        <v>551</v>
      </c>
      <c r="NY2" s="4" t="s">
        <v>552</v>
      </c>
      <c r="NZ2" s="4" t="s">
        <v>553</v>
      </c>
      <c r="OA2" s="4" t="s">
        <v>554</v>
      </c>
      <c r="OB2" s="4" t="s">
        <v>555</v>
      </c>
      <c r="OC2" s="4" t="s">
        <v>556</v>
      </c>
      <c r="OD2" s="4" t="s">
        <v>557</v>
      </c>
      <c r="OE2" s="4" t="s">
        <v>558</v>
      </c>
      <c r="OF2" s="4" t="s">
        <v>559</v>
      </c>
      <c r="OG2" s="4" t="s">
        <v>560</v>
      </c>
      <c r="OH2" s="4" t="s">
        <v>561</v>
      </c>
      <c r="OI2" s="4" t="s">
        <v>562</v>
      </c>
      <c r="OJ2" s="4" t="s">
        <v>563</v>
      </c>
      <c r="OK2" s="4" t="s">
        <v>564</v>
      </c>
      <c r="OL2" s="4" t="s">
        <v>565</v>
      </c>
      <c r="OM2" s="4" t="s">
        <v>566</v>
      </c>
      <c r="ON2" s="4" t="s">
        <v>567</v>
      </c>
      <c r="OO2" s="4" t="s">
        <v>568</v>
      </c>
      <c r="OP2" s="4" t="s">
        <v>569</v>
      </c>
      <c r="OQ2" s="4" t="s">
        <v>570</v>
      </c>
      <c r="OR2" s="4" t="s">
        <v>571</v>
      </c>
      <c r="OS2" s="4" t="s">
        <v>572</v>
      </c>
      <c r="OT2" s="4" t="s">
        <v>573</v>
      </c>
      <c r="OU2" s="4" t="s">
        <v>574</v>
      </c>
      <c r="OV2" s="4" t="s">
        <v>575</v>
      </c>
      <c r="OW2" s="4" t="s">
        <v>576</v>
      </c>
      <c r="OX2" s="4" t="s">
        <v>577</v>
      </c>
      <c r="OY2" s="4" t="s">
        <v>578</v>
      </c>
      <c r="OZ2" s="4" t="s">
        <v>579</v>
      </c>
      <c r="PA2" s="4" t="s">
        <v>580</v>
      </c>
      <c r="PB2" s="4" t="s">
        <v>581</v>
      </c>
      <c r="PC2" s="4" t="s">
        <v>582</v>
      </c>
      <c r="PD2" s="4" t="s">
        <v>583</v>
      </c>
      <c r="PE2" s="4" t="s">
        <v>584</v>
      </c>
      <c r="PF2" s="4" t="s">
        <v>585</v>
      </c>
      <c r="PG2" s="4" t="s">
        <v>586</v>
      </c>
      <c r="PH2" s="4" t="s">
        <v>587</v>
      </c>
      <c r="PI2" s="4" t="s">
        <v>588</v>
      </c>
      <c r="PJ2" s="4" t="s">
        <v>589</v>
      </c>
      <c r="PK2" s="4" t="s">
        <v>590</v>
      </c>
      <c r="PL2" s="4" t="s">
        <v>591</v>
      </c>
      <c r="PM2" s="4" t="s">
        <v>592</v>
      </c>
      <c r="PN2" s="4" t="s">
        <v>593</v>
      </c>
      <c r="PO2" s="4" t="s">
        <v>594</v>
      </c>
      <c r="PP2" s="4" t="s">
        <v>595</v>
      </c>
      <c r="PQ2" s="4" t="s">
        <v>596</v>
      </c>
      <c r="PR2" s="4" t="s">
        <v>597</v>
      </c>
      <c r="PS2" s="4" t="s">
        <v>598</v>
      </c>
      <c r="PT2" s="4" t="s">
        <v>599</v>
      </c>
      <c r="PU2" s="4" t="s">
        <v>600</v>
      </c>
      <c r="PV2" s="4" t="s">
        <v>601</v>
      </c>
      <c r="PW2" s="4" t="s">
        <v>602</v>
      </c>
      <c r="PX2" s="4" t="s">
        <v>603</v>
      </c>
      <c r="PY2" s="4" t="s">
        <v>604</v>
      </c>
      <c r="PZ2" s="4" t="s">
        <v>605</v>
      </c>
      <c r="QA2" s="4" t="s">
        <v>606</v>
      </c>
      <c r="QB2" s="4" t="s">
        <v>607</v>
      </c>
      <c r="QC2" s="4" t="s">
        <v>608</v>
      </c>
      <c r="QD2" s="4" t="s">
        <v>609</v>
      </c>
      <c r="QE2" s="4" t="s">
        <v>610</v>
      </c>
      <c r="QF2" s="4" t="s">
        <v>611</v>
      </c>
      <c r="QG2" s="4" t="s">
        <v>612</v>
      </c>
      <c r="QH2" s="4" t="s">
        <v>613</v>
      </c>
      <c r="QI2" s="4" t="s">
        <v>614</v>
      </c>
      <c r="QJ2" s="4" t="s">
        <v>615</v>
      </c>
      <c r="QK2" s="4" t="s">
        <v>616</v>
      </c>
      <c r="QL2" s="4" t="s">
        <v>617</v>
      </c>
      <c r="QM2" s="4" t="s">
        <v>618</v>
      </c>
      <c r="QN2" s="4" t="s">
        <v>619</v>
      </c>
      <c r="QO2" s="4" t="s">
        <v>620</v>
      </c>
      <c r="QP2" s="4" t="s">
        <v>621</v>
      </c>
      <c r="QQ2" s="4" t="s">
        <v>622</v>
      </c>
      <c r="QR2" s="4" t="s">
        <v>623</v>
      </c>
      <c r="QS2" s="4" t="s">
        <v>624</v>
      </c>
      <c r="QT2" s="4" t="s">
        <v>625</v>
      </c>
      <c r="QU2" s="4" t="s">
        <v>626</v>
      </c>
      <c r="QV2" s="4" t="s">
        <v>627</v>
      </c>
      <c r="QW2" s="4" t="s">
        <v>628</v>
      </c>
      <c r="QX2" s="4" t="s">
        <v>629</v>
      </c>
      <c r="QY2" s="4" t="s">
        <v>630</v>
      </c>
      <c r="QZ2" s="4" t="s">
        <v>631</v>
      </c>
      <c r="RA2" s="4" t="s">
        <v>632</v>
      </c>
      <c r="RB2" s="4" t="s">
        <v>633</v>
      </c>
      <c r="RC2" s="4" t="s">
        <v>634</v>
      </c>
      <c r="RD2" s="4" t="s">
        <v>635</v>
      </c>
      <c r="RE2" s="4" t="s">
        <v>636</v>
      </c>
      <c r="RF2" s="4" t="s">
        <v>637</v>
      </c>
      <c r="RG2" s="4" t="s">
        <v>638</v>
      </c>
      <c r="RH2" s="4" t="s">
        <v>639</v>
      </c>
      <c r="RI2" s="4" t="s">
        <v>640</v>
      </c>
      <c r="RJ2" s="4" t="s">
        <v>641</v>
      </c>
      <c r="RK2" s="4" t="s">
        <v>642</v>
      </c>
      <c r="RL2" s="4" t="s">
        <v>643</v>
      </c>
      <c r="RM2" s="4" t="s">
        <v>644</v>
      </c>
      <c r="RN2" s="4" t="s">
        <v>645</v>
      </c>
      <c r="RO2" s="4" t="s">
        <v>646</v>
      </c>
      <c r="RP2" s="4" t="s">
        <v>647</v>
      </c>
      <c r="RQ2" s="4" t="s">
        <v>648</v>
      </c>
      <c r="RR2" s="4" t="s">
        <v>649</v>
      </c>
      <c r="RS2" s="4" t="s">
        <v>650</v>
      </c>
      <c r="RT2" s="4" t="s">
        <v>651</v>
      </c>
      <c r="RU2" s="4" t="s">
        <v>652</v>
      </c>
      <c r="RV2" s="4" t="s">
        <v>653</v>
      </c>
      <c r="RW2" s="4" t="s">
        <v>1846</v>
      </c>
      <c r="RX2" s="4" t="s">
        <v>1847</v>
      </c>
      <c r="RY2" s="4" t="s">
        <v>654</v>
      </c>
      <c r="RZ2" s="4" t="s">
        <v>655</v>
      </c>
      <c r="SA2" s="4" t="s">
        <v>656</v>
      </c>
      <c r="SB2" s="4" t="s">
        <v>657</v>
      </c>
      <c r="SC2" s="4" t="s">
        <v>658</v>
      </c>
      <c r="SD2" s="4" t="s">
        <v>659</v>
      </c>
      <c r="SE2" s="4" t="s">
        <v>660</v>
      </c>
      <c r="SF2" s="4" t="s">
        <v>661</v>
      </c>
      <c r="SG2" s="4" t="s">
        <v>662</v>
      </c>
      <c r="SH2" s="4" t="s">
        <v>663</v>
      </c>
      <c r="SI2" s="4" t="s">
        <v>664</v>
      </c>
      <c r="SJ2" s="4" t="s">
        <v>665</v>
      </c>
      <c r="SK2" s="4" t="s">
        <v>666</v>
      </c>
      <c r="SL2" s="4" t="s">
        <v>667</v>
      </c>
      <c r="SM2" s="4" t="s">
        <v>668</v>
      </c>
      <c r="SN2" s="4" t="s">
        <v>669</v>
      </c>
      <c r="SO2" s="4" t="s">
        <v>670</v>
      </c>
      <c r="SP2" s="4" t="s">
        <v>671</v>
      </c>
      <c r="SQ2" s="4" t="s">
        <v>672</v>
      </c>
      <c r="SR2" s="4" t="s">
        <v>673</v>
      </c>
      <c r="SS2" s="4" t="s">
        <v>674</v>
      </c>
      <c r="ST2" s="4" t="s">
        <v>675</v>
      </c>
      <c r="SU2" s="4" t="s">
        <v>676</v>
      </c>
      <c r="SV2" s="4" t="s">
        <v>677</v>
      </c>
      <c r="SW2" s="4" t="s">
        <v>678</v>
      </c>
      <c r="SX2" s="4" t="s">
        <v>679</v>
      </c>
      <c r="SY2" s="4" t="s">
        <v>680</v>
      </c>
      <c r="SZ2" s="4" t="s">
        <v>681</v>
      </c>
      <c r="TA2" s="4" t="s">
        <v>682</v>
      </c>
      <c r="TB2" s="4" t="s">
        <v>683</v>
      </c>
      <c r="TC2" s="4" t="s">
        <v>684</v>
      </c>
      <c r="TD2" s="4" t="s">
        <v>685</v>
      </c>
      <c r="TE2" s="4" t="s">
        <v>686</v>
      </c>
      <c r="TF2" s="4" t="s">
        <v>687</v>
      </c>
      <c r="TG2" s="4" t="s">
        <v>688</v>
      </c>
      <c r="TH2" s="4" t="s">
        <v>689</v>
      </c>
      <c r="TI2" s="4" t="s">
        <v>690</v>
      </c>
      <c r="TJ2" s="4" t="s">
        <v>691</v>
      </c>
      <c r="TK2" s="4" t="s">
        <v>692</v>
      </c>
      <c r="TL2" s="4" t="s">
        <v>693</v>
      </c>
      <c r="TM2" s="4" t="s">
        <v>694</v>
      </c>
      <c r="TN2" s="4" t="s">
        <v>695</v>
      </c>
      <c r="TO2" s="4" t="s">
        <v>696</v>
      </c>
      <c r="TP2" s="4" t="s">
        <v>697</v>
      </c>
      <c r="TQ2" s="4" t="s">
        <v>698</v>
      </c>
      <c r="TR2" s="4" t="s">
        <v>699</v>
      </c>
      <c r="TS2" s="4" t="s">
        <v>700</v>
      </c>
      <c r="TT2" s="4" t="s">
        <v>701</v>
      </c>
      <c r="TU2" s="4" t="s">
        <v>702</v>
      </c>
      <c r="TV2" s="4" t="s">
        <v>703</v>
      </c>
      <c r="TW2" s="4" t="s">
        <v>704</v>
      </c>
      <c r="TX2" s="4" t="s">
        <v>705</v>
      </c>
      <c r="TY2" s="4" t="s">
        <v>706</v>
      </c>
      <c r="TZ2" s="4" t="s">
        <v>707</v>
      </c>
      <c r="UA2" s="4" t="s">
        <v>708</v>
      </c>
      <c r="UB2" s="4" t="s">
        <v>709</v>
      </c>
      <c r="UC2" s="4" t="s">
        <v>710</v>
      </c>
      <c r="UD2" s="4" t="s">
        <v>711</v>
      </c>
      <c r="UE2" s="4" t="s">
        <v>712</v>
      </c>
      <c r="UF2" s="4" t="s">
        <v>713</v>
      </c>
      <c r="UG2" s="4" t="s">
        <v>714</v>
      </c>
      <c r="UH2" s="4" t="s">
        <v>715</v>
      </c>
      <c r="UI2" s="4" t="s">
        <v>716</v>
      </c>
      <c r="UJ2" s="4" t="s">
        <v>717</v>
      </c>
      <c r="UK2" s="4" t="s">
        <v>718</v>
      </c>
      <c r="UL2" s="4" t="s">
        <v>719</v>
      </c>
      <c r="UM2" s="4" t="s">
        <v>720</v>
      </c>
      <c r="UN2" s="4" t="s">
        <v>721</v>
      </c>
      <c r="UO2" s="4" t="s">
        <v>722</v>
      </c>
      <c r="UP2" s="4" t="s">
        <v>723</v>
      </c>
      <c r="UQ2" s="4" t="s">
        <v>724</v>
      </c>
      <c r="UR2" s="4" t="s">
        <v>725</v>
      </c>
      <c r="US2" s="4" t="s">
        <v>726</v>
      </c>
      <c r="UT2" s="4" t="s">
        <v>727</v>
      </c>
      <c r="UU2" s="4" t="s">
        <v>728</v>
      </c>
      <c r="UV2" s="4" t="s">
        <v>729</v>
      </c>
      <c r="UW2" s="4" t="s">
        <v>730</v>
      </c>
      <c r="UX2" s="4" t="s">
        <v>731</v>
      </c>
      <c r="UY2" s="4" t="s">
        <v>732</v>
      </c>
      <c r="UZ2" s="4" t="s">
        <v>733</v>
      </c>
      <c r="VA2" s="4" t="s">
        <v>734</v>
      </c>
      <c r="VB2" s="4" t="s">
        <v>735</v>
      </c>
      <c r="VC2" s="4" t="s">
        <v>736</v>
      </c>
      <c r="VD2" s="4" t="s">
        <v>737</v>
      </c>
      <c r="VE2" s="4" t="s">
        <v>738</v>
      </c>
      <c r="VF2" s="5" t="s">
        <v>913</v>
      </c>
      <c r="VG2" s="5" t="s">
        <v>914</v>
      </c>
      <c r="VH2" s="5" t="s">
        <v>915</v>
      </c>
      <c r="VI2" s="5" t="s">
        <v>916</v>
      </c>
      <c r="VJ2" s="5" t="s">
        <v>917</v>
      </c>
      <c r="VK2" s="5" t="s">
        <v>918</v>
      </c>
      <c r="VL2" s="5" t="s">
        <v>1848</v>
      </c>
      <c r="VM2" s="5" t="s">
        <v>919</v>
      </c>
      <c r="VN2" s="5" t="s">
        <v>920</v>
      </c>
      <c r="VO2" s="5" t="s">
        <v>921</v>
      </c>
      <c r="VP2" s="5" t="s">
        <v>922</v>
      </c>
      <c r="VQ2" s="5" t="s">
        <v>923</v>
      </c>
      <c r="VR2" s="5" t="s">
        <v>924</v>
      </c>
      <c r="VS2" s="5" t="s">
        <v>925</v>
      </c>
      <c r="VT2" s="5" t="s">
        <v>926</v>
      </c>
      <c r="VU2" s="5" t="s">
        <v>927</v>
      </c>
      <c r="VV2" s="5" t="s">
        <v>928</v>
      </c>
      <c r="VW2" s="5" t="s">
        <v>929</v>
      </c>
      <c r="VX2" s="5" t="s">
        <v>930</v>
      </c>
      <c r="VY2" s="5" t="s">
        <v>931</v>
      </c>
      <c r="VZ2" s="5" t="s">
        <v>932</v>
      </c>
      <c r="WA2" s="5" t="s">
        <v>933</v>
      </c>
      <c r="WB2" s="5" t="s">
        <v>934</v>
      </c>
      <c r="WC2" s="5" t="s">
        <v>935</v>
      </c>
      <c r="WD2" s="5" t="s">
        <v>936</v>
      </c>
      <c r="WE2" s="5" t="s">
        <v>937</v>
      </c>
      <c r="WF2" s="5" t="s">
        <v>938</v>
      </c>
      <c r="WG2" s="5" t="s">
        <v>939</v>
      </c>
      <c r="WH2" s="5" t="s">
        <v>940</v>
      </c>
      <c r="WI2" s="5" t="s">
        <v>941</v>
      </c>
      <c r="WJ2" s="5" t="s">
        <v>942</v>
      </c>
      <c r="WK2" s="5" t="s">
        <v>1849</v>
      </c>
      <c r="WL2" s="5" t="s">
        <v>943</v>
      </c>
      <c r="WM2" s="5" t="s">
        <v>944</v>
      </c>
      <c r="WN2" s="5" t="s">
        <v>945</v>
      </c>
      <c r="WO2" s="5" t="s">
        <v>946</v>
      </c>
      <c r="WP2" s="5" t="s">
        <v>947</v>
      </c>
      <c r="WQ2" s="5" t="s">
        <v>948</v>
      </c>
      <c r="WR2" s="5" t="s">
        <v>949</v>
      </c>
      <c r="WS2" s="5" t="s">
        <v>950</v>
      </c>
      <c r="WT2" s="5" t="s">
        <v>951</v>
      </c>
      <c r="WU2" s="5" t="s">
        <v>952</v>
      </c>
      <c r="WV2" s="5" t="s">
        <v>953</v>
      </c>
      <c r="WW2" s="5" t="s">
        <v>954</v>
      </c>
      <c r="WX2" s="5" t="s">
        <v>955</v>
      </c>
      <c r="WY2" s="5" t="s">
        <v>956</v>
      </c>
      <c r="WZ2" s="5" t="s">
        <v>957</v>
      </c>
      <c r="XA2" s="5" t="s">
        <v>958</v>
      </c>
      <c r="XB2" s="5" t="s">
        <v>959</v>
      </c>
      <c r="XC2" s="5" t="s">
        <v>960</v>
      </c>
      <c r="XD2" s="5" t="s">
        <v>961</v>
      </c>
      <c r="XE2" s="5" t="s">
        <v>962</v>
      </c>
      <c r="XF2" s="5" t="s">
        <v>963</v>
      </c>
      <c r="XG2" s="5" t="s">
        <v>964</v>
      </c>
      <c r="XH2" s="5" t="s">
        <v>965</v>
      </c>
      <c r="XI2" s="5" t="s">
        <v>966</v>
      </c>
      <c r="XJ2" s="5" t="s">
        <v>967</v>
      </c>
      <c r="XK2" s="5" t="s">
        <v>968</v>
      </c>
      <c r="XL2" s="5" t="s">
        <v>969</v>
      </c>
      <c r="XM2" s="5" t="s">
        <v>970</v>
      </c>
      <c r="XN2" s="5" t="s">
        <v>971</v>
      </c>
      <c r="XO2" s="5" t="s">
        <v>972</v>
      </c>
      <c r="XP2" s="5" t="s">
        <v>973</v>
      </c>
      <c r="XQ2" s="5" t="s">
        <v>974</v>
      </c>
      <c r="XR2" s="5" t="s">
        <v>975</v>
      </c>
      <c r="XS2" s="5" t="s">
        <v>976</v>
      </c>
      <c r="XT2" s="5" t="s">
        <v>977</v>
      </c>
      <c r="XU2" s="5" t="s">
        <v>978</v>
      </c>
      <c r="XV2" s="5" t="s">
        <v>979</v>
      </c>
      <c r="XW2" s="5" t="s">
        <v>980</v>
      </c>
      <c r="XX2" s="5" t="s">
        <v>981</v>
      </c>
      <c r="XY2" s="5" t="s">
        <v>982</v>
      </c>
      <c r="XZ2" s="5" t="s">
        <v>983</v>
      </c>
      <c r="YA2" s="5" t="s">
        <v>984</v>
      </c>
      <c r="YB2" s="5" t="s">
        <v>985</v>
      </c>
      <c r="YC2" s="5" t="s">
        <v>986</v>
      </c>
      <c r="YD2" s="5" t="s">
        <v>987</v>
      </c>
      <c r="YE2" s="5" t="s">
        <v>988</v>
      </c>
      <c r="YF2" s="5" t="s">
        <v>989</v>
      </c>
      <c r="YG2" s="5" t="s">
        <v>990</v>
      </c>
      <c r="YH2" s="5" t="s">
        <v>991</v>
      </c>
      <c r="YI2" s="5" t="s">
        <v>992</v>
      </c>
      <c r="YJ2" s="5" t="s">
        <v>993</v>
      </c>
      <c r="YK2" s="5" t="s">
        <v>994</v>
      </c>
      <c r="YL2" s="5" t="s">
        <v>995</v>
      </c>
      <c r="YM2" s="5" t="s">
        <v>996</v>
      </c>
      <c r="YN2" s="5" t="s">
        <v>997</v>
      </c>
      <c r="YO2" s="5" t="s">
        <v>998</v>
      </c>
      <c r="YP2" s="5" t="s">
        <v>999</v>
      </c>
      <c r="YQ2" s="5" t="s">
        <v>1000</v>
      </c>
      <c r="YR2" s="5" t="s">
        <v>1001</v>
      </c>
      <c r="YS2" s="5" t="s">
        <v>1002</v>
      </c>
      <c r="YT2" s="5" t="s">
        <v>1003</v>
      </c>
      <c r="YU2" s="5" t="s">
        <v>1004</v>
      </c>
      <c r="YV2" s="5" t="s">
        <v>1005</v>
      </c>
      <c r="YW2" s="5" t="s">
        <v>1006</v>
      </c>
      <c r="YX2" s="5" t="s">
        <v>1007</v>
      </c>
      <c r="YY2" s="5" t="s">
        <v>1008</v>
      </c>
      <c r="YZ2" s="5" t="s">
        <v>1009</v>
      </c>
      <c r="ZA2" s="5" t="s">
        <v>1010</v>
      </c>
      <c r="ZB2" s="5" t="s">
        <v>1011</v>
      </c>
      <c r="ZC2" s="5" t="s">
        <v>1012</v>
      </c>
      <c r="ZD2" s="5" t="s">
        <v>1013</v>
      </c>
      <c r="ZE2" s="5" t="s">
        <v>1014</v>
      </c>
      <c r="ZF2" s="5" t="s">
        <v>1015</v>
      </c>
      <c r="ZG2" s="5" t="s">
        <v>1016</v>
      </c>
      <c r="ZH2" s="5" t="s">
        <v>1017</v>
      </c>
      <c r="ZI2" s="5" t="s">
        <v>1018</v>
      </c>
      <c r="ZJ2" s="5" t="s">
        <v>1019</v>
      </c>
      <c r="ZK2" s="5" t="s">
        <v>1020</v>
      </c>
      <c r="ZL2" s="5" t="s">
        <v>1021</v>
      </c>
      <c r="ZM2" s="5" t="s">
        <v>1022</v>
      </c>
      <c r="ZN2" s="5" t="s">
        <v>1023</v>
      </c>
      <c r="ZO2" s="5" t="s">
        <v>1024</v>
      </c>
      <c r="ZP2" s="5" t="s">
        <v>1025</v>
      </c>
      <c r="ZQ2" s="5" t="s">
        <v>1026</v>
      </c>
      <c r="ZR2" s="5" t="s">
        <v>1027</v>
      </c>
      <c r="ZS2" s="5" t="s">
        <v>1028</v>
      </c>
      <c r="ZT2" s="5" t="s">
        <v>1029</v>
      </c>
      <c r="ZU2" s="5" t="s">
        <v>1030</v>
      </c>
      <c r="ZV2" s="5" t="s">
        <v>1031</v>
      </c>
      <c r="ZW2" s="5" t="s">
        <v>1032</v>
      </c>
      <c r="ZX2" s="5" t="s">
        <v>1033</v>
      </c>
      <c r="ZY2" s="5" t="s">
        <v>1034</v>
      </c>
      <c r="ZZ2" s="49" t="s">
        <v>2208</v>
      </c>
      <c r="AAA2" s="49" t="s">
        <v>2209</v>
      </c>
      <c r="AAB2" s="49" t="s">
        <v>2210</v>
      </c>
      <c r="AAC2" s="49" t="s">
        <v>2212</v>
      </c>
      <c r="AAD2" s="49" t="s">
        <v>2211</v>
      </c>
      <c r="AAE2" s="49" t="s">
        <v>2230</v>
      </c>
      <c r="AAF2" s="49" t="s">
        <v>2213</v>
      </c>
      <c r="AAG2" s="49" t="s">
        <v>2223</v>
      </c>
      <c r="AAH2" s="49" t="s">
        <v>2224</v>
      </c>
      <c r="AAI2" s="49" t="s">
        <v>2225</v>
      </c>
      <c r="AAJ2" s="49" t="s">
        <v>2226</v>
      </c>
      <c r="AAK2" s="49" t="s">
        <v>2227</v>
      </c>
      <c r="AAL2" s="49" t="s">
        <v>2232</v>
      </c>
      <c r="AAM2" s="49" t="s">
        <v>2228</v>
      </c>
      <c r="AAN2" s="49" t="s">
        <v>2239</v>
      </c>
      <c r="AAO2" s="49" t="s">
        <v>2240</v>
      </c>
      <c r="AAP2" s="49" t="s">
        <v>2241</v>
      </c>
      <c r="AAQ2" s="49" t="s">
        <v>2242</v>
      </c>
      <c r="AAR2" s="49" t="s">
        <v>2243</v>
      </c>
      <c r="AAS2" s="49" t="s">
        <v>2244</v>
      </c>
      <c r="AAT2" s="49" t="s">
        <v>2245</v>
      </c>
      <c r="AAU2" s="5" t="s">
        <v>1200</v>
      </c>
      <c r="AAV2" s="5" t="s">
        <v>1201</v>
      </c>
      <c r="AAW2" s="5" t="s">
        <v>1202</v>
      </c>
      <c r="AAX2" s="5" t="s">
        <v>1203</v>
      </c>
      <c r="AAY2" s="5" t="s">
        <v>1204</v>
      </c>
      <c r="AAZ2" s="5" t="s">
        <v>1205</v>
      </c>
      <c r="ABA2" s="5" t="s">
        <v>1206</v>
      </c>
      <c r="ABB2" s="5" t="s">
        <v>1207</v>
      </c>
      <c r="ABC2" s="5" t="s">
        <v>1208</v>
      </c>
      <c r="ABD2" s="5" t="s">
        <v>1209</v>
      </c>
      <c r="ABE2" s="5" t="s">
        <v>1210</v>
      </c>
      <c r="ABF2" s="5" t="s">
        <v>1211</v>
      </c>
      <c r="ABG2" s="5" t="s">
        <v>1212</v>
      </c>
      <c r="ABH2" s="5" t="s">
        <v>1213</v>
      </c>
      <c r="ABI2" s="5" t="s">
        <v>1214</v>
      </c>
      <c r="ABJ2" s="5" t="s">
        <v>1215</v>
      </c>
      <c r="ABK2" s="5" t="s">
        <v>1216</v>
      </c>
      <c r="ABL2" s="5" t="s">
        <v>1217</v>
      </c>
      <c r="ABM2" s="5" t="s">
        <v>1218</v>
      </c>
      <c r="ABN2" s="5" t="s">
        <v>1219</v>
      </c>
      <c r="ABO2" s="5" t="s">
        <v>1220</v>
      </c>
      <c r="ABP2" s="5" t="s">
        <v>1221</v>
      </c>
      <c r="ABQ2" s="5" t="s">
        <v>1222</v>
      </c>
      <c r="ABR2" s="5" t="s">
        <v>1223</v>
      </c>
      <c r="ABS2" s="5" t="s">
        <v>1224</v>
      </c>
      <c r="ABT2" s="5" t="s">
        <v>1225</v>
      </c>
      <c r="ABU2" s="5" t="s">
        <v>1226</v>
      </c>
      <c r="ABV2" s="5" t="s">
        <v>1227</v>
      </c>
      <c r="ABW2" s="5" t="s">
        <v>1228</v>
      </c>
      <c r="ABX2" s="5" t="s">
        <v>1229</v>
      </c>
      <c r="ABY2" s="5" t="s">
        <v>1230</v>
      </c>
      <c r="ABZ2" s="5" t="s">
        <v>1231</v>
      </c>
      <c r="ACA2" s="5" t="s">
        <v>1232</v>
      </c>
      <c r="ACB2" s="5" t="s">
        <v>1233</v>
      </c>
      <c r="ACC2" s="5" t="s">
        <v>1234</v>
      </c>
      <c r="ACD2" s="5" t="s">
        <v>1235</v>
      </c>
      <c r="ACE2" s="5" t="s">
        <v>1236</v>
      </c>
      <c r="ACF2" s="5" t="s">
        <v>1237</v>
      </c>
      <c r="ACG2" s="5" t="s">
        <v>1238</v>
      </c>
      <c r="ACH2" s="5" t="s">
        <v>1239</v>
      </c>
      <c r="ACI2" s="5" t="s">
        <v>1240</v>
      </c>
      <c r="ACJ2" s="5" t="s">
        <v>1241</v>
      </c>
      <c r="ACK2" s="5" t="s">
        <v>1242</v>
      </c>
      <c r="ACL2" s="5" t="s">
        <v>1243</v>
      </c>
      <c r="ACM2" s="5" t="s">
        <v>1244</v>
      </c>
      <c r="ACN2" s="5" t="s">
        <v>1245</v>
      </c>
      <c r="ACO2" s="5" t="s">
        <v>1246</v>
      </c>
      <c r="ACP2" s="5" t="s">
        <v>1247</v>
      </c>
      <c r="ACQ2" s="5" t="s">
        <v>1248</v>
      </c>
      <c r="ACR2" s="5" t="s">
        <v>1249</v>
      </c>
      <c r="ACS2" s="5" t="s">
        <v>1250</v>
      </c>
      <c r="ACT2" s="5" t="s">
        <v>1251</v>
      </c>
      <c r="ACU2" s="5" t="s">
        <v>1252</v>
      </c>
      <c r="ACV2" s="5" t="s">
        <v>1253</v>
      </c>
      <c r="ACW2" s="5" t="s">
        <v>1254</v>
      </c>
      <c r="ACX2" s="5" t="s">
        <v>1255</v>
      </c>
      <c r="ACY2" s="5" t="s">
        <v>1256</v>
      </c>
      <c r="ACZ2" s="5" t="s">
        <v>1257</v>
      </c>
      <c r="ADA2" s="5" t="s">
        <v>1258</v>
      </c>
      <c r="ADB2" s="5" t="s">
        <v>1259</v>
      </c>
      <c r="ADC2" s="5" t="s">
        <v>1260</v>
      </c>
      <c r="ADD2" s="5" t="s">
        <v>1261</v>
      </c>
      <c r="ADE2" s="5" t="s">
        <v>1262</v>
      </c>
      <c r="ADF2" s="5" t="s">
        <v>1263</v>
      </c>
      <c r="ADG2" s="5" t="s">
        <v>1264</v>
      </c>
      <c r="ADH2" s="5" t="s">
        <v>1265</v>
      </c>
      <c r="ADI2" s="5" t="s">
        <v>1266</v>
      </c>
      <c r="ADJ2" s="5" t="s">
        <v>1267</v>
      </c>
      <c r="ADK2" s="5" t="s">
        <v>1268</v>
      </c>
      <c r="ADL2" s="5" t="s">
        <v>1269</v>
      </c>
      <c r="ADM2" s="5" t="s">
        <v>1270</v>
      </c>
      <c r="ADN2" s="5" t="s">
        <v>1271</v>
      </c>
      <c r="ADO2" s="5" t="s">
        <v>1272</v>
      </c>
      <c r="ADP2" s="5" t="s">
        <v>1273</v>
      </c>
      <c r="ADQ2" s="5" t="s">
        <v>1274</v>
      </c>
      <c r="ADR2" s="5" t="s">
        <v>1275</v>
      </c>
      <c r="ADS2" s="5" t="s">
        <v>1276</v>
      </c>
      <c r="ADT2" s="5" t="s">
        <v>1277</v>
      </c>
      <c r="ADU2" s="5" t="s">
        <v>1278</v>
      </c>
      <c r="ADV2" s="5" t="s">
        <v>1279</v>
      </c>
      <c r="ADW2" s="5" t="s">
        <v>1280</v>
      </c>
      <c r="ADX2" s="5" t="s">
        <v>1281</v>
      </c>
      <c r="ADY2" s="5" t="s">
        <v>1282</v>
      </c>
      <c r="ADZ2" s="5" t="s">
        <v>1283</v>
      </c>
      <c r="AEA2" s="5" t="s">
        <v>1284</v>
      </c>
      <c r="AEB2" s="5" t="s">
        <v>1285</v>
      </c>
      <c r="AEC2" s="5" t="s">
        <v>1286</v>
      </c>
      <c r="AED2" s="5" t="s">
        <v>1287</v>
      </c>
      <c r="AEE2" s="5" t="s">
        <v>1288</v>
      </c>
      <c r="AEF2" s="5" t="s">
        <v>1289</v>
      </c>
      <c r="AEG2" s="5" t="s">
        <v>1290</v>
      </c>
      <c r="AEH2" s="5" t="s">
        <v>1291</v>
      </c>
      <c r="AEI2" s="5" t="s">
        <v>1292</v>
      </c>
      <c r="AEJ2" s="5" t="s">
        <v>1293</v>
      </c>
      <c r="AEK2" s="5" t="s">
        <v>1294</v>
      </c>
      <c r="AEL2" s="5" t="s">
        <v>1295</v>
      </c>
      <c r="AEM2" s="5" t="s">
        <v>1296</v>
      </c>
      <c r="AEN2" s="5" t="s">
        <v>1297</v>
      </c>
      <c r="AEO2" s="5" t="s">
        <v>1298</v>
      </c>
      <c r="AEP2" s="5" t="s">
        <v>1299</v>
      </c>
      <c r="AEQ2" s="5" t="s">
        <v>1300</v>
      </c>
      <c r="AER2" s="5" t="s">
        <v>1301</v>
      </c>
      <c r="AES2" s="5" t="s">
        <v>1302</v>
      </c>
      <c r="AET2" s="5" t="s">
        <v>1303</v>
      </c>
      <c r="AEU2" s="5" t="s">
        <v>1304</v>
      </c>
      <c r="AEV2" s="5" t="s">
        <v>1305</v>
      </c>
      <c r="AEW2" s="5" t="s">
        <v>1306</v>
      </c>
      <c r="AEX2" s="5" t="s">
        <v>1307</v>
      </c>
      <c r="AEY2" s="5" t="s">
        <v>1308</v>
      </c>
      <c r="AEZ2" s="5" t="s">
        <v>1309</v>
      </c>
      <c r="AFA2" s="5" t="s">
        <v>1310</v>
      </c>
      <c r="AFB2" s="5" t="s">
        <v>1311</v>
      </c>
      <c r="AFC2" s="5" t="s">
        <v>1312</v>
      </c>
      <c r="AFD2" s="5" t="s">
        <v>1313</v>
      </c>
      <c r="AFE2" s="5" t="s">
        <v>1314</v>
      </c>
      <c r="AFF2" s="5" t="s">
        <v>1315</v>
      </c>
      <c r="AFG2" s="5" t="s">
        <v>1316</v>
      </c>
      <c r="AFH2" s="5" t="s">
        <v>1317</v>
      </c>
      <c r="AFI2" s="5" t="s">
        <v>1318</v>
      </c>
      <c r="AFJ2" s="5" t="s">
        <v>1319</v>
      </c>
      <c r="AFK2" s="5" t="s">
        <v>1320</v>
      </c>
      <c r="AFL2" s="5" t="s">
        <v>1321</v>
      </c>
      <c r="AFM2" s="5" t="s">
        <v>1322</v>
      </c>
      <c r="AFN2" s="5" t="s">
        <v>1323</v>
      </c>
      <c r="AFO2" s="5" t="s">
        <v>1324</v>
      </c>
      <c r="AFP2" s="5" t="s">
        <v>1325</v>
      </c>
      <c r="AFQ2" s="5" t="s">
        <v>1326</v>
      </c>
      <c r="AFR2" s="5" t="s">
        <v>1327</v>
      </c>
      <c r="AFS2" s="5" t="s">
        <v>1328</v>
      </c>
      <c r="AFT2" s="5" t="s">
        <v>1329</v>
      </c>
      <c r="AFU2" s="5" t="s">
        <v>1330</v>
      </c>
      <c r="AFV2" s="5" t="s">
        <v>1331</v>
      </c>
      <c r="AFW2" s="5" t="s">
        <v>1332</v>
      </c>
      <c r="AFX2" s="5" t="s">
        <v>1333</v>
      </c>
      <c r="AFY2" s="5" t="s">
        <v>1334</v>
      </c>
      <c r="AFZ2" s="5" t="s">
        <v>1335</v>
      </c>
      <c r="AGA2" s="5" t="s">
        <v>1336</v>
      </c>
      <c r="AGB2" s="5" t="s">
        <v>1337</v>
      </c>
      <c r="AGC2" s="5" t="s">
        <v>1338</v>
      </c>
      <c r="AGD2" s="5" t="s">
        <v>1339</v>
      </c>
      <c r="AGE2" s="5" t="s">
        <v>1340</v>
      </c>
      <c r="AGF2" s="5" t="s">
        <v>1341</v>
      </c>
      <c r="AGG2" s="5" t="s">
        <v>1342</v>
      </c>
      <c r="AGH2" s="5" t="s">
        <v>1343</v>
      </c>
      <c r="AGI2" s="5" t="s">
        <v>1344</v>
      </c>
      <c r="AGJ2" s="5" t="s">
        <v>1345</v>
      </c>
      <c r="AGK2" s="5" t="s">
        <v>1346</v>
      </c>
      <c r="AGL2" s="5" t="s">
        <v>1347</v>
      </c>
      <c r="AGM2" s="5" t="s">
        <v>1348</v>
      </c>
      <c r="AGN2" s="5" t="s">
        <v>1349</v>
      </c>
      <c r="AGO2" s="5" t="s">
        <v>1350</v>
      </c>
      <c r="AGP2" s="5" t="s">
        <v>1351</v>
      </c>
      <c r="AGQ2" s="5" t="s">
        <v>1352</v>
      </c>
      <c r="AGR2" s="5" t="s">
        <v>1353</v>
      </c>
      <c r="AGS2" s="5" t="s">
        <v>1354</v>
      </c>
      <c r="AGT2" s="5" t="s">
        <v>1355</v>
      </c>
      <c r="AGU2" s="5" t="s">
        <v>1356</v>
      </c>
      <c r="AGV2" s="5" t="s">
        <v>1357</v>
      </c>
      <c r="AGW2" s="5" t="s">
        <v>1358</v>
      </c>
      <c r="AGX2" s="5" t="s">
        <v>1359</v>
      </c>
      <c r="AGY2" s="5" t="s">
        <v>1360</v>
      </c>
      <c r="AGZ2" s="5" t="s">
        <v>1361</v>
      </c>
      <c r="AHA2" s="5" t="s">
        <v>1362</v>
      </c>
      <c r="AHB2" s="5" t="s">
        <v>1363</v>
      </c>
      <c r="AHC2" s="5" t="s">
        <v>1364</v>
      </c>
      <c r="AHD2" s="5" t="s">
        <v>1365</v>
      </c>
      <c r="AHE2" s="5" t="s">
        <v>1366</v>
      </c>
      <c r="AHF2" s="5" t="s">
        <v>1367</v>
      </c>
      <c r="AHG2" s="5" t="s">
        <v>1368</v>
      </c>
      <c r="AHH2" s="5" t="s">
        <v>1369</v>
      </c>
      <c r="AHI2" s="5" t="s">
        <v>1370</v>
      </c>
      <c r="AHJ2" s="5" t="s">
        <v>1371</v>
      </c>
      <c r="AHK2" s="5" t="s">
        <v>1372</v>
      </c>
      <c r="AHL2" s="5" t="s">
        <v>1373</v>
      </c>
      <c r="AHM2" s="5" t="s">
        <v>1374</v>
      </c>
      <c r="AHN2" s="5" t="s">
        <v>1375</v>
      </c>
      <c r="AHO2" s="5" t="s">
        <v>1376</v>
      </c>
      <c r="AHP2" s="5" t="s">
        <v>1377</v>
      </c>
      <c r="AHQ2" s="5" t="s">
        <v>1378</v>
      </c>
      <c r="AHR2" s="5" t="s">
        <v>1379</v>
      </c>
      <c r="AHS2" s="5" t="s">
        <v>1380</v>
      </c>
      <c r="AHT2" s="5" t="s">
        <v>1381</v>
      </c>
      <c r="AHU2" s="5" t="s">
        <v>1382</v>
      </c>
      <c r="AHV2" s="5" t="s">
        <v>1383</v>
      </c>
      <c r="AHW2" s="5" t="s">
        <v>1384</v>
      </c>
      <c r="AHX2" s="5" t="s">
        <v>1385</v>
      </c>
      <c r="AHY2" s="5" t="s">
        <v>1386</v>
      </c>
      <c r="AHZ2" s="5" t="s">
        <v>1387</v>
      </c>
      <c r="AIA2" s="5" t="s">
        <v>1388</v>
      </c>
      <c r="AIB2" s="5" t="s">
        <v>1389</v>
      </c>
      <c r="AIC2" s="5" t="s">
        <v>1390</v>
      </c>
      <c r="AID2" s="5" t="s">
        <v>1391</v>
      </c>
      <c r="AIE2" s="5" t="s">
        <v>1392</v>
      </c>
      <c r="AIF2" s="5" t="s">
        <v>1393</v>
      </c>
      <c r="AIG2" s="5" t="s">
        <v>1394</v>
      </c>
      <c r="AIH2" s="5" t="s">
        <v>1395</v>
      </c>
      <c r="AII2" s="5" t="s">
        <v>1396</v>
      </c>
      <c r="AIJ2" s="5" t="s">
        <v>1397</v>
      </c>
      <c r="AIK2" s="5" t="s">
        <v>1398</v>
      </c>
      <c r="AIL2" s="5" t="s">
        <v>1399</v>
      </c>
      <c r="AIM2" s="5" t="s">
        <v>1400</v>
      </c>
      <c r="AIN2" s="5" t="s">
        <v>1401</v>
      </c>
      <c r="AIO2" s="5" t="s">
        <v>1402</v>
      </c>
      <c r="AIP2" s="5" t="s">
        <v>1403</v>
      </c>
      <c r="AIQ2" s="5" t="s">
        <v>1404</v>
      </c>
      <c r="AIR2" s="5" t="s">
        <v>1405</v>
      </c>
      <c r="AIS2" s="5" t="s">
        <v>1406</v>
      </c>
      <c r="AIT2" s="5" t="s">
        <v>1407</v>
      </c>
      <c r="AIU2" s="5" t="s">
        <v>1408</v>
      </c>
      <c r="AIV2" s="5" t="s">
        <v>1409</v>
      </c>
      <c r="AIW2" s="5" t="s">
        <v>1410</v>
      </c>
      <c r="AIX2" s="5" t="s">
        <v>1411</v>
      </c>
      <c r="AIY2" s="5" t="s">
        <v>1412</v>
      </c>
      <c r="AIZ2" s="5" t="s">
        <v>1413</v>
      </c>
      <c r="AJA2" s="5" t="s">
        <v>1414</v>
      </c>
      <c r="AJB2" s="5" t="s">
        <v>1415</v>
      </c>
      <c r="AJC2" s="5" t="s">
        <v>1416</v>
      </c>
      <c r="AJD2" s="5" t="s">
        <v>1417</v>
      </c>
      <c r="AJE2" s="5" t="s">
        <v>1418</v>
      </c>
      <c r="AJF2" s="5" t="s">
        <v>1419</v>
      </c>
      <c r="AJG2" s="5" t="s">
        <v>1420</v>
      </c>
      <c r="AJH2" s="5" t="s">
        <v>1421</v>
      </c>
      <c r="AJI2" s="5" t="s">
        <v>1422</v>
      </c>
      <c r="AJJ2" s="5" t="s">
        <v>1423</v>
      </c>
      <c r="AJK2" s="11" t="s">
        <v>1510</v>
      </c>
      <c r="AJL2" s="11" t="s">
        <v>1511</v>
      </c>
      <c r="AJM2" s="11" t="s">
        <v>1512</v>
      </c>
      <c r="AJN2" s="11" t="s">
        <v>1513</v>
      </c>
      <c r="AJO2" s="11" t="s">
        <v>1514</v>
      </c>
      <c r="AJP2" s="11" t="s">
        <v>1515</v>
      </c>
      <c r="AJQ2" s="11" t="s">
        <v>1516</v>
      </c>
      <c r="AJR2" s="11" t="s">
        <v>1517</v>
      </c>
      <c r="AJS2" s="11" t="s">
        <v>1518</v>
      </c>
      <c r="AJT2" s="11" t="s">
        <v>1519</v>
      </c>
      <c r="AJU2" s="11" t="s">
        <v>1520</v>
      </c>
      <c r="AJV2" s="11" t="s">
        <v>1521</v>
      </c>
      <c r="AJW2" s="11" t="s">
        <v>2235</v>
      </c>
      <c r="AJX2" s="11" t="s">
        <v>1522</v>
      </c>
      <c r="AJY2" s="11" t="s">
        <v>1523</v>
      </c>
      <c r="AJZ2" s="11" t="s">
        <v>1524</v>
      </c>
      <c r="AKA2" s="11" t="s">
        <v>1525</v>
      </c>
      <c r="AKB2" s="11" t="s">
        <v>1892</v>
      </c>
      <c r="AKC2" s="11" t="s">
        <v>1664</v>
      </c>
      <c r="AKD2" s="11" t="s">
        <v>1803</v>
      </c>
      <c r="AKE2" s="11" t="s">
        <v>1891</v>
      </c>
      <c r="AKF2" s="11" t="s">
        <v>1804</v>
      </c>
      <c r="AKG2" s="11" t="s">
        <v>1893</v>
      </c>
      <c r="AKH2" s="11" t="s">
        <v>1894</v>
      </c>
      <c r="AKI2" s="11" t="s">
        <v>1895</v>
      </c>
      <c r="AKJ2" s="11" t="s">
        <v>1896</v>
      </c>
      <c r="AKK2" s="11" t="s">
        <v>1897</v>
      </c>
      <c r="AKL2" s="11" t="s">
        <v>1898</v>
      </c>
      <c r="AKM2" s="11" t="s">
        <v>1899</v>
      </c>
      <c r="AKN2" s="11" t="s">
        <v>1900</v>
      </c>
      <c r="AKO2" s="11" t="s">
        <v>1901</v>
      </c>
      <c r="AKP2" s="11" t="s">
        <v>1902</v>
      </c>
      <c r="AKQ2" s="11" t="s">
        <v>1527</v>
      </c>
      <c r="AKR2" s="11" t="s">
        <v>1538</v>
      </c>
      <c r="AKS2" s="11" t="s">
        <v>1539</v>
      </c>
      <c r="AKT2" s="11" t="s">
        <v>1540</v>
      </c>
      <c r="AKU2" s="11" t="s">
        <v>1541</v>
      </c>
      <c r="AKV2" s="11" t="s">
        <v>1542</v>
      </c>
      <c r="AKW2" s="11" t="s">
        <v>1543</v>
      </c>
      <c r="AKX2" s="11" t="s">
        <v>1544</v>
      </c>
      <c r="AKY2" s="11" t="s">
        <v>1545</v>
      </c>
      <c r="AKZ2" s="11" t="s">
        <v>1546</v>
      </c>
      <c r="ALA2" s="11" t="s">
        <v>1547</v>
      </c>
      <c r="ALB2" s="11" t="s">
        <v>1548</v>
      </c>
      <c r="ALC2" s="11" t="s">
        <v>1549</v>
      </c>
      <c r="ALD2" s="11" t="s">
        <v>1550</v>
      </c>
      <c r="ALE2" s="11" t="s">
        <v>1551</v>
      </c>
      <c r="ALF2" s="11" t="s">
        <v>1552</v>
      </c>
      <c r="ALG2" s="11" t="s">
        <v>1553</v>
      </c>
      <c r="ALH2" s="11" t="s">
        <v>1554</v>
      </c>
      <c r="ALI2" s="11" t="s">
        <v>1555</v>
      </c>
      <c r="ALJ2" s="11" t="s">
        <v>1556</v>
      </c>
      <c r="ALK2" s="11" t="s">
        <v>1557</v>
      </c>
      <c r="ALL2" s="11" t="s">
        <v>1558</v>
      </c>
      <c r="ALM2" s="11" t="s">
        <v>1559</v>
      </c>
      <c r="ALN2" s="11" t="s">
        <v>1560</v>
      </c>
      <c r="ALO2" s="11" t="s">
        <v>1561</v>
      </c>
      <c r="ALP2" s="11" t="s">
        <v>1562</v>
      </c>
      <c r="ALQ2" s="11" t="s">
        <v>1563</v>
      </c>
      <c r="ALR2" s="11" t="s">
        <v>1564</v>
      </c>
      <c r="ALS2" s="11" t="s">
        <v>1565</v>
      </c>
      <c r="ALT2" s="11" t="s">
        <v>1566</v>
      </c>
      <c r="ALU2" s="11" t="s">
        <v>1567</v>
      </c>
      <c r="ALV2" s="11" t="s">
        <v>1568</v>
      </c>
      <c r="ALW2" s="11" t="s">
        <v>1569</v>
      </c>
      <c r="ALX2" s="11" t="s">
        <v>1570</v>
      </c>
      <c r="ALY2" s="11" t="s">
        <v>1571</v>
      </c>
      <c r="ALZ2" s="11" t="s">
        <v>1665</v>
      </c>
      <c r="AMA2" s="11" t="s">
        <v>1572</v>
      </c>
      <c r="AMB2" s="11" t="s">
        <v>1573</v>
      </c>
      <c r="AMC2" s="11" t="s">
        <v>1574</v>
      </c>
      <c r="AMD2" s="11" t="s">
        <v>1575</v>
      </c>
      <c r="AME2" s="11" t="s">
        <v>1576</v>
      </c>
      <c r="AMF2" s="11" t="s">
        <v>1577</v>
      </c>
      <c r="AMG2" s="11" t="s">
        <v>1578</v>
      </c>
      <c r="AMH2" s="11" t="s">
        <v>1579</v>
      </c>
      <c r="AMI2" s="11" t="s">
        <v>1580</v>
      </c>
      <c r="AMJ2" s="11" t="s">
        <v>1581</v>
      </c>
      <c r="AMK2" s="11" t="s">
        <v>1582</v>
      </c>
      <c r="AML2" s="11" t="s">
        <v>1583</v>
      </c>
      <c r="AMM2" s="11" t="s">
        <v>1666</v>
      </c>
      <c r="AMN2" s="11" t="s">
        <v>1584</v>
      </c>
      <c r="AMO2" s="11" t="s">
        <v>1585</v>
      </c>
      <c r="AMP2" s="11" t="s">
        <v>1586</v>
      </c>
      <c r="AMQ2" s="11" t="s">
        <v>1587</v>
      </c>
      <c r="AMR2" s="11" t="s">
        <v>1588</v>
      </c>
      <c r="AMS2" s="11" t="s">
        <v>1589</v>
      </c>
      <c r="AMT2" s="11" t="s">
        <v>1590</v>
      </c>
      <c r="AMU2" s="11" t="s">
        <v>1591</v>
      </c>
      <c r="AMV2" s="11" t="s">
        <v>1592</v>
      </c>
      <c r="AMW2" s="11" t="s">
        <v>1593</v>
      </c>
      <c r="AMX2" s="11" t="s">
        <v>1594</v>
      </c>
      <c r="AMY2" s="11" t="s">
        <v>1595</v>
      </c>
      <c r="AMZ2" s="11" t="s">
        <v>1596</v>
      </c>
      <c r="ANA2" s="11" t="s">
        <v>1597</v>
      </c>
      <c r="ANB2" s="11" t="s">
        <v>1598</v>
      </c>
      <c r="ANC2" s="11" t="s">
        <v>1599</v>
      </c>
      <c r="AND2" s="11" t="s">
        <v>1600</v>
      </c>
      <c r="ANE2" s="11" t="s">
        <v>1601</v>
      </c>
      <c r="ANF2" s="11" t="s">
        <v>1602</v>
      </c>
      <c r="ANG2" s="11" t="s">
        <v>1603</v>
      </c>
      <c r="ANH2" s="11" t="s">
        <v>1604</v>
      </c>
      <c r="ANI2" s="11" t="s">
        <v>1605</v>
      </c>
      <c r="ANJ2" s="11" t="s">
        <v>1606</v>
      </c>
      <c r="ANK2" s="11" t="s">
        <v>1607</v>
      </c>
      <c r="ANL2" s="11" t="s">
        <v>1608</v>
      </c>
      <c r="ANM2" s="11" t="s">
        <v>1609</v>
      </c>
      <c r="ANN2" s="11" t="s">
        <v>1610</v>
      </c>
      <c r="ANO2" s="11" t="s">
        <v>1611</v>
      </c>
      <c r="ANP2" s="11" t="s">
        <v>1612</v>
      </c>
      <c r="ANQ2" s="11" t="s">
        <v>1613</v>
      </c>
      <c r="ANR2" s="11" t="s">
        <v>1614</v>
      </c>
      <c r="ANS2" s="11" t="s">
        <v>1615</v>
      </c>
      <c r="ANT2" s="11" t="s">
        <v>1616</v>
      </c>
      <c r="ANU2" s="11" t="s">
        <v>1617</v>
      </c>
      <c r="ANV2" s="11" t="s">
        <v>1618</v>
      </c>
      <c r="ANW2" s="11" t="s">
        <v>1619</v>
      </c>
      <c r="ANX2" s="11" t="s">
        <v>1620</v>
      </c>
      <c r="ANY2" s="11" t="s">
        <v>1621</v>
      </c>
      <c r="ANZ2" s="11" t="s">
        <v>1622</v>
      </c>
      <c r="AOA2" s="11" t="s">
        <v>1623</v>
      </c>
      <c r="AOB2" s="11" t="s">
        <v>1624</v>
      </c>
      <c r="AOC2" s="11" t="s">
        <v>1625</v>
      </c>
      <c r="AOD2" s="11" t="s">
        <v>1626</v>
      </c>
      <c r="AOE2" s="11" t="s">
        <v>1667</v>
      </c>
      <c r="AOF2" s="11" t="s">
        <v>1627</v>
      </c>
      <c r="AOG2" s="11" t="s">
        <v>1628</v>
      </c>
      <c r="AOH2" s="11" t="s">
        <v>1629</v>
      </c>
      <c r="AOI2" s="11" t="s">
        <v>1526</v>
      </c>
      <c r="AOJ2" s="11" t="s">
        <v>1630</v>
      </c>
      <c r="AOK2" s="11" t="s">
        <v>1631</v>
      </c>
      <c r="AOL2" s="11" t="s">
        <v>1632</v>
      </c>
      <c r="AOM2" s="11" t="s">
        <v>1633</v>
      </c>
      <c r="AON2" s="11" t="s">
        <v>1634</v>
      </c>
      <c r="AOO2" s="11" t="s">
        <v>1635</v>
      </c>
      <c r="AOP2" s="11" t="s">
        <v>1636</v>
      </c>
      <c r="AOQ2" s="11" t="s">
        <v>1637</v>
      </c>
      <c r="AOR2" s="11" t="s">
        <v>1638</v>
      </c>
      <c r="AOS2" s="11" t="s">
        <v>1668</v>
      </c>
      <c r="AOT2" s="11" t="s">
        <v>1903</v>
      </c>
      <c r="AOU2" s="11" t="s">
        <v>1904</v>
      </c>
      <c r="AOV2" s="11" t="s">
        <v>1905</v>
      </c>
      <c r="AOW2" s="11" t="s">
        <v>1906</v>
      </c>
      <c r="AOX2" s="11" t="s">
        <v>1907</v>
      </c>
      <c r="AOY2" s="11" t="s">
        <v>1908</v>
      </c>
      <c r="AOZ2" s="11" t="s">
        <v>1909</v>
      </c>
      <c r="APA2" s="11" t="s">
        <v>1910</v>
      </c>
      <c r="APB2" s="11" t="s">
        <v>1911</v>
      </c>
      <c r="APC2" s="11" t="s">
        <v>1912</v>
      </c>
      <c r="APD2" s="11" t="s">
        <v>1913</v>
      </c>
      <c r="APE2" s="11" t="s">
        <v>1914</v>
      </c>
      <c r="APF2" s="11" t="s">
        <v>1915</v>
      </c>
      <c r="APG2" s="11" t="s">
        <v>1916</v>
      </c>
      <c r="APH2" s="11" t="s">
        <v>1917</v>
      </c>
      <c r="API2" s="11" t="s">
        <v>1918</v>
      </c>
      <c r="APJ2" s="11" t="s">
        <v>1919</v>
      </c>
      <c r="APK2" s="11" t="s">
        <v>1920</v>
      </c>
      <c r="APL2" s="11" t="s">
        <v>1921</v>
      </c>
      <c r="APM2" s="11" t="s">
        <v>1922</v>
      </c>
      <c r="APN2" s="11" t="s">
        <v>1923</v>
      </c>
      <c r="APO2" s="11" t="s">
        <v>1924</v>
      </c>
      <c r="APP2" s="11" t="s">
        <v>1669</v>
      </c>
      <c r="APQ2" s="11" t="s">
        <v>1670</v>
      </c>
      <c r="APR2" s="11" t="s">
        <v>1925</v>
      </c>
      <c r="APS2" s="11" t="s">
        <v>1926</v>
      </c>
      <c r="APT2" s="11" t="s">
        <v>1927</v>
      </c>
      <c r="APU2" s="11" t="s">
        <v>1928</v>
      </c>
      <c r="APV2" s="11" t="s">
        <v>1929</v>
      </c>
      <c r="APW2" s="11" t="s">
        <v>1673</v>
      </c>
      <c r="APX2" s="11" t="s">
        <v>1674</v>
      </c>
      <c r="APY2" s="11" t="s">
        <v>1675</v>
      </c>
      <c r="APZ2" s="11" t="s">
        <v>1671</v>
      </c>
      <c r="AQA2" s="11" t="s">
        <v>1672</v>
      </c>
      <c r="AQB2" s="11" t="s">
        <v>1676</v>
      </c>
      <c r="AQC2" s="11" t="s">
        <v>1677</v>
      </c>
      <c r="AQD2" s="11" t="s">
        <v>1678</v>
      </c>
      <c r="AQE2" s="11" t="s">
        <v>1679</v>
      </c>
      <c r="AQF2" s="11" t="s">
        <v>1680</v>
      </c>
      <c r="AQG2" s="11" t="s">
        <v>1681</v>
      </c>
      <c r="AQH2" s="11" t="s">
        <v>1682</v>
      </c>
      <c r="AQI2" s="11" t="s">
        <v>1683</v>
      </c>
      <c r="AQJ2" s="11" t="s">
        <v>1684</v>
      </c>
      <c r="AQK2" s="11" t="s">
        <v>1685</v>
      </c>
      <c r="AQL2" s="11" t="s">
        <v>1686</v>
      </c>
      <c r="AQM2" s="11" t="s">
        <v>1687</v>
      </c>
      <c r="AQN2" s="11" t="s">
        <v>1688</v>
      </c>
      <c r="AQO2" s="11" t="s">
        <v>1689</v>
      </c>
      <c r="AQP2" s="11" t="s">
        <v>1690</v>
      </c>
      <c r="AQQ2" s="11" t="s">
        <v>1930</v>
      </c>
      <c r="AQR2" s="11" t="s">
        <v>1931</v>
      </c>
      <c r="AQS2" s="11" t="s">
        <v>1932</v>
      </c>
      <c r="AQT2" s="11" t="s">
        <v>1933</v>
      </c>
      <c r="AQU2" s="11" t="s">
        <v>1934</v>
      </c>
      <c r="AQV2" s="11" t="s">
        <v>1691</v>
      </c>
      <c r="AQW2" s="11" t="s">
        <v>1692</v>
      </c>
      <c r="AQX2" s="11" t="s">
        <v>1935</v>
      </c>
      <c r="AQY2" s="11" t="s">
        <v>1936</v>
      </c>
      <c r="AQZ2" s="11" t="s">
        <v>1937</v>
      </c>
      <c r="ARA2" s="11" t="s">
        <v>1693</v>
      </c>
      <c r="ARB2" s="11" t="s">
        <v>1694</v>
      </c>
      <c r="ARC2" s="11" t="s">
        <v>1695</v>
      </c>
      <c r="ARD2" s="11" t="s">
        <v>1696</v>
      </c>
      <c r="ARE2" s="11" t="s">
        <v>1697</v>
      </c>
      <c r="ARF2" s="11" t="s">
        <v>1698</v>
      </c>
      <c r="ARG2" s="11" t="s">
        <v>1699</v>
      </c>
      <c r="ARH2" s="11" t="s">
        <v>1700</v>
      </c>
      <c r="ARI2" s="11" t="s">
        <v>1701</v>
      </c>
      <c r="ARJ2" s="11" t="s">
        <v>1702</v>
      </c>
      <c r="ARK2" s="11" t="s">
        <v>1703</v>
      </c>
      <c r="ARL2" s="11" t="s">
        <v>1938</v>
      </c>
      <c r="ARM2" s="11" t="s">
        <v>1939</v>
      </c>
      <c r="ARN2" s="11" t="s">
        <v>1940</v>
      </c>
      <c r="ARO2" s="11" t="s">
        <v>1941</v>
      </c>
      <c r="ARP2" s="11" t="s">
        <v>1942</v>
      </c>
      <c r="ARQ2" s="11" t="s">
        <v>1704</v>
      </c>
      <c r="ARR2" s="11" t="s">
        <v>1705</v>
      </c>
      <c r="ARS2" s="11" t="s">
        <v>1706</v>
      </c>
      <c r="ART2" s="11" t="s">
        <v>1707</v>
      </c>
      <c r="ARU2" s="11" t="s">
        <v>1708</v>
      </c>
      <c r="ARV2" s="11" t="s">
        <v>1709</v>
      </c>
      <c r="ARW2" s="11" t="s">
        <v>1710</v>
      </c>
      <c r="ARX2" s="11" t="s">
        <v>1943</v>
      </c>
      <c r="ARY2" s="11" t="s">
        <v>1944</v>
      </c>
      <c r="ARZ2" s="11" t="s">
        <v>1711</v>
      </c>
      <c r="ASA2" s="11" t="s">
        <v>1945</v>
      </c>
      <c r="ASB2" s="11" t="s">
        <v>1946</v>
      </c>
      <c r="ASC2" s="11" t="s">
        <v>1947</v>
      </c>
      <c r="ASD2" s="11" t="s">
        <v>1712</v>
      </c>
      <c r="ASE2" s="11" t="s">
        <v>1713</v>
      </c>
      <c r="ASF2" s="11" t="s">
        <v>1714</v>
      </c>
      <c r="ASG2" s="11" t="s">
        <v>1715</v>
      </c>
      <c r="ASH2" s="11" t="s">
        <v>1716</v>
      </c>
      <c r="ASI2" s="11" t="s">
        <v>1948</v>
      </c>
      <c r="ASJ2" s="11" t="s">
        <v>1949</v>
      </c>
      <c r="ASK2" s="11" t="s">
        <v>1950</v>
      </c>
      <c r="ASL2" s="11" t="s">
        <v>1951</v>
      </c>
      <c r="ASM2" s="11" t="s">
        <v>1952</v>
      </c>
      <c r="ASN2" s="11" t="s">
        <v>1953</v>
      </c>
      <c r="ASO2" s="11" t="s">
        <v>1954</v>
      </c>
      <c r="ASP2" s="11" t="s">
        <v>1955</v>
      </c>
      <c r="ASQ2" s="11" t="s">
        <v>1956</v>
      </c>
      <c r="ASR2" s="11" t="s">
        <v>1717</v>
      </c>
      <c r="ASS2" s="11" t="s">
        <v>1718</v>
      </c>
      <c r="AST2" s="11" t="s">
        <v>1957</v>
      </c>
      <c r="ASU2" s="11" t="s">
        <v>1958</v>
      </c>
      <c r="ASV2" s="11" t="s">
        <v>1959</v>
      </c>
      <c r="ASW2" s="11" t="s">
        <v>1960</v>
      </c>
      <c r="ASX2" s="11" t="s">
        <v>1961</v>
      </c>
      <c r="ASY2" s="11" t="s">
        <v>1962</v>
      </c>
      <c r="ASZ2" s="11" t="s">
        <v>1719</v>
      </c>
      <c r="ATA2" s="11" t="s">
        <v>1720</v>
      </c>
      <c r="ATB2" s="11" t="s">
        <v>1963</v>
      </c>
      <c r="ATC2" s="11" t="s">
        <v>1964</v>
      </c>
      <c r="ATD2" s="11" t="s">
        <v>1965</v>
      </c>
      <c r="ATE2" s="11" t="s">
        <v>1966</v>
      </c>
      <c r="ATF2" s="11" t="s">
        <v>1967</v>
      </c>
      <c r="ATG2" s="11" t="s">
        <v>1721</v>
      </c>
      <c r="ATH2" s="11" t="s">
        <v>1722</v>
      </c>
      <c r="ATI2" s="11" t="s">
        <v>1723</v>
      </c>
      <c r="ATJ2" s="11" t="s">
        <v>1724</v>
      </c>
      <c r="ATK2" s="11" t="s">
        <v>1725</v>
      </c>
      <c r="ATL2" s="11" t="s">
        <v>1968</v>
      </c>
      <c r="ATM2" s="11" t="s">
        <v>1969</v>
      </c>
      <c r="ATN2" s="11" t="s">
        <v>1726</v>
      </c>
      <c r="ATO2" s="11" t="s">
        <v>1970</v>
      </c>
      <c r="ATP2" s="11" t="s">
        <v>1727</v>
      </c>
      <c r="ATQ2" s="11" t="s">
        <v>1971</v>
      </c>
      <c r="ATR2" s="11" t="s">
        <v>1972</v>
      </c>
      <c r="ATS2" s="11" t="s">
        <v>1973</v>
      </c>
      <c r="ATT2" s="11" t="s">
        <v>1974</v>
      </c>
      <c r="ATU2" s="11" t="s">
        <v>1975</v>
      </c>
      <c r="ATV2" s="11" t="s">
        <v>1976</v>
      </c>
      <c r="ATW2" s="11" t="s">
        <v>1977</v>
      </c>
      <c r="ATX2" s="11" t="s">
        <v>1978</v>
      </c>
      <c r="ATY2" s="11" t="s">
        <v>1979</v>
      </c>
      <c r="ATZ2" s="11" t="s">
        <v>1980</v>
      </c>
      <c r="AUA2" s="11" t="s">
        <v>1981</v>
      </c>
      <c r="AUB2" s="11" t="s">
        <v>1759</v>
      </c>
      <c r="AUC2" s="11" t="s">
        <v>1782</v>
      </c>
      <c r="AUD2" s="11" t="s">
        <v>1783</v>
      </c>
      <c r="AUE2" s="11" t="s">
        <v>1760</v>
      </c>
      <c r="AUF2" s="11" t="s">
        <v>1761</v>
      </c>
      <c r="AUG2" s="11" t="s">
        <v>1784</v>
      </c>
      <c r="AUH2" s="7" t="s">
        <v>1528</v>
      </c>
      <c r="AUI2" s="7" t="s">
        <v>1529</v>
      </c>
      <c r="AUJ2" s="7" t="s">
        <v>1530</v>
      </c>
      <c r="AUK2" s="7" t="s">
        <v>1531</v>
      </c>
      <c r="AUL2" s="7" t="s">
        <v>1532</v>
      </c>
      <c r="AUM2" s="7" t="s">
        <v>1533</v>
      </c>
      <c r="AUN2" s="7" t="s">
        <v>1534</v>
      </c>
      <c r="AUO2" s="7" t="s">
        <v>1535</v>
      </c>
      <c r="AUP2" s="7" t="s">
        <v>1536</v>
      </c>
      <c r="AUQ2" s="7" t="s">
        <v>1537</v>
      </c>
      <c r="AUR2" s="12" t="s">
        <v>1751</v>
      </c>
      <c r="AUS2" s="12" t="s">
        <v>1752</v>
      </c>
      <c r="AUT2" s="12" t="s">
        <v>1753</v>
      </c>
      <c r="AUU2" s="12" t="s">
        <v>1754</v>
      </c>
      <c r="AUV2" s="12" t="s">
        <v>1755</v>
      </c>
      <c r="AUW2" s="10" t="s">
        <v>2237</v>
      </c>
      <c r="AUX2" s="10" t="s">
        <v>1659</v>
      </c>
      <c r="AUY2" s="10" t="s">
        <v>1658</v>
      </c>
      <c r="AUZ2" s="10" t="s">
        <v>1661</v>
      </c>
      <c r="AVA2" s="10" t="s">
        <v>1662</v>
      </c>
      <c r="AVB2" s="10" t="s">
        <v>1663</v>
      </c>
    </row>
    <row r="3" spans="1:1250" x14ac:dyDescent="0.2">
      <c r="A3" t="s">
        <v>89</v>
      </c>
      <c r="B3" s="28">
        <v>15196033</v>
      </c>
      <c r="C3" t="s">
        <v>1742</v>
      </c>
      <c r="D3" t="s">
        <v>2267</v>
      </c>
      <c r="E3" t="s">
        <v>2265</v>
      </c>
      <c r="F3" s="28">
        <v>2013</v>
      </c>
      <c r="G3" s="29">
        <v>44260</v>
      </c>
      <c r="H3" s="28" t="s">
        <v>90</v>
      </c>
      <c r="I3" s="31" t="s">
        <v>91</v>
      </c>
      <c r="J3" s="31" t="s">
        <v>93</v>
      </c>
      <c r="K3" s="31" t="s">
        <v>98</v>
      </c>
      <c r="L3" s="31"/>
      <c r="M3" s="1" t="s">
        <v>91</v>
      </c>
      <c r="N3" s="1" t="s">
        <v>91</v>
      </c>
      <c r="O3" s="1" t="s">
        <v>93</v>
      </c>
      <c r="P3" s="1" t="s">
        <v>91</v>
      </c>
      <c r="Q3" s="1"/>
      <c r="R3" s="1" t="s">
        <v>91</v>
      </c>
      <c r="S3" s="1" t="s">
        <v>91</v>
      </c>
      <c r="T3" s="1" t="s">
        <v>91</v>
      </c>
      <c r="U3" s="1" t="s">
        <v>91</v>
      </c>
      <c r="V3" s="1"/>
      <c r="W3" s="1"/>
      <c r="X3" s="1" t="s">
        <v>91</v>
      </c>
      <c r="Y3" s="1"/>
      <c r="Z3" s="1"/>
      <c r="AA3" s="31" t="s">
        <v>94</v>
      </c>
      <c r="AB3" s="31" t="s">
        <v>91</v>
      </c>
      <c r="AC3" s="31">
        <v>2</v>
      </c>
      <c r="AD3" s="31">
        <v>14200</v>
      </c>
      <c r="AE3" s="31" t="s">
        <v>93</v>
      </c>
      <c r="AF3" s="31" t="s">
        <v>101</v>
      </c>
      <c r="AG3" s="31">
        <v>4500</v>
      </c>
      <c r="AH3" s="31"/>
      <c r="AI3" s="31"/>
      <c r="AJ3" s="31">
        <v>0</v>
      </c>
      <c r="AK3" s="31">
        <v>0</v>
      </c>
      <c r="AL3" s="31"/>
      <c r="AM3" s="31" t="s">
        <v>91</v>
      </c>
      <c r="AN3" s="31"/>
      <c r="AO3" s="31"/>
      <c r="AP3" s="31"/>
      <c r="AQ3" s="31" t="s">
        <v>91</v>
      </c>
      <c r="AR3" s="31"/>
      <c r="AS3" s="31"/>
      <c r="AT3" s="31"/>
      <c r="AU3" s="31">
        <v>6067</v>
      </c>
      <c r="AV3" s="31">
        <v>0</v>
      </c>
      <c r="AW3" s="31">
        <v>0</v>
      </c>
      <c r="AX3" s="31"/>
      <c r="AY3" s="31" t="s">
        <v>113</v>
      </c>
      <c r="AZ3" s="31">
        <v>0</v>
      </c>
      <c r="BA3" s="31">
        <v>21</v>
      </c>
      <c r="BB3" s="31" t="s">
        <v>1787</v>
      </c>
      <c r="BC3" s="31">
        <v>0</v>
      </c>
      <c r="BD3" s="31">
        <v>7</v>
      </c>
      <c r="BE3" s="31" t="s">
        <v>107</v>
      </c>
      <c r="BF3" s="31">
        <v>0</v>
      </c>
      <c r="BG3" s="31">
        <v>4</v>
      </c>
      <c r="BH3" s="31"/>
      <c r="BI3" s="31"/>
      <c r="BJ3" s="31"/>
      <c r="BK3" s="31"/>
      <c r="BL3" s="31"/>
      <c r="BM3" s="31"/>
      <c r="BN3" s="31" t="s">
        <v>91</v>
      </c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0">
        <f>CU3</f>
        <v>100</v>
      </c>
      <c r="CQ3" s="30">
        <v>0</v>
      </c>
      <c r="CR3" s="30" t="s">
        <v>247</v>
      </c>
      <c r="CS3" s="30"/>
      <c r="CT3" s="30"/>
      <c r="CU3" s="30">
        <v>100</v>
      </c>
      <c r="CV3" s="30"/>
      <c r="CW3" s="30"/>
      <c r="CX3" s="30">
        <v>67</v>
      </c>
      <c r="CY3" s="30">
        <v>12</v>
      </c>
      <c r="CZ3" s="30">
        <v>11</v>
      </c>
      <c r="DA3" s="30">
        <v>15</v>
      </c>
      <c r="DB3" s="30">
        <v>0</v>
      </c>
      <c r="DC3" s="30">
        <v>0</v>
      </c>
      <c r="DD3" s="30">
        <v>66</v>
      </c>
      <c r="DE3" s="30">
        <v>8</v>
      </c>
      <c r="DF3" s="30">
        <v>16</v>
      </c>
      <c r="DG3" s="30">
        <v>15</v>
      </c>
      <c r="DH3" s="30"/>
      <c r="DI3" s="30"/>
      <c r="DJ3" s="30">
        <v>69</v>
      </c>
      <c r="DK3" s="30">
        <v>18</v>
      </c>
      <c r="DL3" s="30">
        <v>6</v>
      </c>
      <c r="DM3" s="30">
        <v>18</v>
      </c>
      <c r="DN3" s="30"/>
      <c r="DO3" s="30"/>
      <c r="DP3" s="30">
        <v>623</v>
      </c>
      <c r="DQ3" s="30">
        <v>156</v>
      </c>
      <c r="DR3" s="30">
        <v>355</v>
      </c>
      <c r="DS3" s="30">
        <v>573</v>
      </c>
      <c r="DT3" s="30">
        <v>0</v>
      </c>
      <c r="DU3" s="30">
        <v>0</v>
      </c>
      <c r="DV3" s="30">
        <v>0</v>
      </c>
      <c r="DW3" s="30">
        <v>0</v>
      </c>
      <c r="DX3" s="30">
        <v>1</v>
      </c>
      <c r="DY3" s="30">
        <v>0</v>
      </c>
      <c r="DZ3" s="30">
        <v>0</v>
      </c>
      <c r="EA3" s="30"/>
      <c r="EB3" s="30">
        <v>5</v>
      </c>
      <c r="EC3" s="30">
        <v>0</v>
      </c>
      <c r="ED3" s="30">
        <v>0</v>
      </c>
      <c r="EE3" s="30">
        <v>0</v>
      </c>
      <c r="EF3" s="30">
        <v>0</v>
      </c>
      <c r="EG3" s="30">
        <v>1</v>
      </c>
      <c r="EH3" s="30">
        <v>0</v>
      </c>
      <c r="EI3" s="30">
        <v>35</v>
      </c>
      <c r="EJ3" s="30">
        <v>0</v>
      </c>
      <c r="EK3" s="30"/>
      <c r="EL3" s="30">
        <v>0</v>
      </c>
      <c r="EM3" s="30">
        <v>0</v>
      </c>
      <c r="EN3" s="30">
        <v>200</v>
      </c>
      <c r="EO3" s="30">
        <v>0</v>
      </c>
      <c r="EP3" s="30">
        <v>0</v>
      </c>
      <c r="EQ3" s="30">
        <v>0</v>
      </c>
      <c r="ER3" s="30">
        <v>650</v>
      </c>
      <c r="ES3" s="30">
        <v>0</v>
      </c>
      <c r="ET3" s="30">
        <v>0</v>
      </c>
      <c r="EU3" s="30">
        <v>0</v>
      </c>
      <c r="EV3" s="30">
        <v>0</v>
      </c>
      <c r="EW3" s="30">
        <v>300</v>
      </c>
      <c r="EX3" s="30"/>
      <c r="EY3" s="30">
        <v>50</v>
      </c>
      <c r="EZ3" s="30">
        <v>0</v>
      </c>
      <c r="FA3" s="30"/>
      <c r="FB3" s="30">
        <v>391246</v>
      </c>
      <c r="FC3" s="30">
        <v>18753</v>
      </c>
      <c r="FD3" s="30">
        <v>409999</v>
      </c>
      <c r="FE3" s="30">
        <v>41.3</v>
      </c>
      <c r="FF3" s="30">
        <v>32.200000000000003</v>
      </c>
      <c r="FG3" s="30"/>
      <c r="FH3" s="30">
        <v>35</v>
      </c>
      <c r="FI3" s="30" t="s">
        <v>1805</v>
      </c>
      <c r="FJ3" s="30">
        <v>7</v>
      </c>
      <c r="FK3" s="30">
        <v>0</v>
      </c>
      <c r="FL3" s="30"/>
      <c r="FM3" s="30"/>
      <c r="FN3" s="30"/>
      <c r="FO3" s="30"/>
      <c r="FP3" s="30"/>
      <c r="FQ3" s="30">
        <v>0</v>
      </c>
      <c r="FR3" s="30">
        <v>0</v>
      </c>
      <c r="FS3" s="30"/>
      <c r="FT3" s="30"/>
      <c r="FU3" s="30">
        <v>0</v>
      </c>
      <c r="FV3" s="30">
        <v>89.2</v>
      </c>
      <c r="FW3" s="30">
        <v>6698</v>
      </c>
      <c r="FX3" s="32">
        <v>365</v>
      </c>
      <c r="FY3" s="32">
        <v>365</v>
      </c>
      <c r="FZ3" s="32">
        <v>365</v>
      </c>
      <c r="GA3" s="32">
        <v>334</v>
      </c>
      <c r="GB3" s="32">
        <v>0</v>
      </c>
      <c r="GC3" s="32">
        <v>189</v>
      </c>
      <c r="GD3" s="32">
        <v>122</v>
      </c>
      <c r="GE3" s="32">
        <v>258</v>
      </c>
      <c r="GF3" s="32">
        <v>243</v>
      </c>
      <c r="GG3" s="32">
        <v>166</v>
      </c>
      <c r="GH3" s="32">
        <v>243</v>
      </c>
      <c r="GI3" s="32">
        <v>91</v>
      </c>
      <c r="GJ3" s="32">
        <v>91</v>
      </c>
      <c r="GK3" s="32" t="s">
        <v>373</v>
      </c>
      <c r="GL3" s="32" t="s">
        <v>1823</v>
      </c>
      <c r="GM3" s="32" t="s">
        <v>1823</v>
      </c>
      <c r="GN3" s="32" t="s">
        <v>1823</v>
      </c>
      <c r="GO3" s="32" t="s">
        <v>91</v>
      </c>
      <c r="GP3" s="32" t="s">
        <v>91</v>
      </c>
      <c r="GQ3" s="32">
        <v>4</v>
      </c>
      <c r="GR3" s="32" t="s">
        <v>367</v>
      </c>
      <c r="GS3" s="32">
        <v>4</v>
      </c>
      <c r="GT3" s="32" t="s">
        <v>369</v>
      </c>
      <c r="GU3" s="32" t="s">
        <v>368</v>
      </c>
      <c r="GV3" s="32" t="s">
        <v>372</v>
      </c>
      <c r="GW3" s="32" t="s">
        <v>370</v>
      </c>
      <c r="GX3" s="32" t="s">
        <v>371</v>
      </c>
      <c r="GY3" s="32">
        <v>0</v>
      </c>
      <c r="GZ3" s="32">
        <v>0</v>
      </c>
      <c r="HA3" s="32">
        <v>0</v>
      </c>
      <c r="HB3" s="32">
        <v>0</v>
      </c>
      <c r="HC3" s="32">
        <v>0</v>
      </c>
      <c r="HD3" s="32">
        <v>0</v>
      </c>
      <c r="HE3" s="32">
        <v>0</v>
      </c>
      <c r="HF3" s="32">
        <v>5.8</v>
      </c>
      <c r="HG3" s="32">
        <v>8</v>
      </c>
      <c r="HH3" s="32">
        <v>3.5</v>
      </c>
      <c r="HI3" s="32">
        <v>5.8</v>
      </c>
      <c r="HJ3" s="32">
        <v>29</v>
      </c>
      <c r="HK3" s="32">
        <v>0</v>
      </c>
      <c r="HL3" s="32">
        <v>0</v>
      </c>
      <c r="HM3" s="32">
        <v>2.2999999999999998</v>
      </c>
      <c r="HN3" s="32">
        <v>2.2000000000000002</v>
      </c>
      <c r="HO3" s="32">
        <v>2</v>
      </c>
      <c r="HP3" s="32">
        <v>4.0999999999999996</v>
      </c>
      <c r="HQ3" s="32">
        <v>10.9</v>
      </c>
      <c r="HR3" s="32">
        <v>0</v>
      </c>
      <c r="HS3" s="32">
        <v>0</v>
      </c>
      <c r="HT3" s="32">
        <v>0</v>
      </c>
      <c r="HU3" s="32"/>
      <c r="HV3" s="32">
        <v>0</v>
      </c>
      <c r="HW3" s="32">
        <v>5.8</v>
      </c>
      <c r="HX3" s="32">
        <v>8</v>
      </c>
      <c r="HY3" s="32">
        <v>3.5</v>
      </c>
      <c r="HZ3" s="32">
        <v>2.2999999999999998</v>
      </c>
      <c r="IA3" s="32">
        <v>2.2000000000000002</v>
      </c>
      <c r="IB3" s="32">
        <v>2</v>
      </c>
      <c r="IC3" s="4">
        <v>0</v>
      </c>
      <c r="ID3" s="4">
        <v>0</v>
      </c>
      <c r="IE3" s="4">
        <v>6</v>
      </c>
      <c r="IF3" s="4">
        <v>44.6</v>
      </c>
      <c r="IG3" s="4">
        <v>0</v>
      </c>
      <c r="IH3" s="4">
        <v>0</v>
      </c>
      <c r="II3" s="4">
        <v>4.8</v>
      </c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>
        <v>7.8</v>
      </c>
      <c r="IW3" s="4">
        <v>0</v>
      </c>
      <c r="IX3" s="4">
        <v>0</v>
      </c>
      <c r="IY3" s="4">
        <v>0</v>
      </c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>
        <v>9.1999999999999993</v>
      </c>
      <c r="JQ3" s="4"/>
      <c r="JR3" s="4"/>
      <c r="JS3" s="4"/>
      <c r="JT3" s="4"/>
      <c r="JU3" s="4"/>
      <c r="JV3" s="4"/>
      <c r="JW3" s="4"/>
      <c r="JX3" s="4">
        <v>45</v>
      </c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>
        <v>0</v>
      </c>
      <c r="KK3" s="4">
        <v>0</v>
      </c>
      <c r="KL3" s="4">
        <v>20</v>
      </c>
      <c r="KM3" s="4">
        <v>30</v>
      </c>
      <c r="KN3" s="4">
        <v>0</v>
      </c>
      <c r="KO3" s="4">
        <v>0</v>
      </c>
      <c r="KP3" s="4"/>
      <c r="KQ3" s="4"/>
      <c r="KR3" s="4">
        <v>0</v>
      </c>
      <c r="KS3" s="4">
        <v>21</v>
      </c>
      <c r="KT3" s="4"/>
      <c r="KU3" s="4"/>
      <c r="KV3" s="4">
        <v>42</v>
      </c>
      <c r="KW3" s="4"/>
      <c r="KX3" s="4"/>
      <c r="KY3" s="4"/>
      <c r="KZ3" s="4"/>
      <c r="LA3" s="4"/>
      <c r="LB3" s="4">
        <v>42</v>
      </c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>
        <v>0</v>
      </c>
      <c r="LQ3" s="4">
        <v>0</v>
      </c>
      <c r="LR3" s="4"/>
      <c r="LS3" s="4"/>
      <c r="LT3" s="4">
        <v>0</v>
      </c>
      <c r="LU3" s="4"/>
      <c r="LV3" s="4"/>
      <c r="LW3" s="4"/>
      <c r="LX3" s="4"/>
      <c r="LY3" s="4"/>
      <c r="LZ3" s="4">
        <v>0</v>
      </c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>
        <v>0</v>
      </c>
      <c r="MO3" s="4">
        <v>0</v>
      </c>
      <c r="MP3" s="4"/>
      <c r="MQ3" s="4"/>
      <c r="MR3" s="4">
        <v>0</v>
      </c>
      <c r="MS3" s="4"/>
      <c r="MT3" s="4"/>
      <c r="MU3" s="4"/>
      <c r="MV3" s="4"/>
      <c r="MW3" s="4"/>
      <c r="MX3" s="4">
        <v>0</v>
      </c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>
        <v>0</v>
      </c>
      <c r="NM3" s="4">
        <v>0</v>
      </c>
      <c r="NN3" s="4"/>
      <c r="NO3" s="4"/>
      <c r="NP3" s="4">
        <v>0</v>
      </c>
      <c r="NQ3" s="4"/>
      <c r="NR3" s="4"/>
      <c r="NS3" s="4"/>
      <c r="NT3" s="4"/>
      <c r="NU3" s="4"/>
      <c r="NV3" s="4">
        <v>0</v>
      </c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>
        <v>0</v>
      </c>
      <c r="OK3" s="4">
        <v>0</v>
      </c>
      <c r="OL3" s="4"/>
      <c r="OM3" s="4"/>
      <c r="ON3" s="4">
        <v>0</v>
      </c>
      <c r="OO3" s="4"/>
      <c r="OP3" s="4"/>
      <c r="OQ3" s="4"/>
      <c r="OR3" s="4"/>
      <c r="OS3" s="4"/>
      <c r="OT3" s="4">
        <v>0</v>
      </c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>
        <v>0</v>
      </c>
      <c r="PI3" s="4">
        <v>0</v>
      </c>
      <c r="PJ3" s="4"/>
      <c r="PK3" s="4"/>
      <c r="PL3" s="4">
        <v>0</v>
      </c>
      <c r="PM3" s="4"/>
      <c r="PN3" s="4"/>
      <c r="PO3" s="4"/>
      <c r="PP3" s="4"/>
      <c r="PQ3" s="4"/>
      <c r="PR3" s="4">
        <v>0</v>
      </c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>
        <v>1386</v>
      </c>
      <c r="QE3" s="4">
        <v>0</v>
      </c>
      <c r="QF3" s="4">
        <v>0</v>
      </c>
      <c r="QG3" s="4">
        <v>0</v>
      </c>
      <c r="QH3" s="4">
        <v>0</v>
      </c>
      <c r="QI3" s="4">
        <v>0</v>
      </c>
      <c r="QJ3" s="4" t="s">
        <v>739</v>
      </c>
      <c r="QK3" s="4" t="s">
        <v>740</v>
      </c>
      <c r="QL3" s="4"/>
      <c r="QM3" s="4"/>
      <c r="QN3" s="4"/>
      <c r="QO3" s="4"/>
      <c r="QP3" s="4"/>
      <c r="QQ3" s="4">
        <v>0</v>
      </c>
      <c r="QR3" s="4">
        <v>43</v>
      </c>
      <c r="QS3" s="4"/>
      <c r="QT3" s="4"/>
      <c r="QU3" s="4">
        <v>7</v>
      </c>
      <c r="QV3" s="4"/>
      <c r="QW3" s="4"/>
      <c r="QX3" s="4"/>
      <c r="QY3" s="4"/>
      <c r="QZ3" s="4"/>
      <c r="RA3" s="4">
        <v>4</v>
      </c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>
        <v>0</v>
      </c>
      <c r="RP3" s="4">
        <v>20</v>
      </c>
      <c r="RQ3" s="4"/>
      <c r="RR3" s="4"/>
      <c r="RS3" s="4">
        <v>20</v>
      </c>
      <c r="RT3" s="4"/>
      <c r="RU3" s="4"/>
      <c r="RV3" s="4"/>
      <c r="RW3" s="4"/>
      <c r="RX3" s="4"/>
      <c r="RY3" s="4">
        <v>20</v>
      </c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>
        <v>0</v>
      </c>
      <c r="SN3" s="4">
        <v>0</v>
      </c>
      <c r="SO3" s="4"/>
      <c r="SP3" s="4"/>
      <c r="SQ3" s="4">
        <v>7</v>
      </c>
      <c r="SR3" s="4"/>
      <c r="SS3" s="4"/>
      <c r="ST3" s="4"/>
      <c r="SU3" s="4"/>
      <c r="SV3" s="4"/>
      <c r="SW3" s="4">
        <v>0</v>
      </c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>
        <v>0</v>
      </c>
      <c r="TL3" s="4">
        <v>0</v>
      </c>
      <c r="TM3" s="4"/>
      <c r="TN3" s="4"/>
      <c r="TO3" s="4">
        <v>21</v>
      </c>
      <c r="TP3" s="4"/>
      <c r="TQ3" s="4"/>
      <c r="TR3" s="4"/>
      <c r="TS3" s="4">
        <v>54</v>
      </c>
      <c r="TT3" s="4">
        <v>50</v>
      </c>
      <c r="TU3" s="4">
        <v>6</v>
      </c>
      <c r="TV3" s="4">
        <v>4</v>
      </c>
      <c r="TW3" s="4"/>
      <c r="TX3" s="4"/>
      <c r="TY3" s="4"/>
      <c r="TZ3" s="4"/>
      <c r="UA3" s="4"/>
      <c r="UB3" s="4"/>
      <c r="UC3" s="4">
        <v>31</v>
      </c>
      <c r="UD3" s="4">
        <v>0</v>
      </c>
      <c r="UE3" s="4">
        <v>0</v>
      </c>
      <c r="UF3" s="4" t="s">
        <v>91</v>
      </c>
      <c r="UG3" s="4">
        <v>0</v>
      </c>
      <c r="UH3" s="4">
        <v>6</v>
      </c>
      <c r="UI3" s="4">
        <v>0</v>
      </c>
      <c r="UJ3" s="4">
        <v>0</v>
      </c>
      <c r="UK3" s="4">
        <v>0</v>
      </c>
      <c r="UL3" s="4">
        <v>0</v>
      </c>
      <c r="UM3" s="4">
        <v>0</v>
      </c>
      <c r="UN3" s="4">
        <v>0</v>
      </c>
      <c r="UO3" s="4">
        <v>100</v>
      </c>
      <c r="UP3" s="4">
        <v>1026</v>
      </c>
      <c r="UQ3" s="4">
        <v>100</v>
      </c>
      <c r="UR3" s="4">
        <v>1800</v>
      </c>
      <c r="US3" s="4">
        <v>100</v>
      </c>
      <c r="UT3" s="4">
        <v>5760</v>
      </c>
      <c r="UU3" s="4">
        <v>100</v>
      </c>
      <c r="UV3" s="4">
        <v>25</v>
      </c>
      <c r="UW3" s="4">
        <v>100</v>
      </c>
      <c r="UX3" s="4">
        <v>1045</v>
      </c>
      <c r="UY3" s="4">
        <v>100</v>
      </c>
      <c r="UZ3" s="4">
        <v>260</v>
      </c>
      <c r="VA3" s="4">
        <v>100</v>
      </c>
      <c r="VB3" s="4">
        <v>0</v>
      </c>
      <c r="VC3" s="4">
        <v>100</v>
      </c>
      <c r="VD3" s="4">
        <v>0</v>
      </c>
      <c r="VE3" s="4">
        <v>100</v>
      </c>
      <c r="VF3" s="5">
        <v>100</v>
      </c>
      <c r="VG3" s="5">
        <v>69</v>
      </c>
      <c r="VH3" s="5">
        <v>10</v>
      </c>
      <c r="VI3" s="5"/>
      <c r="VJ3" s="5"/>
      <c r="VK3" s="5"/>
      <c r="VL3" s="5">
        <v>0</v>
      </c>
      <c r="VM3" s="5">
        <v>0</v>
      </c>
      <c r="VN3" s="5">
        <v>0</v>
      </c>
      <c r="VO3" s="5">
        <v>0</v>
      </c>
      <c r="VP3" s="5"/>
      <c r="VQ3" s="5"/>
      <c r="VR3" s="5"/>
      <c r="VS3" s="5">
        <v>0</v>
      </c>
      <c r="VT3" s="5"/>
      <c r="VU3" s="5"/>
      <c r="VV3" s="5"/>
      <c r="VW3" s="5"/>
      <c r="VX3" s="5"/>
      <c r="VY3" s="5">
        <v>0</v>
      </c>
      <c r="VZ3" s="5">
        <v>0</v>
      </c>
      <c r="WA3" s="5">
        <v>0</v>
      </c>
      <c r="WB3" s="5"/>
      <c r="WC3" s="5"/>
      <c r="WD3" s="5"/>
      <c r="WE3" s="5">
        <v>15</v>
      </c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>
        <v>0</v>
      </c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>
        <v>0</v>
      </c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 t="s">
        <v>1889</v>
      </c>
      <c r="YO3" s="5" t="s">
        <v>1883</v>
      </c>
      <c r="YP3" s="5"/>
      <c r="YQ3" s="5"/>
      <c r="YR3" s="5"/>
      <c r="YS3" s="5"/>
      <c r="YT3" s="5"/>
      <c r="YU3" s="5"/>
      <c r="YV3" s="5"/>
      <c r="YW3" s="5"/>
      <c r="YX3" s="5">
        <v>33.299999999999997</v>
      </c>
      <c r="YY3" s="5">
        <v>17.5</v>
      </c>
      <c r="YZ3" s="5"/>
      <c r="ZA3" s="5"/>
      <c r="ZB3" s="5"/>
      <c r="ZC3" s="5"/>
      <c r="ZD3" s="5"/>
      <c r="ZE3" s="5"/>
      <c r="ZF3" s="5"/>
      <c r="ZG3" s="5"/>
      <c r="ZH3" s="5">
        <v>0</v>
      </c>
      <c r="ZI3" s="5">
        <v>0</v>
      </c>
      <c r="ZJ3" s="5"/>
      <c r="ZK3" s="5"/>
      <c r="ZL3" s="5"/>
      <c r="ZM3" s="5"/>
      <c r="ZN3" s="5"/>
      <c r="ZO3" s="5"/>
      <c r="ZP3" s="5"/>
      <c r="ZQ3" s="5"/>
      <c r="ZR3" s="5" t="s">
        <v>1427</v>
      </c>
      <c r="ZS3" s="5"/>
      <c r="ZT3" s="5"/>
      <c r="ZU3" s="5">
        <v>1.08</v>
      </c>
      <c r="ZV3" s="5"/>
      <c r="ZW3" s="5"/>
      <c r="ZX3" s="5">
        <v>0</v>
      </c>
      <c r="ZY3" s="5"/>
      <c r="ZZ3" s="54">
        <v>0</v>
      </c>
      <c r="AAA3" s="54">
        <v>0.59234285714285717</v>
      </c>
      <c r="AAB3" s="54">
        <v>0.2419428571428571</v>
      </c>
      <c r="AAC3" s="54">
        <v>0</v>
      </c>
      <c r="AAD3" s="54">
        <v>0.16571428571428573</v>
      </c>
      <c r="AAE3" s="54">
        <v>2.3200000000000003</v>
      </c>
      <c r="AAF3" s="54">
        <v>0.8342857142857143</v>
      </c>
      <c r="AAG3" s="54">
        <v>0.86142857142857143</v>
      </c>
      <c r="AAH3" s="54">
        <v>9.5714285714285724E-2</v>
      </c>
      <c r="AAI3" s="54">
        <v>0</v>
      </c>
      <c r="AAJ3" s="54">
        <v>0</v>
      </c>
      <c r="AAK3" s="54">
        <v>4.2857142857142858E-2</v>
      </c>
      <c r="AAL3" s="54">
        <v>0.6</v>
      </c>
      <c r="AAM3" s="54">
        <v>0.95714285714285718</v>
      </c>
      <c r="AAN3" s="54">
        <v>0.44629934210526312</v>
      </c>
      <c r="AAO3" s="54">
        <v>0.335043515037594</v>
      </c>
      <c r="AAP3" s="54">
        <v>0.11659417293233082</v>
      </c>
      <c r="AAQ3" s="54">
        <v>0</v>
      </c>
      <c r="AAR3" s="54">
        <v>0.10206296992481204</v>
      </c>
      <c r="AAS3" s="54">
        <v>1.4288815789473686</v>
      </c>
      <c r="AAT3" s="54">
        <v>0.89793703007518799</v>
      </c>
      <c r="AAU3" s="5" t="s">
        <v>2088</v>
      </c>
      <c r="AAV3" s="5" t="s">
        <v>2088</v>
      </c>
      <c r="AAW3" s="5">
        <v>245</v>
      </c>
      <c r="AAX3" s="5">
        <v>0</v>
      </c>
      <c r="AAY3" s="5"/>
      <c r="AAZ3" s="5"/>
      <c r="ABA3" s="5"/>
      <c r="ABB3" s="5">
        <v>100</v>
      </c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>
        <v>1.5</v>
      </c>
      <c r="ABR3" s="5"/>
      <c r="ABS3" s="5"/>
      <c r="ABT3" s="5"/>
      <c r="ABU3" s="5"/>
      <c r="ABV3" s="5">
        <v>0.5</v>
      </c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>
        <v>100</v>
      </c>
      <c r="ACJ3" s="5"/>
      <c r="ACK3" s="5"/>
      <c r="ACL3" s="5"/>
      <c r="ACM3" s="5">
        <v>0</v>
      </c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>
        <v>0</v>
      </c>
      <c r="ADC3" s="5"/>
      <c r="ADD3" s="5"/>
      <c r="ADE3" s="5"/>
      <c r="ADF3" s="5"/>
      <c r="ADG3" s="5">
        <v>0</v>
      </c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 t="s">
        <v>1879</v>
      </c>
      <c r="ADU3" s="5">
        <v>120</v>
      </c>
      <c r="ADV3" s="5">
        <v>245</v>
      </c>
      <c r="ADW3" s="5">
        <v>0</v>
      </c>
      <c r="ADX3" s="5"/>
      <c r="ADY3" s="5"/>
      <c r="ADZ3" s="5"/>
      <c r="AEA3" s="5">
        <v>100</v>
      </c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>
        <v>1.4</v>
      </c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>
        <v>100</v>
      </c>
      <c r="AFI3" s="5"/>
      <c r="AFJ3" s="5"/>
      <c r="AFK3" s="5"/>
      <c r="AFL3" s="5">
        <v>0</v>
      </c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>
        <v>0</v>
      </c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 t="s">
        <v>1880</v>
      </c>
      <c r="AGT3" s="5">
        <v>120</v>
      </c>
      <c r="AGU3" s="5">
        <v>214</v>
      </c>
      <c r="AGV3" s="5">
        <v>0</v>
      </c>
      <c r="AGW3" s="5"/>
      <c r="AGX3" s="5"/>
      <c r="AGY3" s="5"/>
      <c r="AGZ3" s="5">
        <v>100</v>
      </c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>
        <v>100</v>
      </c>
      <c r="AIH3" s="5"/>
      <c r="AII3" s="5"/>
      <c r="AIJ3" s="5"/>
      <c r="AIK3" s="5">
        <v>0</v>
      </c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11">
        <v>9.49</v>
      </c>
      <c r="AJL3" s="11">
        <v>70.569999999999993</v>
      </c>
      <c r="AJM3" s="11">
        <v>7.59</v>
      </c>
      <c r="AJN3" s="11">
        <v>0</v>
      </c>
      <c r="AJO3" s="11">
        <v>12.34</v>
      </c>
      <c r="AJP3" s="11">
        <v>0</v>
      </c>
      <c r="AJQ3" s="11" t="s">
        <v>1650</v>
      </c>
      <c r="AJR3" s="11">
        <v>385554.26</v>
      </c>
      <c r="AJS3" s="11">
        <v>6119</v>
      </c>
      <c r="AJT3" s="11">
        <v>7401</v>
      </c>
      <c r="AJU3" s="11">
        <v>1.6</v>
      </c>
      <c r="AJV3" s="11">
        <v>63.2</v>
      </c>
      <c r="AJW3" s="13">
        <f>AJV3/CX3</f>
        <v>0.94328358208955232</v>
      </c>
      <c r="AJX3" s="11">
        <v>55.4</v>
      </c>
      <c r="AJY3" s="11">
        <v>6</v>
      </c>
      <c r="AJZ3" s="11">
        <v>44.6</v>
      </c>
      <c r="AKA3" s="11">
        <v>1045</v>
      </c>
      <c r="AKB3" s="11"/>
      <c r="AKC3" s="11">
        <v>0</v>
      </c>
      <c r="AKD3" s="11"/>
      <c r="AKE3" s="11"/>
      <c r="AKF3" s="11"/>
      <c r="AKG3" s="11">
        <v>0</v>
      </c>
      <c r="AKH3" s="11">
        <v>0</v>
      </c>
      <c r="AKI3" s="11">
        <v>0</v>
      </c>
      <c r="AKJ3" s="11">
        <v>0</v>
      </c>
      <c r="AKK3" s="11">
        <v>0</v>
      </c>
      <c r="AKL3" s="11">
        <v>0</v>
      </c>
      <c r="AKM3" s="11">
        <v>0</v>
      </c>
      <c r="AKN3" s="11">
        <v>0</v>
      </c>
      <c r="AKO3" s="11">
        <v>0</v>
      </c>
      <c r="AKP3" s="11"/>
      <c r="AKQ3" s="11">
        <v>25.03</v>
      </c>
      <c r="AKR3" s="11">
        <v>558.28</v>
      </c>
      <c r="AKS3" s="11">
        <v>1.48</v>
      </c>
      <c r="AKT3" s="11">
        <v>0</v>
      </c>
      <c r="AKU3" s="11">
        <v>7415.83</v>
      </c>
      <c r="AKV3" s="11">
        <v>36.619999999999997</v>
      </c>
      <c r="AKW3" s="11">
        <v>41.03</v>
      </c>
      <c r="AKX3" s="11">
        <v>10912.96</v>
      </c>
      <c r="AKY3" s="11">
        <v>67.06</v>
      </c>
      <c r="AKZ3" s="11">
        <v>18.61</v>
      </c>
      <c r="ALA3" s="11">
        <v>14.33</v>
      </c>
      <c r="ALB3" s="11">
        <v>81.41</v>
      </c>
      <c r="ALC3" s="11">
        <v>17.190000000000001</v>
      </c>
      <c r="ALD3" s="11">
        <v>6.26</v>
      </c>
      <c r="ALE3" s="11">
        <v>52.27</v>
      </c>
      <c r="ALF3" s="11">
        <v>1.39</v>
      </c>
      <c r="ALG3" s="11">
        <v>41.47</v>
      </c>
      <c r="ALH3" s="11">
        <v>35.229999999999997</v>
      </c>
      <c r="ALI3" s="11">
        <v>48.91</v>
      </c>
      <c r="ALJ3" s="11">
        <v>13.56</v>
      </c>
      <c r="ALK3" s="11">
        <v>2.2999999999999998</v>
      </c>
      <c r="ALL3" s="11">
        <v>7.53</v>
      </c>
      <c r="ALM3" s="11">
        <v>18.23</v>
      </c>
      <c r="ALN3" s="11">
        <v>0</v>
      </c>
      <c r="ALO3" s="11">
        <v>23.19</v>
      </c>
      <c r="ALP3" s="11">
        <v>0</v>
      </c>
      <c r="ALQ3" s="11">
        <v>0.08</v>
      </c>
      <c r="ALR3" s="11">
        <v>73.16</v>
      </c>
      <c r="ALS3" s="11">
        <v>10</v>
      </c>
      <c r="ALT3" s="11">
        <v>32.89</v>
      </c>
      <c r="ALU3" s="11">
        <v>2.0099999999999998</v>
      </c>
      <c r="ALV3" s="11">
        <v>0</v>
      </c>
      <c r="ALW3" s="11">
        <v>0</v>
      </c>
      <c r="ALX3" s="11">
        <v>124.66</v>
      </c>
      <c r="ALY3" s="11">
        <v>34.9</v>
      </c>
      <c r="ALZ3" s="11">
        <v>89.76</v>
      </c>
      <c r="AMA3" s="11">
        <v>13.5</v>
      </c>
      <c r="AMB3" s="11">
        <v>12.12</v>
      </c>
      <c r="AMC3" s="11">
        <v>45.7</v>
      </c>
      <c r="AMD3" s="11">
        <v>40.799999999999997</v>
      </c>
      <c r="AME3" s="11">
        <v>26.61</v>
      </c>
      <c r="AMF3" s="11">
        <v>0.28000000000000003</v>
      </c>
      <c r="AMG3" s="11"/>
      <c r="AMH3" s="11">
        <v>3523.57</v>
      </c>
      <c r="AMI3" s="11">
        <v>977.95</v>
      </c>
      <c r="AMJ3" s="11">
        <v>752.73</v>
      </c>
      <c r="AMK3" s="11">
        <v>395.55</v>
      </c>
      <c r="AML3" s="11">
        <v>4858.7</v>
      </c>
      <c r="AMM3" s="11">
        <v>77.08</v>
      </c>
      <c r="AMN3" s="11">
        <v>22.92</v>
      </c>
      <c r="AMO3" s="11">
        <v>7.53</v>
      </c>
      <c r="AMP3" s="11">
        <v>0.87</v>
      </c>
      <c r="AMQ3" s="11">
        <v>0.51</v>
      </c>
      <c r="AMR3" s="11">
        <v>0.2</v>
      </c>
      <c r="AMS3" s="11">
        <v>0.09</v>
      </c>
      <c r="AMT3" s="11">
        <v>0.05</v>
      </c>
      <c r="AMU3" s="11">
        <v>7.0000000000000007E-2</v>
      </c>
      <c r="AMV3" s="11">
        <v>0.02</v>
      </c>
      <c r="AMW3" s="11">
        <v>0</v>
      </c>
      <c r="AMX3" s="11">
        <v>0.94</v>
      </c>
      <c r="AMY3" s="11">
        <v>0</v>
      </c>
      <c r="AMZ3" s="11">
        <v>0.02</v>
      </c>
      <c r="ANA3" s="11">
        <v>0.03</v>
      </c>
      <c r="ANB3" s="11">
        <v>0.01</v>
      </c>
      <c r="ANC3" s="11">
        <v>7.0000000000000007E-2</v>
      </c>
      <c r="AND3" s="11">
        <v>18.75</v>
      </c>
      <c r="ANE3" s="11">
        <v>20.27</v>
      </c>
      <c r="ANF3" s="11">
        <v>689689.5</v>
      </c>
      <c r="ANG3" s="11">
        <v>0.65</v>
      </c>
      <c r="ANH3" s="11">
        <v>0.2</v>
      </c>
      <c r="ANI3" s="11">
        <v>0.38</v>
      </c>
      <c r="ANJ3" s="11">
        <v>0.14000000000000001</v>
      </c>
      <c r="ANK3" s="11">
        <v>0.01</v>
      </c>
      <c r="ANL3" s="11">
        <v>1.38</v>
      </c>
      <c r="ANM3" s="11">
        <v>35</v>
      </c>
      <c r="ANN3" s="11">
        <v>558.28</v>
      </c>
      <c r="ANO3" s="11">
        <v>14</v>
      </c>
      <c r="ANP3" s="11">
        <v>5</v>
      </c>
      <c r="ANQ3" s="11">
        <v>16</v>
      </c>
      <c r="ANR3" s="11">
        <v>93.46</v>
      </c>
      <c r="ANS3" s="11">
        <v>1.48</v>
      </c>
      <c r="ANT3" s="11">
        <v>0.06</v>
      </c>
      <c r="ANU3" s="11">
        <v>0.11</v>
      </c>
      <c r="ANV3" s="11">
        <v>0.82</v>
      </c>
      <c r="ANW3" s="11">
        <v>0</v>
      </c>
      <c r="ANX3" s="11">
        <v>0</v>
      </c>
      <c r="ANY3" s="11">
        <v>1581.6</v>
      </c>
      <c r="ANZ3" s="11">
        <v>25.03</v>
      </c>
      <c r="AOA3" s="11"/>
      <c r="AOB3" s="11">
        <v>6030</v>
      </c>
      <c r="AOC3" s="11">
        <v>33.130000000000003</v>
      </c>
      <c r="AOD3" s="11">
        <v>201</v>
      </c>
      <c r="AOE3" s="11">
        <v>89.54</v>
      </c>
      <c r="AOF3" s="11">
        <v>212.97</v>
      </c>
      <c r="AOG3" s="11">
        <v>89.29</v>
      </c>
      <c r="AOH3" s="11">
        <v>23.19</v>
      </c>
      <c r="AOI3" s="11">
        <v>118.56</v>
      </c>
      <c r="AOJ3" s="11">
        <v>8.1999999999999993</v>
      </c>
      <c r="AOK3" s="11">
        <v>0.09</v>
      </c>
      <c r="AOL3" s="11">
        <v>0.67</v>
      </c>
      <c r="AOM3" s="11">
        <v>16.53</v>
      </c>
      <c r="AON3" s="11">
        <v>194</v>
      </c>
      <c r="AOO3" s="11" t="s">
        <v>1649</v>
      </c>
      <c r="AOP3" s="11" t="s">
        <v>368</v>
      </c>
      <c r="AOQ3" s="11">
        <v>112.58</v>
      </c>
      <c r="AOR3" s="11">
        <v>23.66</v>
      </c>
      <c r="AOS3" s="11"/>
      <c r="AOT3" s="11">
        <v>0</v>
      </c>
      <c r="AOU3" s="11">
        <v>0</v>
      </c>
      <c r="AOV3" s="11">
        <v>0</v>
      </c>
      <c r="AOW3" s="11">
        <v>0</v>
      </c>
      <c r="AOX3" s="11">
        <v>0</v>
      </c>
      <c r="AOY3" s="11">
        <v>0</v>
      </c>
      <c r="AOZ3" s="11">
        <v>0</v>
      </c>
      <c r="APA3" s="11">
        <v>0</v>
      </c>
      <c r="APB3" s="11">
        <v>0</v>
      </c>
      <c r="APC3" s="11">
        <v>0</v>
      </c>
      <c r="APD3" s="11">
        <v>0</v>
      </c>
      <c r="APE3" s="11">
        <v>0</v>
      </c>
      <c r="APF3" s="11">
        <v>0</v>
      </c>
      <c r="APG3" s="11">
        <v>0</v>
      </c>
      <c r="APH3" s="11">
        <v>0</v>
      </c>
      <c r="API3" s="11">
        <v>0</v>
      </c>
      <c r="APJ3" s="11">
        <v>0</v>
      </c>
      <c r="APK3" s="11">
        <v>0</v>
      </c>
      <c r="APL3" s="11">
        <v>0</v>
      </c>
      <c r="APM3" s="11"/>
      <c r="APN3" s="11">
        <v>0</v>
      </c>
      <c r="APO3" s="11">
        <v>0</v>
      </c>
      <c r="APP3" s="11">
        <v>0</v>
      </c>
      <c r="APQ3" s="11">
        <v>66.67</v>
      </c>
      <c r="APR3" s="11">
        <v>0</v>
      </c>
      <c r="APS3" s="11">
        <v>0</v>
      </c>
      <c r="APT3" s="11">
        <v>0</v>
      </c>
      <c r="APU3" s="11">
        <v>0</v>
      </c>
      <c r="APV3" s="11"/>
      <c r="APW3" s="11">
        <v>2</v>
      </c>
      <c r="APX3" s="11">
        <v>0</v>
      </c>
      <c r="APY3" s="11">
        <v>0</v>
      </c>
      <c r="APZ3" s="11">
        <v>205000</v>
      </c>
      <c r="AQA3" s="11">
        <v>0</v>
      </c>
      <c r="AQB3" s="11">
        <v>0.12</v>
      </c>
      <c r="AQC3" s="11">
        <v>0.91</v>
      </c>
      <c r="AQD3" s="11">
        <v>0.09</v>
      </c>
      <c r="AQE3" s="11">
        <v>0.12</v>
      </c>
      <c r="AQF3" s="11">
        <v>8.1999999999999993</v>
      </c>
      <c r="AQG3" s="11">
        <v>0</v>
      </c>
      <c r="AQH3" s="11">
        <v>23.2</v>
      </c>
      <c r="AQI3" s="11">
        <v>0</v>
      </c>
      <c r="AQJ3" s="11">
        <v>0</v>
      </c>
      <c r="AQK3" s="11">
        <v>1.6</v>
      </c>
      <c r="AQL3" s="11">
        <v>1</v>
      </c>
      <c r="AQM3" s="11">
        <v>1</v>
      </c>
      <c r="AQN3" s="11">
        <v>1</v>
      </c>
      <c r="AQO3" s="11">
        <v>0</v>
      </c>
      <c r="AQP3" s="11">
        <v>1</v>
      </c>
      <c r="AQQ3" s="11">
        <v>0</v>
      </c>
      <c r="AQR3" s="11">
        <v>0</v>
      </c>
      <c r="AQS3" s="11">
        <v>0</v>
      </c>
      <c r="AQT3" s="11">
        <v>0</v>
      </c>
      <c r="AQU3" s="11">
        <v>0</v>
      </c>
      <c r="AQV3" s="11">
        <v>0</v>
      </c>
      <c r="AQW3" s="11">
        <v>0</v>
      </c>
      <c r="AQX3" s="11">
        <v>0</v>
      </c>
      <c r="AQY3" s="11">
        <v>0</v>
      </c>
      <c r="AQZ3" s="11">
        <v>0</v>
      </c>
      <c r="ARA3" s="11">
        <v>0</v>
      </c>
      <c r="ARB3" s="11">
        <v>0</v>
      </c>
      <c r="ARC3" s="11">
        <v>7.0000000000000007E-2</v>
      </c>
      <c r="ARD3" s="11">
        <v>159</v>
      </c>
      <c r="ARE3" s="11">
        <v>7293</v>
      </c>
      <c r="ARF3" s="11">
        <v>6119</v>
      </c>
      <c r="ARG3" s="11">
        <v>6698</v>
      </c>
      <c r="ARH3" s="11">
        <v>75</v>
      </c>
      <c r="ARI3" s="11">
        <v>1232</v>
      </c>
      <c r="ARJ3" s="11">
        <v>978</v>
      </c>
      <c r="ARK3" s="11">
        <v>0.441</v>
      </c>
      <c r="ARL3" s="11">
        <v>0</v>
      </c>
      <c r="ARM3" s="11">
        <v>0</v>
      </c>
      <c r="ARN3" s="11">
        <v>0</v>
      </c>
      <c r="ARO3" s="11">
        <v>0</v>
      </c>
      <c r="ARP3" s="11">
        <v>0</v>
      </c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>
        <v>903.53</v>
      </c>
      <c r="ASI3" s="11"/>
      <c r="ASJ3" s="11"/>
      <c r="ASK3" s="11"/>
      <c r="ASL3" s="11">
        <v>0</v>
      </c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>
        <v>15.99</v>
      </c>
      <c r="ATA3" s="11">
        <v>14.78</v>
      </c>
      <c r="ATB3" s="11"/>
      <c r="ATC3" s="11"/>
      <c r="ATD3" s="11"/>
      <c r="ATE3" s="11"/>
      <c r="ATF3" s="11"/>
      <c r="ATG3" s="11">
        <v>23.51</v>
      </c>
      <c r="ATH3" s="11"/>
      <c r="ATI3" s="34">
        <v>7.77519188647829E-3</v>
      </c>
      <c r="ATJ3" s="11"/>
      <c r="ATK3" s="11">
        <v>0.13</v>
      </c>
      <c r="ATL3" s="11"/>
      <c r="ATM3" s="11"/>
      <c r="ATN3" s="34">
        <v>4.3761393780928203E-3</v>
      </c>
      <c r="ATO3" s="11"/>
      <c r="ATP3" s="11">
        <v>7.0000000000000007E-2</v>
      </c>
      <c r="ATQ3" s="11"/>
      <c r="ATR3" s="11"/>
      <c r="ATS3" s="11">
        <v>1.87</v>
      </c>
      <c r="ATT3" s="11"/>
      <c r="ATU3" s="11">
        <v>31.99</v>
      </c>
      <c r="ATV3" s="11"/>
      <c r="ATW3" s="11"/>
      <c r="ATX3" s="11"/>
      <c r="ATY3" s="11"/>
      <c r="ATZ3" s="11"/>
      <c r="AUA3" s="11"/>
      <c r="AUB3" s="13">
        <f>AMX3*1000*1.033</f>
        <v>971.01999999999987</v>
      </c>
      <c r="AUC3" s="13">
        <f>ATN3*1000*1.033</f>
        <v>4.520551977569883</v>
      </c>
      <c r="AUD3" s="35">
        <f>ATI3*1000*1.033</f>
        <v>8.0317732187320736</v>
      </c>
      <c r="AUE3" s="13">
        <f>AJV3*10000/(FD3*1.033)*1000</f>
        <v>1492.2237892644546</v>
      </c>
      <c r="AUF3" s="13">
        <f t="shared" ref="AUF3:AUF17" si="0">ANL3/1.033*1000</f>
        <v>1335.9148112294288</v>
      </c>
      <c r="AUG3" s="13">
        <f t="shared" ref="AUG3:AUG17" si="1">AKS3</f>
        <v>1.48</v>
      </c>
      <c r="AUH3" s="56">
        <v>5.440063001145476</v>
      </c>
      <c r="AUI3" s="56">
        <v>1.927547850235755</v>
      </c>
      <c r="AUJ3" s="56">
        <v>5.1703957380535552</v>
      </c>
      <c r="AUK3" s="56">
        <v>2.0659139900395629</v>
      </c>
      <c r="AUL3" s="56">
        <v>3.8262526515882889</v>
      </c>
      <c r="AUM3" s="56">
        <v>7.962134502923977</v>
      </c>
      <c r="AUN3" s="56">
        <v>7.6167161362709068</v>
      </c>
      <c r="AUO3" s="56">
        <v>1.4580915603665785</v>
      </c>
      <c r="AUP3" s="56">
        <v>2.7684088380011218</v>
      </c>
      <c r="AUQ3" s="56">
        <v>5.7786415546781473</v>
      </c>
      <c r="AUR3" s="56">
        <v>6.6554691689433394</v>
      </c>
      <c r="AUS3" s="56">
        <v>4.6692029617625632</v>
      </c>
      <c r="AUT3" s="56">
        <v>3.3814070471616402</v>
      </c>
      <c r="AUU3" s="56">
        <v>2.4044518032841955</v>
      </c>
      <c r="AUV3" s="56">
        <v>4.7671242775838953</v>
      </c>
      <c r="AUW3" s="57">
        <v>8.3649484536082497</v>
      </c>
      <c r="AUX3" s="57">
        <v>8.4994889096575168</v>
      </c>
      <c r="AUY3" s="57">
        <v>7.0974668303827553</v>
      </c>
      <c r="AUZ3" s="58">
        <v>9.3636369929666845</v>
      </c>
      <c r="AVA3" s="58">
        <v>3.370057633229151</v>
      </c>
      <c r="AVB3" s="57">
        <v>7.3957668223276825</v>
      </c>
    </row>
    <row r="4" spans="1:1250" x14ac:dyDescent="0.2">
      <c r="A4" t="s">
        <v>89</v>
      </c>
      <c r="B4" s="28">
        <v>15012010</v>
      </c>
      <c r="C4" t="s">
        <v>1732</v>
      </c>
      <c r="D4" t="s">
        <v>2268</v>
      </c>
      <c r="E4" t="s">
        <v>2265</v>
      </c>
      <c r="F4" s="28">
        <v>2013</v>
      </c>
      <c r="G4" s="29">
        <v>44260</v>
      </c>
      <c r="H4" s="28" t="s">
        <v>90</v>
      </c>
      <c r="I4" s="31" t="s">
        <v>91</v>
      </c>
      <c r="J4" s="31" t="s">
        <v>93</v>
      </c>
      <c r="K4" s="31" t="s">
        <v>96</v>
      </c>
      <c r="L4" s="31"/>
      <c r="M4" s="1" t="s">
        <v>91</v>
      </c>
      <c r="N4" s="1" t="s">
        <v>91</v>
      </c>
      <c r="O4" s="1" t="s">
        <v>93</v>
      </c>
      <c r="P4" s="1" t="s">
        <v>91</v>
      </c>
      <c r="Q4" s="1"/>
      <c r="R4" s="1" t="s">
        <v>91</v>
      </c>
      <c r="S4" s="1" t="s">
        <v>91</v>
      </c>
      <c r="T4" s="1" t="s">
        <v>91</v>
      </c>
      <c r="U4" s="1" t="s">
        <v>91</v>
      </c>
      <c r="V4" s="1"/>
      <c r="W4" s="1"/>
      <c r="X4" s="1" t="s">
        <v>91</v>
      </c>
      <c r="Y4" s="1"/>
      <c r="Z4" s="1"/>
      <c r="AA4" s="31" t="s">
        <v>94</v>
      </c>
      <c r="AB4" s="31" t="s">
        <v>91</v>
      </c>
      <c r="AC4" s="31">
        <v>2</v>
      </c>
      <c r="AD4" s="31">
        <v>20445</v>
      </c>
      <c r="AE4" s="31" t="s">
        <v>91</v>
      </c>
      <c r="AF4" s="31"/>
      <c r="AG4" s="31">
        <v>0</v>
      </c>
      <c r="AH4" s="31"/>
      <c r="AI4" s="31"/>
      <c r="AJ4" s="31">
        <v>0</v>
      </c>
      <c r="AK4" s="31">
        <v>0</v>
      </c>
      <c r="AL4" s="31"/>
      <c r="AM4" s="31" t="s">
        <v>91</v>
      </c>
      <c r="AN4" s="31"/>
      <c r="AO4" s="31"/>
      <c r="AP4" s="31"/>
      <c r="AQ4" s="31" t="s">
        <v>91</v>
      </c>
      <c r="AR4" s="31"/>
      <c r="AS4" s="31"/>
      <c r="AT4" s="31"/>
      <c r="AU4" s="31">
        <v>6249</v>
      </c>
      <c r="AV4" s="31">
        <v>0</v>
      </c>
      <c r="AW4" s="31">
        <v>0</v>
      </c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 t="s">
        <v>91</v>
      </c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0">
        <f t="shared" ref="CP4:CP17" si="2">CU4</f>
        <v>100</v>
      </c>
      <c r="CQ4" s="30">
        <v>0</v>
      </c>
      <c r="CR4" s="30" t="s">
        <v>247</v>
      </c>
      <c r="CS4" s="30"/>
      <c r="CT4" s="30"/>
      <c r="CU4" s="30">
        <v>100</v>
      </c>
      <c r="CV4" s="30"/>
      <c r="CW4" s="30"/>
      <c r="CX4" s="30">
        <v>47</v>
      </c>
      <c r="CY4" s="30">
        <v>17</v>
      </c>
      <c r="CZ4" s="30">
        <v>13</v>
      </c>
      <c r="DA4" s="30">
        <v>9</v>
      </c>
      <c r="DB4" s="30">
        <v>0</v>
      </c>
      <c r="DC4" s="30">
        <v>0</v>
      </c>
      <c r="DD4" s="30">
        <v>48</v>
      </c>
      <c r="DE4" s="30">
        <v>12</v>
      </c>
      <c r="DF4" s="30">
        <v>14</v>
      </c>
      <c r="DG4" s="30">
        <v>9</v>
      </c>
      <c r="DH4" s="30"/>
      <c r="DI4" s="30"/>
      <c r="DJ4" s="30">
        <v>44</v>
      </c>
      <c r="DK4" s="30">
        <v>19</v>
      </c>
      <c r="DL4" s="30">
        <v>13</v>
      </c>
      <c r="DM4" s="30">
        <v>10</v>
      </c>
      <c r="DN4" s="30"/>
      <c r="DO4" s="30"/>
      <c r="DP4" s="30">
        <v>619</v>
      </c>
      <c r="DQ4" s="30">
        <v>155</v>
      </c>
      <c r="DR4" s="30">
        <v>353</v>
      </c>
      <c r="DS4" s="30">
        <v>569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1</v>
      </c>
      <c r="DZ4" s="30">
        <v>0</v>
      </c>
      <c r="EA4" s="30"/>
      <c r="EB4" s="30">
        <v>12</v>
      </c>
      <c r="EC4" s="30">
        <v>0</v>
      </c>
      <c r="ED4" s="30">
        <v>0</v>
      </c>
      <c r="EE4" s="30">
        <v>0</v>
      </c>
      <c r="EF4" s="30">
        <v>0</v>
      </c>
      <c r="EG4" s="30">
        <v>0</v>
      </c>
      <c r="EH4" s="30">
        <v>2</v>
      </c>
      <c r="EI4" s="30">
        <v>20</v>
      </c>
      <c r="EJ4" s="30">
        <v>0</v>
      </c>
      <c r="EK4" s="30"/>
      <c r="EL4" s="30">
        <v>0</v>
      </c>
      <c r="EM4" s="30">
        <v>0</v>
      </c>
      <c r="EN4" s="30">
        <v>0</v>
      </c>
      <c r="EO4" s="30">
        <v>353</v>
      </c>
      <c r="EP4" s="30">
        <v>0</v>
      </c>
      <c r="EQ4" s="30">
        <v>0</v>
      </c>
      <c r="ER4" s="30">
        <v>650</v>
      </c>
      <c r="ES4" s="30">
        <v>0</v>
      </c>
      <c r="ET4" s="30">
        <v>0</v>
      </c>
      <c r="EU4" s="30">
        <v>0</v>
      </c>
      <c r="EV4" s="30">
        <v>0</v>
      </c>
      <c r="EW4" s="30"/>
      <c r="EX4" s="30">
        <v>550</v>
      </c>
      <c r="EY4" s="30">
        <v>50</v>
      </c>
      <c r="EZ4" s="30">
        <v>0</v>
      </c>
      <c r="FA4" s="30"/>
      <c r="FB4" s="30">
        <v>247000</v>
      </c>
      <c r="FC4" s="30">
        <v>13000</v>
      </c>
      <c r="FD4" s="30">
        <v>260000</v>
      </c>
      <c r="FE4" s="30">
        <v>40</v>
      </c>
      <c r="FF4" s="30">
        <v>32</v>
      </c>
      <c r="FG4" s="30"/>
      <c r="FH4" s="30">
        <v>35</v>
      </c>
      <c r="FI4" s="30" t="s">
        <v>1805</v>
      </c>
      <c r="FJ4" s="30">
        <v>26</v>
      </c>
      <c r="FK4" s="30"/>
      <c r="FL4" s="30"/>
      <c r="FM4" s="30"/>
      <c r="FN4" s="30"/>
      <c r="FO4" s="30"/>
      <c r="FP4" s="30"/>
      <c r="FQ4" s="30"/>
      <c r="FR4" s="30">
        <v>0</v>
      </c>
      <c r="FS4" s="30"/>
      <c r="FT4" s="30"/>
      <c r="FU4" s="30"/>
      <c r="FV4" s="30">
        <v>67.099999999999994</v>
      </c>
      <c r="FW4" s="30">
        <v>8372</v>
      </c>
      <c r="FX4" s="32">
        <v>365</v>
      </c>
      <c r="FY4" s="32">
        <v>365</v>
      </c>
      <c r="FZ4" s="32">
        <v>365</v>
      </c>
      <c r="GA4" s="32">
        <v>334</v>
      </c>
      <c r="GB4" s="32">
        <v>0</v>
      </c>
      <c r="GC4" s="32">
        <v>175</v>
      </c>
      <c r="GD4" s="32">
        <v>122</v>
      </c>
      <c r="GE4" s="32">
        <v>213</v>
      </c>
      <c r="GF4" s="32">
        <v>228</v>
      </c>
      <c r="GG4" s="32">
        <v>161</v>
      </c>
      <c r="GH4" s="32">
        <v>243</v>
      </c>
      <c r="GI4" s="32">
        <v>152</v>
      </c>
      <c r="GJ4" s="32">
        <v>106</v>
      </c>
      <c r="GK4" s="32" t="s">
        <v>1815</v>
      </c>
      <c r="GL4" s="32" t="s">
        <v>1816</v>
      </c>
      <c r="GM4" s="32" t="s">
        <v>1816</v>
      </c>
      <c r="GN4" s="32" t="s">
        <v>1816</v>
      </c>
      <c r="GO4" s="32" t="s">
        <v>91</v>
      </c>
      <c r="GP4" s="32" t="s">
        <v>91</v>
      </c>
      <c r="GQ4" s="32">
        <v>4</v>
      </c>
      <c r="GR4" s="32"/>
      <c r="GS4" s="32">
        <v>0</v>
      </c>
      <c r="GT4" s="32" t="s">
        <v>369</v>
      </c>
      <c r="GU4" s="32"/>
      <c r="GV4" s="32"/>
      <c r="GW4" s="32" t="s">
        <v>370</v>
      </c>
      <c r="GX4" s="32" t="s">
        <v>371</v>
      </c>
      <c r="GY4" s="32">
        <v>0</v>
      </c>
      <c r="GZ4" s="32">
        <v>0</v>
      </c>
      <c r="HA4" s="32">
        <v>0</v>
      </c>
      <c r="HB4" s="32">
        <v>0</v>
      </c>
      <c r="HC4" s="32">
        <v>0</v>
      </c>
      <c r="HD4" s="32">
        <v>0</v>
      </c>
      <c r="HE4" s="32">
        <v>0</v>
      </c>
      <c r="HF4" s="32">
        <v>5.8</v>
      </c>
      <c r="HG4" s="32">
        <v>8</v>
      </c>
      <c r="HH4" s="32">
        <v>3.5</v>
      </c>
      <c r="HI4" s="32">
        <v>5.8</v>
      </c>
      <c r="HJ4" s="32">
        <v>29</v>
      </c>
      <c r="HK4" s="32">
        <v>0</v>
      </c>
      <c r="HL4" s="32">
        <v>0</v>
      </c>
      <c r="HM4" s="32">
        <v>2.2999999999999998</v>
      </c>
      <c r="HN4" s="32">
        <v>2.2000000000000002</v>
      </c>
      <c r="HO4" s="32">
        <v>2</v>
      </c>
      <c r="HP4" s="32">
        <v>4.0999999999999996</v>
      </c>
      <c r="HQ4" s="32">
        <v>10.9</v>
      </c>
      <c r="HR4" s="32">
        <v>0</v>
      </c>
      <c r="HS4" s="32">
        <v>0</v>
      </c>
      <c r="HT4" s="32">
        <v>0</v>
      </c>
      <c r="HU4" s="32"/>
      <c r="HV4" s="32"/>
      <c r="HW4" s="32">
        <v>5.8</v>
      </c>
      <c r="HX4" s="32">
        <v>8</v>
      </c>
      <c r="HY4" s="32">
        <v>3.5</v>
      </c>
      <c r="HZ4" s="32">
        <v>2.2999999999999998</v>
      </c>
      <c r="IA4" s="32">
        <v>2.2000000000000002</v>
      </c>
      <c r="IB4" s="32">
        <v>2</v>
      </c>
      <c r="IC4" s="4">
        <v>0</v>
      </c>
      <c r="ID4" s="4">
        <v>0</v>
      </c>
      <c r="IE4" s="4">
        <v>22</v>
      </c>
      <c r="IF4" s="4">
        <v>14.5</v>
      </c>
      <c r="IG4" s="4">
        <v>10</v>
      </c>
      <c r="IH4" s="4">
        <v>0</v>
      </c>
      <c r="II4" s="4">
        <v>6</v>
      </c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>
        <v>5</v>
      </c>
      <c r="IW4" s="4">
        <v>0</v>
      </c>
      <c r="IX4" s="4">
        <v>0</v>
      </c>
      <c r="IY4" s="4">
        <v>0</v>
      </c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>
        <v>9</v>
      </c>
      <c r="JQ4" s="4"/>
      <c r="JR4" s="4"/>
      <c r="JS4" s="4"/>
      <c r="JT4" s="4"/>
      <c r="JU4" s="4"/>
      <c r="JV4" s="4"/>
      <c r="JW4" s="4"/>
      <c r="JX4" s="4">
        <v>50</v>
      </c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>
        <v>0</v>
      </c>
      <c r="KK4" s="4">
        <v>0</v>
      </c>
      <c r="KL4" s="4">
        <v>15</v>
      </c>
      <c r="KM4" s="4">
        <v>15</v>
      </c>
      <c r="KN4" s="4">
        <v>100</v>
      </c>
      <c r="KO4" s="4">
        <v>0</v>
      </c>
      <c r="KP4" s="4"/>
      <c r="KQ4" s="4"/>
      <c r="KR4" s="4">
        <v>0</v>
      </c>
      <c r="KS4" s="4">
        <v>0</v>
      </c>
      <c r="KT4" s="4">
        <v>0</v>
      </c>
      <c r="KU4" s="4"/>
      <c r="KV4" s="4">
        <v>0</v>
      </c>
      <c r="KW4" s="4"/>
      <c r="KX4" s="4"/>
      <c r="KY4" s="4"/>
      <c r="KZ4" s="4"/>
      <c r="LA4" s="4"/>
      <c r="LB4" s="4">
        <v>0</v>
      </c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>
        <v>0</v>
      </c>
      <c r="LQ4" s="4">
        <v>0</v>
      </c>
      <c r="LR4" s="4">
        <v>0</v>
      </c>
      <c r="LS4" s="4"/>
      <c r="LT4" s="4">
        <v>0</v>
      </c>
      <c r="LU4" s="4"/>
      <c r="LV4" s="4"/>
      <c r="LW4" s="4"/>
      <c r="LX4" s="4"/>
      <c r="LY4" s="4"/>
      <c r="LZ4" s="4">
        <v>0</v>
      </c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>
        <v>0</v>
      </c>
      <c r="MO4" s="4">
        <v>0</v>
      </c>
      <c r="MP4" s="4">
        <v>0</v>
      </c>
      <c r="MQ4" s="4"/>
      <c r="MR4" s="4">
        <v>0</v>
      </c>
      <c r="MS4" s="4"/>
      <c r="MT4" s="4"/>
      <c r="MU4" s="4"/>
      <c r="MV4" s="4"/>
      <c r="MW4" s="4"/>
      <c r="MX4" s="4">
        <v>0</v>
      </c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>
        <v>0</v>
      </c>
      <c r="NM4" s="4">
        <v>0</v>
      </c>
      <c r="NN4" s="4">
        <v>48</v>
      </c>
      <c r="NO4" s="4"/>
      <c r="NP4" s="4">
        <v>18</v>
      </c>
      <c r="NQ4" s="4"/>
      <c r="NR4" s="4"/>
      <c r="NS4" s="4"/>
      <c r="NT4" s="4"/>
      <c r="NU4" s="4"/>
      <c r="NV4" s="4">
        <v>68</v>
      </c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>
        <v>50</v>
      </c>
      <c r="OK4" s="4">
        <v>0</v>
      </c>
      <c r="OL4" s="4">
        <v>12</v>
      </c>
      <c r="OM4" s="4"/>
      <c r="ON4" s="4">
        <v>46</v>
      </c>
      <c r="OO4" s="4"/>
      <c r="OP4" s="4"/>
      <c r="OQ4" s="4"/>
      <c r="OR4" s="4"/>
      <c r="OS4" s="4"/>
      <c r="OT4" s="4">
        <v>24</v>
      </c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>
        <v>75</v>
      </c>
      <c r="PI4" s="4">
        <v>0</v>
      </c>
      <c r="PJ4" s="4">
        <v>24</v>
      </c>
      <c r="PK4" s="4"/>
      <c r="PL4" s="4">
        <v>0</v>
      </c>
      <c r="PM4" s="4"/>
      <c r="PN4" s="4"/>
      <c r="PO4" s="4"/>
      <c r="PP4" s="4"/>
      <c r="PQ4" s="4"/>
      <c r="PR4" s="4">
        <v>48</v>
      </c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>
        <v>0</v>
      </c>
      <c r="QE4" s="4">
        <v>0</v>
      </c>
      <c r="QF4" s="4">
        <v>0</v>
      </c>
      <c r="QG4" s="4">
        <v>860</v>
      </c>
      <c r="QH4" s="4">
        <v>1592</v>
      </c>
      <c r="QI4" s="4">
        <v>1650</v>
      </c>
      <c r="QJ4" s="4" t="s">
        <v>740</v>
      </c>
      <c r="QK4" s="4"/>
      <c r="QL4" s="4"/>
      <c r="QM4" s="4"/>
      <c r="QN4" s="4"/>
      <c r="QO4" s="4"/>
      <c r="QP4" s="4"/>
      <c r="QQ4" s="4">
        <v>0</v>
      </c>
      <c r="QR4" s="4">
        <v>23</v>
      </c>
      <c r="QS4" s="4">
        <v>0</v>
      </c>
      <c r="QT4" s="4"/>
      <c r="QU4" s="4">
        <v>0</v>
      </c>
      <c r="QV4" s="4"/>
      <c r="QW4" s="4"/>
      <c r="QX4" s="4"/>
      <c r="QY4" s="4"/>
      <c r="QZ4" s="4"/>
      <c r="RA4" s="4">
        <v>0</v>
      </c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>
        <v>0</v>
      </c>
      <c r="RP4" s="4">
        <v>20</v>
      </c>
      <c r="RQ4" s="4">
        <v>0</v>
      </c>
      <c r="RR4" s="4"/>
      <c r="RS4" s="4">
        <v>0</v>
      </c>
      <c r="RT4" s="4"/>
      <c r="RU4" s="4"/>
      <c r="RV4" s="4"/>
      <c r="RW4" s="4"/>
      <c r="RX4" s="4"/>
      <c r="RY4" s="4">
        <v>0</v>
      </c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>
        <v>40</v>
      </c>
      <c r="TT4" s="4"/>
      <c r="TU4" s="4"/>
      <c r="TV4" s="4"/>
      <c r="TW4" s="4"/>
      <c r="TX4" s="4"/>
      <c r="TY4" s="4"/>
      <c r="TZ4" s="4"/>
      <c r="UA4" s="4"/>
      <c r="UB4" s="4"/>
      <c r="UC4" s="4">
        <v>14</v>
      </c>
      <c r="UD4" s="4">
        <v>0</v>
      </c>
      <c r="UE4" s="4">
        <v>0</v>
      </c>
      <c r="UF4" s="4" t="s">
        <v>91</v>
      </c>
      <c r="UG4" s="4">
        <v>0</v>
      </c>
      <c r="UH4" s="4">
        <v>22</v>
      </c>
      <c r="UI4" s="4">
        <v>0</v>
      </c>
      <c r="UJ4" s="4">
        <v>0</v>
      </c>
      <c r="UK4" s="4">
        <v>0</v>
      </c>
      <c r="UL4" s="4">
        <v>0</v>
      </c>
      <c r="UM4" s="4">
        <v>0</v>
      </c>
      <c r="UN4" s="4">
        <v>0</v>
      </c>
      <c r="UO4" s="4">
        <v>100</v>
      </c>
      <c r="UP4" s="4">
        <v>163</v>
      </c>
      <c r="UQ4" s="4">
        <v>100</v>
      </c>
      <c r="UR4" s="4">
        <v>0</v>
      </c>
      <c r="US4" s="4">
        <v>100</v>
      </c>
      <c r="UT4" s="4">
        <v>0</v>
      </c>
      <c r="UU4" s="4">
        <v>100</v>
      </c>
      <c r="UV4" s="4">
        <v>0</v>
      </c>
      <c r="UW4" s="4">
        <v>100</v>
      </c>
      <c r="UX4" s="4">
        <v>2730</v>
      </c>
      <c r="UY4" s="4">
        <v>80</v>
      </c>
      <c r="UZ4" s="4">
        <v>0</v>
      </c>
      <c r="VA4" s="4">
        <v>100</v>
      </c>
      <c r="VB4" s="4">
        <v>0</v>
      </c>
      <c r="VC4" s="4">
        <v>100</v>
      </c>
      <c r="VD4" s="4">
        <v>0</v>
      </c>
      <c r="VE4" s="4">
        <v>100</v>
      </c>
      <c r="VF4" s="5">
        <v>100</v>
      </c>
      <c r="VG4" s="5">
        <v>100</v>
      </c>
      <c r="VH4" s="5">
        <v>0</v>
      </c>
      <c r="VI4" s="5">
        <v>10</v>
      </c>
      <c r="VJ4" s="5">
        <v>0</v>
      </c>
      <c r="VK4" s="5">
        <v>0</v>
      </c>
      <c r="VL4" s="5">
        <v>0</v>
      </c>
      <c r="VM4" s="5">
        <v>10</v>
      </c>
      <c r="VN4" s="5">
        <v>0</v>
      </c>
      <c r="VO4" s="5">
        <v>0</v>
      </c>
      <c r="VP4" s="5">
        <v>0</v>
      </c>
      <c r="VQ4" s="5">
        <v>0</v>
      </c>
      <c r="VR4" s="5">
        <v>0</v>
      </c>
      <c r="VS4" s="5">
        <v>0</v>
      </c>
      <c r="VT4" s="5"/>
      <c r="VU4" s="5"/>
      <c r="VV4" s="5"/>
      <c r="VW4" s="5"/>
      <c r="VX4" s="5"/>
      <c r="VY4" s="5">
        <v>0</v>
      </c>
      <c r="VZ4" s="5">
        <v>0</v>
      </c>
      <c r="WA4" s="5">
        <v>0</v>
      </c>
      <c r="WB4" s="5">
        <v>0</v>
      </c>
      <c r="WC4" s="5">
        <v>0</v>
      </c>
      <c r="WD4" s="5">
        <v>0</v>
      </c>
      <c r="WE4" s="5">
        <v>0</v>
      </c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>
        <v>0</v>
      </c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>
        <v>0</v>
      </c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 t="s">
        <v>1425</v>
      </c>
      <c r="YO4" s="5" t="s">
        <v>1426</v>
      </c>
      <c r="YP4" s="5" t="s">
        <v>1872</v>
      </c>
      <c r="YQ4" s="5"/>
      <c r="YR4" s="5"/>
      <c r="YS4" s="5"/>
      <c r="YT4" s="5"/>
      <c r="YU4" s="5"/>
      <c r="YV4" s="5"/>
      <c r="YW4" s="5"/>
      <c r="YX4" s="5">
        <v>29</v>
      </c>
      <c r="YY4" s="5">
        <v>2.2999999999999998</v>
      </c>
      <c r="YZ4" s="5">
        <v>5</v>
      </c>
      <c r="ZA4" s="5"/>
      <c r="ZB4" s="5"/>
      <c r="ZC4" s="5"/>
      <c r="ZD4" s="5"/>
      <c r="ZE4" s="5"/>
      <c r="ZF4" s="5"/>
      <c r="ZG4" s="5"/>
      <c r="ZH4" s="5">
        <v>0</v>
      </c>
      <c r="ZI4" s="5">
        <v>0</v>
      </c>
      <c r="ZJ4" s="5">
        <v>0</v>
      </c>
      <c r="ZK4" s="5"/>
      <c r="ZL4" s="5"/>
      <c r="ZM4" s="5"/>
      <c r="ZN4" s="5"/>
      <c r="ZO4" s="5"/>
      <c r="ZP4" s="5"/>
      <c r="ZQ4" s="5"/>
      <c r="ZR4" s="5" t="s">
        <v>1427</v>
      </c>
      <c r="ZS4" s="5" t="s">
        <v>1873</v>
      </c>
      <c r="ZT4" s="5"/>
      <c r="ZU4" s="5">
        <v>0.75</v>
      </c>
      <c r="ZV4" s="5">
        <v>1.2</v>
      </c>
      <c r="ZW4" s="5"/>
      <c r="ZX4" s="5">
        <v>0</v>
      </c>
      <c r="ZY4" s="5">
        <v>0</v>
      </c>
      <c r="ZZ4" s="54">
        <v>0</v>
      </c>
      <c r="AAA4" s="54">
        <v>0.77285714285714291</v>
      </c>
      <c r="AAB4" s="54">
        <v>0</v>
      </c>
      <c r="AAC4" s="54">
        <v>0</v>
      </c>
      <c r="AAD4" s="54">
        <v>0.22714285714285715</v>
      </c>
      <c r="AAE4" s="54">
        <v>3.18</v>
      </c>
      <c r="AAF4" s="54">
        <v>0.77285714285714291</v>
      </c>
      <c r="AAG4" s="54">
        <v>0.95714285714285718</v>
      </c>
      <c r="AAH4" s="54">
        <v>0</v>
      </c>
      <c r="AAI4" s="54">
        <v>0</v>
      </c>
      <c r="AAJ4" s="54">
        <v>0</v>
      </c>
      <c r="AAK4" s="54">
        <v>4.2857142857142858E-2</v>
      </c>
      <c r="AAL4" s="54">
        <v>0.6</v>
      </c>
      <c r="AAM4" s="54">
        <v>0.95714285714285718</v>
      </c>
      <c r="AAN4" s="54">
        <v>0.45915570175438603</v>
      </c>
      <c r="AAO4" s="54">
        <v>0.40210604636591474</v>
      </c>
      <c r="AAP4" s="54">
        <v>0</v>
      </c>
      <c r="AAQ4" s="54">
        <v>0</v>
      </c>
      <c r="AAR4" s="54">
        <v>0.13873825187969924</v>
      </c>
      <c r="AAS4" s="54">
        <v>1.9423355263157893</v>
      </c>
      <c r="AAT4" s="54">
        <v>0.86126174812030076</v>
      </c>
      <c r="AAU4" s="5" t="s">
        <v>1878</v>
      </c>
      <c r="AAV4" s="5">
        <v>243</v>
      </c>
      <c r="AAW4" s="5">
        <v>122</v>
      </c>
      <c r="AAX4" s="5">
        <v>0</v>
      </c>
      <c r="AAY4" s="5"/>
      <c r="AAZ4" s="5"/>
      <c r="ABA4" s="5"/>
      <c r="ABB4" s="5"/>
      <c r="ABC4" s="5">
        <v>100</v>
      </c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>
        <v>1.2</v>
      </c>
      <c r="ABR4" s="5"/>
      <c r="ABS4" s="5"/>
      <c r="ABT4" s="5"/>
      <c r="ABU4" s="5"/>
      <c r="ABV4" s="5"/>
      <c r="ABW4" s="5">
        <v>0.6</v>
      </c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>
        <v>100</v>
      </c>
      <c r="ACJ4" s="5"/>
      <c r="ACK4" s="5"/>
      <c r="ACL4" s="5"/>
      <c r="ACM4" s="5"/>
      <c r="ACN4" s="5">
        <v>0</v>
      </c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>
        <v>0.5</v>
      </c>
      <c r="ADC4" s="5"/>
      <c r="ADD4" s="5"/>
      <c r="ADE4" s="5"/>
      <c r="ADF4" s="5"/>
      <c r="ADG4" s="5"/>
      <c r="ADH4" s="5">
        <v>0</v>
      </c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 t="s">
        <v>1879</v>
      </c>
      <c r="ADU4" s="5">
        <v>165</v>
      </c>
      <c r="ADV4" s="5">
        <v>200</v>
      </c>
      <c r="ADW4" s="5">
        <v>0</v>
      </c>
      <c r="ADX4" s="5">
        <v>100</v>
      </c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>
        <v>100</v>
      </c>
      <c r="AFI4" s="5">
        <v>0</v>
      </c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 t="s">
        <v>1880</v>
      </c>
      <c r="AGT4" s="5">
        <v>234</v>
      </c>
      <c r="AGU4" s="5">
        <v>100</v>
      </c>
      <c r="AGV4" s="5">
        <v>0</v>
      </c>
      <c r="AGW4" s="5">
        <v>100</v>
      </c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>
        <v>1</v>
      </c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>
        <v>100</v>
      </c>
      <c r="AIH4" s="5">
        <v>0</v>
      </c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>
        <v>0</v>
      </c>
      <c r="AJH4" s="5"/>
      <c r="AJI4" s="5"/>
      <c r="AJJ4" s="5"/>
      <c r="AJK4" s="11">
        <v>38.26</v>
      </c>
      <c r="AJL4" s="11">
        <v>42.61</v>
      </c>
      <c r="AJM4" s="11">
        <v>10.43</v>
      </c>
      <c r="AJN4" s="11">
        <v>0</v>
      </c>
      <c r="AJO4" s="11">
        <v>8.6999999999999993</v>
      </c>
      <c r="AJP4" s="11">
        <v>0</v>
      </c>
      <c r="AJQ4" s="11" t="s">
        <v>1982</v>
      </c>
      <c r="AJR4" s="11">
        <v>239224.69</v>
      </c>
      <c r="AJS4" s="11">
        <v>5532</v>
      </c>
      <c r="AJT4" s="11">
        <v>5088</v>
      </c>
      <c r="AJU4" s="11">
        <v>1.3</v>
      </c>
      <c r="AJV4" s="11">
        <v>56.1</v>
      </c>
      <c r="AJW4" s="13">
        <f t="shared" ref="AJW4:AJW17" si="3">AJV4/CX4</f>
        <v>1.1936170212765957</v>
      </c>
      <c r="AJX4" s="11">
        <v>51.1</v>
      </c>
      <c r="AJY4" s="11">
        <v>21.16</v>
      </c>
      <c r="AJZ4" s="11">
        <v>23.95</v>
      </c>
      <c r="AKA4" s="11">
        <v>2664.73</v>
      </c>
      <c r="AKB4" s="11"/>
      <c r="AKC4" s="11">
        <v>0</v>
      </c>
      <c r="AKD4" s="11"/>
      <c r="AKE4" s="11"/>
      <c r="AKF4" s="11"/>
      <c r="AKG4" s="11">
        <v>0</v>
      </c>
      <c r="AKH4" s="11">
        <v>0</v>
      </c>
      <c r="AKI4" s="11">
        <v>0</v>
      </c>
      <c r="AKJ4" s="11">
        <v>0</v>
      </c>
      <c r="AKK4" s="11">
        <v>0</v>
      </c>
      <c r="AKL4" s="11">
        <v>0</v>
      </c>
      <c r="AKM4" s="11">
        <v>0</v>
      </c>
      <c r="AKN4" s="11">
        <v>0</v>
      </c>
      <c r="AKO4" s="11">
        <v>0</v>
      </c>
      <c r="AKP4" s="11"/>
      <c r="AKQ4" s="11">
        <v>17.97</v>
      </c>
      <c r="AKR4" s="11">
        <v>1054.4100000000001</v>
      </c>
      <c r="AKS4" s="11">
        <v>0.86</v>
      </c>
      <c r="AKT4" s="11">
        <v>0</v>
      </c>
      <c r="AKU4" s="11">
        <v>5329.19</v>
      </c>
      <c r="AKV4" s="11">
        <v>34.53</v>
      </c>
      <c r="AKW4" s="11">
        <v>0</v>
      </c>
      <c r="AKX4" s="11">
        <v>12772.45</v>
      </c>
      <c r="AKY4" s="11">
        <v>64.760000000000005</v>
      </c>
      <c r="AKZ4" s="11">
        <v>17.559999999999999</v>
      </c>
      <c r="ALA4" s="11">
        <v>17.68</v>
      </c>
      <c r="ALB4" s="11">
        <v>94.89</v>
      </c>
      <c r="ALC4" s="11">
        <v>3.64</v>
      </c>
      <c r="ALD4" s="11">
        <v>16.739999999999998</v>
      </c>
      <c r="ALE4" s="11">
        <v>37.619999999999997</v>
      </c>
      <c r="ALF4" s="11">
        <v>1.47</v>
      </c>
      <c r="ALG4" s="11">
        <v>45.64</v>
      </c>
      <c r="ALH4" s="11">
        <v>39.56</v>
      </c>
      <c r="ALI4" s="11">
        <v>42.83</v>
      </c>
      <c r="ALJ4" s="11">
        <v>12.58</v>
      </c>
      <c r="ALK4" s="11">
        <v>5.04</v>
      </c>
      <c r="ALL4" s="11">
        <v>19.79</v>
      </c>
      <c r="ALM4" s="11">
        <v>17.29</v>
      </c>
      <c r="ALN4" s="11">
        <v>0</v>
      </c>
      <c r="ALO4" s="11">
        <v>16.14</v>
      </c>
      <c r="ALP4" s="11">
        <v>0</v>
      </c>
      <c r="ALQ4" s="11">
        <v>0.15</v>
      </c>
      <c r="ALR4" s="11">
        <v>39.53</v>
      </c>
      <c r="ALS4" s="11">
        <v>10</v>
      </c>
      <c r="ALT4" s="11">
        <v>22.68</v>
      </c>
      <c r="ALU4" s="11">
        <v>4.13</v>
      </c>
      <c r="ALV4" s="11">
        <v>0</v>
      </c>
      <c r="ALW4" s="11">
        <v>2.89</v>
      </c>
      <c r="ALX4" s="11">
        <v>83.1</v>
      </c>
      <c r="ALY4" s="11">
        <v>29.71</v>
      </c>
      <c r="ALZ4" s="11">
        <v>53.4</v>
      </c>
      <c r="AMA4" s="11">
        <v>35.340000000000003</v>
      </c>
      <c r="AMB4" s="11">
        <v>18.87</v>
      </c>
      <c r="AMC4" s="11">
        <v>0</v>
      </c>
      <c r="AMD4" s="11">
        <v>64.66</v>
      </c>
      <c r="AME4" s="11">
        <v>19.18</v>
      </c>
      <c r="AMF4" s="11">
        <v>0.36</v>
      </c>
      <c r="AMG4" s="11"/>
      <c r="AMH4" s="11">
        <v>2957.35</v>
      </c>
      <c r="AMI4" s="11">
        <v>794.03</v>
      </c>
      <c r="AMJ4" s="11">
        <v>802.3</v>
      </c>
      <c r="AMK4" s="11">
        <v>870.11</v>
      </c>
      <c r="AML4" s="11">
        <v>3683.58</v>
      </c>
      <c r="AMM4" s="11">
        <v>72.3</v>
      </c>
      <c r="AMN4" s="11">
        <v>27.7</v>
      </c>
      <c r="AMO4" s="11">
        <v>19.11</v>
      </c>
      <c r="AMP4" s="11">
        <v>0.75</v>
      </c>
      <c r="AMQ4" s="11">
        <v>0.56999999999999995</v>
      </c>
      <c r="AMR4" s="11">
        <v>0.13</v>
      </c>
      <c r="AMS4" s="11">
        <v>0.06</v>
      </c>
      <c r="AMT4" s="11">
        <v>0.06</v>
      </c>
      <c r="AMU4" s="11">
        <v>7.0000000000000007E-2</v>
      </c>
      <c r="AMV4" s="11">
        <v>0.02</v>
      </c>
      <c r="AMW4" s="11">
        <v>0.01</v>
      </c>
      <c r="AMX4" s="11">
        <v>0.92</v>
      </c>
      <c r="AMY4" s="11">
        <v>-0.02</v>
      </c>
      <c r="AMZ4" s="11">
        <v>0</v>
      </c>
      <c r="ANA4" s="11">
        <v>0.16</v>
      </c>
      <c r="ANB4" s="11">
        <v>0.04</v>
      </c>
      <c r="ANC4" s="11">
        <v>0.18</v>
      </c>
      <c r="AND4" s="11">
        <v>7.78</v>
      </c>
      <c r="ANE4" s="11">
        <v>9.6199999999999992</v>
      </c>
      <c r="ANF4" s="11">
        <v>729374.87</v>
      </c>
      <c r="ANG4" s="11">
        <v>0.85</v>
      </c>
      <c r="ANH4" s="11">
        <v>0.64</v>
      </c>
      <c r="ANI4" s="11">
        <v>0.45</v>
      </c>
      <c r="ANJ4" s="11">
        <v>0.25</v>
      </c>
      <c r="ANK4" s="11">
        <v>0.01</v>
      </c>
      <c r="ANL4" s="11">
        <v>2.2000000000000002</v>
      </c>
      <c r="ANM4" s="11">
        <v>58</v>
      </c>
      <c r="ANN4" s="11">
        <v>1040.72</v>
      </c>
      <c r="ANO4" s="11">
        <v>-6</v>
      </c>
      <c r="ANP4" s="11">
        <v>12</v>
      </c>
      <c r="ANQ4" s="11">
        <v>53</v>
      </c>
      <c r="ANR4" s="11">
        <v>47.97</v>
      </c>
      <c r="ANS4" s="11">
        <v>0.86</v>
      </c>
      <c r="ANT4" s="11">
        <v>0.44</v>
      </c>
      <c r="ANU4" s="11">
        <v>0.56000000000000005</v>
      </c>
      <c r="ANV4" s="11">
        <v>0</v>
      </c>
      <c r="ANW4" s="11">
        <v>0</v>
      </c>
      <c r="ANX4" s="11">
        <v>0</v>
      </c>
      <c r="ANY4" s="11">
        <v>1033.1099999999999</v>
      </c>
      <c r="ANZ4" s="11">
        <v>18.420000000000002</v>
      </c>
      <c r="AOA4" s="11"/>
      <c r="AOB4" s="11">
        <v>5358</v>
      </c>
      <c r="AOC4" s="11">
        <v>42.77</v>
      </c>
      <c r="AOD4" s="11">
        <v>179</v>
      </c>
      <c r="AOE4" s="11">
        <v>88.34</v>
      </c>
      <c r="AOF4" s="11">
        <v>535.83000000000004</v>
      </c>
      <c r="AOG4" s="11">
        <v>87.22</v>
      </c>
      <c r="AOH4" s="11">
        <v>16.54</v>
      </c>
      <c r="AOI4" s="11">
        <v>97.15</v>
      </c>
      <c r="AOJ4" s="11">
        <v>7.7</v>
      </c>
      <c r="AOK4" s="11">
        <v>0.38</v>
      </c>
      <c r="AOL4" s="11">
        <v>0</v>
      </c>
      <c r="AOM4" s="11">
        <v>47.5</v>
      </c>
      <c r="AON4" s="11">
        <v>189.5</v>
      </c>
      <c r="AOO4" s="11"/>
      <c r="AOP4" s="11"/>
      <c r="AOQ4" s="11">
        <v>109.76</v>
      </c>
      <c r="AOR4" s="11">
        <v>78.63</v>
      </c>
      <c r="AOS4" s="11"/>
      <c r="AOT4" s="11">
        <v>0</v>
      </c>
      <c r="AOU4" s="11">
        <v>0</v>
      </c>
      <c r="AOV4" s="11">
        <v>0</v>
      </c>
      <c r="AOW4" s="11">
        <v>0</v>
      </c>
      <c r="AOX4" s="11">
        <v>0</v>
      </c>
      <c r="AOY4" s="11">
        <v>0</v>
      </c>
      <c r="AOZ4" s="11">
        <v>0</v>
      </c>
      <c r="APA4" s="11">
        <v>0</v>
      </c>
      <c r="APB4" s="11">
        <v>0</v>
      </c>
      <c r="APC4" s="11">
        <v>0</v>
      </c>
      <c r="APD4" s="11">
        <v>0</v>
      </c>
      <c r="APE4" s="11">
        <v>0</v>
      </c>
      <c r="APF4" s="11">
        <v>0</v>
      </c>
      <c r="APG4" s="11">
        <v>0</v>
      </c>
      <c r="APH4" s="11">
        <v>0</v>
      </c>
      <c r="API4" s="11">
        <v>0</v>
      </c>
      <c r="APJ4" s="11">
        <v>0</v>
      </c>
      <c r="APK4" s="11">
        <v>0</v>
      </c>
      <c r="APL4" s="11">
        <v>0</v>
      </c>
      <c r="APM4" s="11"/>
      <c r="APN4" s="11">
        <v>0</v>
      </c>
      <c r="APO4" s="11">
        <v>0</v>
      </c>
      <c r="APP4" s="11">
        <v>0</v>
      </c>
      <c r="APQ4" s="11">
        <v>0</v>
      </c>
      <c r="APR4" s="11">
        <v>0</v>
      </c>
      <c r="APS4" s="11">
        <v>0</v>
      </c>
      <c r="APT4" s="11">
        <v>0</v>
      </c>
      <c r="APU4" s="11">
        <v>0</v>
      </c>
      <c r="APV4" s="11"/>
      <c r="APW4" s="11">
        <v>2</v>
      </c>
      <c r="APX4" s="11">
        <v>0</v>
      </c>
      <c r="APY4" s="11">
        <v>0</v>
      </c>
      <c r="APZ4" s="11">
        <v>130000</v>
      </c>
      <c r="AQA4" s="11">
        <v>0</v>
      </c>
      <c r="AQB4" s="11">
        <v>0.47</v>
      </c>
      <c r="AQC4" s="11">
        <v>0.89</v>
      </c>
      <c r="AQD4" s="11">
        <v>0.11</v>
      </c>
      <c r="AQE4" s="11">
        <v>0.09</v>
      </c>
      <c r="AQF4" s="11">
        <v>9.6</v>
      </c>
      <c r="AQG4" s="11">
        <v>1</v>
      </c>
      <c r="AQH4" s="11">
        <v>16.100000000000001</v>
      </c>
      <c r="AQI4" s="11">
        <v>28.1</v>
      </c>
      <c r="AQJ4" s="11">
        <v>37</v>
      </c>
      <c r="AQK4" s="11">
        <v>1.3</v>
      </c>
      <c r="AQL4" s="11">
        <v>0.96199999999999997</v>
      </c>
      <c r="AQM4" s="11">
        <v>0.97799999999999998</v>
      </c>
      <c r="AQN4" s="11">
        <v>1</v>
      </c>
      <c r="AQO4" s="11">
        <v>0</v>
      </c>
      <c r="AQP4" s="11">
        <v>1</v>
      </c>
      <c r="AQQ4" s="11">
        <v>0</v>
      </c>
      <c r="AQR4" s="11">
        <v>0</v>
      </c>
      <c r="AQS4" s="11">
        <v>0</v>
      </c>
      <c r="AQT4" s="11">
        <v>0</v>
      </c>
      <c r="AQU4" s="11">
        <v>0</v>
      </c>
      <c r="AQV4" s="11">
        <v>3.7999999999999999E-2</v>
      </c>
      <c r="AQW4" s="11">
        <v>2.1999999999999999E-2</v>
      </c>
      <c r="AQX4" s="11">
        <v>0</v>
      </c>
      <c r="AQY4" s="11">
        <v>0</v>
      </c>
      <c r="AQZ4" s="11">
        <v>0</v>
      </c>
      <c r="ARA4" s="11">
        <v>1.4</v>
      </c>
      <c r="ARB4" s="11">
        <v>1.4</v>
      </c>
      <c r="ARC4" s="11">
        <v>0.26</v>
      </c>
      <c r="ARD4" s="11">
        <v>177</v>
      </c>
      <c r="ARE4" s="11">
        <v>4928</v>
      </c>
      <c r="ARF4" s="11">
        <v>5532</v>
      </c>
      <c r="ARG4" s="11">
        <v>8372</v>
      </c>
      <c r="ARH4" s="11">
        <v>125</v>
      </c>
      <c r="ARI4" s="11">
        <v>993</v>
      </c>
      <c r="ARJ4" s="11">
        <v>856</v>
      </c>
      <c r="ARK4" s="11">
        <v>0.38200000000000001</v>
      </c>
      <c r="ARL4" s="11">
        <v>0</v>
      </c>
      <c r="ARM4" s="11">
        <v>0</v>
      </c>
      <c r="ARN4" s="11">
        <v>0</v>
      </c>
      <c r="ARO4" s="11">
        <v>0</v>
      </c>
      <c r="ARP4" s="11">
        <v>0</v>
      </c>
      <c r="ARQ4" s="11"/>
      <c r="ARR4" s="11"/>
      <c r="ARS4" s="11"/>
      <c r="ART4" s="11"/>
      <c r="ARU4" s="11"/>
      <c r="ARV4" s="11"/>
      <c r="ARW4" s="11"/>
      <c r="ARX4" s="11"/>
      <c r="ARY4" s="11"/>
      <c r="ARZ4" s="11"/>
      <c r="ASA4" s="11"/>
      <c r="ASB4" s="11"/>
      <c r="ASC4" s="11"/>
      <c r="ASD4" s="11"/>
      <c r="ASE4" s="11"/>
      <c r="ASF4" s="11"/>
      <c r="ASG4" s="11"/>
      <c r="ASH4" s="11">
        <v>2932.77</v>
      </c>
      <c r="ASI4" s="11"/>
      <c r="ASJ4" s="11"/>
      <c r="ASK4" s="11"/>
      <c r="ASL4" s="11">
        <v>0</v>
      </c>
      <c r="ASM4" s="11"/>
      <c r="ASN4" s="11"/>
      <c r="ASO4" s="11"/>
      <c r="ASP4" s="11"/>
      <c r="ASQ4" s="11"/>
      <c r="ASR4" s="11"/>
      <c r="ASS4" s="11"/>
      <c r="AST4" s="11"/>
      <c r="ASU4" s="11"/>
      <c r="ASV4" s="11"/>
      <c r="ASW4" s="11"/>
      <c r="ASX4" s="11"/>
      <c r="ASY4" s="11"/>
      <c r="ASZ4" s="11">
        <v>10.02</v>
      </c>
      <c r="ATA4" s="11">
        <v>8.09</v>
      </c>
      <c r="ATB4" s="11"/>
      <c r="ATC4" s="11"/>
      <c r="ATD4" s="11"/>
      <c r="ATE4" s="11"/>
      <c r="ATF4" s="11"/>
      <c r="ATG4" s="11">
        <v>23.98</v>
      </c>
      <c r="ATH4" s="11"/>
      <c r="ATI4" s="34">
        <v>7.3260210902194598E-3</v>
      </c>
      <c r="ATJ4" s="11"/>
      <c r="ATK4" s="11">
        <v>0.08</v>
      </c>
      <c r="ATL4" s="11"/>
      <c r="ATM4" s="11"/>
      <c r="ATN4" s="34">
        <v>2.16999147819915E-3</v>
      </c>
      <c r="ATO4" s="11"/>
      <c r="ATP4" s="11">
        <v>0.02</v>
      </c>
      <c r="ATQ4" s="11"/>
      <c r="ATR4" s="11"/>
      <c r="ATS4" s="11">
        <v>1.45</v>
      </c>
      <c r="ATT4" s="11"/>
      <c r="ATU4" s="11">
        <v>15.87</v>
      </c>
      <c r="ATV4" s="11"/>
      <c r="ATW4" s="11"/>
      <c r="ATX4" s="11"/>
      <c r="ATY4" s="11"/>
      <c r="ATZ4" s="11"/>
      <c r="AUA4" s="11"/>
      <c r="AUB4" s="13">
        <f t="shared" ref="AUB4:AUB17" si="4">AMX4*1000*1.033</f>
        <v>950.3599999999999</v>
      </c>
      <c r="AUC4" s="13">
        <f t="shared" ref="AUC4:AUC17" si="5">ATN4*1000*1.033</f>
        <v>2.241601196979722</v>
      </c>
      <c r="AUD4" s="35">
        <f t="shared" ref="AUD4:AUD17" si="6">ATI4*1000*1.033</f>
        <v>7.5677797861967013</v>
      </c>
      <c r="AUE4" s="13">
        <f t="shared" ref="AUE4:AUE17" si="7">AJV4*10000/(FD4*1.033)*1000</f>
        <v>2088.7631245811303</v>
      </c>
      <c r="AUF4" s="13">
        <f t="shared" si="0"/>
        <v>2129.7192642788</v>
      </c>
      <c r="AUG4" s="13">
        <f t="shared" si="1"/>
        <v>0.86</v>
      </c>
      <c r="AUH4" s="56">
        <v>3.5565555555555544</v>
      </c>
      <c r="AUI4" s="56">
        <v>2.3482945736434107</v>
      </c>
      <c r="AUJ4" s="56">
        <v>6.7049078558245823</v>
      </c>
      <c r="AUK4" s="56">
        <v>4.7382334443981682</v>
      </c>
      <c r="AUL4" s="56">
        <v>4.0009994043621084</v>
      </c>
      <c r="AUM4" s="56">
        <v>3.7244773662551447</v>
      </c>
      <c r="AUN4" s="56">
        <v>5.3386751363766853</v>
      </c>
      <c r="AUO4" s="56">
        <v>1.6429815217857031</v>
      </c>
      <c r="AUP4" s="56">
        <v>1.5943301777813292</v>
      </c>
      <c r="AUQ4" s="56">
        <v>3.4729154501266466</v>
      </c>
      <c r="AUR4" s="56">
        <v>3.643922769565374</v>
      </c>
      <c r="AUS4" s="56">
        <v>3.9041449870391767</v>
      </c>
      <c r="AUT4" s="56">
        <v>4.0712630690905387</v>
      </c>
      <c r="AUU4" s="56">
        <v>3.1025074575454381</v>
      </c>
      <c r="AUV4" s="56">
        <v>3.7262451979095572</v>
      </c>
      <c r="AUW4" s="57">
        <v>8.6692194403534639</v>
      </c>
      <c r="AUX4" s="57">
        <v>10</v>
      </c>
      <c r="AUY4" s="57">
        <v>7.7603145911475711</v>
      </c>
      <c r="AUZ4" s="58">
        <v>8.1792608593680338</v>
      </c>
      <c r="AVA4" s="58">
        <v>1.4548064761722779</v>
      </c>
      <c r="AVB4" s="57">
        <v>7.1916264878862375</v>
      </c>
    </row>
    <row r="5" spans="1:1250" x14ac:dyDescent="0.2">
      <c r="A5" t="s">
        <v>89</v>
      </c>
      <c r="B5" s="28">
        <v>15063200</v>
      </c>
      <c r="C5" t="s">
        <v>1728</v>
      </c>
      <c r="D5" t="s">
        <v>2269</v>
      </c>
      <c r="E5" t="s">
        <v>2262</v>
      </c>
      <c r="F5" s="28">
        <v>2013</v>
      </c>
      <c r="G5" s="29">
        <v>44260</v>
      </c>
      <c r="H5" s="28" t="s">
        <v>90</v>
      </c>
      <c r="I5" s="31" t="s">
        <v>91</v>
      </c>
      <c r="J5" s="31" t="s">
        <v>91</v>
      </c>
      <c r="K5" s="31" t="s">
        <v>98</v>
      </c>
      <c r="L5" s="31"/>
      <c r="M5" s="1" t="s">
        <v>91</v>
      </c>
      <c r="N5" s="1" t="s">
        <v>91</v>
      </c>
      <c r="O5" s="1" t="s">
        <v>93</v>
      </c>
      <c r="P5" s="1" t="s">
        <v>91</v>
      </c>
      <c r="Q5" s="1"/>
      <c r="R5" s="1" t="s">
        <v>91</v>
      </c>
      <c r="S5" s="1" t="s">
        <v>91</v>
      </c>
      <c r="T5" s="1" t="s">
        <v>91</v>
      </c>
      <c r="U5" s="1" t="s">
        <v>91</v>
      </c>
      <c r="V5" s="1"/>
      <c r="W5" s="1"/>
      <c r="X5" s="1" t="s">
        <v>91</v>
      </c>
      <c r="Y5" s="1"/>
      <c r="Z5" s="1"/>
      <c r="AA5" s="31" t="s">
        <v>99</v>
      </c>
      <c r="AB5" s="31" t="s">
        <v>91</v>
      </c>
      <c r="AC5" s="31">
        <v>2</v>
      </c>
      <c r="AD5" s="31">
        <v>19600</v>
      </c>
      <c r="AE5" s="31" t="s">
        <v>91</v>
      </c>
      <c r="AF5" s="31"/>
      <c r="AG5" s="31">
        <v>0</v>
      </c>
      <c r="AH5" s="31"/>
      <c r="AI5" s="31"/>
      <c r="AJ5" s="31">
        <v>0</v>
      </c>
      <c r="AK5" s="31">
        <v>0</v>
      </c>
      <c r="AL5" s="31"/>
      <c r="AM5" s="31" t="s">
        <v>91</v>
      </c>
      <c r="AN5" s="31"/>
      <c r="AO5" s="31"/>
      <c r="AP5" s="31"/>
      <c r="AQ5" s="31" t="s">
        <v>91</v>
      </c>
      <c r="AR5" s="31"/>
      <c r="AS5" s="31"/>
      <c r="AT5" s="31"/>
      <c r="AU5" s="31">
        <v>2500</v>
      </c>
      <c r="AV5" s="31">
        <v>0</v>
      </c>
      <c r="AW5" s="31">
        <v>0</v>
      </c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 t="s">
        <v>91</v>
      </c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0">
        <f t="shared" si="2"/>
        <v>100</v>
      </c>
      <c r="CQ5" s="30">
        <v>0</v>
      </c>
      <c r="CR5" s="30" t="s">
        <v>247</v>
      </c>
      <c r="CS5" s="30"/>
      <c r="CT5" s="30"/>
      <c r="CU5" s="30">
        <v>100</v>
      </c>
      <c r="CV5" s="30"/>
      <c r="CW5" s="30"/>
      <c r="CX5" s="30">
        <v>34</v>
      </c>
      <c r="CY5" s="30">
        <v>8</v>
      </c>
      <c r="CZ5" s="30">
        <v>5</v>
      </c>
      <c r="DA5" s="30">
        <v>6</v>
      </c>
      <c r="DB5" s="30">
        <v>0</v>
      </c>
      <c r="DC5" s="30">
        <v>0</v>
      </c>
      <c r="DD5" s="30">
        <v>34</v>
      </c>
      <c r="DE5" s="30">
        <v>6</v>
      </c>
      <c r="DF5" s="30">
        <v>4</v>
      </c>
      <c r="DG5" s="30">
        <v>8</v>
      </c>
      <c r="DH5" s="30"/>
      <c r="DI5" s="30"/>
      <c r="DJ5" s="30">
        <v>35</v>
      </c>
      <c r="DK5" s="30">
        <v>12</v>
      </c>
      <c r="DL5" s="30">
        <v>6</v>
      </c>
      <c r="DM5" s="30">
        <v>4</v>
      </c>
      <c r="DN5" s="30"/>
      <c r="DO5" s="30"/>
      <c r="DP5" s="30">
        <v>629</v>
      </c>
      <c r="DQ5" s="30">
        <v>157</v>
      </c>
      <c r="DR5" s="30">
        <v>359</v>
      </c>
      <c r="DS5" s="30">
        <v>579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0"/>
      <c r="EB5" s="30">
        <v>6</v>
      </c>
      <c r="EC5" s="30">
        <v>0</v>
      </c>
      <c r="ED5" s="30">
        <v>0</v>
      </c>
      <c r="EE5" s="30">
        <v>0</v>
      </c>
      <c r="EF5" s="30">
        <v>0</v>
      </c>
      <c r="EG5" s="30">
        <v>0</v>
      </c>
      <c r="EH5" s="30">
        <v>0</v>
      </c>
      <c r="EI5" s="30">
        <v>20</v>
      </c>
      <c r="EJ5" s="30">
        <v>0</v>
      </c>
      <c r="EK5" s="30"/>
      <c r="EL5" s="30">
        <v>0</v>
      </c>
      <c r="EM5" s="30">
        <v>0</v>
      </c>
      <c r="EN5" s="30">
        <v>0</v>
      </c>
      <c r="EO5" s="30">
        <v>0</v>
      </c>
      <c r="EP5" s="30">
        <v>0</v>
      </c>
      <c r="EQ5" s="30">
        <v>0</v>
      </c>
      <c r="ER5" s="30">
        <v>650</v>
      </c>
      <c r="ES5" s="30">
        <v>0</v>
      </c>
      <c r="ET5" s="30">
        <v>0</v>
      </c>
      <c r="EU5" s="30">
        <v>0</v>
      </c>
      <c r="EV5" s="30">
        <v>0</v>
      </c>
      <c r="EW5" s="30"/>
      <c r="EX5" s="30"/>
      <c r="EY5" s="30">
        <v>50</v>
      </c>
      <c r="EZ5" s="30">
        <v>0</v>
      </c>
      <c r="FA5" s="30"/>
      <c r="FB5" s="30">
        <v>222768</v>
      </c>
      <c r="FC5" s="30">
        <v>17640</v>
      </c>
      <c r="FD5" s="30">
        <v>240408</v>
      </c>
      <c r="FE5" s="30">
        <v>38.4</v>
      </c>
      <c r="FF5" s="30">
        <v>31.4</v>
      </c>
      <c r="FG5" s="30"/>
      <c r="FH5" s="30">
        <v>34</v>
      </c>
      <c r="FI5" s="30" t="s">
        <v>1808</v>
      </c>
      <c r="FJ5" s="30">
        <v>24</v>
      </c>
      <c r="FK5" s="30">
        <v>0</v>
      </c>
      <c r="FL5" s="30">
        <v>3</v>
      </c>
      <c r="FM5" s="30">
        <v>0</v>
      </c>
      <c r="FN5" s="30">
        <v>0</v>
      </c>
      <c r="FO5" s="30"/>
      <c r="FP5" s="30">
        <v>0</v>
      </c>
      <c r="FQ5" s="30">
        <v>435</v>
      </c>
      <c r="FR5" s="30">
        <v>4</v>
      </c>
      <c r="FS5" s="30"/>
      <c r="FT5" s="30"/>
      <c r="FU5" s="30"/>
      <c r="FV5" s="30">
        <v>44.2</v>
      </c>
      <c r="FW5" s="30">
        <v>4873</v>
      </c>
      <c r="FX5" s="32">
        <v>365</v>
      </c>
      <c r="FY5" s="32">
        <v>365</v>
      </c>
      <c r="FZ5" s="32">
        <v>365</v>
      </c>
      <c r="GA5" s="32">
        <v>304</v>
      </c>
      <c r="GB5" s="32">
        <v>0</v>
      </c>
      <c r="GC5" s="32">
        <v>214</v>
      </c>
      <c r="GD5" s="32">
        <v>0</v>
      </c>
      <c r="GE5" s="32">
        <v>0</v>
      </c>
      <c r="GF5" s="32">
        <v>0</v>
      </c>
      <c r="GG5" s="32">
        <v>151</v>
      </c>
      <c r="GH5" s="32">
        <v>122</v>
      </c>
      <c r="GI5" s="32">
        <v>0</v>
      </c>
      <c r="GJ5" s="32">
        <v>0</v>
      </c>
      <c r="GK5" s="32" t="s">
        <v>1820</v>
      </c>
      <c r="GL5" s="32" t="s">
        <v>1817</v>
      </c>
      <c r="GM5" s="32" t="s">
        <v>1816</v>
      </c>
      <c r="GN5" s="32" t="s">
        <v>1816</v>
      </c>
      <c r="GO5" s="32" t="s">
        <v>91</v>
      </c>
      <c r="GP5" s="32" t="s">
        <v>91</v>
      </c>
      <c r="GQ5" s="32">
        <v>4</v>
      </c>
      <c r="GR5" s="32" t="s">
        <v>367</v>
      </c>
      <c r="GS5" s="32">
        <v>4</v>
      </c>
      <c r="GT5" s="32" t="s">
        <v>369</v>
      </c>
      <c r="GU5" s="32" t="s">
        <v>368</v>
      </c>
      <c r="GV5" s="32" t="s">
        <v>369</v>
      </c>
      <c r="GW5" s="32" t="s">
        <v>370</v>
      </c>
      <c r="GX5" s="32" t="s">
        <v>371</v>
      </c>
      <c r="GY5" s="32">
        <v>0</v>
      </c>
      <c r="GZ5" s="32">
        <v>0</v>
      </c>
      <c r="HA5" s="32">
        <v>0</v>
      </c>
      <c r="HB5" s="32">
        <v>0</v>
      </c>
      <c r="HC5" s="32">
        <v>0</v>
      </c>
      <c r="HD5" s="32">
        <v>0</v>
      </c>
      <c r="HE5" s="32">
        <v>0</v>
      </c>
      <c r="HF5" s="32">
        <v>5.8</v>
      </c>
      <c r="HG5" s="32">
        <v>8</v>
      </c>
      <c r="HH5" s="32">
        <v>3.5</v>
      </c>
      <c r="HI5" s="32">
        <v>5.8</v>
      </c>
      <c r="HJ5" s="32">
        <v>29</v>
      </c>
      <c r="HK5" s="32">
        <v>0</v>
      </c>
      <c r="HL5" s="32">
        <v>0</v>
      </c>
      <c r="HM5" s="32">
        <v>2.2999999999999998</v>
      </c>
      <c r="HN5" s="32">
        <v>2.2000000000000002</v>
      </c>
      <c r="HO5" s="32">
        <v>2</v>
      </c>
      <c r="HP5" s="32">
        <v>4.0999999999999996</v>
      </c>
      <c r="HQ5" s="32">
        <v>10.9</v>
      </c>
      <c r="HR5" s="32">
        <v>0</v>
      </c>
      <c r="HS5" s="32">
        <v>0</v>
      </c>
      <c r="HT5" s="32">
        <v>0</v>
      </c>
      <c r="HU5" s="32"/>
      <c r="HV5" s="32">
        <v>0</v>
      </c>
      <c r="HW5" s="32">
        <v>0</v>
      </c>
      <c r="HX5" s="32">
        <v>8</v>
      </c>
      <c r="HY5" s="32">
        <v>0</v>
      </c>
      <c r="HZ5" s="32">
        <v>0</v>
      </c>
      <c r="IA5" s="32">
        <v>2.2000000000000002</v>
      </c>
      <c r="IB5" s="32">
        <v>0</v>
      </c>
      <c r="IC5" s="4">
        <v>0</v>
      </c>
      <c r="ID5" s="4">
        <v>0</v>
      </c>
      <c r="IE5" s="4">
        <v>36</v>
      </c>
      <c r="IF5" s="4">
        <v>0</v>
      </c>
      <c r="IG5" s="4">
        <v>0</v>
      </c>
      <c r="IH5" s="4">
        <v>0</v>
      </c>
      <c r="II5" s="4">
        <v>0</v>
      </c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>
        <v>0</v>
      </c>
      <c r="IW5" s="4">
        <v>0</v>
      </c>
      <c r="IX5" s="4">
        <v>0</v>
      </c>
      <c r="IY5" s="4">
        <v>0</v>
      </c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>
        <v>0</v>
      </c>
      <c r="KK5" s="4">
        <v>0</v>
      </c>
      <c r="KL5" s="4">
        <v>15</v>
      </c>
      <c r="KM5" s="4">
        <v>0</v>
      </c>
      <c r="KN5" s="4">
        <v>0</v>
      </c>
      <c r="KO5" s="4">
        <v>0</v>
      </c>
      <c r="KP5" s="4"/>
      <c r="KQ5" s="4"/>
      <c r="KR5" s="4">
        <v>0</v>
      </c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>
        <v>0</v>
      </c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>
        <v>0</v>
      </c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>
        <v>21</v>
      </c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>
        <v>6</v>
      </c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>
        <v>12</v>
      </c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>
        <v>0</v>
      </c>
      <c r="QE5" s="4">
        <v>0</v>
      </c>
      <c r="QF5" s="4">
        <v>0</v>
      </c>
      <c r="QG5" s="4">
        <v>861</v>
      </c>
      <c r="QH5" s="4">
        <v>246</v>
      </c>
      <c r="QI5" s="4">
        <v>492</v>
      </c>
      <c r="QJ5" s="4" t="s">
        <v>739</v>
      </c>
      <c r="QK5" s="4"/>
      <c r="QL5" s="4"/>
      <c r="QM5" s="4"/>
      <c r="QN5" s="4"/>
      <c r="QO5" s="4"/>
      <c r="QP5" s="4"/>
      <c r="QQ5" s="4">
        <v>12</v>
      </c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>
        <v>30</v>
      </c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>
        <v>30</v>
      </c>
      <c r="TT5" s="4"/>
      <c r="TU5" s="4"/>
      <c r="TV5" s="4"/>
      <c r="TW5" s="4"/>
      <c r="TX5" s="4"/>
      <c r="TY5" s="4"/>
      <c r="TZ5" s="4"/>
      <c r="UA5" s="4"/>
      <c r="UB5" s="4"/>
      <c r="UC5" s="4">
        <v>0</v>
      </c>
      <c r="UD5" s="4"/>
      <c r="UE5" s="4">
        <v>0</v>
      </c>
      <c r="UF5" s="4" t="s">
        <v>91</v>
      </c>
      <c r="UG5" s="4">
        <v>0</v>
      </c>
      <c r="UH5" s="4">
        <v>36</v>
      </c>
      <c r="UI5" s="4">
        <v>0</v>
      </c>
      <c r="UJ5" s="4">
        <v>0</v>
      </c>
      <c r="UK5" s="4">
        <v>0</v>
      </c>
      <c r="UL5" s="4">
        <v>0</v>
      </c>
      <c r="UM5" s="4">
        <v>0</v>
      </c>
      <c r="UN5" s="4">
        <v>0</v>
      </c>
      <c r="UO5" s="4">
        <v>100</v>
      </c>
      <c r="UP5" s="4">
        <v>62</v>
      </c>
      <c r="UQ5" s="4">
        <v>100</v>
      </c>
      <c r="UR5" s="4">
        <v>0</v>
      </c>
      <c r="US5" s="4">
        <v>100</v>
      </c>
      <c r="UT5" s="4">
        <v>418</v>
      </c>
      <c r="UU5" s="4">
        <v>100</v>
      </c>
      <c r="UV5" s="4">
        <v>20</v>
      </c>
      <c r="UW5" s="4">
        <v>100</v>
      </c>
      <c r="UX5" s="4">
        <v>3382</v>
      </c>
      <c r="UY5" s="4">
        <v>100</v>
      </c>
      <c r="UZ5" s="4">
        <v>335</v>
      </c>
      <c r="VA5" s="4">
        <v>100</v>
      </c>
      <c r="VB5" s="4">
        <v>0</v>
      </c>
      <c r="VC5" s="4">
        <v>100</v>
      </c>
      <c r="VD5" s="4">
        <v>0</v>
      </c>
      <c r="VE5" s="4">
        <v>100</v>
      </c>
      <c r="VF5" s="5">
        <v>50</v>
      </c>
      <c r="VG5" s="5">
        <v>0</v>
      </c>
      <c r="VH5" s="5">
        <v>48</v>
      </c>
      <c r="VI5" s="5"/>
      <c r="VJ5" s="5"/>
      <c r="VK5" s="5"/>
      <c r="VL5" s="5">
        <v>0</v>
      </c>
      <c r="VM5" s="5">
        <v>0</v>
      </c>
      <c r="VN5" s="5">
        <v>0</v>
      </c>
      <c r="VO5" s="5">
        <v>0</v>
      </c>
      <c r="VP5" s="5"/>
      <c r="VQ5" s="5"/>
      <c r="VR5" s="5"/>
      <c r="VS5" s="5"/>
      <c r="VT5" s="5"/>
      <c r="VU5" s="5"/>
      <c r="VV5" s="5"/>
      <c r="VW5" s="5"/>
      <c r="VX5" s="5"/>
      <c r="VY5" s="5">
        <v>3</v>
      </c>
      <c r="VZ5" s="5">
        <v>0</v>
      </c>
      <c r="WA5" s="5">
        <v>0</v>
      </c>
      <c r="WB5" s="5"/>
      <c r="WC5" s="5"/>
      <c r="WD5" s="5"/>
      <c r="WE5" s="5"/>
      <c r="WF5" s="5"/>
      <c r="WG5" s="5"/>
      <c r="WH5" s="5"/>
      <c r="WI5" s="5"/>
      <c r="WJ5" s="5"/>
      <c r="WK5" s="5"/>
      <c r="WL5" s="5" t="s">
        <v>1882</v>
      </c>
      <c r="WM5" s="5"/>
      <c r="WN5" s="5"/>
      <c r="WO5" s="5"/>
      <c r="WP5" s="5"/>
      <c r="WQ5" s="5"/>
      <c r="WR5" s="5"/>
      <c r="WS5" s="5"/>
      <c r="WT5" s="5"/>
      <c r="WU5" s="5"/>
      <c r="WV5" s="5">
        <v>22</v>
      </c>
      <c r="WW5" s="5"/>
      <c r="WX5" s="5"/>
      <c r="WY5" s="5"/>
      <c r="WZ5" s="5"/>
      <c r="XA5" s="5"/>
      <c r="XB5" s="5"/>
      <c r="XC5" s="5"/>
      <c r="XD5" s="5"/>
      <c r="XE5" s="5"/>
      <c r="XF5" s="5">
        <v>0</v>
      </c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 t="s">
        <v>1424</v>
      </c>
      <c r="YO5" s="5" t="s">
        <v>1432</v>
      </c>
      <c r="YP5" s="5" t="s">
        <v>1886</v>
      </c>
      <c r="YQ5" s="5" t="s">
        <v>1887</v>
      </c>
      <c r="YR5" s="5"/>
      <c r="YS5" s="5" t="s">
        <v>1433</v>
      </c>
      <c r="YT5" s="5"/>
      <c r="YU5" s="5"/>
      <c r="YV5" s="5"/>
      <c r="YW5" s="5"/>
      <c r="YX5" s="5">
        <v>28.8</v>
      </c>
      <c r="YY5" s="5">
        <v>1.1000000000000001</v>
      </c>
      <c r="YZ5" s="5">
        <v>15.4</v>
      </c>
      <c r="ZA5" s="5">
        <v>0.5</v>
      </c>
      <c r="ZB5" s="5"/>
      <c r="ZC5" s="5">
        <v>9.1999999999999993</v>
      </c>
      <c r="ZD5" s="5"/>
      <c r="ZE5" s="5"/>
      <c r="ZF5" s="5"/>
      <c r="ZG5" s="5"/>
      <c r="ZH5" s="5">
        <v>0</v>
      </c>
      <c r="ZI5" s="5">
        <v>0</v>
      </c>
      <c r="ZJ5" s="5">
        <v>0</v>
      </c>
      <c r="ZK5" s="5">
        <v>0</v>
      </c>
      <c r="ZL5" s="5"/>
      <c r="ZM5" s="5">
        <v>0</v>
      </c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4">
        <v>0</v>
      </c>
      <c r="AAA5" s="54">
        <v>0.56546428571428575</v>
      </c>
      <c r="AAB5" s="54">
        <v>0.23096428571428571</v>
      </c>
      <c r="AAC5" s="54">
        <v>0</v>
      </c>
      <c r="AAD5" s="54">
        <v>0.20357142857142857</v>
      </c>
      <c r="AAE5" s="54">
        <v>2.85</v>
      </c>
      <c r="AAF5" s="54">
        <v>0.79642857142857149</v>
      </c>
      <c r="AAG5" s="54">
        <v>0.71285714285714286</v>
      </c>
      <c r="AAH5" s="54">
        <v>0</v>
      </c>
      <c r="AAI5" s="54">
        <v>0</v>
      </c>
      <c r="AAJ5" s="54">
        <v>0</v>
      </c>
      <c r="AAK5" s="54">
        <v>0.28714285714285709</v>
      </c>
      <c r="AAL5" s="54">
        <v>4.0199999999999996</v>
      </c>
      <c r="AAM5" s="54">
        <v>0.71285714285714286</v>
      </c>
      <c r="AAN5" s="54">
        <v>0.41817825814536341</v>
      </c>
      <c r="AAO5" s="54">
        <v>0.23375003916040102</v>
      </c>
      <c r="AAP5" s="54">
        <v>9.5475368107769409E-2</v>
      </c>
      <c r="AAQ5" s="54">
        <v>0</v>
      </c>
      <c r="AAR5" s="54">
        <v>0.25259633458646613</v>
      </c>
      <c r="AAS5" s="54">
        <v>3.5363486842105263</v>
      </c>
      <c r="AAT5" s="54">
        <v>0.74740366541353387</v>
      </c>
      <c r="AAU5" s="5" t="s">
        <v>1878</v>
      </c>
      <c r="AAV5" s="5">
        <v>182</v>
      </c>
      <c r="AAW5" s="5">
        <v>183</v>
      </c>
      <c r="AAX5" s="5">
        <v>0</v>
      </c>
      <c r="AAY5" s="5"/>
      <c r="AAZ5" s="5">
        <v>100</v>
      </c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>
        <v>2</v>
      </c>
      <c r="ACB5" s="5"/>
      <c r="ACC5" s="5"/>
      <c r="ACD5" s="5"/>
      <c r="ACE5" s="5"/>
      <c r="ACF5" s="5"/>
      <c r="ACG5" s="5"/>
      <c r="ACH5" s="5"/>
      <c r="ACI5" s="5">
        <v>100</v>
      </c>
      <c r="ACJ5" s="5"/>
      <c r="ACK5" s="5">
        <v>0</v>
      </c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>
        <v>1</v>
      </c>
      <c r="ADM5" s="5"/>
      <c r="ADN5" s="5"/>
      <c r="ADO5" s="5"/>
      <c r="ADP5" s="5"/>
      <c r="ADQ5" s="5"/>
      <c r="ADR5" s="5"/>
      <c r="ADS5" s="5"/>
      <c r="ADT5" s="5" t="s">
        <v>1879</v>
      </c>
      <c r="ADU5" s="5">
        <v>183</v>
      </c>
      <c r="ADV5" s="5">
        <v>182</v>
      </c>
      <c r="ADW5" s="5">
        <v>0</v>
      </c>
      <c r="ADX5" s="5"/>
      <c r="ADY5" s="5">
        <v>100</v>
      </c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>
        <v>1</v>
      </c>
      <c r="AFA5" s="5"/>
      <c r="AFB5" s="5"/>
      <c r="AFC5" s="5"/>
      <c r="AFD5" s="5"/>
      <c r="AFE5" s="5"/>
      <c r="AFF5" s="5"/>
      <c r="AFG5" s="5"/>
      <c r="AFH5" s="5">
        <v>100</v>
      </c>
      <c r="AFI5" s="5"/>
      <c r="AFJ5" s="5">
        <v>0</v>
      </c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>
        <v>0.5</v>
      </c>
      <c r="AGL5" s="5"/>
      <c r="AGM5" s="5"/>
      <c r="AGN5" s="5"/>
      <c r="AGO5" s="5"/>
      <c r="AGP5" s="5"/>
      <c r="AGQ5" s="5"/>
      <c r="AGR5" s="5"/>
      <c r="AGS5" s="5" t="s">
        <v>1880</v>
      </c>
      <c r="AGT5" s="5">
        <v>182</v>
      </c>
      <c r="AGU5" s="5">
        <v>122</v>
      </c>
      <c r="AGV5" s="5">
        <v>0</v>
      </c>
      <c r="AGW5" s="5"/>
      <c r="AGX5" s="5">
        <v>100</v>
      </c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>
        <v>1.5</v>
      </c>
      <c r="AHZ5" s="5"/>
      <c r="AIA5" s="5"/>
      <c r="AIB5" s="5"/>
      <c r="AIC5" s="5"/>
      <c r="AID5" s="5"/>
      <c r="AIE5" s="5"/>
      <c r="AIF5" s="5"/>
      <c r="AIG5" s="5">
        <v>100</v>
      </c>
      <c r="AIH5" s="5"/>
      <c r="AII5" s="5">
        <v>0</v>
      </c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>
        <v>1.5</v>
      </c>
      <c r="AJK5" s="11">
        <v>100</v>
      </c>
      <c r="AJL5" s="11">
        <v>0</v>
      </c>
      <c r="AJM5" s="11">
        <v>0</v>
      </c>
      <c r="AJN5" s="11">
        <v>0</v>
      </c>
      <c r="AJO5" s="11">
        <v>0</v>
      </c>
      <c r="AJP5" s="11">
        <v>0</v>
      </c>
      <c r="AJQ5" s="11" t="s">
        <v>1650</v>
      </c>
      <c r="AJR5" s="11">
        <v>210521.19</v>
      </c>
      <c r="AJS5" s="11">
        <v>7071</v>
      </c>
      <c r="AJT5" s="11">
        <v>6678</v>
      </c>
      <c r="AJU5" s="11">
        <v>1.2</v>
      </c>
      <c r="AJV5" s="11">
        <v>36</v>
      </c>
      <c r="AJW5" s="13">
        <f t="shared" si="3"/>
        <v>1.0588235294117647</v>
      </c>
      <c r="AJX5" s="11">
        <v>36</v>
      </c>
      <c r="AJY5" s="11">
        <v>36</v>
      </c>
      <c r="AJZ5" s="11">
        <v>0</v>
      </c>
      <c r="AKA5" s="11">
        <v>3382</v>
      </c>
      <c r="AKB5" s="11"/>
      <c r="AKC5" s="11">
        <v>0</v>
      </c>
      <c r="AKD5" s="11"/>
      <c r="AKE5" s="11"/>
      <c r="AKF5" s="11"/>
      <c r="AKG5" s="11">
        <v>0</v>
      </c>
      <c r="AKH5" s="11">
        <v>0</v>
      </c>
      <c r="AKI5" s="11">
        <v>0</v>
      </c>
      <c r="AKJ5" s="11">
        <v>0</v>
      </c>
      <c r="AKK5" s="11">
        <v>0</v>
      </c>
      <c r="AKL5" s="11">
        <v>0</v>
      </c>
      <c r="AKM5" s="11">
        <v>0</v>
      </c>
      <c r="AKN5" s="11">
        <v>0</v>
      </c>
      <c r="AKO5" s="11">
        <v>0</v>
      </c>
      <c r="AKP5" s="11"/>
      <c r="AKQ5" s="11">
        <v>25.26</v>
      </c>
      <c r="AKR5" s="11">
        <v>2522.87</v>
      </c>
      <c r="AKS5" s="11">
        <v>2.0699999999999998</v>
      </c>
      <c r="AKT5" s="11">
        <v>0</v>
      </c>
      <c r="AKU5" s="11">
        <v>7083.24</v>
      </c>
      <c r="AKV5" s="11">
        <v>37.74</v>
      </c>
      <c r="AKW5" s="11">
        <v>0</v>
      </c>
      <c r="AKX5" s="11">
        <v>15964</v>
      </c>
      <c r="AKY5" s="11">
        <v>70.5</v>
      </c>
      <c r="AKZ5" s="11">
        <v>13.79</v>
      </c>
      <c r="ALA5" s="11">
        <v>15.71</v>
      </c>
      <c r="ALB5" s="11">
        <v>82.91</v>
      </c>
      <c r="ALC5" s="11">
        <v>15.95</v>
      </c>
      <c r="ALD5" s="11">
        <v>6.01</v>
      </c>
      <c r="ALE5" s="11">
        <v>38.56</v>
      </c>
      <c r="ALF5" s="11">
        <v>1.1399999999999999</v>
      </c>
      <c r="ALG5" s="11">
        <v>55.44</v>
      </c>
      <c r="ALH5" s="11">
        <v>22.97</v>
      </c>
      <c r="ALI5" s="11">
        <v>66.180000000000007</v>
      </c>
      <c r="ALJ5" s="11">
        <v>10.85</v>
      </c>
      <c r="ALK5" s="11">
        <v>0</v>
      </c>
      <c r="ALL5" s="11">
        <v>35.619999999999997</v>
      </c>
      <c r="ALM5" s="11">
        <v>40.56</v>
      </c>
      <c r="ALN5" s="11">
        <v>8.8699999999999992</v>
      </c>
      <c r="ALO5" s="11">
        <v>21</v>
      </c>
      <c r="ALP5" s="11">
        <v>0</v>
      </c>
      <c r="ALQ5" s="11">
        <v>0</v>
      </c>
      <c r="ALR5" s="11">
        <v>33.65</v>
      </c>
      <c r="ALS5" s="11">
        <v>10</v>
      </c>
      <c r="ALT5" s="11">
        <v>32.06</v>
      </c>
      <c r="ALU5" s="11">
        <v>3.27</v>
      </c>
      <c r="ALV5" s="11">
        <v>0</v>
      </c>
      <c r="ALW5" s="11">
        <v>0</v>
      </c>
      <c r="ALX5" s="11">
        <v>114.07</v>
      </c>
      <c r="ALY5" s="11">
        <v>35.32</v>
      </c>
      <c r="ALZ5" s="11">
        <v>78.75</v>
      </c>
      <c r="AMA5" s="11">
        <v>52.08</v>
      </c>
      <c r="AMB5" s="11">
        <v>41.01</v>
      </c>
      <c r="AMC5" s="11">
        <v>0</v>
      </c>
      <c r="AMD5" s="11">
        <v>47.92</v>
      </c>
      <c r="AME5" s="11">
        <v>28.67</v>
      </c>
      <c r="AMF5" s="11">
        <v>0.31</v>
      </c>
      <c r="AMG5" s="11"/>
      <c r="AMH5" s="11">
        <v>4066.99</v>
      </c>
      <c r="AMI5" s="11">
        <v>795.56</v>
      </c>
      <c r="AMJ5" s="11">
        <v>906.53</v>
      </c>
      <c r="AMK5" s="11">
        <v>2054.83</v>
      </c>
      <c r="AML5" s="11">
        <v>3714.26</v>
      </c>
      <c r="AMM5" s="11">
        <v>79.650000000000006</v>
      </c>
      <c r="AMN5" s="11">
        <v>20.350000000000001</v>
      </c>
      <c r="AMO5" s="11">
        <v>35.619999999999997</v>
      </c>
      <c r="AMP5" s="11">
        <v>0.62</v>
      </c>
      <c r="AMQ5" s="11">
        <v>0.56000000000000005</v>
      </c>
      <c r="AMR5" s="11">
        <v>0.2</v>
      </c>
      <c r="AMS5" s="11">
        <v>0.05</v>
      </c>
      <c r="AMT5" s="11">
        <v>0.03</v>
      </c>
      <c r="AMU5" s="11">
        <v>0.1</v>
      </c>
      <c r="AMV5" s="11">
        <v>0.02</v>
      </c>
      <c r="AMW5" s="11">
        <v>0</v>
      </c>
      <c r="AMX5" s="11">
        <v>0.96</v>
      </c>
      <c r="AMY5" s="11">
        <v>0</v>
      </c>
      <c r="AMZ5" s="11">
        <v>0</v>
      </c>
      <c r="ANA5" s="11">
        <v>0.28000000000000003</v>
      </c>
      <c r="ANB5" s="11">
        <v>0.06</v>
      </c>
      <c r="ANC5" s="11">
        <v>0.34</v>
      </c>
      <c r="AND5" s="11">
        <v>6.82</v>
      </c>
      <c r="ANE5" s="11">
        <v>10.59</v>
      </c>
      <c r="ANF5" s="11">
        <v>574704.14</v>
      </c>
      <c r="ANG5" s="11">
        <v>0.43</v>
      </c>
      <c r="ANH5" s="11">
        <v>0.77</v>
      </c>
      <c r="ANI5" s="11">
        <v>0.8</v>
      </c>
      <c r="ANJ5" s="11">
        <v>0.18</v>
      </c>
      <c r="ANK5" s="11">
        <v>0</v>
      </c>
      <c r="ANL5" s="11">
        <v>2.17</v>
      </c>
      <c r="ANM5" s="11">
        <v>91</v>
      </c>
      <c r="ANN5" s="11">
        <v>2522.87</v>
      </c>
      <c r="ANO5" s="11">
        <v>0</v>
      </c>
      <c r="ANP5" s="11">
        <v>16</v>
      </c>
      <c r="ANQ5" s="11">
        <v>75</v>
      </c>
      <c r="ANR5" s="11">
        <v>74.5</v>
      </c>
      <c r="ANS5" s="11">
        <v>2.0699999999999998</v>
      </c>
      <c r="ANT5" s="11">
        <v>0.48</v>
      </c>
      <c r="ANU5" s="11">
        <v>0.45</v>
      </c>
      <c r="ANV5" s="11">
        <v>0.06</v>
      </c>
      <c r="ANW5" s="11">
        <v>0</v>
      </c>
      <c r="ANX5" s="11">
        <v>0</v>
      </c>
      <c r="ANY5" s="11">
        <v>909.34</v>
      </c>
      <c r="ANZ5" s="11">
        <v>25.26</v>
      </c>
      <c r="AOA5" s="11"/>
      <c r="AOB5" s="11">
        <v>6682</v>
      </c>
      <c r="AOC5" s="11">
        <v>30</v>
      </c>
      <c r="AOD5" s="11">
        <v>177</v>
      </c>
      <c r="AOE5" s="11">
        <v>101.29</v>
      </c>
      <c r="AOF5" s="11">
        <v>885.22</v>
      </c>
      <c r="AOG5" s="11">
        <v>70.48</v>
      </c>
      <c r="AOH5" s="11">
        <v>21</v>
      </c>
      <c r="AOI5" s="11">
        <v>105.18</v>
      </c>
      <c r="AOJ5" s="11">
        <v>5.8</v>
      </c>
      <c r="AOK5" s="11">
        <v>1</v>
      </c>
      <c r="AOL5" s="11">
        <v>0</v>
      </c>
      <c r="AOM5" s="11">
        <v>93.94</v>
      </c>
      <c r="AON5" s="11">
        <v>214</v>
      </c>
      <c r="AOO5" s="11" t="s">
        <v>1649</v>
      </c>
      <c r="AOP5" s="11" t="s">
        <v>368</v>
      </c>
      <c r="AOQ5" s="11">
        <v>69.44</v>
      </c>
      <c r="AOR5" s="11">
        <v>81.53</v>
      </c>
      <c r="AOS5" s="11"/>
      <c r="AOT5" s="11">
        <v>0</v>
      </c>
      <c r="AOU5" s="11">
        <v>0</v>
      </c>
      <c r="AOV5" s="11">
        <v>0</v>
      </c>
      <c r="AOW5" s="11">
        <v>0</v>
      </c>
      <c r="AOX5" s="11">
        <v>0</v>
      </c>
      <c r="AOY5" s="11">
        <v>0</v>
      </c>
      <c r="AOZ5" s="11">
        <v>0</v>
      </c>
      <c r="APA5" s="11">
        <v>0</v>
      </c>
      <c r="APB5" s="11">
        <v>0</v>
      </c>
      <c r="APC5" s="11">
        <v>0</v>
      </c>
      <c r="APD5" s="11">
        <v>0</v>
      </c>
      <c r="APE5" s="11">
        <v>0</v>
      </c>
      <c r="APF5" s="11">
        <v>0</v>
      </c>
      <c r="APG5" s="11">
        <v>0</v>
      </c>
      <c r="APH5" s="11">
        <v>0</v>
      </c>
      <c r="API5" s="11">
        <v>0</v>
      </c>
      <c r="APJ5" s="11">
        <v>0</v>
      </c>
      <c r="APK5" s="11">
        <v>0</v>
      </c>
      <c r="APL5" s="11">
        <v>0</v>
      </c>
      <c r="APM5" s="11"/>
      <c r="APN5" s="11">
        <v>0</v>
      </c>
      <c r="APO5" s="11">
        <v>0</v>
      </c>
      <c r="APP5" s="11">
        <v>0</v>
      </c>
      <c r="APQ5" s="11">
        <v>0</v>
      </c>
      <c r="APR5" s="11">
        <v>0</v>
      </c>
      <c r="APS5" s="11">
        <v>0</v>
      </c>
      <c r="APT5" s="11">
        <v>0</v>
      </c>
      <c r="APU5" s="11">
        <v>0</v>
      </c>
      <c r="APV5" s="11"/>
      <c r="APW5" s="11">
        <v>2</v>
      </c>
      <c r="APX5" s="11">
        <v>0</v>
      </c>
      <c r="APY5" s="11">
        <v>0</v>
      </c>
      <c r="APZ5" s="11">
        <v>120204</v>
      </c>
      <c r="AQA5" s="11">
        <v>0</v>
      </c>
      <c r="AQB5" s="11">
        <v>1</v>
      </c>
      <c r="AQC5" s="11">
        <v>1</v>
      </c>
      <c r="AQD5" s="11">
        <v>0</v>
      </c>
      <c r="AQE5" s="11">
        <v>0</v>
      </c>
      <c r="AQF5" s="11">
        <v>5.8</v>
      </c>
      <c r="AQG5" s="11">
        <v>0</v>
      </c>
      <c r="AQH5" s="11">
        <v>21</v>
      </c>
      <c r="AQI5" s="11">
        <v>6</v>
      </c>
      <c r="AQJ5" s="11">
        <v>12</v>
      </c>
      <c r="AQK5" s="11">
        <v>1.2</v>
      </c>
      <c r="AQL5" s="11">
        <v>1</v>
      </c>
      <c r="AQM5" s="11">
        <v>0</v>
      </c>
      <c r="AQN5" s="11">
        <v>0</v>
      </c>
      <c r="AQO5" s="11">
        <v>0</v>
      </c>
      <c r="AQP5" s="11">
        <v>0</v>
      </c>
      <c r="AQQ5" s="11">
        <v>0</v>
      </c>
      <c r="AQR5" s="11">
        <v>0</v>
      </c>
      <c r="AQS5" s="11">
        <v>0</v>
      </c>
      <c r="AQT5" s="11">
        <v>0</v>
      </c>
      <c r="AQU5" s="11">
        <v>0</v>
      </c>
      <c r="AQV5" s="11">
        <v>0</v>
      </c>
      <c r="AQW5" s="11">
        <v>0</v>
      </c>
      <c r="AQX5" s="11">
        <v>0</v>
      </c>
      <c r="AQY5" s="11">
        <v>0</v>
      </c>
      <c r="AQZ5" s="11">
        <v>0</v>
      </c>
      <c r="ARA5" s="11">
        <v>0</v>
      </c>
      <c r="ARB5" s="11">
        <v>0</v>
      </c>
      <c r="ARC5" s="11">
        <v>0.18</v>
      </c>
      <c r="ARD5" s="11">
        <v>168</v>
      </c>
      <c r="ARE5" s="11">
        <v>6311</v>
      </c>
      <c r="ARF5" s="11">
        <v>7071</v>
      </c>
      <c r="ARG5" s="11">
        <v>4873</v>
      </c>
      <c r="ARH5" s="11">
        <v>110</v>
      </c>
      <c r="ARI5" s="11">
        <v>1254</v>
      </c>
      <c r="ARJ5" s="11">
        <v>1169</v>
      </c>
      <c r="ARK5" s="11">
        <v>0</v>
      </c>
      <c r="ARL5" s="11">
        <v>0</v>
      </c>
      <c r="ARM5" s="11">
        <v>0</v>
      </c>
      <c r="ARN5" s="11">
        <v>0</v>
      </c>
      <c r="ARO5" s="11">
        <v>0</v>
      </c>
      <c r="ARP5" s="11">
        <v>0</v>
      </c>
      <c r="ARQ5" s="11"/>
      <c r="ARR5" s="11"/>
      <c r="ARS5" s="11"/>
      <c r="ART5" s="11"/>
      <c r="ARU5" s="11"/>
      <c r="ARV5" s="11"/>
      <c r="ARW5" s="11"/>
      <c r="ARX5" s="11"/>
      <c r="ARY5" s="11"/>
      <c r="ARZ5" s="11"/>
      <c r="ASA5" s="11"/>
      <c r="ASB5" s="11"/>
      <c r="ASC5" s="11"/>
      <c r="ASD5" s="11"/>
      <c r="ASE5" s="11"/>
      <c r="ASF5" s="11"/>
      <c r="ASG5" s="11"/>
      <c r="ASH5" s="11">
        <v>0</v>
      </c>
      <c r="ASI5" s="11"/>
      <c r="ASJ5" s="11"/>
      <c r="ASK5" s="11"/>
      <c r="ASL5" s="11">
        <v>0</v>
      </c>
      <c r="ASM5" s="11"/>
      <c r="ASN5" s="11"/>
      <c r="ASO5" s="11"/>
      <c r="ASP5" s="11"/>
      <c r="ASQ5" s="11"/>
      <c r="ASR5" s="11"/>
      <c r="ASS5" s="11"/>
      <c r="AST5" s="11"/>
      <c r="ASU5" s="11"/>
      <c r="ASV5" s="11"/>
      <c r="ASW5" s="11"/>
      <c r="ASX5" s="11"/>
      <c r="ASY5" s="11"/>
      <c r="ASZ5" s="11">
        <v>10.65</v>
      </c>
      <c r="ATA5" s="11">
        <v>6.86</v>
      </c>
      <c r="ATB5" s="11"/>
      <c r="ATC5" s="11"/>
      <c r="ATD5" s="11"/>
      <c r="ATE5" s="11"/>
      <c r="ATF5" s="11"/>
      <c r="ATG5" s="11">
        <v>24</v>
      </c>
      <c r="ATH5" s="11"/>
      <c r="ATI5" s="34">
        <v>9.2910773358285195E-3</v>
      </c>
      <c r="ATJ5" s="11"/>
      <c r="ATK5" s="11">
        <v>0.1</v>
      </c>
      <c r="ATL5" s="11"/>
      <c r="ATM5" s="11"/>
      <c r="ATN5" s="34">
        <v>2.6610145854539299E-3</v>
      </c>
      <c r="ATO5" s="11"/>
      <c r="ATP5" s="11">
        <v>0.03</v>
      </c>
      <c r="ATQ5" s="11"/>
      <c r="ATR5" s="11"/>
      <c r="ATS5" s="11">
        <v>2.82</v>
      </c>
      <c r="ATT5" s="11"/>
      <c r="ATU5" s="11">
        <v>31.11</v>
      </c>
      <c r="ATV5" s="11"/>
      <c r="ATW5" s="11"/>
      <c r="ATX5" s="11"/>
      <c r="ATY5" s="11"/>
      <c r="ATZ5" s="11"/>
      <c r="AUA5" s="11"/>
      <c r="AUB5" s="13">
        <f t="shared" si="4"/>
        <v>991.68</v>
      </c>
      <c r="AUC5" s="13">
        <f t="shared" si="5"/>
        <v>2.7488280667739096</v>
      </c>
      <c r="AUD5" s="35">
        <f t="shared" si="6"/>
        <v>9.5976828879108602</v>
      </c>
      <c r="AUE5" s="13">
        <f t="shared" si="7"/>
        <v>1449.6169677086225</v>
      </c>
      <c r="AUF5" s="13">
        <f t="shared" si="0"/>
        <v>2100.6776379477251</v>
      </c>
      <c r="AUG5" s="13">
        <f t="shared" si="1"/>
        <v>2.0699999999999998</v>
      </c>
      <c r="AUH5" s="56">
        <v>7.6001925192519231</v>
      </c>
      <c r="AUI5" s="56">
        <v>3.7880673497582311</v>
      </c>
      <c r="AUJ5" s="56">
        <v>7.0560520348090012</v>
      </c>
      <c r="AUK5" s="56">
        <v>2.8235979845354287</v>
      </c>
      <c r="AUL5" s="56">
        <v>5.6312376913077573</v>
      </c>
      <c r="AUM5" s="56">
        <v>6.5705128205128212</v>
      </c>
      <c r="AUN5" s="56">
        <v>5.403930679785331</v>
      </c>
      <c r="AUO5" s="56">
        <v>2.616003138745111</v>
      </c>
      <c r="AUP5" s="56">
        <v>2.776666937624539</v>
      </c>
      <c r="AUQ5" s="56">
        <v>4.8605593595077901</v>
      </c>
      <c r="AUR5" s="56">
        <v>7.1745464157161312</v>
      </c>
      <c r="AUS5" s="56">
        <v>4.4560283973681178</v>
      </c>
      <c r="AUT5" s="56">
        <v>5.2206370854492574</v>
      </c>
      <c r="AUU5" s="56">
        <v>2.8041977600996773</v>
      </c>
      <c r="AUV5" s="56">
        <v>5.3126568458158854</v>
      </c>
      <c r="AUW5" s="57">
        <v>8.0606774668630354</v>
      </c>
      <c r="AUX5" s="57">
        <v>10</v>
      </c>
      <c r="AUY5" s="57">
        <v>4.860453017270201</v>
      </c>
      <c r="AUZ5" s="58">
        <v>9.1769201287441344</v>
      </c>
      <c r="AVA5" s="58">
        <v>5.1926353472026268</v>
      </c>
      <c r="AVB5" s="57">
        <v>7.5211822878387933</v>
      </c>
    </row>
    <row r="6" spans="1:1250" x14ac:dyDescent="0.2">
      <c r="A6" t="s">
        <v>89</v>
      </c>
      <c r="B6" s="28">
        <v>15153163</v>
      </c>
      <c r="C6" t="s">
        <v>1740</v>
      </c>
      <c r="D6" t="s">
        <v>2270</v>
      </c>
      <c r="E6" t="s">
        <v>2265</v>
      </c>
      <c r="F6" s="28">
        <v>2013</v>
      </c>
      <c r="G6" s="29">
        <v>44265</v>
      </c>
      <c r="H6" s="28" t="s">
        <v>90</v>
      </c>
      <c r="I6" s="31" t="s">
        <v>91</v>
      </c>
      <c r="J6" s="31" t="s">
        <v>93</v>
      </c>
      <c r="K6" s="31" t="s">
        <v>98</v>
      </c>
      <c r="L6" s="31"/>
      <c r="M6" s="1" t="s">
        <v>91</v>
      </c>
      <c r="N6" s="1" t="s">
        <v>91</v>
      </c>
      <c r="O6" s="1" t="s">
        <v>93</v>
      </c>
      <c r="P6" s="1" t="s">
        <v>91</v>
      </c>
      <c r="Q6" s="1"/>
      <c r="R6" s="1" t="s">
        <v>91</v>
      </c>
      <c r="S6" s="1" t="s">
        <v>91</v>
      </c>
      <c r="T6" s="1" t="s">
        <v>91</v>
      </c>
      <c r="U6" s="1" t="s">
        <v>91</v>
      </c>
      <c r="V6" s="1"/>
      <c r="W6" s="1"/>
      <c r="X6" s="1" t="s">
        <v>91</v>
      </c>
      <c r="Y6" s="1"/>
      <c r="Z6" s="1"/>
      <c r="AA6" s="31" t="s">
        <v>100</v>
      </c>
      <c r="AB6" s="31" t="s">
        <v>91</v>
      </c>
      <c r="AC6" s="31">
        <v>1</v>
      </c>
      <c r="AD6" s="31">
        <v>14700</v>
      </c>
      <c r="AE6" s="31" t="s">
        <v>93</v>
      </c>
      <c r="AF6" s="31" t="s">
        <v>101</v>
      </c>
      <c r="AG6" s="31">
        <v>1355</v>
      </c>
      <c r="AH6" s="31"/>
      <c r="AI6" s="31"/>
      <c r="AJ6" s="31">
        <v>0</v>
      </c>
      <c r="AK6" s="31">
        <v>0</v>
      </c>
      <c r="AL6" s="31"/>
      <c r="AM6" s="31" t="s">
        <v>91</v>
      </c>
      <c r="AN6" s="31"/>
      <c r="AO6" s="31"/>
      <c r="AP6" s="31"/>
      <c r="AQ6" s="31" t="s">
        <v>91</v>
      </c>
      <c r="AR6" s="31"/>
      <c r="AS6" s="31"/>
      <c r="AT6" s="31"/>
      <c r="AU6" s="31">
        <v>2224</v>
      </c>
      <c r="AV6" s="31">
        <v>0</v>
      </c>
      <c r="AW6" s="31">
        <v>0</v>
      </c>
      <c r="AX6" s="31"/>
      <c r="AY6" s="31" t="s">
        <v>1786</v>
      </c>
      <c r="AZ6" s="31">
        <v>0</v>
      </c>
      <c r="BA6" s="31">
        <v>32</v>
      </c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 t="s">
        <v>91</v>
      </c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>
        <v>5</v>
      </c>
      <c r="CC6" s="31"/>
      <c r="CD6" s="31">
        <v>5</v>
      </c>
      <c r="CE6" s="31"/>
      <c r="CF6" s="31">
        <v>10</v>
      </c>
      <c r="CG6" s="31"/>
      <c r="CH6" s="31">
        <v>7</v>
      </c>
      <c r="CI6" s="31" t="s">
        <v>102</v>
      </c>
      <c r="CJ6" s="31">
        <v>3</v>
      </c>
      <c r="CK6" s="31"/>
      <c r="CL6" s="31">
        <v>3</v>
      </c>
      <c r="CM6" s="31"/>
      <c r="CN6" s="31">
        <v>0</v>
      </c>
      <c r="CO6" s="31"/>
      <c r="CP6" s="30">
        <f t="shared" si="2"/>
        <v>100</v>
      </c>
      <c r="CQ6" s="30">
        <v>0</v>
      </c>
      <c r="CR6" s="30" t="s">
        <v>247</v>
      </c>
      <c r="CS6" s="30"/>
      <c r="CT6" s="30"/>
      <c r="CU6" s="30">
        <v>100</v>
      </c>
      <c r="CV6" s="30"/>
      <c r="CW6" s="30"/>
      <c r="CX6" s="30">
        <v>28</v>
      </c>
      <c r="CY6" s="30">
        <v>9</v>
      </c>
      <c r="CZ6" s="30">
        <v>7</v>
      </c>
      <c r="DA6" s="30">
        <v>7</v>
      </c>
      <c r="DB6" s="30">
        <v>0</v>
      </c>
      <c r="DC6" s="30">
        <v>0</v>
      </c>
      <c r="DD6" s="30">
        <v>29</v>
      </c>
      <c r="DE6" s="30">
        <v>12</v>
      </c>
      <c r="DF6" s="30">
        <v>5</v>
      </c>
      <c r="DG6" s="30">
        <v>6</v>
      </c>
      <c r="DH6" s="30"/>
      <c r="DI6" s="30"/>
      <c r="DJ6" s="30">
        <v>25</v>
      </c>
      <c r="DK6" s="30">
        <v>6</v>
      </c>
      <c r="DL6" s="30">
        <v>10</v>
      </c>
      <c r="DM6" s="30">
        <v>9</v>
      </c>
      <c r="DN6" s="30"/>
      <c r="DO6" s="30"/>
      <c r="DP6" s="30">
        <v>605</v>
      </c>
      <c r="DQ6" s="30">
        <v>151</v>
      </c>
      <c r="DR6" s="30">
        <v>345</v>
      </c>
      <c r="DS6" s="30">
        <v>557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0"/>
      <c r="EB6" s="30">
        <v>2</v>
      </c>
      <c r="EC6" s="30">
        <v>0</v>
      </c>
      <c r="ED6" s="30">
        <v>0</v>
      </c>
      <c r="EE6" s="30">
        <v>0</v>
      </c>
      <c r="EF6" s="30">
        <v>0</v>
      </c>
      <c r="EG6" s="30">
        <v>0</v>
      </c>
      <c r="EH6" s="30">
        <v>0</v>
      </c>
      <c r="EI6" s="30">
        <v>7</v>
      </c>
      <c r="EJ6" s="30">
        <v>0</v>
      </c>
      <c r="EK6" s="30"/>
      <c r="EL6" s="30">
        <v>0</v>
      </c>
      <c r="EM6" s="30">
        <v>0</v>
      </c>
      <c r="EN6" s="30">
        <v>0</v>
      </c>
      <c r="EO6" s="30">
        <v>0</v>
      </c>
      <c r="EP6" s="30">
        <v>0</v>
      </c>
      <c r="EQ6" s="30">
        <v>0</v>
      </c>
      <c r="ER6" s="30">
        <v>650</v>
      </c>
      <c r="ES6" s="30">
        <v>0</v>
      </c>
      <c r="ET6" s="30">
        <v>0</v>
      </c>
      <c r="EU6" s="30">
        <v>0</v>
      </c>
      <c r="EV6" s="30">
        <v>0</v>
      </c>
      <c r="EW6" s="30"/>
      <c r="EX6" s="30"/>
      <c r="EY6" s="30">
        <v>50</v>
      </c>
      <c r="EZ6" s="30">
        <v>0</v>
      </c>
      <c r="FA6" s="30"/>
      <c r="FB6" s="30">
        <v>99275</v>
      </c>
      <c r="FC6" s="30">
        <v>720</v>
      </c>
      <c r="FD6" s="30">
        <v>99995</v>
      </c>
      <c r="FE6" s="30">
        <v>44.5</v>
      </c>
      <c r="FF6" s="30">
        <v>36.1</v>
      </c>
      <c r="FG6" s="30"/>
      <c r="FH6" s="30">
        <v>36</v>
      </c>
      <c r="FI6" s="30" t="s">
        <v>1809</v>
      </c>
      <c r="FJ6" s="30">
        <v>7</v>
      </c>
      <c r="FK6" s="30">
        <v>20</v>
      </c>
      <c r="FL6" s="30">
        <v>5</v>
      </c>
      <c r="FM6" s="30">
        <v>25</v>
      </c>
      <c r="FN6" s="30">
        <v>0</v>
      </c>
      <c r="FO6" s="30">
        <v>78</v>
      </c>
      <c r="FP6" s="30">
        <v>0</v>
      </c>
      <c r="FQ6" s="30">
        <v>0</v>
      </c>
      <c r="FR6" s="30">
        <v>0</v>
      </c>
      <c r="FS6" s="30"/>
      <c r="FT6" s="30"/>
      <c r="FU6" s="30"/>
      <c r="FV6" s="30">
        <v>40.5</v>
      </c>
      <c r="FW6" s="30">
        <v>1720</v>
      </c>
      <c r="FX6" s="32">
        <v>365</v>
      </c>
      <c r="FY6" s="32">
        <v>365</v>
      </c>
      <c r="FZ6" s="32">
        <v>365</v>
      </c>
      <c r="GA6" s="32">
        <v>365</v>
      </c>
      <c r="GB6" s="32">
        <v>0</v>
      </c>
      <c r="GC6" s="32">
        <v>230</v>
      </c>
      <c r="GD6" s="32">
        <v>0</v>
      </c>
      <c r="GE6" s="32">
        <v>243</v>
      </c>
      <c r="GF6" s="32">
        <v>365</v>
      </c>
      <c r="GG6" s="32">
        <v>120</v>
      </c>
      <c r="GH6" s="32">
        <v>365</v>
      </c>
      <c r="GI6" s="32">
        <v>0</v>
      </c>
      <c r="GJ6" s="32">
        <v>0</v>
      </c>
      <c r="GK6" s="32" t="s">
        <v>1819</v>
      </c>
      <c r="GL6" s="32" t="s">
        <v>1816</v>
      </c>
      <c r="GM6" s="32" t="s">
        <v>1819</v>
      </c>
      <c r="GN6" s="32" t="s">
        <v>1819</v>
      </c>
      <c r="GO6" s="32" t="s">
        <v>91</v>
      </c>
      <c r="GP6" s="32" t="s">
        <v>91</v>
      </c>
      <c r="GQ6" s="32">
        <v>4</v>
      </c>
      <c r="GR6" s="32"/>
      <c r="GS6" s="32">
        <v>0</v>
      </c>
      <c r="GT6" s="32" t="s">
        <v>369</v>
      </c>
      <c r="GU6" s="32"/>
      <c r="GV6" s="32"/>
      <c r="GW6" s="32" t="s">
        <v>370</v>
      </c>
      <c r="GX6" s="32" t="s">
        <v>371</v>
      </c>
      <c r="GY6" s="32">
        <v>0</v>
      </c>
      <c r="GZ6" s="32">
        <v>0</v>
      </c>
      <c r="HA6" s="32">
        <v>0</v>
      </c>
      <c r="HB6" s="32">
        <v>0</v>
      </c>
      <c r="HC6" s="32">
        <v>0</v>
      </c>
      <c r="HD6" s="32">
        <v>0</v>
      </c>
      <c r="HE6" s="32">
        <v>0</v>
      </c>
      <c r="HF6" s="32">
        <v>5.8</v>
      </c>
      <c r="HG6" s="32">
        <v>8</v>
      </c>
      <c r="HH6" s="32">
        <v>3.5</v>
      </c>
      <c r="HI6" s="32">
        <v>5.8</v>
      </c>
      <c r="HJ6" s="32">
        <v>29</v>
      </c>
      <c r="HK6" s="32">
        <v>0</v>
      </c>
      <c r="HL6" s="32">
        <v>0</v>
      </c>
      <c r="HM6" s="32">
        <v>2.2999999999999998</v>
      </c>
      <c r="HN6" s="32">
        <v>2.2000000000000002</v>
      </c>
      <c r="HO6" s="32">
        <v>2</v>
      </c>
      <c r="HP6" s="32">
        <v>4.0999999999999996</v>
      </c>
      <c r="HQ6" s="32">
        <v>10.9</v>
      </c>
      <c r="HR6" s="32">
        <v>0</v>
      </c>
      <c r="HS6" s="32">
        <v>0</v>
      </c>
      <c r="HT6" s="32">
        <v>0</v>
      </c>
      <c r="HU6" s="32"/>
      <c r="HV6" s="32"/>
      <c r="HW6" s="32">
        <v>0</v>
      </c>
      <c r="HX6" s="32">
        <v>8</v>
      </c>
      <c r="HY6" s="32">
        <v>3.5</v>
      </c>
      <c r="HZ6" s="32">
        <v>0</v>
      </c>
      <c r="IA6" s="32">
        <v>2.2000000000000002</v>
      </c>
      <c r="IB6" s="32">
        <v>2</v>
      </c>
      <c r="IC6" s="4">
        <v>0</v>
      </c>
      <c r="ID6" s="4">
        <v>0</v>
      </c>
      <c r="IE6" s="4">
        <v>40</v>
      </c>
      <c r="IF6" s="4">
        <v>15</v>
      </c>
      <c r="IG6" s="4">
        <v>0</v>
      </c>
      <c r="IH6" s="4">
        <v>0</v>
      </c>
      <c r="II6" s="4">
        <v>0</v>
      </c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>
        <v>0</v>
      </c>
      <c r="IW6" s="4">
        <v>0</v>
      </c>
      <c r="IX6" s="4">
        <v>0</v>
      </c>
      <c r="IY6" s="4">
        <v>0</v>
      </c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>
        <v>0</v>
      </c>
      <c r="KK6" s="4">
        <v>0</v>
      </c>
      <c r="KL6" s="4">
        <v>15</v>
      </c>
      <c r="KM6" s="4">
        <v>20</v>
      </c>
      <c r="KN6" s="4">
        <v>0</v>
      </c>
      <c r="KO6" s="4">
        <v>0</v>
      </c>
      <c r="KP6" s="4"/>
      <c r="KQ6" s="4"/>
      <c r="KR6" s="4">
        <v>0</v>
      </c>
      <c r="KS6" s="4">
        <v>0</v>
      </c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>
        <v>0</v>
      </c>
      <c r="LQ6" s="4">
        <v>0</v>
      </c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>
        <v>0</v>
      </c>
      <c r="MO6" s="4">
        <v>0</v>
      </c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>
        <v>21</v>
      </c>
      <c r="NM6" s="4">
        <v>0</v>
      </c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>
        <v>10</v>
      </c>
      <c r="OK6" s="4">
        <v>0</v>
      </c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>
        <v>14</v>
      </c>
      <c r="PI6" s="4">
        <v>0</v>
      </c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>
        <v>0</v>
      </c>
      <c r="QE6" s="4">
        <v>0</v>
      </c>
      <c r="QF6" s="4">
        <v>0</v>
      </c>
      <c r="QG6" s="4">
        <v>1900</v>
      </c>
      <c r="QH6" s="4">
        <v>933</v>
      </c>
      <c r="QI6" s="4">
        <v>1306</v>
      </c>
      <c r="QJ6" s="4" t="s">
        <v>740</v>
      </c>
      <c r="QK6" s="4"/>
      <c r="QL6" s="4"/>
      <c r="QM6" s="4"/>
      <c r="QN6" s="4"/>
      <c r="QO6" s="4"/>
      <c r="QP6" s="4"/>
      <c r="QQ6" s="4">
        <v>12</v>
      </c>
      <c r="QR6" s="4">
        <v>12</v>
      </c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>
        <v>6.5</v>
      </c>
      <c r="RP6" s="4">
        <v>6</v>
      </c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>
        <v>50</v>
      </c>
      <c r="TT6" s="4"/>
      <c r="TU6" s="4"/>
      <c r="TV6" s="4"/>
      <c r="TW6" s="4"/>
      <c r="TX6" s="4"/>
      <c r="TY6" s="4"/>
      <c r="TZ6" s="4"/>
      <c r="UA6" s="4"/>
      <c r="UB6" s="4"/>
      <c r="UC6" s="4">
        <v>0</v>
      </c>
      <c r="UD6" s="4"/>
      <c r="UE6" s="4">
        <v>0</v>
      </c>
      <c r="UF6" s="4" t="s">
        <v>91</v>
      </c>
      <c r="UG6" s="4">
        <v>0</v>
      </c>
      <c r="UH6" s="4">
        <v>40</v>
      </c>
      <c r="UI6" s="4">
        <v>0</v>
      </c>
      <c r="UJ6" s="4">
        <v>0</v>
      </c>
      <c r="UK6" s="4">
        <v>0</v>
      </c>
      <c r="UL6" s="4">
        <v>0</v>
      </c>
      <c r="UM6" s="4">
        <v>0</v>
      </c>
      <c r="UN6" s="4">
        <v>0</v>
      </c>
      <c r="UO6" s="4">
        <v>100</v>
      </c>
      <c r="UP6" s="4">
        <v>0</v>
      </c>
      <c r="UQ6" s="4">
        <v>100</v>
      </c>
      <c r="UR6" s="4">
        <v>0</v>
      </c>
      <c r="US6" s="4">
        <v>100</v>
      </c>
      <c r="UT6" s="4">
        <v>2967</v>
      </c>
      <c r="UU6" s="4">
        <v>100</v>
      </c>
      <c r="UV6" s="4">
        <v>25</v>
      </c>
      <c r="UW6" s="4">
        <v>100</v>
      </c>
      <c r="UX6" s="4">
        <v>2200</v>
      </c>
      <c r="UY6" s="4">
        <v>100</v>
      </c>
      <c r="UZ6" s="4">
        <v>951</v>
      </c>
      <c r="VA6" s="4">
        <v>100</v>
      </c>
      <c r="VB6" s="4">
        <v>0</v>
      </c>
      <c r="VC6" s="4">
        <v>100</v>
      </c>
      <c r="VD6" s="4">
        <v>0</v>
      </c>
      <c r="VE6" s="4">
        <v>100</v>
      </c>
      <c r="VF6" s="5">
        <v>72</v>
      </c>
      <c r="VG6" s="5">
        <v>0</v>
      </c>
      <c r="VH6" s="5">
        <v>0</v>
      </c>
      <c r="VI6" s="5"/>
      <c r="VJ6" s="5"/>
      <c r="VK6" s="5"/>
      <c r="VL6" s="5">
        <v>0</v>
      </c>
      <c r="VM6" s="5">
        <v>0</v>
      </c>
      <c r="VN6" s="5">
        <v>0</v>
      </c>
      <c r="VO6" s="5">
        <v>0</v>
      </c>
      <c r="VP6" s="5"/>
      <c r="VQ6" s="5"/>
      <c r="VR6" s="5"/>
      <c r="VS6" s="5"/>
      <c r="VT6" s="5"/>
      <c r="VU6" s="5"/>
      <c r="VV6" s="5"/>
      <c r="VW6" s="5"/>
      <c r="VX6" s="5"/>
      <c r="VY6" s="5">
        <v>42</v>
      </c>
      <c r="VZ6" s="5">
        <v>0</v>
      </c>
      <c r="WA6" s="5">
        <v>0</v>
      </c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 t="s">
        <v>1424</v>
      </c>
      <c r="YO6" s="5"/>
      <c r="YP6" s="5"/>
      <c r="YQ6" s="5"/>
      <c r="YR6" s="5"/>
      <c r="YS6" s="5"/>
      <c r="YT6" s="5"/>
      <c r="YU6" s="5"/>
      <c r="YV6" s="5"/>
      <c r="YW6" s="5"/>
      <c r="YX6" s="5">
        <v>2</v>
      </c>
      <c r="YY6" s="5"/>
      <c r="YZ6" s="5"/>
      <c r="ZA6" s="5"/>
      <c r="ZB6" s="5"/>
      <c r="ZC6" s="5"/>
      <c r="ZD6" s="5"/>
      <c r="ZE6" s="5"/>
      <c r="ZF6" s="5"/>
      <c r="ZG6" s="5"/>
      <c r="ZH6" s="5">
        <v>0</v>
      </c>
      <c r="ZI6" s="5"/>
      <c r="ZJ6" s="5"/>
      <c r="ZK6" s="5"/>
      <c r="ZL6" s="5"/>
      <c r="ZM6" s="5"/>
      <c r="ZN6" s="5"/>
      <c r="ZO6" s="5"/>
      <c r="ZP6" s="5"/>
      <c r="ZQ6" s="5"/>
      <c r="ZR6" s="5" t="s">
        <v>1427</v>
      </c>
      <c r="ZS6" s="5"/>
      <c r="ZT6" s="5"/>
      <c r="ZU6" s="5">
        <v>0.9</v>
      </c>
      <c r="ZV6" s="5"/>
      <c r="ZW6" s="5"/>
      <c r="ZX6" s="5">
        <v>0</v>
      </c>
      <c r="ZY6" s="5"/>
      <c r="ZZ6" s="54">
        <v>0</v>
      </c>
      <c r="AAA6" s="54">
        <v>0.9464285714285714</v>
      </c>
      <c r="AAB6" s="54">
        <v>0</v>
      </c>
      <c r="AAC6" s="54">
        <v>0</v>
      </c>
      <c r="AAD6" s="54">
        <v>5.3571428571428568E-2</v>
      </c>
      <c r="AAE6" s="54">
        <v>0.75</v>
      </c>
      <c r="AAF6" s="54">
        <v>0.9464285714285714</v>
      </c>
      <c r="AAG6" s="54">
        <v>1</v>
      </c>
      <c r="AAH6" s="54">
        <v>0</v>
      </c>
      <c r="AAI6" s="54">
        <v>0</v>
      </c>
      <c r="AAJ6" s="54">
        <v>0</v>
      </c>
      <c r="AAK6" s="54">
        <v>0</v>
      </c>
      <c r="AAL6" s="54">
        <v>0</v>
      </c>
      <c r="AAM6" s="54">
        <v>1</v>
      </c>
      <c r="AAN6" s="54">
        <v>0.63048245614035092</v>
      </c>
      <c r="AAO6" s="54">
        <v>0.34972196115288218</v>
      </c>
      <c r="AAP6" s="54">
        <v>0</v>
      </c>
      <c r="AAQ6" s="54">
        <v>0</v>
      </c>
      <c r="AAR6" s="54">
        <v>1.9795582706766915E-2</v>
      </c>
      <c r="AAS6" s="54">
        <v>0.27713815789473684</v>
      </c>
      <c r="AAT6" s="54">
        <v>0.98020441729323315</v>
      </c>
      <c r="AAU6" s="5" t="s">
        <v>1878</v>
      </c>
      <c r="AAV6" s="5">
        <v>365</v>
      </c>
      <c r="AAW6" s="5"/>
      <c r="AAX6" s="5"/>
      <c r="AAY6" s="5">
        <v>100</v>
      </c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>
        <v>0.06</v>
      </c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 t="s">
        <v>1879</v>
      </c>
      <c r="ADU6" s="5">
        <v>122</v>
      </c>
      <c r="ADV6" s="5">
        <v>243</v>
      </c>
      <c r="ADW6" s="5">
        <v>10</v>
      </c>
      <c r="ADX6" s="5">
        <v>90</v>
      </c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>
        <v>0.06</v>
      </c>
      <c r="AFF6" s="5"/>
      <c r="AFG6" s="5"/>
      <c r="AFH6" s="5">
        <v>90</v>
      </c>
      <c r="AFI6" s="5">
        <v>10</v>
      </c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>
        <v>0.06</v>
      </c>
      <c r="AGQ6" s="5"/>
      <c r="AGR6" s="5"/>
      <c r="AGS6" s="5" t="s">
        <v>1880</v>
      </c>
      <c r="AGT6" s="5">
        <v>365</v>
      </c>
      <c r="AGU6" s="5"/>
      <c r="AGV6" s="5">
        <v>10</v>
      </c>
      <c r="AGW6" s="5">
        <v>90</v>
      </c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11">
        <v>72.73</v>
      </c>
      <c r="AJL6" s="11">
        <v>27.27</v>
      </c>
      <c r="AJM6" s="11">
        <v>0</v>
      </c>
      <c r="AJN6" s="11">
        <v>0</v>
      </c>
      <c r="AJO6" s="11">
        <v>0</v>
      </c>
      <c r="AJP6" s="11">
        <v>0</v>
      </c>
      <c r="AJQ6" s="11" t="s">
        <v>1650</v>
      </c>
      <c r="AJR6" s="11">
        <v>104509.59</v>
      </c>
      <c r="AJS6" s="11">
        <v>3571</v>
      </c>
      <c r="AJT6" s="11">
        <v>1818</v>
      </c>
      <c r="AJU6" s="11">
        <v>0.7</v>
      </c>
      <c r="AJV6" s="11">
        <v>55</v>
      </c>
      <c r="AJW6" s="13">
        <f t="shared" si="3"/>
        <v>1.9642857142857142</v>
      </c>
      <c r="AJX6" s="11">
        <v>55</v>
      </c>
      <c r="AJY6" s="11">
        <v>40</v>
      </c>
      <c r="AJZ6" s="11">
        <v>15</v>
      </c>
      <c r="AKA6" s="11">
        <v>2200</v>
      </c>
      <c r="AKB6" s="11"/>
      <c r="AKC6" s="11">
        <v>0</v>
      </c>
      <c r="AKD6" s="11"/>
      <c r="AKE6" s="11"/>
      <c r="AKF6" s="11"/>
      <c r="AKG6" s="11">
        <v>0</v>
      </c>
      <c r="AKH6" s="11">
        <v>0</v>
      </c>
      <c r="AKI6" s="11">
        <v>0</v>
      </c>
      <c r="AKJ6" s="11">
        <v>0</v>
      </c>
      <c r="AKK6" s="11">
        <v>0</v>
      </c>
      <c r="AKL6" s="11">
        <v>0</v>
      </c>
      <c r="AKM6" s="11">
        <v>0</v>
      </c>
      <c r="AKN6" s="11">
        <v>0</v>
      </c>
      <c r="AKO6" s="11">
        <v>0</v>
      </c>
      <c r="AKP6" s="11"/>
      <c r="AKQ6" s="11">
        <v>7.3</v>
      </c>
      <c r="AKR6" s="11">
        <v>1799.97</v>
      </c>
      <c r="AKS6" s="11">
        <v>1.69</v>
      </c>
      <c r="AKT6" s="11">
        <v>0</v>
      </c>
      <c r="AKU6" s="11">
        <v>2734.68</v>
      </c>
      <c r="AKV6" s="11">
        <v>18.05</v>
      </c>
      <c r="AKW6" s="11">
        <v>0</v>
      </c>
      <c r="AKX6" s="11">
        <v>5845.95</v>
      </c>
      <c r="AKY6" s="11">
        <v>68.92</v>
      </c>
      <c r="AKZ6" s="11">
        <v>21.18</v>
      </c>
      <c r="ALA6" s="11">
        <v>9.9</v>
      </c>
      <c r="ALB6" s="11">
        <v>95.57</v>
      </c>
      <c r="ALC6" s="11">
        <v>2.74</v>
      </c>
      <c r="ALD6" s="11">
        <v>15.26</v>
      </c>
      <c r="ALE6" s="11">
        <v>32.119999999999997</v>
      </c>
      <c r="ALF6" s="11">
        <v>1.69</v>
      </c>
      <c r="ALG6" s="11">
        <v>52.61</v>
      </c>
      <c r="ALH6" s="11">
        <v>58.36</v>
      </c>
      <c r="ALI6" s="11">
        <v>8.36</v>
      </c>
      <c r="ALJ6" s="11">
        <v>33.28</v>
      </c>
      <c r="ALK6" s="11">
        <v>0</v>
      </c>
      <c r="ALL6" s="11">
        <v>65.819999999999993</v>
      </c>
      <c r="ALM6" s="11">
        <v>0.97</v>
      </c>
      <c r="ALN6" s="11">
        <v>0</v>
      </c>
      <c r="ALO6" s="11">
        <v>15.27</v>
      </c>
      <c r="ALP6" s="11">
        <v>0</v>
      </c>
      <c r="ALQ6" s="11">
        <v>0</v>
      </c>
      <c r="ALR6" s="11">
        <v>18.989999999999998</v>
      </c>
      <c r="ALS6" s="11">
        <v>10</v>
      </c>
      <c r="ALT6" s="11">
        <v>10.75</v>
      </c>
      <c r="ALU6" s="11">
        <v>0.72</v>
      </c>
      <c r="ALV6" s="11">
        <v>0</v>
      </c>
      <c r="ALW6" s="11">
        <v>0</v>
      </c>
      <c r="ALX6" s="11">
        <v>45.23</v>
      </c>
      <c r="ALY6" s="11">
        <v>11.47</v>
      </c>
      <c r="ALZ6" s="11">
        <v>33.76</v>
      </c>
      <c r="AMA6" s="11">
        <v>46.54</v>
      </c>
      <c r="AMB6" s="11">
        <v>15.71</v>
      </c>
      <c r="AMC6" s="11">
        <v>0</v>
      </c>
      <c r="AMD6" s="11">
        <v>53.46</v>
      </c>
      <c r="AME6" s="11">
        <v>9.94</v>
      </c>
      <c r="AMF6" s="11">
        <v>0.25</v>
      </c>
      <c r="AMG6" s="11"/>
      <c r="AMH6" s="11">
        <v>2559.63</v>
      </c>
      <c r="AMI6" s="11">
        <v>786.45</v>
      </c>
      <c r="AMJ6" s="11">
        <v>367.68</v>
      </c>
      <c r="AMK6" s="11">
        <v>2444.4</v>
      </c>
      <c r="AML6" s="11">
        <v>1269.3599999999999</v>
      </c>
      <c r="AMM6" s="11">
        <v>66.260000000000005</v>
      </c>
      <c r="AMN6" s="11">
        <v>33.74</v>
      </c>
      <c r="AMO6" s="11">
        <v>65.819999999999993</v>
      </c>
      <c r="AMP6" s="11">
        <v>0.33</v>
      </c>
      <c r="AMQ6" s="11">
        <v>0.63</v>
      </c>
      <c r="AMR6" s="11">
        <v>0.17</v>
      </c>
      <c r="AMS6" s="11">
        <v>0.06</v>
      </c>
      <c r="AMT6" s="11">
        <v>0.06</v>
      </c>
      <c r="AMU6" s="11">
        <v>0.01</v>
      </c>
      <c r="AMV6" s="11">
        <v>0.03</v>
      </c>
      <c r="AMW6" s="11">
        <v>0</v>
      </c>
      <c r="AMX6" s="11">
        <v>0.95</v>
      </c>
      <c r="AMY6" s="11">
        <v>0</v>
      </c>
      <c r="AMZ6" s="11">
        <v>0</v>
      </c>
      <c r="ANA6" s="11">
        <v>0.56000000000000005</v>
      </c>
      <c r="ANB6" s="11">
        <v>0.06</v>
      </c>
      <c r="ANC6" s="11">
        <v>0.63</v>
      </c>
      <c r="AND6" s="11">
        <v>10.51</v>
      </c>
      <c r="ANE6" s="11">
        <v>30.76</v>
      </c>
      <c r="ANF6" s="11">
        <v>321527.28999999998</v>
      </c>
      <c r="ANG6" s="11">
        <v>0.71</v>
      </c>
      <c r="ANH6" s="11">
        <v>0.88</v>
      </c>
      <c r="ANI6" s="11">
        <v>0.11</v>
      </c>
      <c r="ANJ6" s="11">
        <v>0.34</v>
      </c>
      <c r="ANK6" s="11">
        <v>0</v>
      </c>
      <c r="ANL6" s="11">
        <v>2.04</v>
      </c>
      <c r="ANM6" s="11">
        <v>99</v>
      </c>
      <c r="ANN6" s="11">
        <v>1799.97</v>
      </c>
      <c r="ANO6" s="11">
        <v>0</v>
      </c>
      <c r="ANP6" s="11">
        <v>10</v>
      </c>
      <c r="ANQ6" s="11">
        <v>89</v>
      </c>
      <c r="ANR6" s="11">
        <v>92.75</v>
      </c>
      <c r="ANS6" s="11">
        <v>1.69</v>
      </c>
      <c r="ANT6" s="11">
        <v>0.43</v>
      </c>
      <c r="ANU6" s="11">
        <v>0.24</v>
      </c>
      <c r="ANV6" s="11">
        <v>0.32</v>
      </c>
      <c r="ANW6" s="11">
        <v>0.01</v>
      </c>
      <c r="ANX6" s="11">
        <v>0</v>
      </c>
      <c r="ANY6" s="11">
        <v>401.57</v>
      </c>
      <c r="ANZ6" s="11">
        <v>7.3</v>
      </c>
      <c r="AOA6" s="11"/>
      <c r="AOB6" s="11">
        <v>3760</v>
      </c>
      <c r="AOC6" s="11">
        <v>44.64</v>
      </c>
      <c r="AOD6" s="11">
        <v>21</v>
      </c>
      <c r="AOE6" s="11">
        <v>75.47</v>
      </c>
      <c r="AOF6" s="11">
        <v>0</v>
      </c>
      <c r="AOG6" s="11">
        <v>98.6</v>
      </c>
      <c r="AOH6" s="11">
        <v>15.27</v>
      </c>
      <c r="AOI6" s="11">
        <v>53.55</v>
      </c>
      <c r="AOJ6" s="11">
        <v>3</v>
      </c>
      <c r="AOK6" s="11">
        <v>0.73</v>
      </c>
      <c r="AOL6" s="11">
        <v>0</v>
      </c>
      <c r="AOM6" s="11">
        <v>40</v>
      </c>
      <c r="AON6" s="11">
        <v>237.5</v>
      </c>
      <c r="AOO6" s="11"/>
      <c r="AOP6" s="11"/>
      <c r="AOQ6" s="11">
        <v>44.51</v>
      </c>
      <c r="AOR6" s="11">
        <v>133.46</v>
      </c>
      <c r="AOS6" s="11"/>
      <c r="AOT6" s="11">
        <v>0</v>
      </c>
      <c r="AOU6" s="11">
        <v>0</v>
      </c>
      <c r="AOV6" s="11">
        <v>0</v>
      </c>
      <c r="AOW6" s="11">
        <v>0</v>
      </c>
      <c r="AOX6" s="11">
        <v>0</v>
      </c>
      <c r="AOY6" s="11">
        <v>0</v>
      </c>
      <c r="AOZ6" s="11">
        <v>0</v>
      </c>
      <c r="APA6" s="11">
        <v>0</v>
      </c>
      <c r="APB6" s="11">
        <v>0</v>
      </c>
      <c r="APC6" s="11">
        <v>0</v>
      </c>
      <c r="APD6" s="11">
        <v>0</v>
      </c>
      <c r="APE6" s="11">
        <v>0</v>
      </c>
      <c r="APF6" s="11">
        <v>0</v>
      </c>
      <c r="APG6" s="11">
        <v>0</v>
      </c>
      <c r="APH6" s="11">
        <v>0</v>
      </c>
      <c r="API6" s="11">
        <v>0</v>
      </c>
      <c r="APJ6" s="11">
        <v>0</v>
      </c>
      <c r="APK6" s="11">
        <v>0</v>
      </c>
      <c r="APL6" s="11">
        <v>0</v>
      </c>
      <c r="APM6" s="11"/>
      <c r="APN6" s="11">
        <v>0</v>
      </c>
      <c r="APO6" s="11">
        <v>0</v>
      </c>
      <c r="APP6" s="11">
        <v>0</v>
      </c>
      <c r="APQ6" s="11">
        <v>0</v>
      </c>
      <c r="APR6" s="11">
        <v>0</v>
      </c>
      <c r="APS6" s="11">
        <v>0</v>
      </c>
      <c r="APT6" s="11">
        <v>0</v>
      </c>
      <c r="APU6" s="11">
        <v>0</v>
      </c>
      <c r="APV6" s="11"/>
      <c r="APW6" s="11">
        <v>1</v>
      </c>
      <c r="APX6" s="11">
        <v>0</v>
      </c>
      <c r="APY6" s="11">
        <v>0</v>
      </c>
      <c r="APZ6" s="11">
        <v>99995</v>
      </c>
      <c r="AQA6" s="11">
        <v>0</v>
      </c>
      <c r="AQB6" s="11">
        <v>0.73</v>
      </c>
      <c r="AQC6" s="11">
        <v>1</v>
      </c>
      <c r="AQD6" s="11">
        <v>0</v>
      </c>
      <c r="AQE6" s="11">
        <v>0</v>
      </c>
      <c r="AQF6" s="11">
        <v>3</v>
      </c>
      <c r="AQG6" s="11">
        <v>0</v>
      </c>
      <c r="AQH6" s="11">
        <v>15.3</v>
      </c>
      <c r="AQI6" s="11">
        <v>7.3</v>
      </c>
      <c r="AQJ6" s="11">
        <v>10.199999999999999</v>
      </c>
      <c r="AQK6" s="11">
        <v>0.7</v>
      </c>
      <c r="AQL6" s="11">
        <v>1</v>
      </c>
      <c r="AQM6" s="11">
        <v>1</v>
      </c>
      <c r="AQN6" s="11">
        <v>0</v>
      </c>
      <c r="AQO6" s="11">
        <v>0</v>
      </c>
      <c r="AQP6" s="11">
        <v>0</v>
      </c>
      <c r="AQQ6" s="11">
        <v>0</v>
      </c>
      <c r="AQR6" s="11">
        <v>0</v>
      </c>
      <c r="AQS6" s="11">
        <v>0</v>
      </c>
      <c r="AQT6" s="11">
        <v>0</v>
      </c>
      <c r="AQU6" s="11">
        <v>0</v>
      </c>
      <c r="AQV6" s="11">
        <v>0</v>
      </c>
      <c r="AQW6" s="11">
        <v>0</v>
      </c>
      <c r="AQX6" s="11">
        <v>0</v>
      </c>
      <c r="AQY6" s="11">
        <v>0</v>
      </c>
      <c r="AQZ6" s="11">
        <v>0</v>
      </c>
      <c r="ARA6" s="11">
        <v>0</v>
      </c>
      <c r="ARB6" s="11">
        <v>0</v>
      </c>
      <c r="ARC6" s="11">
        <v>7.0000000000000007E-2</v>
      </c>
      <c r="ARD6" s="11">
        <v>143</v>
      </c>
      <c r="ARE6" s="11">
        <v>1914</v>
      </c>
      <c r="ARF6" s="11">
        <v>3571</v>
      </c>
      <c r="ARG6" s="11">
        <v>1720</v>
      </c>
      <c r="ARH6" s="11">
        <v>42</v>
      </c>
      <c r="ARI6" s="11">
        <v>75</v>
      </c>
      <c r="ARJ6" s="11">
        <v>52</v>
      </c>
      <c r="ARK6" s="11">
        <v>0</v>
      </c>
      <c r="ARL6" s="11">
        <v>0</v>
      </c>
      <c r="ARM6" s="11">
        <v>0</v>
      </c>
      <c r="ARN6" s="11">
        <v>0</v>
      </c>
      <c r="ARO6" s="11">
        <v>0</v>
      </c>
      <c r="ARP6" s="11">
        <v>0</v>
      </c>
      <c r="ARQ6" s="11"/>
      <c r="ARR6" s="11"/>
      <c r="ARS6" s="11"/>
      <c r="ART6" s="11"/>
      <c r="ARU6" s="11"/>
      <c r="ARV6" s="11"/>
      <c r="ARW6" s="11"/>
      <c r="ARX6" s="11"/>
      <c r="ARY6" s="11"/>
      <c r="ARZ6" s="11"/>
      <c r="ASA6" s="11"/>
      <c r="ASB6" s="11"/>
      <c r="ASC6" s="11"/>
      <c r="ASD6" s="11"/>
      <c r="ASE6" s="11"/>
      <c r="ASF6" s="11"/>
      <c r="ASG6" s="11"/>
      <c r="ASH6" s="11">
        <v>0</v>
      </c>
      <c r="ASI6" s="11"/>
      <c r="ASJ6" s="11"/>
      <c r="ASK6" s="11"/>
      <c r="ASL6" s="11">
        <v>0</v>
      </c>
      <c r="ASM6" s="11"/>
      <c r="ASN6" s="11"/>
      <c r="ASO6" s="11"/>
      <c r="ASP6" s="11"/>
      <c r="ASQ6" s="11"/>
      <c r="ASR6" s="11"/>
      <c r="ASS6" s="11"/>
      <c r="AST6" s="11"/>
      <c r="ASU6" s="11"/>
      <c r="ASV6" s="11"/>
      <c r="ASW6" s="11"/>
      <c r="ASX6" s="11"/>
      <c r="ASY6" s="11"/>
      <c r="ASZ6" s="11">
        <v>29.51</v>
      </c>
      <c r="ATA6" s="11">
        <v>10.09</v>
      </c>
      <c r="ATB6" s="11"/>
      <c r="ATC6" s="11"/>
      <c r="ATD6" s="11"/>
      <c r="ATE6" s="11"/>
      <c r="ATF6" s="11"/>
      <c r="ATG6" s="11">
        <v>63.08</v>
      </c>
      <c r="ATH6" s="11"/>
      <c r="ATI6" s="34">
        <v>7.3171236112159798E-3</v>
      </c>
      <c r="ATJ6" s="11"/>
      <c r="ATK6" s="11">
        <v>0.23</v>
      </c>
      <c r="ATL6" s="11"/>
      <c r="ATM6" s="11"/>
      <c r="ATN6" s="34">
        <v>1.7276943666073401E-3</v>
      </c>
      <c r="ATO6" s="11"/>
      <c r="ATP6" s="11">
        <v>0.05</v>
      </c>
      <c r="ATQ6" s="11"/>
      <c r="ATR6" s="11"/>
      <c r="ATS6" s="11">
        <v>5.88</v>
      </c>
      <c r="ATT6" s="11"/>
      <c r="ATU6" s="11">
        <v>181.94</v>
      </c>
      <c r="ATV6" s="11"/>
      <c r="ATW6" s="11"/>
      <c r="ATX6" s="11"/>
      <c r="ATY6" s="11"/>
      <c r="ATZ6" s="11"/>
      <c r="AUA6" s="11"/>
      <c r="AUB6" s="13">
        <f t="shared" si="4"/>
        <v>981.34999999999991</v>
      </c>
      <c r="AUC6" s="13">
        <f t="shared" si="5"/>
        <v>1.7847082807053822</v>
      </c>
      <c r="AUD6" s="35">
        <f t="shared" si="6"/>
        <v>7.5585886903861068</v>
      </c>
      <c r="AUE6" s="13">
        <f t="shared" si="7"/>
        <v>5324.5643889164458</v>
      </c>
      <c r="AUF6" s="13">
        <f t="shared" si="0"/>
        <v>1974.830590513069</v>
      </c>
      <c r="AUG6" s="13">
        <f t="shared" si="1"/>
        <v>1.69</v>
      </c>
      <c r="AUH6" s="56">
        <v>1.8047263681592045</v>
      </c>
      <c r="AUI6" s="56">
        <v>4.2757278144162862</v>
      </c>
      <c r="AUJ6" s="56">
        <v>6.8430991538766071</v>
      </c>
      <c r="AUK6" s="56">
        <v>4.4820197044334975</v>
      </c>
      <c r="AUL6" s="56">
        <v>3.9552953596209535</v>
      </c>
      <c r="AUM6" s="56">
        <v>0.26666666666666666</v>
      </c>
      <c r="AUN6" s="56">
        <v>5.1927906976744165</v>
      </c>
      <c r="AUO6" s="56">
        <v>2.4683091442518128</v>
      </c>
      <c r="AUP6" s="56">
        <v>2.7500000000000004</v>
      </c>
      <c r="AUQ6" s="56">
        <v>2.5573323714860208</v>
      </c>
      <c r="AUR6" s="56">
        <v>1.2363863249541769</v>
      </c>
      <c r="AUS6" s="56">
        <v>4.6145986386026783</v>
      </c>
      <c r="AUT6" s="56">
        <v>5.2265374946183227</v>
      </c>
      <c r="AUU6" s="56">
        <v>3.8420080373347165</v>
      </c>
      <c r="AUV6" s="56">
        <v>3.4387235098386375</v>
      </c>
      <c r="AUW6" s="57">
        <v>8.2128129602356417</v>
      </c>
      <c r="AUX6" s="57">
        <v>10</v>
      </c>
      <c r="AUY6" s="57">
        <v>7.7734447280198484</v>
      </c>
      <c r="AUZ6" s="58">
        <v>5.6315392915308928</v>
      </c>
      <c r="AVA6" s="58">
        <v>4.0187717348129306</v>
      </c>
      <c r="AVB6" s="57">
        <v>7.0599228025424337</v>
      </c>
    </row>
    <row r="7" spans="1:1250" ht="17" customHeight="1" x14ac:dyDescent="0.2">
      <c r="A7" t="s">
        <v>89</v>
      </c>
      <c r="B7" s="28">
        <v>15175301</v>
      </c>
      <c r="C7" t="s">
        <v>1729</v>
      </c>
      <c r="D7" t="s">
        <v>2271</v>
      </c>
      <c r="E7" t="s">
        <v>2265</v>
      </c>
      <c r="F7" s="28">
        <v>2013</v>
      </c>
      <c r="G7" s="29">
        <v>44265</v>
      </c>
      <c r="H7" s="28" t="s">
        <v>90</v>
      </c>
      <c r="I7" s="31" t="s">
        <v>91</v>
      </c>
      <c r="J7" s="31" t="s">
        <v>93</v>
      </c>
      <c r="K7" s="31" t="s">
        <v>111</v>
      </c>
      <c r="L7" s="31"/>
      <c r="M7" s="1" t="s">
        <v>91</v>
      </c>
      <c r="N7" s="1" t="s">
        <v>91</v>
      </c>
      <c r="O7" s="1" t="s">
        <v>93</v>
      </c>
      <c r="P7" s="1" t="s">
        <v>91</v>
      </c>
      <c r="Q7" s="1"/>
      <c r="R7" s="1" t="s">
        <v>91</v>
      </c>
      <c r="S7" s="1" t="s">
        <v>91</v>
      </c>
      <c r="T7" s="1" t="s">
        <v>91</v>
      </c>
      <c r="U7" s="1" t="s">
        <v>91</v>
      </c>
      <c r="V7" s="1"/>
      <c r="W7" s="1"/>
      <c r="X7" s="1" t="s">
        <v>91</v>
      </c>
      <c r="Y7" s="1"/>
      <c r="Z7" s="1"/>
      <c r="AA7" s="31" t="s">
        <v>100</v>
      </c>
      <c r="AB7" s="31" t="s">
        <v>91</v>
      </c>
      <c r="AC7" s="31">
        <v>1</v>
      </c>
      <c r="AD7" s="31">
        <v>34000</v>
      </c>
      <c r="AE7" s="31" t="s">
        <v>91</v>
      </c>
      <c r="AF7" s="31"/>
      <c r="AG7" s="31">
        <v>0</v>
      </c>
      <c r="AH7" s="31"/>
      <c r="AI7" s="31"/>
      <c r="AJ7" s="31">
        <v>0</v>
      </c>
      <c r="AK7" s="31">
        <v>0</v>
      </c>
      <c r="AL7" s="31"/>
      <c r="AM7" s="31" t="s">
        <v>91</v>
      </c>
      <c r="AN7" s="31"/>
      <c r="AO7" s="31" t="s">
        <v>112</v>
      </c>
      <c r="AP7" s="31"/>
      <c r="AQ7" s="31" t="s">
        <v>91</v>
      </c>
      <c r="AR7" s="31"/>
      <c r="AS7" s="31"/>
      <c r="AT7" s="31"/>
      <c r="AU7" s="31">
        <v>3722</v>
      </c>
      <c r="AV7" s="31">
        <v>0</v>
      </c>
      <c r="AW7" s="31">
        <v>0</v>
      </c>
      <c r="AX7" s="31"/>
      <c r="AY7" s="31" t="s">
        <v>107</v>
      </c>
      <c r="AZ7" s="31">
        <v>0</v>
      </c>
      <c r="BA7" s="31">
        <v>6</v>
      </c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 t="s">
        <v>91</v>
      </c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0">
        <f t="shared" si="2"/>
        <v>100</v>
      </c>
      <c r="CQ7" s="30">
        <v>0</v>
      </c>
      <c r="CR7" s="30" t="s">
        <v>247</v>
      </c>
      <c r="CS7" s="30"/>
      <c r="CT7" s="30"/>
      <c r="CU7" s="30">
        <v>100</v>
      </c>
      <c r="CV7" s="30"/>
      <c r="CW7" s="30"/>
      <c r="CX7" s="30">
        <v>50</v>
      </c>
      <c r="CY7" s="30">
        <v>20</v>
      </c>
      <c r="CZ7" s="30">
        <v>19</v>
      </c>
      <c r="DA7" s="30">
        <v>17</v>
      </c>
      <c r="DB7" s="30">
        <v>0</v>
      </c>
      <c r="DC7" s="30">
        <v>0</v>
      </c>
      <c r="DD7" s="30">
        <v>45</v>
      </c>
      <c r="DE7" s="30">
        <v>12</v>
      </c>
      <c r="DF7" s="30">
        <v>21</v>
      </c>
      <c r="DG7" s="30">
        <v>18</v>
      </c>
      <c r="DH7" s="30"/>
      <c r="DI7" s="30"/>
      <c r="DJ7" s="30">
        <v>59</v>
      </c>
      <c r="DK7" s="30">
        <v>32</v>
      </c>
      <c r="DL7" s="30">
        <v>17</v>
      </c>
      <c r="DM7" s="30">
        <v>10</v>
      </c>
      <c r="DN7" s="30"/>
      <c r="DO7" s="30"/>
      <c r="DP7" s="30">
        <v>619</v>
      </c>
      <c r="DQ7" s="30">
        <v>164</v>
      </c>
      <c r="DR7" s="30">
        <v>353</v>
      </c>
      <c r="DS7" s="30">
        <v>619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0"/>
      <c r="EB7" s="30">
        <v>11</v>
      </c>
      <c r="EC7" s="30">
        <v>0</v>
      </c>
      <c r="ED7" s="30">
        <v>0</v>
      </c>
      <c r="EE7" s="30">
        <v>0</v>
      </c>
      <c r="EF7" s="30">
        <v>0</v>
      </c>
      <c r="EG7" s="30">
        <v>0</v>
      </c>
      <c r="EH7" s="30">
        <v>0</v>
      </c>
      <c r="EI7" s="30">
        <v>16</v>
      </c>
      <c r="EJ7" s="30">
        <v>0</v>
      </c>
      <c r="EK7" s="30"/>
      <c r="EL7" s="30">
        <v>0</v>
      </c>
      <c r="EM7" s="30">
        <v>0</v>
      </c>
      <c r="EN7" s="30">
        <v>0</v>
      </c>
      <c r="EO7" s="30">
        <v>0</v>
      </c>
      <c r="EP7" s="30">
        <v>0</v>
      </c>
      <c r="EQ7" s="30">
        <v>0</v>
      </c>
      <c r="ER7" s="30">
        <v>650</v>
      </c>
      <c r="ES7" s="30">
        <v>0</v>
      </c>
      <c r="ET7" s="30">
        <v>0</v>
      </c>
      <c r="EU7" s="30">
        <v>0</v>
      </c>
      <c r="EV7" s="30">
        <v>0</v>
      </c>
      <c r="EW7" s="30"/>
      <c r="EX7" s="30"/>
      <c r="EY7" s="30">
        <v>50</v>
      </c>
      <c r="EZ7" s="30">
        <v>0</v>
      </c>
      <c r="FA7" s="30"/>
      <c r="FB7" s="30">
        <v>260000</v>
      </c>
      <c r="FC7" s="30">
        <v>16000</v>
      </c>
      <c r="FD7" s="30">
        <v>276000</v>
      </c>
      <c r="FE7" s="30">
        <v>39.299999999999997</v>
      </c>
      <c r="FF7" s="30">
        <v>31.6</v>
      </c>
      <c r="FG7" s="30"/>
      <c r="FH7" s="1">
        <v>30</v>
      </c>
      <c r="FI7" s="30" t="s">
        <v>1806</v>
      </c>
      <c r="FJ7" s="30">
        <v>30</v>
      </c>
      <c r="FK7" s="30">
        <v>0</v>
      </c>
      <c r="FL7" s="30"/>
      <c r="FM7" s="30"/>
      <c r="FN7" s="30"/>
      <c r="FO7" s="30"/>
      <c r="FP7" s="30"/>
      <c r="FQ7" s="30">
        <v>414</v>
      </c>
      <c r="FR7" s="30">
        <v>0</v>
      </c>
      <c r="FS7" s="30"/>
      <c r="FT7" s="30"/>
      <c r="FU7" s="30"/>
      <c r="FV7" s="30">
        <v>81</v>
      </c>
      <c r="FW7" s="30">
        <v>13532</v>
      </c>
      <c r="FX7" s="32">
        <v>365</v>
      </c>
      <c r="FY7" s="32">
        <v>365</v>
      </c>
      <c r="FZ7" s="32">
        <v>365</v>
      </c>
      <c r="GA7" s="32">
        <v>182</v>
      </c>
      <c r="GB7" s="32">
        <v>0</v>
      </c>
      <c r="GC7" s="32">
        <v>205</v>
      </c>
      <c r="GD7" s="32">
        <v>122</v>
      </c>
      <c r="GE7" s="32">
        <v>183</v>
      </c>
      <c r="GF7" s="32">
        <v>0</v>
      </c>
      <c r="GG7" s="32">
        <v>160</v>
      </c>
      <c r="GH7" s="32">
        <v>243</v>
      </c>
      <c r="GI7" s="32">
        <v>182</v>
      </c>
      <c r="GJ7" s="32">
        <v>182</v>
      </c>
      <c r="GK7" s="32" t="s">
        <v>1821</v>
      </c>
      <c r="GL7" s="32" t="s">
        <v>1815</v>
      </c>
      <c r="GM7" s="32" t="s">
        <v>1815</v>
      </c>
      <c r="GN7" s="32" t="s">
        <v>1816</v>
      </c>
      <c r="GO7" s="32" t="s">
        <v>91</v>
      </c>
      <c r="GP7" s="32" t="s">
        <v>91</v>
      </c>
      <c r="GQ7" s="32">
        <v>4</v>
      </c>
      <c r="GR7" s="32" t="s">
        <v>367</v>
      </c>
      <c r="GS7" s="32">
        <v>4</v>
      </c>
      <c r="GT7" s="32" t="s">
        <v>372</v>
      </c>
      <c r="GU7" s="32" t="s">
        <v>368</v>
      </c>
      <c r="GV7" s="32" t="s">
        <v>372</v>
      </c>
      <c r="GW7" s="32" t="s">
        <v>370</v>
      </c>
      <c r="GX7" s="32" t="s">
        <v>371</v>
      </c>
      <c r="GY7" s="32">
        <v>0</v>
      </c>
      <c r="GZ7" s="32">
        <v>0</v>
      </c>
      <c r="HA7" s="32">
        <v>0</v>
      </c>
      <c r="HB7" s="32">
        <v>0</v>
      </c>
      <c r="HC7" s="32">
        <v>0</v>
      </c>
      <c r="HD7" s="32">
        <v>0</v>
      </c>
      <c r="HE7" s="32">
        <v>0</v>
      </c>
      <c r="HF7" s="32">
        <v>5.8</v>
      </c>
      <c r="HG7" s="32">
        <v>8</v>
      </c>
      <c r="HH7" s="32">
        <v>3.5</v>
      </c>
      <c r="HI7" s="32">
        <v>5.8</v>
      </c>
      <c r="HJ7" s="32">
        <v>29</v>
      </c>
      <c r="HK7" s="32">
        <v>0</v>
      </c>
      <c r="HL7" s="32">
        <v>0</v>
      </c>
      <c r="HM7" s="32">
        <v>2.2999999999999998</v>
      </c>
      <c r="HN7" s="32">
        <v>2.2000000000000002</v>
      </c>
      <c r="HO7" s="32">
        <v>2</v>
      </c>
      <c r="HP7" s="32">
        <v>4.0999999999999996</v>
      </c>
      <c r="HQ7" s="32">
        <v>10.9</v>
      </c>
      <c r="HR7" s="32">
        <v>0</v>
      </c>
      <c r="HS7" s="32">
        <v>0</v>
      </c>
      <c r="HT7" s="32">
        <v>0</v>
      </c>
      <c r="HU7" s="32"/>
      <c r="HV7" s="32">
        <v>0</v>
      </c>
      <c r="HW7" s="32">
        <v>0</v>
      </c>
      <c r="HX7" s="32">
        <v>8</v>
      </c>
      <c r="HY7" s="32">
        <v>0</v>
      </c>
      <c r="HZ7" s="32">
        <v>0</v>
      </c>
      <c r="IA7" s="32">
        <v>2.2000000000000002</v>
      </c>
      <c r="IB7" s="32">
        <v>0</v>
      </c>
      <c r="IC7" s="4">
        <v>0</v>
      </c>
      <c r="ID7" s="4">
        <v>0</v>
      </c>
      <c r="IE7" s="4">
        <v>49</v>
      </c>
      <c r="IF7" s="4">
        <v>25</v>
      </c>
      <c r="IG7" s="4">
        <v>0</v>
      </c>
      <c r="IH7" s="4">
        <v>0</v>
      </c>
      <c r="II7" s="4">
        <v>0</v>
      </c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>
        <v>6</v>
      </c>
      <c r="IW7" s="4">
        <v>0</v>
      </c>
      <c r="IX7" s="4">
        <v>0</v>
      </c>
      <c r="IY7" s="4">
        <v>0</v>
      </c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>
        <v>70</v>
      </c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>
        <v>0</v>
      </c>
      <c r="KK7" s="4">
        <v>0</v>
      </c>
      <c r="KL7" s="4">
        <v>12</v>
      </c>
      <c r="KM7" s="4">
        <v>30</v>
      </c>
      <c r="KN7" s="4">
        <v>0</v>
      </c>
      <c r="KO7" s="4">
        <v>0</v>
      </c>
      <c r="KP7" s="4"/>
      <c r="KQ7" s="4"/>
      <c r="KR7" s="4">
        <v>0</v>
      </c>
      <c r="KS7" s="4">
        <v>0</v>
      </c>
      <c r="KT7" s="4"/>
      <c r="KU7" s="4"/>
      <c r="KV7" s="4"/>
      <c r="KW7" s="4"/>
      <c r="KX7" s="4"/>
      <c r="KY7" s="4"/>
      <c r="KZ7" s="4"/>
      <c r="LA7" s="4"/>
      <c r="LB7" s="4">
        <v>0</v>
      </c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>
        <v>0</v>
      </c>
      <c r="LQ7" s="4">
        <v>0</v>
      </c>
      <c r="LR7" s="4"/>
      <c r="LS7" s="4"/>
      <c r="LT7" s="4"/>
      <c r="LU7" s="4"/>
      <c r="LV7" s="4"/>
      <c r="LW7" s="4"/>
      <c r="LX7" s="4"/>
      <c r="LY7" s="4"/>
      <c r="LZ7" s="4">
        <v>0</v>
      </c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>
        <v>0</v>
      </c>
      <c r="MO7" s="4">
        <v>0</v>
      </c>
      <c r="MP7" s="4"/>
      <c r="MQ7" s="4"/>
      <c r="MR7" s="4"/>
      <c r="MS7" s="4"/>
      <c r="MT7" s="4"/>
      <c r="MU7" s="4"/>
      <c r="MV7" s="4"/>
      <c r="MW7" s="4"/>
      <c r="MX7" s="4">
        <v>0</v>
      </c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>
        <v>0</v>
      </c>
      <c r="NM7" s="4">
        <v>0</v>
      </c>
      <c r="NN7" s="4"/>
      <c r="NO7" s="4"/>
      <c r="NP7" s="4"/>
      <c r="NQ7" s="4"/>
      <c r="NR7" s="4"/>
      <c r="NS7" s="4"/>
      <c r="NT7" s="4"/>
      <c r="NU7" s="4"/>
      <c r="NV7" s="4">
        <v>20</v>
      </c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>
        <v>0</v>
      </c>
      <c r="OK7" s="4">
        <v>25</v>
      </c>
      <c r="OL7" s="4"/>
      <c r="OM7" s="4"/>
      <c r="ON7" s="4"/>
      <c r="OO7" s="4"/>
      <c r="OP7" s="4"/>
      <c r="OQ7" s="4"/>
      <c r="OR7" s="4"/>
      <c r="OS7" s="4"/>
      <c r="OT7" s="4">
        <v>6</v>
      </c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>
        <v>0</v>
      </c>
      <c r="PI7" s="4">
        <v>25</v>
      </c>
      <c r="PJ7" s="4"/>
      <c r="PK7" s="4"/>
      <c r="PL7" s="4"/>
      <c r="PM7" s="4"/>
      <c r="PN7" s="4"/>
      <c r="PO7" s="4"/>
      <c r="PP7" s="4"/>
      <c r="PQ7" s="4"/>
      <c r="PR7" s="4">
        <v>0</v>
      </c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>
        <v>0</v>
      </c>
      <c r="QE7" s="4">
        <v>0</v>
      </c>
      <c r="QF7" s="4">
        <v>0</v>
      </c>
      <c r="QG7" s="4">
        <v>120</v>
      </c>
      <c r="QH7" s="4">
        <v>36</v>
      </c>
      <c r="QI7" s="4">
        <v>0</v>
      </c>
      <c r="QJ7" s="4" t="s">
        <v>740</v>
      </c>
      <c r="QK7" s="4" t="s">
        <v>739</v>
      </c>
      <c r="QL7" s="4"/>
      <c r="QM7" s="4"/>
      <c r="QN7" s="4"/>
      <c r="QO7" s="4"/>
      <c r="QP7" s="4"/>
      <c r="QQ7" s="4">
        <v>1</v>
      </c>
      <c r="QR7" s="4">
        <v>0</v>
      </c>
      <c r="QS7" s="4"/>
      <c r="QT7" s="4"/>
      <c r="QU7" s="4"/>
      <c r="QV7" s="4"/>
      <c r="QW7" s="4"/>
      <c r="QX7" s="4"/>
      <c r="QY7" s="4"/>
      <c r="QZ7" s="4"/>
      <c r="RA7" s="4">
        <v>15</v>
      </c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>
        <v>5</v>
      </c>
      <c r="RP7" s="4">
        <v>0</v>
      </c>
      <c r="RQ7" s="4"/>
      <c r="RR7" s="4"/>
      <c r="RS7" s="4"/>
      <c r="RT7" s="4"/>
      <c r="RU7" s="4"/>
      <c r="RV7" s="4"/>
      <c r="RW7" s="4"/>
      <c r="RX7" s="4"/>
      <c r="RY7" s="4">
        <v>5</v>
      </c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>
        <v>20</v>
      </c>
      <c r="SN7" s="4">
        <v>20</v>
      </c>
      <c r="SO7" s="4"/>
      <c r="SP7" s="4"/>
      <c r="SQ7" s="4"/>
      <c r="SR7" s="4"/>
      <c r="SS7" s="4"/>
      <c r="ST7" s="4"/>
      <c r="SU7" s="4"/>
      <c r="SV7" s="4"/>
      <c r="SW7" s="4">
        <v>0</v>
      </c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>
        <v>10</v>
      </c>
      <c r="TL7" s="4">
        <v>10</v>
      </c>
      <c r="TM7" s="4"/>
      <c r="TN7" s="4"/>
      <c r="TO7" s="4"/>
      <c r="TP7" s="4"/>
      <c r="TQ7" s="4"/>
      <c r="TR7" s="4"/>
      <c r="TS7" s="4">
        <v>46</v>
      </c>
      <c r="TT7" s="4">
        <v>36</v>
      </c>
      <c r="TU7" s="4">
        <v>6</v>
      </c>
      <c r="TV7" s="4">
        <v>5</v>
      </c>
      <c r="TW7" s="4"/>
      <c r="TX7" s="4"/>
      <c r="TY7" s="4"/>
      <c r="TZ7" s="4"/>
      <c r="UA7" s="4"/>
      <c r="UB7" s="4"/>
      <c r="UC7" s="4">
        <v>24</v>
      </c>
      <c r="UD7" s="4">
        <v>0</v>
      </c>
      <c r="UE7" s="4">
        <v>0</v>
      </c>
      <c r="UF7" s="4" t="s">
        <v>91</v>
      </c>
      <c r="UG7" s="4">
        <v>0</v>
      </c>
      <c r="UH7" s="4">
        <v>49</v>
      </c>
      <c r="UI7" s="4">
        <v>0</v>
      </c>
      <c r="UJ7" s="4">
        <v>0</v>
      </c>
      <c r="UK7" s="4">
        <v>0</v>
      </c>
      <c r="UL7" s="4">
        <v>0</v>
      </c>
      <c r="UM7" s="4">
        <v>0</v>
      </c>
      <c r="UN7" s="4">
        <v>0</v>
      </c>
      <c r="UO7" s="4">
        <v>100</v>
      </c>
      <c r="UP7" s="4">
        <v>0</v>
      </c>
      <c r="UQ7" s="4">
        <v>100</v>
      </c>
      <c r="UR7" s="4">
        <v>4100</v>
      </c>
      <c r="US7" s="4">
        <v>100</v>
      </c>
      <c r="UT7" s="4">
        <v>1605</v>
      </c>
      <c r="UU7" s="4">
        <v>100</v>
      </c>
      <c r="UV7" s="4">
        <v>80</v>
      </c>
      <c r="UW7" s="4">
        <v>100</v>
      </c>
      <c r="UX7" s="4">
        <v>5800</v>
      </c>
      <c r="UY7" s="4">
        <v>100</v>
      </c>
      <c r="UZ7" s="4">
        <v>1274</v>
      </c>
      <c r="VA7" s="4">
        <v>100</v>
      </c>
      <c r="VB7" s="4">
        <v>0</v>
      </c>
      <c r="VC7" s="4">
        <v>100</v>
      </c>
      <c r="VD7" s="4">
        <v>0</v>
      </c>
      <c r="VE7" s="4">
        <v>100</v>
      </c>
      <c r="VF7" s="5">
        <v>207</v>
      </c>
      <c r="VG7" s="5">
        <v>0</v>
      </c>
      <c r="VH7" s="5">
        <v>0</v>
      </c>
      <c r="VI7" s="5"/>
      <c r="VJ7" s="5"/>
      <c r="VK7" s="5"/>
      <c r="VL7" s="5">
        <v>0</v>
      </c>
      <c r="VM7" s="5">
        <v>0</v>
      </c>
      <c r="VN7" s="5">
        <v>0</v>
      </c>
      <c r="VO7" s="5">
        <v>0</v>
      </c>
      <c r="VP7" s="5"/>
      <c r="VQ7" s="5"/>
      <c r="VR7" s="5"/>
      <c r="VS7" s="5"/>
      <c r="VT7" s="5"/>
      <c r="VU7" s="5"/>
      <c r="VV7" s="5"/>
      <c r="VW7" s="5"/>
      <c r="VX7" s="5"/>
      <c r="VY7" s="5">
        <v>0</v>
      </c>
      <c r="VZ7" s="5">
        <v>0</v>
      </c>
      <c r="WA7" s="5">
        <v>0</v>
      </c>
      <c r="WB7" s="5"/>
      <c r="WC7" s="5"/>
      <c r="WD7" s="5"/>
      <c r="WE7" s="5"/>
      <c r="WF7" s="5"/>
      <c r="WG7" s="5"/>
      <c r="WH7" s="5"/>
      <c r="WI7" s="5"/>
      <c r="WJ7" s="5"/>
      <c r="WK7" s="5"/>
      <c r="WL7" s="5" t="s">
        <v>1881</v>
      </c>
      <c r="WM7" s="5"/>
      <c r="WN7" s="5"/>
      <c r="WO7" s="5"/>
      <c r="WP7" s="5"/>
      <c r="WQ7" s="5"/>
      <c r="WR7" s="5"/>
      <c r="WS7" s="5"/>
      <c r="WT7" s="5"/>
      <c r="WU7" s="5"/>
      <c r="WV7" s="5">
        <v>22</v>
      </c>
      <c r="WW7" s="5"/>
      <c r="WX7" s="5"/>
      <c r="WY7" s="5"/>
      <c r="WZ7" s="5"/>
      <c r="XA7" s="5"/>
      <c r="XB7" s="5"/>
      <c r="XC7" s="5"/>
      <c r="XD7" s="5"/>
      <c r="XE7" s="5"/>
      <c r="XF7" s="5">
        <v>0</v>
      </c>
      <c r="XG7" s="5"/>
      <c r="XH7" s="5"/>
      <c r="XI7" s="5"/>
      <c r="XJ7" s="5"/>
      <c r="XK7" s="5"/>
      <c r="XL7" s="5"/>
      <c r="XM7" s="5"/>
      <c r="XN7" s="5"/>
      <c r="XO7" s="5"/>
      <c r="XP7" s="5">
        <v>0</v>
      </c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>
        <v>0</v>
      </c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 t="s">
        <v>1438</v>
      </c>
      <c r="YO7" s="5"/>
      <c r="YP7" s="5"/>
      <c r="YQ7" s="5"/>
      <c r="YR7" s="5"/>
      <c r="YS7" s="5"/>
      <c r="YT7" s="5"/>
      <c r="YU7" s="5"/>
      <c r="YV7" s="5"/>
      <c r="YW7" s="5"/>
      <c r="YX7" s="5">
        <v>8</v>
      </c>
      <c r="YY7" s="5"/>
      <c r="YZ7" s="5"/>
      <c r="ZA7" s="5"/>
      <c r="ZB7" s="5"/>
      <c r="ZC7" s="5"/>
      <c r="ZD7" s="5"/>
      <c r="ZE7" s="5"/>
      <c r="ZF7" s="5"/>
      <c r="ZG7" s="5"/>
      <c r="ZH7" s="5">
        <v>0</v>
      </c>
      <c r="ZI7" s="5"/>
      <c r="ZJ7" s="5"/>
      <c r="ZK7" s="5"/>
      <c r="ZL7" s="5"/>
      <c r="ZM7" s="5"/>
      <c r="ZN7" s="5"/>
      <c r="ZO7" s="5"/>
      <c r="ZP7" s="5"/>
      <c r="ZQ7" s="5"/>
      <c r="ZR7" s="5" t="s">
        <v>1427</v>
      </c>
      <c r="ZS7" s="5"/>
      <c r="ZT7" s="5"/>
      <c r="ZU7" s="5">
        <v>1.7</v>
      </c>
      <c r="ZV7" s="5"/>
      <c r="ZW7" s="5"/>
      <c r="ZX7" s="5">
        <v>0</v>
      </c>
      <c r="ZY7" s="5"/>
      <c r="ZZ7" s="54">
        <v>0</v>
      </c>
      <c r="AAA7" s="54">
        <v>0.95571428571428574</v>
      </c>
      <c r="AAB7" s="54">
        <v>0</v>
      </c>
      <c r="AAC7" s="54">
        <v>0</v>
      </c>
      <c r="AAD7" s="54">
        <v>4.4285714285714282E-2</v>
      </c>
      <c r="AAE7" s="54">
        <v>0.62</v>
      </c>
      <c r="AAF7" s="54">
        <v>0.95571428571428574</v>
      </c>
      <c r="AAG7" s="54">
        <v>0.92285714285714282</v>
      </c>
      <c r="AAH7" s="54">
        <v>4.8571428571428578E-2</v>
      </c>
      <c r="AAI7" s="54">
        <v>0</v>
      </c>
      <c r="AAJ7" s="54">
        <v>0</v>
      </c>
      <c r="AAK7" s="54">
        <v>2.8571428571428574E-2</v>
      </c>
      <c r="AAL7" s="54">
        <v>0.4</v>
      </c>
      <c r="AAM7" s="54">
        <v>0.97142857142857142</v>
      </c>
      <c r="AAN7" s="54">
        <v>0.51860119047619058</v>
      </c>
      <c r="AAO7" s="54">
        <v>0.44594376566416033</v>
      </c>
      <c r="AAP7" s="54">
        <v>0</v>
      </c>
      <c r="AAQ7" s="54">
        <v>0</v>
      </c>
      <c r="AAR7" s="54">
        <v>3.5455043859649121E-2</v>
      </c>
      <c r="AAS7" s="54">
        <v>0.4963706140350877</v>
      </c>
      <c r="AAT7" s="54">
        <v>0.96454495614035085</v>
      </c>
      <c r="AAU7" s="5" t="s">
        <v>1878</v>
      </c>
      <c r="AAV7" s="5">
        <v>243</v>
      </c>
      <c r="AAW7" s="5">
        <v>122</v>
      </c>
      <c r="AAX7" s="5">
        <v>0</v>
      </c>
      <c r="AAY7" s="5">
        <v>87</v>
      </c>
      <c r="AAZ7" s="5"/>
      <c r="ABA7" s="5"/>
      <c r="ABB7" s="5"/>
      <c r="ABC7" s="5"/>
      <c r="ABD7" s="5"/>
      <c r="ABE7" s="5"/>
      <c r="ABF7" s="5"/>
      <c r="ABG7" s="5">
        <v>13</v>
      </c>
      <c r="ABH7" s="5"/>
      <c r="ABI7" s="5"/>
      <c r="ABJ7" s="5"/>
      <c r="ABK7" s="5"/>
      <c r="ABL7" s="5"/>
      <c r="ABM7" s="5"/>
      <c r="ABN7" s="5"/>
      <c r="ABO7" s="5"/>
      <c r="ABP7" s="5"/>
      <c r="ABQ7" s="5">
        <v>0.5</v>
      </c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>
        <v>0.05</v>
      </c>
      <c r="ACG7" s="5"/>
      <c r="ACH7" s="5"/>
      <c r="ACI7" s="5">
        <v>100</v>
      </c>
      <c r="ACJ7" s="5">
        <v>0</v>
      </c>
      <c r="ACK7" s="5"/>
      <c r="ACL7" s="5"/>
      <c r="ACM7" s="5"/>
      <c r="ACN7" s="5"/>
      <c r="ACO7" s="5"/>
      <c r="ACP7" s="5"/>
      <c r="ACQ7" s="5"/>
      <c r="ACR7" s="5">
        <v>0</v>
      </c>
      <c r="ACS7" s="5"/>
      <c r="ACT7" s="5"/>
      <c r="ACU7" s="5"/>
      <c r="ACV7" s="5"/>
      <c r="ACW7" s="5"/>
      <c r="ACX7" s="5"/>
      <c r="ACY7" s="5"/>
      <c r="ACZ7" s="5"/>
      <c r="ADA7" s="5"/>
      <c r="ADB7" s="5">
        <v>0</v>
      </c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>
        <v>0</v>
      </c>
      <c r="ADR7" s="5"/>
      <c r="ADS7" s="5"/>
      <c r="ADT7" s="5" t="s">
        <v>1879</v>
      </c>
      <c r="ADU7" s="5">
        <v>182</v>
      </c>
      <c r="ADV7" s="5">
        <v>183</v>
      </c>
      <c r="ADW7" s="5">
        <v>0</v>
      </c>
      <c r="ADX7" s="5">
        <v>87</v>
      </c>
      <c r="ADY7" s="5"/>
      <c r="ADZ7" s="5"/>
      <c r="AEA7" s="5"/>
      <c r="AEB7" s="5"/>
      <c r="AEC7" s="5"/>
      <c r="AED7" s="5"/>
      <c r="AEE7" s="5"/>
      <c r="AEF7" s="5">
        <v>13</v>
      </c>
      <c r="AEG7" s="5"/>
      <c r="AEH7" s="5"/>
      <c r="AEI7" s="5"/>
      <c r="AEJ7" s="5"/>
      <c r="AEK7" s="5"/>
      <c r="AEL7" s="5"/>
      <c r="AEM7" s="5"/>
      <c r="AEN7" s="5"/>
      <c r="AEO7" s="5"/>
      <c r="AEP7" s="5">
        <v>0.6</v>
      </c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>
        <v>0.05</v>
      </c>
      <c r="AFF7" s="5"/>
      <c r="AFG7" s="5"/>
      <c r="AFH7" s="5">
        <v>100</v>
      </c>
      <c r="AFI7" s="5">
        <v>0</v>
      </c>
      <c r="AFJ7" s="5"/>
      <c r="AFK7" s="5"/>
      <c r="AFL7" s="5"/>
      <c r="AFM7" s="5"/>
      <c r="AFN7" s="5"/>
      <c r="AFO7" s="5"/>
      <c r="AFP7" s="5"/>
      <c r="AFQ7" s="5">
        <v>0</v>
      </c>
      <c r="AFR7" s="5"/>
      <c r="AFS7" s="5"/>
      <c r="AFT7" s="5"/>
      <c r="AFU7" s="5"/>
      <c r="AFV7" s="5"/>
      <c r="AFW7" s="5"/>
      <c r="AFX7" s="5"/>
      <c r="AFY7" s="5"/>
      <c r="AFZ7" s="5"/>
      <c r="AGA7" s="5">
        <v>0</v>
      </c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>
        <v>0</v>
      </c>
      <c r="AGQ7" s="5"/>
      <c r="AGR7" s="5"/>
      <c r="AGS7" s="5" t="s">
        <v>1880</v>
      </c>
      <c r="AGT7" s="5">
        <v>181</v>
      </c>
      <c r="AGU7" s="5">
        <v>1</v>
      </c>
      <c r="AGV7" s="5">
        <v>0</v>
      </c>
      <c r="AGW7" s="5">
        <v>87</v>
      </c>
      <c r="AGX7" s="5"/>
      <c r="AGY7" s="5"/>
      <c r="AGZ7" s="5"/>
      <c r="AHA7" s="5"/>
      <c r="AHB7" s="5"/>
      <c r="AHC7" s="5"/>
      <c r="AHD7" s="5"/>
      <c r="AHE7" s="5">
        <v>13</v>
      </c>
      <c r="AHF7" s="5"/>
      <c r="AHG7" s="5"/>
      <c r="AHH7" s="5"/>
      <c r="AHI7" s="5"/>
      <c r="AHJ7" s="5"/>
      <c r="AHK7" s="5"/>
      <c r="AHL7" s="5"/>
      <c r="AHM7" s="5"/>
      <c r="AHN7" s="5"/>
      <c r="AHO7" s="5">
        <v>0.6</v>
      </c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>
        <v>0.05</v>
      </c>
      <c r="AIE7" s="5"/>
      <c r="AIF7" s="5"/>
      <c r="AIG7" s="5">
        <v>100</v>
      </c>
      <c r="AIH7" s="5">
        <v>0</v>
      </c>
      <c r="AII7" s="5"/>
      <c r="AIJ7" s="5"/>
      <c r="AIK7" s="5"/>
      <c r="AIL7" s="5"/>
      <c r="AIM7" s="5"/>
      <c r="AIN7" s="5"/>
      <c r="AIO7" s="5"/>
      <c r="AIP7" s="5">
        <v>0</v>
      </c>
      <c r="AIQ7" s="5"/>
      <c r="AIR7" s="5"/>
      <c r="AIS7" s="5"/>
      <c r="AIT7" s="5"/>
      <c r="AIU7" s="5"/>
      <c r="AIV7" s="5"/>
      <c r="AIW7" s="5"/>
      <c r="AIX7" s="5"/>
      <c r="AIY7" s="5"/>
      <c r="AIZ7" s="5">
        <v>0</v>
      </c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11">
        <v>61.25</v>
      </c>
      <c r="AJL7" s="11">
        <v>31.25</v>
      </c>
      <c r="AJM7" s="11">
        <v>0</v>
      </c>
      <c r="AJN7" s="11">
        <v>0</v>
      </c>
      <c r="AJO7" s="11">
        <v>7.5</v>
      </c>
      <c r="AJP7" s="11">
        <v>0</v>
      </c>
      <c r="AJQ7" s="11" t="s">
        <v>1650</v>
      </c>
      <c r="AJR7" s="11">
        <v>248874.16</v>
      </c>
      <c r="AJS7" s="11">
        <v>5520</v>
      </c>
      <c r="AJT7" s="11">
        <v>3730</v>
      </c>
      <c r="AJU7" s="11">
        <v>1.1000000000000001</v>
      </c>
      <c r="AJV7" s="11">
        <v>80</v>
      </c>
      <c r="AJW7" s="13">
        <f t="shared" si="3"/>
        <v>1.6</v>
      </c>
      <c r="AJX7" s="11">
        <v>74</v>
      </c>
      <c r="AJY7" s="11">
        <v>49</v>
      </c>
      <c r="AJZ7" s="11">
        <v>25</v>
      </c>
      <c r="AKA7" s="11">
        <v>5800</v>
      </c>
      <c r="AKB7" s="11"/>
      <c r="AKC7" s="11">
        <v>0</v>
      </c>
      <c r="AKD7" s="11"/>
      <c r="AKE7" s="11"/>
      <c r="AKF7" s="11"/>
      <c r="AKG7" s="11">
        <v>0</v>
      </c>
      <c r="AKH7" s="11">
        <v>0</v>
      </c>
      <c r="AKI7" s="11">
        <v>0</v>
      </c>
      <c r="AKJ7" s="11">
        <v>0</v>
      </c>
      <c r="AKK7" s="11">
        <v>0</v>
      </c>
      <c r="AKL7" s="11">
        <v>0</v>
      </c>
      <c r="AKM7" s="11">
        <v>0</v>
      </c>
      <c r="AKN7" s="11">
        <v>0</v>
      </c>
      <c r="AKO7" s="11">
        <v>0</v>
      </c>
      <c r="AKP7" s="11"/>
      <c r="AKQ7" s="11">
        <v>14.08</v>
      </c>
      <c r="AKR7" s="11">
        <v>2136.86</v>
      </c>
      <c r="AKS7" s="11">
        <v>2.0699999999999998</v>
      </c>
      <c r="AKT7" s="11">
        <v>0</v>
      </c>
      <c r="AKU7" s="11">
        <v>4401.88</v>
      </c>
      <c r="AKV7" s="11">
        <v>25.96</v>
      </c>
      <c r="AKW7" s="11">
        <v>0</v>
      </c>
      <c r="AKX7" s="11">
        <v>8520.85</v>
      </c>
      <c r="AKY7" s="11">
        <v>73.760000000000005</v>
      </c>
      <c r="AKZ7" s="11">
        <v>17.46</v>
      </c>
      <c r="ALA7" s="11">
        <v>8.7799999999999994</v>
      </c>
      <c r="ALB7" s="11">
        <v>80.41</v>
      </c>
      <c r="ALC7" s="11">
        <v>18.29</v>
      </c>
      <c r="ALD7" s="11">
        <v>7.86</v>
      </c>
      <c r="ALE7" s="11">
        <v>51.74</v>
      </c>
      <c r="ALF7" s="11">
        <v>1.3</v>
      </c>
      <c r="ALG7" s="11">
        <v>40.39</v>
      </c>
      <c r="ALH7" s="11">
        <v>46.24</v>
      </c>
      <c r="ALI7" s="11">
        <v>49.58</v>
      </c>
      <c r="ALJ7" s="11">
        <v>4.18</v>
      </c>
      <c r="ALK7" s="11">
        <v>0</v>
      </c>
      <c r="ALL7" s="11">
        <v>48.54</v>
      </c>
      <c r="ALM7" s="11">
        <v>5.7</v>
      </c>
      <c r="ALN7" s="11">
        <v>6.09</v>
      </c>
      <c r="ALO7" s="11">
        <v>1.5</v>
      </c>
      <c r="ALP7" s="11">
        <v>0</v>
      </c>
      <c r="ALQ7" s="11">
        <v>0</v>
      </c>
      <c r="ALR7" s="11">
        <v>32.340000000000003</v>
      </c>
      <c r="ALS7" s="11">
        <v>10</v>
      </c>
      <c r="ALT7" s="11">
        <v>16.940000000000001</v>
      </c>
      <c r="ALU7" s="11">
        <v>2.39</v>
      </c>
      <c r="ALV7" s="11">
        <v>0</v>
      </c>
      <c r="ALW7" s="11">
        <v>0</v>
      </c>
      <c r="ALX7" s="11">
        <v>55.64</v>
      </c>
      <c r="ALY7" s="11">
        <v>19.329999999999998</v>
      </c>
      <c r="ALZ7" s="11">
        <v>36.31</v>
      </c>
      <c r="AMA7" s="11">
        <v>28.5</v>
      </c>
      <c r="AMB7" s="11">
        <v>10.35</v>
      </c>
      <c r="AMC7" s="11">
        <v>0</v>
      </c>
      <c r="AMD7" s="11">
        <v>71.5</v>
      </c>
      <c r="AME7" s="11">
        <v>17.55</v>
      </c>
      <c r="AMF7" s="11">
        <v>0.35</v>
      </c>
      <c r="AMG7" s="11"/>
      <c r="AMH7" s="11">
        <v>3206.75</v>
      </c>
      <c r="AMI7" s="11">
        <v>759.01</v>
      </c>
      <c r="AMJ7" s="11">
        <v>381.78</v>
      </c>
      <c r="AMK7" s="11">
        <v>2110.48</v>
      </c>
      <c r="AML7" s="11">
        <v>2237.06</v>
      </c>
      <c r="AMM7" s="11">
        <v>66.27</v>
      </c>
      <c r="AMN7" s="11">
        <v>33.729999999999997</v>
      </c>
      <c r="AMO7" s="11">
        <v>48.54</v>
      </c>
      <c r="AMP7" s="11">
        <v>0.48</v>
      </c>
      <c r="AMQ7" s="11">
        <v>0.56000000000000005</v>
      </c>
      <c r="AMR7" s="11">
        <v>0.21</v>
      </c>
      <c r="AMS7" s="11">
        <v>0.08</v>
      </c>
      <c r="AMT7" s="11">
        <v>0.04</v>
      </c>
      <c r="AMU7" s="11">
        <v>0.04</v>
      </c>
      <c r="AMV7" s="11">
        <v>0</v>
      </c>
      <c r="AMW7" s="11">
        <v>0</v>
      </c>
      <c r="AMX7" s="11">
        <v>0.94</v>
      </c>
      <c r="AMY7" s="11">
        <v>0</v>
      </c>
      <c r="AMZ7" s="11">
        <v>0.11</v>
      </c>
      <c r="ANA7" s="11">
        <v>0.27</v>
      </c>
      <c r="ANB7" s="11">
        <v>7.0000000000000007E-2</v>
      </c>
      <c r="ANC7" s="11">
        <v>0.46</v>
      </c>
      <c r="AND7" s="11">
        <v>7.69</v>
      </c>
      <c r="ANE7" s="11">
        <v>14.94</v>
      </c>
      <c r="ANF7" s="11">
        <v>681667.75</v>
      </c>
      <c r="ANG7" s="11">
        <v>0.47</v>
      </c>
      <c r="ANH7" s="11">
        <v>0.94</v>
      </c>
      <c r="ANI7" s="11">
        <v>0.36</v>
      </c>
      <c r="ANJ7" s="11">
        <v>0.05</v>
      </c>
      <c r="ANK7" s="11">
        <v>0</v>
      </c>
      <c r="ANL7" s="11">
        <v>1.82</v>
      </c>
      <c r="ANM7" s="11">
        <v>171</v>
      </c>
      <c r="ANN7" s="11">
        <v>2136.86</v>
      </c>
      <c r="ANO7" s="11">
        <v>42</v>
      </c>
      <c r="ANP7" s="11">
        <v>27</v>
      </c>
      <c r="ANQ7" s="11">
        <v>103</v>
      </c>
      <c r="ANR7" s="11">
        <v>165.72</v>
      </c>
      <c r="ANS7" s="11">
        <v>2.0699999999999998</v>
      </c>
      <c r="ANT7" s="11">
        <v>0.3</v>
      </c>
      <c r="ANU7" s="11">
        <v>0.35</v>
      </c>
      <c r="ANV7" s="11">
        <v>0.35</v>
      </c>
      <c r="ANW7" s="11">
        <v>0.01</v>
      </c>
      <c r="ANX7" s="11">
        <v>0</v>
      </c>
      <c r="ANY7" s="11">
        <v>1126.3499999999999</v>
      </c>
      <c r="ANZ7" s="11">
        <v>14.08</v>
      </c>
      <c r="AOA7" s="11"/>
      <c r="AOB7" s="11">
        <v>5284</v>
      </c>
      <c r="AOC7" s="11">
        <v>62</v>
      </c>
      <c r="AOD7" s="11">
        <v>148</v>
      </c>
      <c r="AOE7" s="11">
        <v>86.01</v>
      </c>
      <c r="AOF7" s="11">
        <v>264.75</v>
      </c>
      <c r="AOG7" s="11">
        <v>89.57</v>
      </c>
      <c r="AOH7" s="11">
        <v>1.5</v>
      </c>
      <c r="AOI7" s="11">
        <v>79.180000000000007</v>
      </c>
      <c r="AOJ7" s="11">
        <v>5</v>
      </c>
      <c r="AOK7" s="11">
        <v>0.61</v>
      </c>
      <c r="AOL7" s="11">
        <v>0.83</v>
      </c>
      <c r="AOM7" s="11">
        <v>72.5</v>
      </c>
      <c r="AON7" s="11">
        <v>205</v>
      </c>
      <c r="AOO7" s="11" t="s">
        <v>1649</v>
      </c>
      <c r="AOP7" s="11" t="s">
        <v>368</v>
      </c>
      <c r="AOQ7" s="11">
        <v>47.8</v>
      </c>
      <c r="AOR7" s="11">
        <v>123.19</v>
      </c>
      <c r="AOS7" s="11"/>
      <c r="AOT7" s="11">
        <v>0</v>
      </c>
      <c r="AOU7" s="11">
        <v>0</v>
      </c>
      <c r="AOV7" s="11">
        <v>0</v>
      </c>
      <c r="AOW7" s="11">
        <v>0</v>
      </c>
      <c r="AOX7" s="11">
        <v>0</v>
      </c>
      <c r="AOY7" s="11">
        <v>0</v>
      </c>
      <c r="AOZ7" s="11">
        <v>0</v>
      </c>
      <c r="APA7" s="11">
        <v>0</v>
      </c>
      <c r="APB7" s="11">
        <v>0</v>
      </c>
      <c r="APC7" s="11">
        <v>0</v>
      </c>
      <c r="APD7" s="11">
        <v>0</v>
      </c>
      <c r="APE7" s="11">
        <v>0</v>
      </c>
      <c r="APF7" s="11">
        <v>0</v>
      </c>
      <c r="APG7" s="11">
        <v>0</v>
      </c>
      <c r="APH7" s="11">
        <v>0</v>
      </c>
      <c r="API7" s="11">
        <v>0</v>
      </c>
      <c r="APJ7" s="11">
        <v>0</v>
      </c>
      <c r="APK7" s="11">
        <v>0</v>
      </c>
      <c r="APL7" s="11">
        <v>0</v>
      </c>
      <c r="APM7" s="11"/>
      <c r="APN7" s="11">
        <v>0</v>
      </c>
      <c r="APO7" s="11">
        <v>0</v>
      </c>
      <c r="APP7" s="11">
        <v>0</v>
      </c>
      <c r="APQ7" s="11">
        <v>83.33</v>
      </c>
      <c r="APR7" s="11">
        <v>0</v>
      </c>
      <c r="APS7" s="11">
        <v>0</v>
      </c>
      <c r="APT7" s="11">
        <v>0</v>
      </c>
      <c r="APU7" s="11">
        <v>0</v>
      </c>
      <c r="APV7" s="11"/>
      <c r="APW7" s="11">
        <v>1</v>
      </c>
      <c r="APX7" s="11">
        <v>0</v>
      </c>
      <c r="APY7" s="11">
        <v>0</v>
      </c>
      <c r="APZ7" s="11">
        <v>276000</v>
      </c>
      <c r="AQA7" s="11">
        <v>0</v>
      </c>
      <c r="AQB7" s="11">
        <v>0.66</v>
      </c>
      <c r="AQC7" s="11">
        <v>1</v>
      </c>
      <c r="AQD7" s="11">
        <v>0</v>
      </c>
      <c r="AQE7" s="11">
        <v>0.08</v>
      </c>
      <c r="AQF7" s="11">
        <v>5</v>
      </c>
      <c r="AQG7" s="11">
        <v>0</v>
      </c>
      <c r="AQH7" s="11">
        <v>1.5</v>
      </c>
      <c r="AQI7" s="11">
        <v>8.3000000000000007</v>
      </c>
      <c r="AQJ7" s="11">
        <v>7.8</v>
      </c>
      <c r="AQK7" s="11">
        <v>1.1000000000000001</v>
      </c>
      <c r="AQL7" s="11">
        <v>1</v>
      </c>
      <c r="AQM7" s="11">
        <v>1</v>
      </c>
      <c r="AQN7" s="11">
        <v>0</v>
      </c>
      <c r="AQO7" s="11">
        <v>0</v>
      </c>
      <c r="AQP7" s="11">
        <v>1</v>
      </c>
      <c r="AQQ7" s="11">
        <v>0</v>
      </c>
      <c r="AQR7" s="11">
        <v>0</v>
      </c>
      <c r="AQS7" s="11">
        <v>0</v>
      </c>
      <c r="AQT7" s="11">
        <v>0</v>
      </c>
      <c r="AQU7" s="11">
        <v>0</v>
      </c>
      <c r="AQV7" s="11">
        <v>0</v>
      </c>
      <c r="AQW7" s="11">
        <v>0</v>
      </c>
      <c r="AQX7" s="11">
        <v>0</v>
      </c>
      <c r="AQY7" s="11">
        <v>0</v>
      </c>
      <c r="AQZ7" s="11">
        <v>0</v>
      </c>
      <c r="ARA7" s="11">
        <v>0</v>
      </c>
      <c r="ARB7" s="11">
        <v>0</v>
      </c>
      <c r="ARC7" s="11">
        <v>0.22</v>
      </c>
      <c r="ARD7" s="11">
        <v>183</v>
      </c>
      <c r="ARE7" s="11">
        <v>3570</v>
      </c>
      <c r="ARF7" s="11">
        <v>5520</v>
      </c>
      <c r="ARG7" s="11">
        <v>13532</v>
      </c>
      <c r="ARH7" s="11">
        <v>167</v>
      </c>
      <c r="ARI7" s="11">
        <v>819</v>
      </c>
      <c r="ARJ7" s="11">
        <v>607</v>
      </c>
      <c r="ARK7" s="11">
        <v>0.83499999999999996</v>
      </c>
      <c r="ARL7" s="11">
        <v>0</v>
      </c>
      <c r="ARM7" s="11">
        <v>0</v>
      </c>
      <c r="ARN7" s="11">
        <v>0</v>
      </c>
      <c r="ARO7" s="11">
        <v>0</v>
      </c>
      <c r="ARP7" s="11">
        <v>0</v>
      </c>
      <c r="ARQ7" s="11"/>
      <c r="ARR7" s="11"/>
      <c r="ARS7" s="11"/>
      <c r="ART7" s="11"/>
      <c r="ARU7" s="11"/>
      <c r="ARV7" s="11"/>
      <c r="ARW7" s="11"/>
      <c r="ARX7" s="11"/>
      <c r="ARY7" s="11"/>
      <c r="ARZ7" s="11"/>
      <c r="ASA7" s="11"/>
      <c r="ASB7" s="11"/>
      <c r="ASC7" s="11"/>
      <c r="ASD7" s="11"/>
      <c r="ASE7" s="11"/>
      <c r="ASF7" s="11"/>
      <c r="ASG7" s="11"/>
      <c r="ASH7" s="11">
        <v>1065.8599999999999</v>
      </c>
      <c r="ASI7" s="11"/>
      <c r="ASJ7" s="11"/>
      <c r="ASK7" s="11"/>
      <c r="ASL7" s="11">
        <v>0</v>
      </c>
      <c r="ASM7" s="11"/>
      <c r="ASN7" s="11"/>
      <c r="ASO7" s="11"/>
      <c r="ASP7" s="11"/>
      <c r="ASQ7" s="11"/>
      <c r="ASR7" s="11"/>
      <c r="ASS7" s="11"/>
      <c r="AST7" s="11"/>
      <c r="ASU7" s="11"/>
      <c r="ASV7" s="11"/>
      <c r="ASW7" s="11"/>
      <c r="ASX7" s="11"/>
      <c r="ASY7" s="11"/>
      <c r="ASZ7" s="11">
        <v>8.7799999999999994</v>
      </c>
      <c r="ATA7" s="11">
        <v>4.5199999999999996</v>
      </c>
      <c r="ATB7" s="11"/>
      <c r="ATC7" s="11"/>
      <c r="ATD7" s="11"/>
      <c r="ATE7" s="11"/>
      <c r="ATF7" s="11"/>
      <c r="ATG7" s="11">
        <v>16.989999999999998</v>
      </c>
      <c r="ATH7" s="11"/>
      <c r="ATI7" s="34">
        <v>7.8822926382536192E-3</v>
      </c>
      <c r="ATJ7" s="11"/>
      <c r="ATK7" s="11">
        <v>7.0000000000000007E-2</v>
      </c>
      <c r="ATL7" s="11"/>
      <c r="ATM7" s="11"/>
      <c r="ATN7" s="34">
        <v>1.94750767762619E-3</v>
      </c>
      <c r="ATO7" s="11"/>
      <c r="ATP7" s="11">
        <v>0.02</v>
      </c>
      <c r="ATQ7" s="11"/>
      <c r="ATR7" s="11"/>
      <c r="ATS7" s="11">
        <v>4.41</v>
      </c>
      <c r="ATT7" s="11"/>
      <c r="ATU7" s="11">
        <v>41.31</v>
      </c>
      <c r="ATV7" s="11"/>
      <c r="ATW7" s="11"/>
      <c r="ATX7" s="11"/>
      <c r="ATY7" s="11"/>
      <c r="ATZ7" s="11"/>
      <c r="AUA7" s="11"/>
      <c r="AUB7" s="13">
        <f t="shared" si="4"/>
        <v>971.01999999999987</v>
      </c>
      <c r="AUC7" s="13">
        <f t="shared" si="5"/>
        <v>2.0117754309878539</v>
      </c>
      <c r="AUD7" s="35">
        <f t="shared" si="6"/>
        <v>8.1424082953159882</v>
      </c>
      <c r="AUE7" s="13">
        <f t="shared" si="7"/>
        <v>2805.9542348864288</v>
      </c>
      <c r="AUF7" s="13">
        <f t="shared" si="0"/>
        <v>1761.858664085189</v>
      </c>
      <c r="AUG7" s="13">
        <f t="shared" si="1"/>
        <v>2.0699999999999998</v>
      </c>
      <c r="AUH7" s="56">
        <v>7.5715367965367975</v>
      </c>
      <c r="AUI7" s="56">
        <v>4.3994551746702903</v>
      </c>
      <c r="AUJ7" s="56">
        <v>7.4990325360500876</v>
      </c>
      <c r="AUK7" s="56">
        <v>5.5726196324683714</v>
      </c>
      <c r="AUL7" s="56">
        <v>6.3055738832692398</v>
      </c>
      <c r="AUM7" s="56">
        <v>7.0778649049049029</v>
      </c>
      <c r="AUN7" s="56">
        <v>6.434872285075774</v>
      </c>
      <c r="AUO7" s="56">
        <v>2.1478184514100405</v>
      </c>
      <c r="AUP7" s="56">
        <v>5.4857721394334282</v>
      </c>
      <c r="AUQ7" s="56">
        <v>5.6601439134364702</v>
      </c>
      <c r="AUR7" s="56">
        <v>7.3552846904984843</v>
      </c>
      <c r="AUS7" s="56">
        <v>5.2910660689762015</v>
      </c>
      <c r="AUT7" s="56">
        <v>5.1549425943684009</v>
      </c>
      <c r="AUU7" s="56">
        <v>5.5345762405084376</v>
      </c>
      <c r="AUV7" s="56">
        <v>6.022844417317275</v>
      </c>
      <c r="AUW7" s="57">
        <v>8.3649484536082497</v>
      </c>
      <c r="AUX7" s="57">
        <v>10</v>
      </c>
      <c r="AUY7" s="57">
        <v>6.939416720977162</v>
      </c>
      <c r="AUZ7" s="58">
        <v>7.5391803052220681</v>
      </c>
      <c r="AVA7" s="58">
        <v>5.1926353472026268</v>
      </c>
      <c r="AVB7" s="57">
        <v>7.5967601747139888</v>
      </c>
    </row>
    <row r="8" spans="1:1250" x14ac:dyDescent="0.2">
      <c r="A8" t="s">
        <v>89</v>
      </c>
      <c r="B8" s="28">
        <v>15050024</v>
      </c>
      <c r="C8" t="s">
        <v>1730</v>
      </c>
      <c r="D8" t="s">
        <v>2272</v>
      </c>
      <c r="E8" t="s">
        <v>2262</v>
      </c>
      <c r="F8" s="28">
        <v>2013</v>
      </c>
      <c r="G8" s="29">
        <v>44265</v>
      </c>
      <c r="H8" s="28" t="s">
        <v>90</v>
      </c>
      <c r="I8" s="31" t="s">
        <v>91</v>
      </c>
      <c r="J8" s="31" t="s">
        <v>91</v>
      </c>
      <c r="K8" s="31" t="s">
        <v>98</v>
      </c>
      <c r="L8" s="31"/>
      <c r="M8" s="1" t="s">
        <v>91</v>
      </c>
      <c r="N8" s="1" t="s">
        <v>91</v>
      </c>
      <c r="O8" s="1" t="s">
        <v>93</v>
      </c>
      <c r="P8" s="1" t="s">
        <v>91</v>
      </c>
      <c r="Q8" s="1"/>
      <c r="R8" s="1" t="s">
        <v>91</v>
      </c>
      <c r="S8" s="1" t="s">
        <v>91</v>
      </c>
      <c r="T8" s="1" t="s">
        <v>91</v>
      </c>
      <c r="U8" s="1" t="s">
        <v>91</v>
      </c>
      <c r="V8" s="1"/>
      <c r="W8" s="1"/>
      <c r="X8" s="1" t="s">
        <v>91</v>
      </c>
      <c r="Y8" s="1"/>
      <c r="Z8" s="1"/>
      <c r="AA8" s="31" t="s">
        <v>99</v>
      </c>
      <c r="AB8" s="31" t="s">
        <v>91</v>
      </c>
      <c r="AC8" s="31">
        <v>2</v>
      </c>
      <c r="AD8" s="31">
        <v>1600</v>
      </c>
      <c r="AE8" s="31" t="s">
        <v>91</v>
      </c>
      <c r="AF8" s="31"/>
      <c r="AG8" s="31">
        <v>0</v>
      </c>
      <c r="AH8" s="31"/>
      <c r="AI8" s="31"/>
      <c r="AJ8" s="31">
        <v>0</v>
      </c>
      <c r="AK8" s="31">
        <v>0</v>
      </c>
      <c r="AL8" s="31"/>
      <c r="AM8" s="31" t="s">
        <v>91</v>
      </c>
      <c r="AN8" s="31"/>
      <c r="AO8" s="31"/>
      <c r="AP8" s="31"/>
      <c r="AQ8" s="31" t="s">
        <v>91</v>
      </c>
      <c r="AR8" s="31"/>
      <c r="AS8" s="31"/>
      <c r="AT8" s="31"/>
      <c r="AU8" s="31">
        <v>1800</v>
      </c>
      <c r="AV8" s="31">
        <v>0</v>
      </c>
      <c r="AW8" s="31">
        <v>0</v>
      </c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 t="s">
        <v>91</v>
      </c>
      <c r="BO8" s="31"/>
      <c r="BP8" s="31"/>
      <c r="BQ8" s="31"/>
      <c r="BR8" s="31" t="s">
        <v>95</v>
      </c>
      <c r="BS8" s="31">
        <v>0</v>
      </c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0">
        <v>0</v>
      </c>
      <c r="CQ8" s="30">
        <f>CU8</f>
        <v>100</v>
      </c>
      <c r="CR8" s="30" t="s">
        <v>1807</v>
      </c>
      <c r="CS8" s="30"/>
      <c r="CT8" s="30"/>
      <c r="CU8" s="30">
        <v>100</v>
      </c>
      <c r="CV8" s="30"/>
      <c r="CW8" s="30"/>
      <c r="CX8" s="30">
        <v>37</v>
      </c>
      <c r="CY8" s="30">
        <v>11</v>
      </c>
      <c r="CZ8" s="30">
        <v>12</v>
      </c>
      <c r="DA8" s="30">
        <v>5</v>
      </c>
      <c r="DB8" s="30">
        <v>0</v>
      </c>
      <c r="DC8" s="30">
        <v>0</v>
      </c>
      <c r="DD8" s="30">
        <v>37</v>
      </c>
      <c r="DE8" s="30">
        <v>11</v>
      </c>
      <c r="DF8" s="30">
        <v>11</v>
      </c>
      <c r="DG8" s="30">
        <v>5</v>
      </c>
      <c r="DH8" s="30"/>
      <c r="DI8" s="30"/>
      <c r="DJ8" s="30">
        <v>35</v>
      </c>
      <c r="DK8" s="30">
        <v>11</v>
      </c>
      <c r="DL8" s="30">
        <v>10</v>
      </c>
      <c r="DM8" s="30">
        <v>7</v>
      </c>
      <c r="DN8" s="30"/>
      <c r="DO8" s="30"/>
      <c r="DP8" s="30">
        <v>662</v>
      </c>
      <c r="DQ8" s="30">
        <v>166</v>
      </c>
      <c r="DR8" s="30">
        <v>377</v>
      </c>
      <c r="DS8" s="30">
        <v>609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0"/>
      <c r="EB8" s="30">
        <v>9</v>
      </c>
      <c r="EC8" s="30">
        <v>0</v>
      </c>
      <c r="ED8" s="30">
        <v>0</v>
      </c>
      <c r="EE8" s="30">
        <v>0</v>
      </c>
      <c r="EF8" s="30">
        <v>0</v>
      </c>
      <c r="EG8" s="30">
        <v>0</v>
      </c>
      <c r="EH8" s="30">
        <v>1</v>
      </c>
      <c r="EI8" s="30">
        <v>26</v>
      </c>
      <c r="EJ8" s="30">
        <v>0</v>
      </c>
      <c r="EK8" s="30"/>
      <c r="EL8" s="30">
        <v>0</v>
      </c>
      <c r="EM8" s="30">
        <v>0</v>
      </c>
      <c r="EN8" s="30">
        <v>0</v>
      </c>
      <c r="EO8" s="30">
        <v>0</v>
      </c>
      <c r="EP8" s="30">
        <v>0</v>
      </c>
      <c r="EQ8" s="30">
        <v>0</v>
      </c>
      <c r="ER8" s="30">
        <v>700</v>
      </c>
      <c r="ES8" s="30">
        <v>0</v>
      </c>
      <c r="ET8" s="30">
        <v>0</v>
      </c>
      <c r="EU8" s="30">
        <v>0</v>
      </c>
      <c r="EV8" s="30">
        <v>0</v>
      </c>
      <c r="EW8" s="30"/>
      <c r="EX8" s="30">
        <v>592</v>
      </c>
      <c r="EY8" s="30">
        <v>54</v>
      </c>
      <c r="EZ8" s="30">
        <v>0</v>
      </c>
      <c r="FA8" s="30"/>
      <c r="FB8" s="30">
        <v>222095</v>
      </c>
      <c r="FC8" s="30">
        <v>0</v>
      </c>
      <c r="FD8" s="30">
        <v>222095</v>
      </c>
      <c r="FE8" s="30">
        <v>41.7</v>
      </c>
      <c r="FF8" s="30">
        <v>35</v>
      </c>
      <c r="FG8" s="30"/>
      <c r="FH8" s="1">
        <v>32</v>
      </c>
      <c r="FI8" s="30" t="s">
        <v>1805</v>
      </c>
      <c r="FJ8" s="30">
        <v>25</v>
      </c>
      <c r="FK8" s="30">
        <v>0</v>
      </c>
      <c r="FL8" s="30">
        <v>3</v>
      </c>
      <c r="FM8" s="30"/>
      <c r="FN8" s="30">
        <v>0</v>
      </c>
      <c r="FO8" s="30">
        <v>64</v>
      </c>
      <c r="FP8" s="30">
        <v>12</v>
      </c>
      <c r="FQ8" s="30">
        <v>375</v>
      </c>
      <c r="FR8" s="30">
        <v>0</v>
      </c>
      <c r="FS8" s="30">
        <v>96</v>
      </c>
      <c r="FT8" s="30">
        <v>3</v>
      </c>
      <c r="FU8" s="30">
        <v>150000</v>
      </c>
      <c r="FV8" s="30">
        <v>51.5</v>
      </c>
      <c r="FW8" s="30">
        <v>7813</v>
      </c>
      <c r="FX8" s="32">
        <v>365</v>
      </c>
      <c r="FY8" s="32">
        <v>365</v>
      </c>
      <c r="FZ8" s="32">
        <v>365</v>
      </c>
      <c r="GA8" s="32">
        <v>243</v>
      </c>
      <c r="GB8" s="32">
        <v>0</v>
      </c>
      <c r="GC8" s="32">
        <v>168</v>
      </c>
      <c r="GD8" s="32">
        <v>122</v>
      </c>
      <c r="GE8" s="32">
        <v>183</v>
      </c>
      <c r="GF8" s="32">
        <v>61</v>
      </c>
      <c r="GG8" s="32">
        <v>184</v>
      </c>
      <c r="GH8" s="32">
        <v>243</v>
      </c>
      <c r="GI8" s="32">
        <v>182</v>
      </c>
      <c r="GJ8" s="32">
        <v>182</v>
      </c>
      <c r="GK8" s="32" t="s">
        <v>1817</v>
      </c>
      <c r="GL8" s="32" t="s">
        <v>1818</v>
      </c>
      <c r="GM8" s="32" t="s">
        <v>1816</v>
      </c>
      <c r="GN8" s="32" t="s">
        <v>1817</v>
      </c>
      <c r="GO8" s="32" t="s">
        <v>91</v>
      </c>
      <c r="GP8" s="32" t="s">
        <v>91</v>
      </c>
      <c r="GQ8" s="32">
        <v>6</v>
      </c>
      <c r="GR8" s="32" t="s">
        <v>367</v>
      </c>
      <c r="GS8" s="32">
        <v>2</v>
      </c>
      <c r="GT8" s="32" t="s">
        <v>369</v>
      </c>
      <c r="GU8" s="32" t="s">
        <v>368</v>
      </c>
      <c r="GV8" s="32" t="s">
        <v>369</v>
      </c>
      <c r="GW8" s="32" t="s">
        <v>370</v>
      </c>
      <c r="GX8" s="32" t="s">
        <v>371</v>
      </c>
      <c r="GY8" s="32">
        <v>0</v>
      </c>
      <c r="GZ8" s="32">
        <v>0</v>
      </c>
      <c r="HA8" s="32">
        <v>0</v>
      </c>
      <c r="HB8" s="32">
        <v>0</v>
      </c>
      <c r="HC8" s="32">
        <v>0</v>
      </c>
      <c r="HD8" s="32">
        <v>0</v>
      </c>
      <c r="HE8" s="32">
        <v>0</v>
      </c>
      <c r="HF8" s="32">
        <v>5.8</v>
      </c>
      <c r="HG8" s="32">
        <v>8</v>
      </c>
      <c r="HH8" s="32">
        <v>3.5</v>
      </c>
      <c r="HI8" s="32">
        <v>5.8</v>
      </c>
      <c r="HJ8" s="32">
        <v>29</v>
      </c>
      <c r="HK8" s="32">
        <v>0</v>
      </c>
      <c r="HL8" s="32">
        <v>0</v>
      </c>
      <c r="HM8" s="32">
        <v>2.2999999999999998</v>
      </c>
      <c r="HN8" s="32">
        <v>2.2000000000000002</v>
      </c>
      <c r="HO8" s="32">
        <v>2</v>
      </c>
      <c r="HP8" s="32">
        <v>4.0999999999999996</v>
      </c>
      <c r="HQ8" s="32">
        <v>10.9</v>
      </c>
      <c r="HR8" s="32">
        <v>0</v>
      </c>
      <c r="HS8" s="32">
        <v>0</v>
      </c>
      <c r="HT8" s="32">
        <v>0</v>
      </c>
      <c r="HU8" s="32"/>
      <c r="HV8" s="32">
        <v>0</v>
      </c>
      <c r="HW8" s="32">
        <v>5.8</v>
      </c>
      <c r="HX8" s="32">
        <v>8</v>
      </c>
      <c r="HY8" s="32">
        <v>3.5</v>
      </c>
      <c r="HZ8" s="32">
        <v>2.2999999999999998</v>
      </c>
      <c r="IA8" s="32">
        <v>2.2000000000000002</v>
      </c>
      <c r="IB8" s="32">
        <v>2</v>
      </c>
      <c r="IC8" s="4">
        <v>0</v>
      </c>
      <c r="ID8" s="4">
        <v>0</v>
      </c>
      <c r="IE8" s="4">
        <v>38.700000000000003</v>
      </c>
      <c r="IF8" s="4">
        <v>0</v>
      </c>
      <c r="IG8" s="4">
        <v>0</v>
      </c>
      <c r="IH8" s="4">
        <v>0</v>
      </c>
      <c r="II8" s="4">
        <v>0</v>
      </c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>
        <v>0</v>
      </c>
      <c r="IW8" s="4">
        <v>0</v>
      </c>
      <c r="IX8" s="4">
        <v>0</v>
      </c>
      <c r="IY8" s="4">
        <v>0</v>
      </c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>
        <v>0</v>
      </c>
      <c r="KK8" s="4">
        <v>0</v>
      </c>
      <c r="KL8" s="4">
        <v>8</v>
      </c>
      <c r="KM8" s="4">
        <v>0</v>
      </c>
      <c r="KN8" s="4">
        <v>0</v>
      </c>
      <c r="KO8" s="4">
        <v>0</v>
      </c>
      <c r="KP8" s="4"/>
      <c r="KQ8" s="4"/>
      <c r="KR8" s="4">
        <v>34</v>
      </c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>
        <v>0</v>
      </c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>
        <v>0</v>
      </c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>
        <v>0</v>
      </c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>
        <v>0</v>
      </c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>
        <v>0</v>
      </c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>
        <v>0</v>
      </c>
      <c r="QE8" s="4">
        <v>0</v>
      </c>
      <c r="QF8" s="4">
        <v>0</v>
      </c>
      <c r="QG8" s="4">
        <v>0</v>
      </c>
      <c r="QH8" s="4">
        <v>0</v>
      </c>
      <c r="QI8" s="4">
        <v>0</v>
      </c>
      <c r="QJ8" s="4" t="s">
        <v>739</v>
      </c>
      <c r="QK8" s="4" t="s">
        <v>740</v>
      </c>
      <c r="QL8" s="4"/>
      <c r="QM8" s="4"/>
      <c r="QN8" s="4"/>
      <c r="QO8" s="4"/>
      <c r="QP8" s="4"/>
      <c r="QQ8" s="4">
        <v>20</v>
      </c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>
        <v>23</v>
      </c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>
        <v>4</v>
      </c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>
        <v>20</v>
      </c>
      <c r="TL8" s="4"/>
      <c r="TM8" s="4"/>
      <c r="TN8" s="4"/>
      <c r="TO8" s="4"/>
      <c r="TP8" s="4"/>
      <c r="TQ8" s="4"/>
      <c r="TR8" s="4"/>
      <c r="TS8" s="4">
        <v>23</v>
      </c>
      <c r="TT8" s="4"/>
      <c r="TU8" s="4"/>
      <c r="TV8" s="4"/>
      <c r="TW8" s="4"/>
      <c r="TX8" s="4"/>
      <c r="TY8" s="4"/>
      <c r="TZ8" s="4"/>
      <c r="UA8" s="4"/>
      <c r="UB8" s="4"/>
      <c r="UC8" s="4">
        <v>0</v>
      </c>
      <c r="UD8" s="4"/>
      <c r="UE8" s="4">
        <v>0</v>
      </c>
      <c r="UF8" s="4" t="s">
        <v>91</v>
      </c>
      <c r="UG8" s="4">
        <v>0</v>
      </c>
      <c r="UH8" s="4">
        <v>38.700000000000003</v>
      </c>
      <c r="UI8" s="4">
        <v>0</v>
      </c>
      <c r="UJ8" s="4">
        <v>0</v>
      </c>
      <c r="UK8" s="4">
        <v>0</v>
      </c>
      <c r="UL8" s="4">
        <v>0</v>
      </c>
      <c r="UM8" s="4">
        <v>0</v>
      </c>
      <c r="UN8" s="4">
        <v>0</v>
      </c>
      <c r="UO8" s="4">
        <v>100</v>
      </c>
      <c r="UP8" s="4">
        <v>0</v>
      </c>
      <c r="UQ8" s="4">
        <v>100</v>
      </c>
      <c r="UR8" s="4">
        <v>0</v>
      </c>
      <c r="US8" s="4">
        <v>100</v>
      </c>
      <c r="UT8" s="4">
        <v>2038</v>
      </c>
      <c r="UU8" s="4">
        <v>100</v>
      </c>
      <c r="UV8" s="4">
        <v>50</v>
      </c>
      <c r="UW8" s="4">
        <v>100</v>
      </c>
      <c r="UX8" s="4">
        <v>1735</v>
      </c>
      <c r="UY8" s="4">
        <v>100</v>
      </c>
      <c r="UZ8" s="4">
        <v>0</v>
      </c>
      <c r="VA8" s="4">
        <v>100</v>
      </c>
      <c r="VB8" s="4">
        <v>0</v>
      </c>
      <c r="VC8" s="4">
        <v>100</v>
      </c>
      <c r="VD8" s="4">
        <v>0</v>
      </c>
      <c r="VE8" s="4">
        <v>100</v>
      </c>
      <c r="VF8" s="5">
        <v>53</v>
      </c>
      <c r="VG8" s="5">
        <v>0</v>
      </c>
      <c r="VH8" s="5">
        <v>7</v>
      </c>
      <c r="VI8" s="5"/>
      <c r="VJ8" s="5"/>
      <c r="VK8" s="5"/>
      <c r="VL8" s="5">
        <v>0</v>
      </c>
      <c r="VM8" s="5">
        <v>0</v>
      </c>
      <c r="VN8" s="5">
        <v>0</v>
      </c>
      <c r="VO8" s="5">
        <v>0</v>
      </c>
      <c r="VP8" s="5"/>
      <c r="VQ8" s="5"/>
      <c r="VR8" s="5"/>
      <c r="VS8" s="5"/>
      <c r="VT8" s="5"/>
      <c r="VU8" s="5"/>
      <c r="VV8" s="5"/>
      <c r="VW8" s="5"/>
      <c r="VX8" s="5"/>
      <c r="VY8" s="5">
        <v>0</v>
      </c>
      <c r="VZ8" s="5">
        <v>0</v>
      </c>
      <c r="WA8" s="5">
        <v>0</v>
      </c>
      <c r="WB8" s="5"/>
      <c r="WC8" s="5"/>
      <c r="WD8" s="5"/>
      <c r="WE8" s="5"/>
      <c r="WF8" s="5"/>
      <c r="WG8" s="5"/>
      <c r="WH8" s="5"/>
      <c r="WI8" s="5"/>
      <c r="WJ8" s="5"/>
      <c r="WK8" s="5"/>
      <c r="WL8" s="5" t="s">
        <v>1881</v>
      </c>
      <c r="WM8" s="5" t="s">
        <v>1882</v>
      </c>
      <c r="WN8" s="5"/>
      <c r="WO8" s="5"/>
      <c r="WP8" s="5"/>
      <c r="WQ8" s="5"/>
      <c r="WR8" s="5"/>
      <c r="WS8" s="5"/>
      <c r="WT8" s="5"/>
      <c r="WU8" s="5"/>
      <c r="WV8" s="5">
        <v>50</v>
      </c>
      <c r="WW8" s="5">
        <v>100</v>
      </c>
      <c r="WX8" s="5"/>
      <c r="WY8" s="5"/>
      <c r="WZ8" s="5"/>
      <c r="XA8" s="5"/>
      <c r="XB8" s="5"/>
      <c r="XC8" s="5"/>
      <c r="XD8" s="5"/>
      <c r="XE8" s="5"/>
      <c r="XF8" s="5">
        <v>0</v>
      </c>
      <c r="XG8" s="5">
        <v>0</v>
      </c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 t="s">
        <v>1424</v>
      </c>
      <c r="YO8" s="5"/>
      <c r="YP8" s="5" t="s">
        <v>1426</v>
      </c>
      <c r="YQ8" s="5" t="s">
        <v>1434</v>
      </c>
      <c r="YR8" s="5"/>
      <c r="YS8" s="5"/>
      <c r="YT8" s="5"/>
      <c r="YU8" s="5"/>
      <c r="YV8" s="5"/>
      <c r="YW8" s="5"/>
      <c r="YX8" s="5">
        <v>43</v>
      </c>
      <c r="YY8" s="5"/>
      <c r="YZ8" s="5">
        <v>6</v>
      </c>
      <c r="ZA8" s="5">
        <v>0.8</v>
      </c>
      <c r="ZB8" s="5"/>
      <c r="ZC8" s="5"/>
      <c r="ZD8" s="5"/>
      <c r="ZE8" s="5"/>
      <c r="ZF8" s="5"/>
      <c r="ZG8" s="5"/>
      <c r="ZH8" s="5">
        <v>0</v>
      </c>
      <c r="ZI8" s="5"/>
      <c r="ZJ8" s="5">
        <v>0</v>
      </c>
      <c r="ZK8" s="5">
        <v>0</v>
      </c>
      <c r="ZL8" s="5"/>
      <c r="ZM8" s="5"/>
      <c r="ZN8" s="5"/>
      <c r="ZO8" s="5"/>
      <c r="ZP8" s="5"/>
      <c r="ZQ8" s="5"/>
      <c r="ZR8" s="5" t="s">
        <v>1873</v>
      </c>
      <c r="ZS8" s="5" t="s">
        <v>1427</v>
      </c>
      <c r="ZT8" s="5"/>
      <c r="ZU8" s="5">
        <v>1.02</v>
      </c>
      <c r="ZV8" s="5">
        <v>0.98</v>
      </c>
      <c r="ZW8" s="5"/>
      <c r="ZX8" s="5">
        <v>0</v>
      </c>
      <c r="ZY8" s="5">
        <v>0</v>
      </c>
      <c r="ZZ8" s="54">
        <v>0</v>
      </c>
      <c r="AAA8" s="54">
        <v>0.29799999999999999</v>
      </c>
      <c r="AAB8" s="54">
        <v>0.44700000000000001</v>
      </c>
      <c r="AAC8" s="54">
        <v>0</v>
      </c>
      <c r="AAD8" s="54">
        <v>0.255</v>
      </c>
      <c r="AAE8" s="54">
        <v>3.57</v>
      </c>
      <c r="AAF8" s="54">
        <v>0.745</v>
      </c>
      <c r="AAG8" s="54">
        <v>0.38678571428571429</v>
      </c>
      <c r="AAH8" s="54">
        <v>0.38678571428571429</v>
      </c>
      <c r="AAI8" s="54">
        <v>0</v>
      </c>
      <c r="AAJ8" s="54">
        <v>0</v>
      </c>
      <c r="AAK8" s="54">
        <v>0.22642857142857142</v>
      </c>
      <c r="AAL8" s="54">
        <v>3.17</v>
      </c>
      <c r="AAM8" s="54">
        <v>0.77357142857142858</v>
      </c>
      <c r="AAN8" s="54">
        <v>0.17812500000000001</v>
      </c>
      <c r="AAO8" s="54">
        <v>0.33888815789473681</v>
      </c>
      <c r="AAP8" s="54">
        <v>0.24114473684210527</v>
      </c>
      <c r="AAQ8" s="54">
        <v>0</v>
      </c>
      <c r="AAR8" s="54">
        <v>0.24184210526315791</v>
      </c>
      <c r="AAS8" s="54">
        <v>3.3857894736842105</v>
      </c>
      <c r="AAT8" s="54">
        <v>0.75815789473684214</v>
      </c>
      <c r="AAU8" s="5" t="s">
        <v>1878</v>
      </c>
      <c r="AAV8" s="5">
        <v>365</v>
      </c>
      <c r="AAW8" s="5"/>
      <c r="AAX8" s="5"/>
      <c r="AAY8" s="5"/>
      <c r="AAZ8" s="5">
        <v>20</v>
      </c>
      <c r="ABA8" s="5"/>
      <c r="ABB8" s="5"/>
      <c r="ABC8" s="5"/>
      <c r="ABD8" s="5"/>
      <c r="ABE8" s="5"/>
      <c r="ABF8" s="5"/>
      <c r="ABG8" s="5">
        <v>40</v>
      </c>
      <c r="ABH8" s="5">
        <v>40</v>
      </c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>
        <v>1.5</v>
      </c>
      <c r="ABY8" s="5">
        <v>0.2</v>
      </c>
      <c r="ABZ8" s="5"/>
      <c r="ACA8" s="5"/>
      <c r="ACB8" s="5"/>
      <c r="ACC8" s="5"/>
      <c r="ACD8" s="5"/>
      <c r="ACE8" s="5"/>
      <c r="ACF8" s="5">
        <v>0.26</v>
      </c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 t="s">
        <v>1879</v>
      </c>
      <c r="ADU8" s="5">
        <v>155</v>
      </c>
      <c r="ADV8" s="5">
        <v>210</v>
      </c>
      <c r="ADW8" s="5">
        <v>0</v>
      </c>
      <c r="ADX8" s="5"/>
      <c r="ADY8" s="5"/>
      <c r="ADZ8" s="5"/>
      <c r="AEA8" s="5"/>
      <c r="AEB8" s="5"/>
      <c r="AEC8" s="5"/>
      <c r="AED8" s="5"/>
      <c r="AEE8" s="5"/>
      <c r="AEF8" s="5">
        <v>50</v>
      </c>
      <c r="AEG8" s="5">
        <v>50</v>
      </c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>
        <v>0</v>
      </c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>
        <v>80</v>
      </c>
      <c r="AFI8" s="5"/>
      <c r="AFJ8" s="5"/>
      <c r="AFK8" s="5"/>
      <c r="AFL8" s="5"/>
      <c r="AFM8" s="5"/>
      <c r="AFN8" s="5"/>
      <c r="AFO8" s="5"/>
      <c r="AFP8" s="5"/>
      <c r="AFQ8" s="5">
        <v>20</v>
      </c>
      <c r="AFR8" s="5">
        <v>0</v>
      </c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>
        <v>0</v>
      </c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 t="s">
        <v>1880</v>
      </c>
      <c r="AGT8" s="5">
        <v>166</v>
      </c>
      <c r="AGU8" s="5">
        <v>77</v>
      </c>
      <c r="AGV8" s="5">
        <v>0</v>
      </c>
      <c r="AGW8" s="5"/>
      <c r="AGX8" s="5">
        <v>0</v>
      </c>
      <c r="AGY8" s="5"/>
      <c r="AGZ8" s="5"/>
      <c r="AHA8" s="5"/>
      <c r="AHB8" s="5"/>
      <c r="AHC8" s="5"/>
      <c r="AHD8" s="5"/>
      <c r="AHE8" s="5">
        <v>50</v>
      </c>
      <c r="AHF8" s="5">
        <v>50</v>
      </c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>
        <v>100</v>
      </c>
      <c r="AIH8" s="5"/>
      <c r="AII8" s="5">
        <v>0</v>
      </c>
      <c r="AIJ8" s="5"/>
      <c r="AIK8" s="5"/>
      <c r="AIL8" s="5"/>
      <c r="AIM8" s="5"/>
      <c r="AIN8" s="5"/>
      <c r="AIO8" s="5"/>
      <c r="AIP8" s="5">
        <v>0</v>
      </c>
      <c r="AIQ8" s="5">
        <v>0</v>
      </c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11">
        <v>100</v>
      </c>
      <c r="AJL8" s="11">
        <v>0</v>
      </c>
      <c r="AJM8" s="11">
        <v>0</v>
      </c>
      <c r="AJN8" s="11">
        <v>0</v>
      </c>
      <c r="AJO8" s="11">
        <v>0</v>
      </c>
      <c r="AJP8" s="11">
        <v>0</v>
      </c>
      <c r="AJQ8" s="11" t="s">
        <v>1650</v>
      </c>
      <c r="AJR8" s="11">
        <v>224589.9</v>
      </c>
      <c r="AJS8" s="11">
        <v>6003</v>
      </c>
      <c r="AJT8" s="11">
        <v>5739</v>
      </c>
      <c r="AJU8" s="11">
        <v>1.3</v>
      </c>
      <c r="AJV8" s="11">
        <v>38.700000000000003</v>
      </c>
      <c r="AJW8" s="13">
        <f t="shared" si="3"/>
        <v>1.0459459459459459</v>
      </c>
      <c r="AJX8" s="11">
        <v>38.700000000000003</v>
      </c>
      <c r="AJY8" s="11">
        <v>38.700000000000003</v>
      </c>
      <c r="AJZ8" s="11">
        <v>0</v>
      </c>
      <c r="AKA8" s="11">
        <v>1735</v>
      </c>
      <c r="AKB8" s="11"/>
      <c r="AKC8" s="11">
        <v>0</v>
      </c>
      <c r="AKD8" s="11"/>
      <c r="AKE8" s="11"/>
      <c r="AKF8" s="11"/>
      <c r="AKG8" s="11">
        <v>0</v>
      </c>
      <c r="AKH8" s="11">
        <v>0</v>
      </c>
      <c r="AKI8" s="11">
        <v>0</v>
      </c>
      <c r="AKJ8" s="11">
        <v>0</v>
      </c>
      <c r="AKK8" s="11">
        <v>0</v>
      </c>
      <c r="AKL8" s="11">
        <v>0</v>
      </c>
      <c r="AKM8" s="11">
        <v>0</v>
      </c>
      <c r="AKN8" s="11">
        <v>0</v>
      </c>
      <c r="AKO8" s="11">
        <v>0</v>
      </c>
      <c r="AKP8" s="11"/>
      <c r="AKQ8" s="11">
        <v>23.18</v>
      </c>
      <c r="AKR8" s="11">
        <v>2297.5700000000002</v>
      </c>
      <c r="AKS8" s="11">
        <v>1.98</v>
      </c>
      <c r="AKT8" s="11">
        <v>0</v>
      </c>
      <c r="AKU8" s="11">
        <v>7690.19</v>
      </c>
      <c r="AKV8" s="11">
        <v>35.96</v>
      </c>
      <c r="AKW8" s="11">
        <v>0</v>
      </c>
      <c r="AKX8" s="11">
        <v>14398.72</v>
      </c>
      <c r="AKY8" s="11">
        <v>67.599999999999994</v>
      </c>
      <c r="AKZ8" s="11">
        <v>12.04</v>
      </c>
      <c r="ALA8" s="11">
        <v>20.37</v>
      </c>
      <c r="ALB8" s="11">
        <v>83.34</v>
      </c>
      <c r="ALC8" s="11">
        <v>15.78</v>
      </c>
      <c r="ALD8" s="11">
        <v>4.3899999999999997</v>
      </c>
      <c r="ALE8" s="11">
        <v>53.67</v>
      </c>
      <c r="ALF8" s="11">
        <v>0.88</v>
      </c>
      <c r="ALG8" s="11">
        <v>41.95</v>
      </c>
      <c r="ALH8" s="11">
        <v>9.8000000000000007</v>
      </c>
      <c r="ALI8" s="11">
        <v>76.72</v>
      </c>
      <c r="ALJ8" s="11">
        <v>13.48</v>
      </c>
      <c r="ALK8" s="11">
        <v>0</v>
      </c>
      <c r="ALL8" s="11">
        <v>29.88</v>
      </c>
      <c r="ALM8" s="11">
        <v>32.950000000000003</v>
      </c>
      <c r="ALN8" s="11">
        <v>37.21</v>
      </c>
      <c r="ALO8" s="11">
        <v>34</v>
      </c>
      <c r="ALP8" s="11">
        <v>0</v>
      </c>
      <c r="ALQ8" s="11">
        <v>0</v>
      </c>
      <c r="ALR8" s="11">
        <v>12.07</v>
      </c>
      <c r="ALS8" s="11">
        <v>10</v>
      </c>
      <c r="ALT8" s="11">
        <v>33.14</v>
      </c>
      <c r="ALU8" s="11">
        <v>5.14</v>
      </c>
      <c r="ALV8" s="11">
        <v>0</v>
      </c>
      <c r="ALW8" s="11">
        <v>0</v>
      </c>
      <c r="ALX8" s="11">
        <v>126.23</v>
      </c>
      <c r="ALY8" s="11">
        <v>38.28</v>
      </c>
      <c r="ALZ8" s="11">
        <v>87.94</v>
      </c>
      <c r="AMA8" s="11">
        <v>59.11</v>
      </c>
      <c r="AMB8" s="11">
        <v>51.98</v>
      </c>
      <c r="AMC8" s="11">
        <v>0</v>
      </c>
      <c r="AMD8" s="11">
        <v>40.89</v>
      </c>
      <c r="AME8" s="11">
        <v>27.06</v>
      </c>
      <c r="AMF8" s="11">
        <v>0.3</v>
      </c>
      <c r="AMG8" s="11"/>
      <c r="AMH8" s="11">
        <v>3906.27</v>
      </c>
      <c r="AMI8" s="11">
        <v>695.59</v>
      </c>
      <c r="AMJ8" s="11">
        <v>1176.95</v>
      </c>
      <c r="AMK8" s="11">
        <v>1726.52</v>
      </c>
      <c r="AML8" s="11">
        <v>4052.3</v>
      </c>
      <c r="AMM8" s="11">
        <v>74.63</v>
      </c>
      <c r="AMN8" s="11">
        <v>25.37</v>
      </c>
      <c r="AMO8" s="11">
        <v>29.88</v>
      </c>
      <c r="AMP8" s="11">
        <v>0.69</v>
      </c>
      <c r="AMQ8" s="11">
        <v>0.56000000000000005</v>
      </c>
      <c r="AMR8" s="11">
        <v>0.17</v>
      </c>
      <c r="AMS8" s="11">
        <v>0.06</v>
      </c>
      <c r="AMT8" s="11">
        <v>0.02</v>
      </c>
      <c r="AMU8" s="11">
        <v>0.15</v>
      </c>
      <c r="AMV8" s="11">
        <v>0.03</v>
      </c>
      <c r="AMW8" s="11">
        <v>0</v>
      </c>
      <c r="AMX8" s="11">
        <v>0.99</v>
      </c>
      <c r="AMY8" s="11">
        <v>0</v>
      </c>
      <c r="AMZ8" s="11">
        <v>0</v>
      </c>
      <c r="ANA8" s="11">
        <v>0.27</v>
      </c>
      <c r="ANB8" s="11">
        <v>0.03</v>
      </c>
      <c r="ANC8" s="11">
        <v>0.3</v>
      </c>
      <c r="AND8" s="11">
        <v>6.87</v>
      </c>
      <c r="ANE8" s="11">
        <v>9.8000000000000007</v>
      </c>
      <c r="ANF8" s="11">
        <v>557220.92000000004</v>
      </c>
      <c r="ANG8" s="11">
        <v>0.27</v>
      </c>
      <c r="ANH8" s="11">
        <v>0.06</v>
      </c>
      <c r="ANI8" s="11">
        <v>1.32</v>
      </c>
      <c r="ANJ8" s="11">
        <v>0.21</v>
      </c>
      <c r="ANK8" s="11">
        <v>0</v>
      </c>
      <c r="ANL8" s="11">
        <v>1.85</v>
      </c>
      <c r="ANM8" s="11">
        <v>89</v>
      </c>
      <c r="ANN8" s="11">
        <v>2297.5700000000002</v>
      </c>
      <c r="ANO8" s="11">
        <v>0</v>
      </c>
      <c r="ANP8" s="11">
        <v>8</v>
      </c>
      <c r="ANQ8" s="11">
        <v>81</v>
      </c>
      <c r="ANR8" s="11">
        <v>76.680000000000007</v>
      </c>
      <c r="ANS8" s="11">
        <v>1.98</v>
      </c>
      <c r="ANT8" s="11">
        <v>0.5</v>
      </c>
      <c r="ANU8" s="11">
        <v>0.23</v>
      </c>
      <c r="ANV8" s="11">
        <v>0.27</v>
      </c>
      <c r="ANW8" s="11">
        <v>0</v>
      </c>
      <c r="ANX8" s="11">
        <v>0</v>
      </c>
      <c r="ANY8" s="11">
        <v>931.62</v>
      </c>
      <c r="ANZ8" s="11">
        <v>24.07</v>
      </c>
      <c r="AOA8" s="11"/>
      <c r="AOB8" s="11">
        <v>6070</v>
      </c>
      <c r="AOC8" s="11">
        <v>39.19</v>
      </c>
      <c r="AOD8" s="11">
        <v>192</v>
      </c>
      <c r="AOE8" s="11">
        <v>81.11</v>
      </c>
      <c r="AOF8" s="11">
        <v>470.72</v>
      </c>
      <c r="AOG8" s="11">
        <v>53.24</v>
      </c>
      <c r="AOH8" s="11">
        <v>34</v>
      </c>
      <c r="AOI8" s="11">
        <v>99.72</v>
      </c>
      <c r="AOJ8" s="11">
        <v>3.9</v>
      </c>
      <c r="AOK8" s="11">
        <v>1</v>
      </c>
      <c r="AOL8" s="11">
        <v>0</v>
      </c>
      <c r="AOM8" s="11">
        <v>44.83</v>
      </c>
      <c r="AON8" s="11">
        <v>174.5</v>
      </c>
      <c r="AOO8" s="11" t="s">
        <v>1649</v>
      </c>
      <c r="AOP8" s="11" t="s">
        <v>368</v>
      </c>
      <c r="AOQ8" s="11">
        <v>46.51</v>
      </c>
      <c r="AOR8" s="11">
        <v>7.2</v>
      </c>
      <c r="AOS8" s="11"/>
      <c r="AOT8" s="11">
        <v>0</v>
      </c>
      <c r="AOU8" s="11">
        <v>0</v>
      </c>
      <c r="AOV8" s="11">
        <v>0</v>
      </c>
      <c r="AOW8" s="11">
        <v>0</v>
      </c>
      <c r="AOX8" s="11">
        <v>0</v>
      </c>
      <c r="AOY8" s="11">
        <v>0</v>
      </c>
      <c r="AOZ8" s="11">
        <v>0</v>
      </c>
      <c r="APA8" s="11">
        <v>0</v>
      </c>
      <c r="APB8" s="11">
        <v>0</v>
      </c>
      <c r="APC8" s="11">
        <v>0</v>
      </c>
      <c r="APD8" s="11">
        <v>0</v>
      </c>
      <c r="APE8" s="11">
        <v>0</v>
      </c>
      <c r="APF8" s="11">
        <v>0</v>
      </c>
      <c r="APG8" s="11">
        <v>0</v>
      </c>
      <c r="APH8" s="11">
        <v>0</v>
      </c>
      <c r="API8" s="11">
        <v>0</v>
      </c>
      <c r="APJ8" s="11">
        <v>0</v>
      </c>
      <c r="APK8" s="11">
        <v>0</v>
      </c>
      <c r="APL8" s="11">
        <v>0</v>
      </c>
      <c r="APM8" s="11"/>
      <c r="APN8" s="11">
        <v>0</v>
      </c>
      <c r="APO8" s="11">
        <v>0</v>
      </c>
      <c r="APP8" s="11">
        <v>0</v>
      </c>
      <c r="APQ8" s="11">
        <v>0</v>
      </c>
      <c r="APR8" s="11">
        <v>0</v>
      </c>
      <c r="APS8" s="11">
        <v>0</v>
      </c>
      <c r="APT8" s="11">
        <v>0</v>
      </c>
      <c r="APU8" s="11">
        <v>0</v>
      </c>
      <c r="APV8" s="11"/>
      <c r="APW8" s="11">
        <v>2</v>
      </c>
      <c r="APX8" s="11">
        <v>0</v>
      </c>
      <c r="APY8" s="11">
        <v>0</v>
      </c>
      <c r="APZ8" s="11">
        <v>111048</v>
      </c>
      <c r="AQA8" s="11">
        <v>0</v>
      </c>
      <c r="AQB8" s="11">
        <v>1</v>
      </c>
      <c r="AQC8" s="11">
        <v>1</v>
      </c>
      <c r="AQD8" s="11">
        <v>0</v>
      </c>
      <c r="AQE8" s="11">
        <v>0</v>
      </c>
      <c r="AQF8" s="11">
        <v>3.9</v>
      </c>
      <c r="AQG8" s="11">
        <v>0</v>
      </c>
      <c r="AQH8" s="11">
        <v>34</v>
      </c>
      <c r="AQI8" s="11">
        <v>0</v>
      </c>
      <c r="AQJ8" s="11">
        <v>0</v>
      </c>
      <c r="AQK8" s="11">
        <v>1.3</v>
      </c>
      <c r="AQL8" s="11">
        <v>1</v>
      </c>
      <c r="AQM8" s="11">
        <v>0</v>
      </c>
      <c r="AQN8" s="11">
        <v>0</v>
      </c>
      <c r="AQO8" s="11">
        <v>0</v>
      </c>
      <c r="AQP8" s="11">
        <v>0</v>
      </c>
      <c r="AQQ8" s="11">
        <v>0</v>
      </c>
      <c r="AQR8" s="11">
        <v>0</v>
      </c>
      <c r="AQS8" s="11">
        <v>0</v>
      </c>
      <c r="AQT8" s="11">
        <v>0</v>
      </c>
      <c r="AQU8" s="11">
        <v>0</v>
      </c>
      <c r="AQV8" s="11">
        <v>0</v>
      </c>
      <c r="AQW8" s="11">
        <v>0</v>
      </c>
      <c r="AQX8" s="11">
        <v>0</v>
      </c>
      <c r="AQY8" s="11">
        <v>0</v>
      </c>
      <c r="AQZ8" s="11">
        <v>0</v>
      </c>
      <c r="ARA8" s="11">
        <v>0</v>
      </c>
      <c r="ARB8" s="11">
        <v>0</v>
      </c>
      <c r="ARC8" s="11">
        <v>0.24</v>
      </c>
      <c r="ARD8" s="11">
        <v>197</v>
      </c>
      <c r="ARE8" s="11">
        <v>5803</v>
      </c>
      <c r="ARF8" s="11">
        <v>6003</v>
      </c>
      <c r="ARG8" s="11">
        <v>7813</v>
      </c>
      <c r="ARH8" s="11">
        <v>152</v>
      </c>
      <c r="ARI8" s="11">
        <v>1153</v>
      </c>
      <c r="ARJ8" s="11">
        <v>961</v>
      </c>
      <c r="ARK8" s="11">
        <v>0</v>
      </c>
      <c r="ARL8" s="11">
        <v>0</v>
      </c>
      <c r="ARM8" s="11">
        <v>0</v>
      </c>
      <c r="ARN8" s="11">
        <v>0</v>
      </c>
      <c r="ARO8" s="11">
        <v>0</v>
      </c>
      <c r="ARP8" s="11">
        <v>0</v>
      </c>
      <c r="ARQ8" s="11"/>
      <c r="ARR8" s="11"/>
      <c r="ARS8" s="11"/>
      <c r="ART8" s="11"/>
      <c r="ARU8" s="11"/>
      <c r="ARV8" s="11"/>
      <c r="ARW8" s="11"/>
      <c r="ARX8" s="11"/>
      <c r="ARY8" s="11"/>
      <c r="ARZ8" s="11"/>
      <c r="ASA8" s="11"/>
      <c r="ASB8" s="11"/>
      <c r="ASC8" s="11"/>
      <c r="ASD8" s="11"/>
      <c r="ASE8" s="11"/>
      <c r="ASF8" s="11"/>
      <c r="ASG8" s="11"/>
      <c r="ASH8" s="11">
        <v>0</v>
      </c>
      <c r="ASI8" s="11"/>
      <c r="ASJ8" s="11"/>
      <c r="ASK8" s="11"/>
      <c r="ASL8" s="11">
        <v>0</v>
      </c>
      <c r="ASM8" s="11"/>
      <c r="ASN8" s="11"/>
      <c r="ASO8" s="11"/>
      <c r="ASP8" s="11"/>
      <c r="ASQ8" s="11"/>
      <c r="ASR8" s="11"/>
      <c r="ASS8" s="11"/>
      <c r="AST8" s="11"/>
      <c r="ASU8" s="11"/>
      <c r="ASV8" s="11"/>
      <c r="ASW8" s="11"/>
      <c r="ASX8" s="11"/>
      <c r="ASY8" s="11"/>
      <c r="ASZ8" s="11">
        <v>9.67</v>
      </c>
      <c r="ATA8" s="11">
        <v>6.78</v>
      </c>
      <c r="ATB8" s="11"/>
      <c r="ATC8" s="11"/>
      <c r="ATD8" s="11"/>
      <c r="ATE8" s="11"/>
      <c r="ATF8" s="11"/>
      <c r="ATG8" s="11">
        <v>18.100000000000001</v>
      </c>
      <c r="ATH8" s="11"/>
      <c r="ATI8" s="34">
        <v>9.2223830387448205E-3</v>
      </c>
      <c r="ATJ8" s="11"/>
      <c r="ATK8" s="11">
        <v>0.09</v>
      </c>
      <c r="ATL8" s="11"/>
      <c r="ATM8" s="11"/>
      <c r="ATN8" s="34">
        <v>2.9420186781758898E-3</v>
      </c>
      <c r="ATO8" s="11"/>
      <c r="ATP8" s="11">
        <v>0.03</v>
      </c>
      <c r="ATQ8" s="11"/>
      <c r="ATR8" s="11"/>
      <c r="ATS8" s="11">
        <v>2.5499999999999998</v>
      </c>
      <c r="ATT8" s="11"/>
      <c r="ATU8" s="11">
        <v>24.9</v>
      </c>
      <c r="ATV8" s="11"/>
      <c r="ATW8" s="11"/>
      <c r="ATX8" s="11"/>
      <c r="ATY8" s="11"/>
      <c r="ATZ8" s="11"/>
      <c r="AUA8" s="11"/>
      <c r="AUB8" s="13">
        <f t="shared" si="4"/>
        <v>1022.67</v>
      </c>
      <c r="AUC8" s="13">
        <f t="shared" si="5"/>
        <v>3.0391052945556938</v>
      </c>
      <c r="AUD8" s="35">
        <f t="shared" si="6"/>
        <v>9.5267216790233995</v>
      </c>
      <c r="AUE8" s="13">
        <f t="shared" si="7"/>
        <v>1686.8321199075242</v>
      </c>
      <c r="AUF8" s="13">
        <f t="shared" si="0"/>
        <v>1790.9002904162637</v>
      </c>
      <c r="AUG8" s="13">
        <f t="shared" si="1"/>
        <v>1.98</v>
      </c>
      <c r="AUH8" s="56">
        <v>7.7120967741935482</v>
      </c>
      <c r="AUI8" s="56">
        <v>6.5114057889472363</v>
      </c>
      <c r="AUJ8" s="56">
        <v>7.5196617284825376</v>
      </c>
      <c r="AUK8" s="56">
        <v>6.2203766803649803</v>
      </c>
      <c r="AUL8" s="56">
        <v>7.0896444554031675</v>
      </c>
      <c r="AUM8" s="56">
        <v>8.5869047619047603</v>
      </c>
      <c r="AUN8" s="56">
        <v>7.9143715393134002</v>
      </c>
      <c r="AUO8" s="56">
        <v>2.6051741293274819</v>
      </c>
      <c r="AUP8" s="56">
        <v>4.0041540400654361</v>
      </c>
      <c r="AUQ8" s="56">
        <v>6.5013860603359968</v>
      </c>
      <c r="AUR8" s="56">
        <v>8.184032662300913</v>
      </c>
      <c r="AUS8" s="56">
        <v>7.2682688911184563</v>
      </c>
      <c r="AUT8" s="56">
        <v>4.8684249973594156</v>
      </c>
      <c r="AUU8" s="56">
        <v>5.0247828875718046</v>
      </c>
      <c r="AUV8" s="56">
        <v>6.7722945317485097</v>
      </c>
      <c r="AUW8" s="57">
        <v>7.6042709867452167</v>
      </c>
      <c r="AUX8" s="57">
        <v>9.8711988013373215</v>
      </c>
      <c r="AUY8" s="57">
        <v>4.9618261728237183</v>
      </c>
      <c r="AUZ8" s="58">
        <v>9.0933726693257224</v>
      </c>
      <c r="AVA8" s="58">
        <v>4.9146150179524364</v>
      </c>
      <c r="AVB8" s="57">
        <v>7.3078325796033514</v>
      </c>
    </row>
    <row r="9" spans="1:1250" x14ac:dyDescent="0.2">
      <c r="A9" t="s">
        <v>89</v>
      </c>
      <c r="B9" s="28">
        <v>15185011</v>
      </c>
      <c r="C9" t="s">
        <v>1741</v>
      </c>
      <c r="D9" t="s">
        <v>2273</v>
      </c>
      <c r="E9" t="s">
        <v>2262</v>
      </c>
      <c r="F9" s="28">
        <v>2013</v>
      </c>
      <c r="G9" s="29">
        <v>44265</v>
      </c>
      <c r="H9" s="28" t="s">
        <v>90</v>
      </c>
      <c r="I9" s="31" t="s">
        <v>91</v>
      </c>
      <c r="J9" s="31" t="s">
        <v>91</v>
      </c>
      <c r="K9" s="31" t="s">
        <v>104</v>
      </c>
      <c r="L9" s="31"/>
      <c r="M9" s="1" t="s">
        <v>93</v>
      </c>
      <c r="N9" s="1" t="s">
        <v>91</v>
      </c>
      <c r="O9" s="1" t="s">
        <v>93</v>
      </c>
      <c r="P9" s="1" t="s">
        <v>91</v>
      </c>
      <c r="Q9" s="1"/>
      <c r="R9" s="1" t="s">
        <v>91</v>
      </c>
      <c r="S9" s="1" t="s">
        <v>91</v>
      </c>
      <c r="T9" s="1" t="s">
        <v>91</v>
      </c>
      <c r="U9" s="1" t="s">
        <v>91</v>
      </c>
      <c r="V9" s="1"/>
      <c r="W9" s="1"/>
      <c r="X9" s="1" t="s">
        <v>91</v>
      </c>
      <c r="Y9" s="1"/>
      <c r="Z9" s="1"/>
      <c r="AA9" s="31" t="s">
        <v>99</v>
      </c>
      <c r="AB9" s="31" t="s">
        <v>91</v>
      </c>
      <c r="AC9" s="31">
        <v>2</v>
      </c>
      <c r="AD9" s="31">
        <v>18000</v>
      </c>
      <c r="AE9" s="31" t="s">
        <v>91</v>
      </c>
      <c r="AF9" s="31"/>
      <c r="AG9" s="31">
        <v>0</v>
      </c>
      <c r="AH9" s="31"/>
      <c r="AI9" s="31"/>
      <c r="AJ9" s="31">
        <v>0</v>
      </c>
      <c r="AK9" s="31">
        <v>0</v>
      </c>
      <c r="AL9" s="31"/>
      <c r="AM9" s="31" t="s">
        <v>91</v>
      </c>
      <c r="AN9" s="31"/>
      <c r="AO9" s="31"/>
      <c r="AP9" s="31"/>
      <c r="AQ9" s="31" t="s">
        <v>91</v>
      </c>
      <c r="AR9" s="31"/>
      <c r="AS9" s="31"/>
      <c r="AT9" s="31"/>
      <c r="AU9" s="31">
        <v>4500</v>
      </c>
      <c r="AV9" s="31">
        <v>0</v>
      </c>
      <c r="AW9" s="31">
        <v>0</v>
      </c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 t="s">
        <v>91</v>
      </c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0">
        <v>0</v>
      </c>
      <c r="CQ9" s="30">
        <f>CU9</f>
        <v>100</v>
      </c>
      <c r="CR9" s="30" t="s">
        <v>1807</v>
      </c>
      <c r="CS9" s="30"/>
      <c r="CT9" s="30"/>
      <c r="CU9" s="30">
        <v>100</v>
      </c>
      <c r="CV9" s="30"/>
      <c r="CW9" s="30"/>
      <c r="CX9" s="30">
        <v>36</v>
      </c>
      <c r="CY9" s="30">
        <v>14</v>
      </c>
      <c r="CZ9" s="30">
        <v>14</v>
      </c>
      <c r="DA9" s="30">
        <v>7</v>
      </c>
      <c r="DB9" s="30">
        <v>0</v>
      </c>
      <c r="DC9" s="30">
        <v>0</v>
      </c>
      <c r="DD9" s="30">
        <v>38</v>
      </c>
      <c r="DE9" s="30">
        <v>21</v>
      </c>
      <c r="DF9" s="30">
        <v>10</v>
      </c>
      <c r="DG9" s="30">
        <v>4</v>
      </c>
      <c r="DH9" s="30"/>
      <c r="DI9" s="30"/>
      <c r="DJ9" s="30">
        <v>38</v>
      </c>
      <c r="DK9" s="30">
        <v>8</v>
      </c>
      <c r="DL9" s="30">
        <v>18</v>
      </c>
      <c r="DM9" s="30">
        <v>7</v>
      </c>
      <c r="DN9" s="30"/>
      <c r="DO9" s="30"/>
      <c r="DP9" s="30">
        <v>661</v>
      </c>
      <c r="DQ9" s="30">
        <v>165</v>
      </c>
      <c r="DR9" s="30">
        <v>377</v>
      </c>
      <c r="DS9" s="30">
        <v>608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1</v>
      </c>
      <c r="EA9" s="30"/>
      <c r="EB9" s="30">
        <v>7</v>
      </c>
      <c r="EC9" s="30">
        <v>0</v>
      </c>
      <c r="ED9" s="30">
        <v>0</v>
      </c>
      <c r="EE9" s="30">
        <v>0</v>
      </c>
      <c r="EF9" s="30">
        <v>0</v>
      </c>
      <c r="EG9" s="30">
        <v>0</v>
      </c>
      <c r="EH9" s="30">
        <v>0</v>
      </c>
      <c r="EI9" s="30">
        <v>25</v>
      </c>
      <c r="EJ9" s="30">
        <v>0</v>
      </c>
      <c r="EK9" s="30"/>
      <c r="EL9" s="30">
        <v>0</v>
      </c>
      <c r="EM9" s="30">
        <v>0</v>
      </c>
      <c r="EN9" s="30">
        <v>0</v>
      </c>
      <c r="EO9" s="30">
        <v>0</v>
      </c>
      <c r="EP9" s="30">
        <v>608</v>
      </c>
      <c r="EQ9" s="30">
        <v>0</v>
      </c>
      <c r="ER9" s="30">
        <v>700</v>
      </c>
      <c r="ES9" s="30">
        <v>0</v>
      </c>
      <c r="ET9" s="30">
        <v>0</v>
      </c>
      <c r="EU9" s="30">
        <v>0</v>
      </c>
      <c r="EV9" s="30">
        <v>0</v>
      </c>
      <c r="EW9" s="30"/>
      <c r="EX9" s="30"/>
      <c r="EY9" s="30">
        <v>53</v>
      </c>
      <c r="EZ9" s="30">
        <v>0</v>
      </c>
      <c r="FA9" s="30"/>
      <c r="FB9" s="30">
        <v>188463</v>
      </c>
      <c r="FC9" s="30">
        <v>20300</v>
      </c>
      <c r="FD9" s="30">
        <v>208763</v>
      </c>
      <c r="FE9" s="30">
        <v>38.799999999999997</v>
      </c>
      <c r="FF9" s="30">
        <v>32.799999999999997</v>
      </c>
      <c r="FG9" s="30"/>
      <c r="FH9" s="30">
        <v>35</v>
      </c>
      <c r="FI9" s="30" t="s">
        <v>1805</v>
      </c>
      <c r="FJ9" s="30">
        <v>20</v>
      </c>
      <c r="FK9" s="30">
        <v>10</v>
      </c>
      <c r="FL9" s="30">
        <v>0</v>
      </c>
      <c r="FM9" s="30">
        <v>0</v>
      </c>
      <c r="FN9" s="30"/>
      <c r="FO9" s="30">
        <v>0</v>
      </c>
      <c r="FP9" s="30"/>
      <c r="FQ9" s="30">
        <v>388</v>
      </c>
      <c r="FR9" s="30">
        <v>4</v>
      </c>
      <c r="FS9" s="30">
        <v>0</v>
      </c>
      <c r="FT9" s="30"/>
      <c r="FU9" s="30">
        <v>238000</v>
      </c>
      <c r="FV9" s="30">
        <v>54.2</v>
      </c>
      <c r="FW9" s="30">
        <v>8312</v>
      </c>
      <c r="FX9" s="32">
        <v>365</v>
      </c>
      <c r="FY9" s="32">
        <v>365</v>
      </c>
      <c r="FZ9" s="32">
        <v>365</v>
      </c>
      <c r="GA9" s="32">
        <v>334</v>
      </c>
      <c r="GB9" s="32">
        <v>0</v>
      </c>
      <c r="GC9" s="32">
        <v>195</v>
      </c>
      <c r="GD9" s="32">
        <v>0</v>
      </c>
      <c r="GE9" s="32">
        <v>213</v>
      </c>
      <c r="GF9" s="32">
        <v>167</v>
      </c>
      <c r="GG9" s="32">
        <v>146</v>
      </c>
      <c r="GH9" s="32">
        <v>365</v>
      </c>
      <c r="GI9" s="32">
        <v>152</v>
      </c>
      <c r="GJ9" s="32">
        <v>167</v>
      </c>
      <c r="GK9" s="32" t="s">
        <v>1815</v>
      </c>
      <c r="GL9" s="32" t="s">
        <v>1818</v>
      </c>
      <c r="GM9" s="32" t="s">
        <v>1818</v>
      </c>
      <c r="GN9" s="32" t="s">
        <v>1816</v>
      </c>
      <c r="GO9" s="32" t="s">
        <v>91</v>
      </c>
      <c r="GP9" s="32" t="s">
        <v>91</v>
      </c>
      <c r="GQ9" s="32">
        <v>6</v>
      </c>
      <c r="GR9" s="32"/>
      <c r="GS9" s="32">
        <v>0</v>
      </c>
      <c r="GT9" s="32" t="s">
        <v>369</v>
      </c>
      <c r="GU9" s="32"/>
      <c r="GV9" s="32"/>
      <c r="GW9" s="32" t="s">
        <v>370</v>
      </c>
      <c r="GX9" s="32" t="s">
        <v>371</v>
      </c>
      <c r="GY9" s="32">
        <v>0</v>
      </c>
      <c r="GZ9" s="32">
        <v>0</v>
      </c>
      <c r="HA9" s="32">
        <v>0</v>
      </c>
      <c r="HB9" s="32">
        <v>0</v>
      </c>
      <c r="HC9" s="32">
        <v>0</v>
      </c>
      <c r="HD9" s="32">
        <v>0</v>
      </c>
      <c r="HE9" s="32">
        <v>0</v>
      </c>
      <c r="HF9" s="32">
        <v>5.8</v>
      </c>
      <c r="HG9" s="32">
        <v>8</v>
      </c>
      <c r="HH9" s="32">
        <v>3.5</v>
      </c>
      <c r="HI9" s="32">
        <v>5.8</v>
      </c>
      <c r="HJ9" s="32">
        <v>29</v>
      </c>
      <c r="HK9" s="32">
        <v>0</v>
      </c>
      <c r="HL9" s="32">
        <v>0</v>
      </c>
      <c r="HM9" s="32">
        <v>2.2999999999999998</v>
      </c>
      <c r="HN9" s="32">
        <v>2.2000000000000002</v>
      </c>
      <c r="HO9" s="32">
        <v>2</v>
      </c>
      <c r="HP9" s="32">
        <v>4.0999999999999996</v>
      </c>
      <c r="HQ9" s="32">
        <v>10.9</v>
      </c>
      <c r="HR9" s="32">
        <v>0</v>
      </c>
      <c r="HS9" s="32">
        <v>0</v>
      </c>
      <c r="HT9" s="32">
        <v>0</v>
      </c>
      <c r="HU9" s="32"/>
      <c r="HV9" s="32"/>
      <c r="HW9" s="32">
        <v>5.8</v>
      </c>
      <c r="HX9" s="32">
        <v>8</v>
      </c>
      <c r="HY9" s="32">
        <v>3.5</v>
      </c>
      <c r="HZ9" s="32">
        <v>2.2999999999999998</v>
      </c>
      <c r="IA9" s="32">
        <v>2.2000000000000002</v>
      </c>
      <c r="IB9" s="32">
        <v>2</v>
      </c>
      <c r="IC9" s="4">
        <v>0</v>
      </c>
      <c r="ID9" s="4">
        <v>0</v>
      </c>
      <c r="IE9" s="4">
        <v>70</v>
      </c>
      <c r="IF9" s="4">
        <v>0</v>
      </c>
      <c r="IG9" s="4">
        <v>0</v>
      </c>
      <c r="IH9" s="4">
        <v>0</v>
      </c>
      <c r="II9" s="4">
        <v>0</v>
      </c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>
        <v>2</v>
      </c>
      <c r="IW9" s="4">
        <v>0</v>
      </c>
      <c r="IX9" s="4">
        <v>0</v>
      </c>
      <c r="IY9" s="4">
        <v>0</v>
      </c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>
        <v>40</v>
      </c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>
        <v>0</v>
      </c>
      <c r="KK9" s="4">
        <v>0</v>
      </c>
      <c r="KL9" s="4">
        <v>15</v>
      </c>
      <c r="KM9" s="4">
        <v>0</v>
      </c>
      <c r="KN9" s="4">
        <v>0</v>
      </c>
      <c r="KO9" s="4">
        <v>0</v>
      </c>
      <c r="KP9" s="4"/>
      <c r="KQ9" s="4"/>
      <c r="KR9" s="4">
        <v>0</v>
      </c>
      <c r="KS9" s="4"/>
      <c r="KT9" s="4"/>
      <c r="KU9" s="4"/>
      <c r="KV9" s="4"/>
      <c r="KW9" s="4"/>
      <c r="KX9" s="4"/>
      <c r="KY9" s="4"/>
      <c r="KZ9" s="4"/>
      <c r="LA9" s="4"/>
      <c r="LB9" s="4">
        <v>0</v>
      </c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>
        <v>0</v>
      </c>
      <c r="LQ9" s="4"/>
      <c r="LR9" s="4"/>
      <c r="LS9" s="4"/>
      <c r="LT9" s="4"/>
      <c r="LU9" s="4"/>
      <c r="LV9" s="4"/>
      <c r="LW9" s="4"/>
      <c r="LX9" s="4"/>
      <c r="LY9" s="4"/>
      <c r="LZ9" s="4">
        <v>0</v>
      </c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>
        <v>0</v>
      </c>
      <c r="MO9" s="4"/>
      <c r="MP9" s="4"/>
      <c r="MQ9" s="4"/>
      <c r="MR9" s="4"/>
      <c r="MS9" s="4"/>
      <c r="MT9" s="4"/>
      <c r="MU9" s="4"/>
      <c r="MV9" s="4"/>
      <c r="MW9" s="4"/>
      <c r="MX9" s="4">
        <v>0</v>
      </c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>
        <v>0</v>
      </c>
      <c r="NM9" s="4"/>
      <c r="NN9" s="4"/>
      <c r="NO9" s="4"/>
      <c r="NP9" s="4"/>
      <c r="NQ9" s="4"/>
      <c r="NR9" s="4"/>
      <c r="NS9" s="4"/>
      <c r="NT9" s="4"/>
      <c r="NU9" s="4"/>
      <c r="NV9" s="4">
        <v>0</v>
      </c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>
        <v>0</v>
      </c>
      <c r="OK9" s="4"/>
      <c r="OL9" s="4"/>
      <c r="OM9" s="4"/>
      <c r="ON9" s="4"/>
      <c r="OO9" s="4"/>
      <c r="OP9" s="4"/>
      <c r="OQ9" s="4"/>
      <c r="OR9" s="4"/>
      <c r="OS9" s="4"/>
      <c r="OT9" s="4">
        <v>0</v>
      </c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>
        <v>0</v>
      </c>
      <c r="PI9" s="4"/>
      <c r="PJ9" s="4"/>
      <c r="PK9" s="4"/>
      <c r="PL9" s="4"/>
      <c r="PM9" s="4"/>
      <c r="PN9" s="4"/>
      <c r="PO9" s="4"/>
      <c r="PP9" s="4"/>
      <c r="PQ9" s="4"/>
      <c r="PR9" s="4">
        <v>0</v>
      </c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>
        <v>0</v>
      </c>
      <c r="QE9" s="4">
        <v>0</v>
      </c>
      <c r="QF9" s="4">
        <v>0</v>
      </c>
      <c r="QG9" s="4">
        <v>0</v>
      </c>
      <c r="QH9" s="4">
        <v>0</v>
      </c>
      <c r="QI9" s="4">
        <v>0</v>
      </c>
      <c r="QJ9" s="4" t="s">
        <v>740</v>
      </c>
      <c r="QK9" s="4"/>
      <c r="QL9" s="4"/>
      <c r="QM9" s="4"/>
      <c r="QN9" s="4"/>
      <c r="QO9" s="4"/>
      <c r="QP9" s="4"/>
      <c r="QQ9" s="4">
        <v>25</v>
      </c>
      <c r="QR9" s="4"/>
      <c r="QS9" s="4"/>
      <c r="QT9" s="4"/>
      <c r="QU9" s="4"/>
      <c r="QV9" s="4"/>
      <c r="QW9" s="4"/>
      <c r="QX9" s="4"/>
      <c r="QY9" s="4"/>
      <c r="QZ9" s="4"/>
      <c r="RA9" s="4">
        <v>0</v>
      </c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>
        <v>14</v>
      </c>
      <c r="RP9" s="4"/>
      <c r="RQ9" s="4"/>
      <c r="RR9" s="4"/>
      <c r="RS9" s="4"/>
      <c r="RT9" s="4"/>
      <c r="RU9" s="4"/>
      <c r="RV9" s="4"/>
      <c r="RW9" s="4"/>
      <c r="RX9" s="4"/>
      <c r="RY9" s="4">
        <v>0</v>
      </c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>
        <v>45</v>
      </c>
      <c r="TT9" s="4"/>
      <c r="TU9" s="4"/>
      <c r="TV9" s="4"/>
      <c r="TW9" s="4"/>
      <c r="TX9" s="4"/>
      <c r="TY9" s="4"/>
      <c r="TZ9" s="4"/>
      <c r="UA9" s="4"/>
      <c r="UB9" s="4"/>
      <c r="UC9" s="4">
        <v>10</v>
      </c>
      <c r="UD9" s="4">
        <v>0</v>
      </c>
      <c r="UE9" s="4">
        <v>35</v>
      </c>
      <c r="UF9" s="4" t="s">
        <v>93</v>
      </c>
      <c r="UG9" s="4">
        <v>0</v>
      </c>
      <c r="UH9" s="4">
        <v>70</v>
      </c>
      <c r="UI9" s="4">
        <v>0</v>
      </c>
      <c r="UJ9" s="4">
        <v>0</v>
      </c>
      <c r="UK9" s="4">
        <v>0</v>
      </c>
      <c r="UL9" s="4">
        <v>0</v>
      </c>
      <c r="UM9" s="4">
        <v>0</v>
      </c>
      <c r="UN9" s="4">
        <v>0</v>
      </c>
      <c r="UO9" s="4">
        <v>100</v>
      </c>
      <c r="UP9" s="4">
        <v>2758</v>
      </c>
      <c r="UQ9" s="4">
        <v>100</v>
      </c>
      <c r="UR9" s="4">
        <v>10740</v>
      </c>
      <c r="US9" s="4">
        <v>100</v>
      </c>
      <c r="UT9" s="4">
        <v>4204</v>
      </c>
      <c r="UU9" s="4">
        <v>100</v>
      </c>
      <c r="UV9" s="4">
        <v>30</v>
      </c>
      <c r="UW9" s="4">
        <v>100</v>
      </c>
      <c r="UX9" s="4">
        <v>3080</v>
      </c>
      <c r="UY9" s="4">
        <v>100</v>
      </c>
      <c r="UZ9" s="4">
        <v>891</v>
      </c>
      <c r="VA9" s="4">
        <v>100</v>
      </c>
      <c r="VB9" s="4">
        <v>0</v>
      </c>
      <c r="VC9" s="4">
        <v>100</v>
      </c>
      <c r="VD9" s="4">
        <v>0</v>
      </c>
      <c r="VE9" s="4">
        <v>100</v>
      </c>
      <c r="VF9" s="5">
        <v>60</v>
      </c>
      <c r="VG9" s="5">
        <v>0</v>
      </c>
      <c r="VH9" s="5">
        <v>34</v>
      </c>
      <c r="VI9" s="5"/>
      <c r="VJ9" s="5"/>
      <c r="VK9" s="5"/>
      <c r="VL9" s="5">
        <v>10</v>
      </c>
      <c r="VM9" s="5">
        <v>0</v>
      </c>
      <c r="VN9" s="5">
        <v>0</v>
      </c>
      <c r="VO9" s="5">
        <v>0</v>
      </c>
      <c r="VP9" s="5"/>
      <c r="VQ9" s="5"/>
      <c r="VR9" s="5"/>
      <c r="VS9" s="5"/>
      <c r="VT9" s="5"/>
      <c r="VU9" s="5"/>
      <c r="VV9" s="5"/>
      <c r="VW9" s="5"/>
      <c r="VX9" s="5"/>
      <c r="VY9" s="5">
        <v>4</v>
      </c>
      <c r="VZ9" s="5">
        <v>0</v>
      </c>
      <c r="WA9" s="5">
        <v>0</v>
      </c>
      <c r="WB9" s="5"/>
      <c r="WC9" s="5"/>
      <c r="WD9" s="5"/>
      <c r="WE9" s="5"/>
      <c r="WF9" s="5"/>
      <c r="WG9" s="5"/>
      <c r="WH9" s="5"/>
      <c r="WI9" s="5"/>
      <c r="WJ9" s="5"/>
      <c r="WK9" s="5">
        <v>0</v>
      </c>
      <c r="WL9" s="5" t="s">
        <v>1888</v>
      </c>
      <c r="WM9" s="5" t="s">
        <v>1881</v>
      </c>
      <c r="WN9" s="5"/>
      <c r="WO9" s="5"/>
      <c r="WP9" s="5"/>
      <c r="WQ9" s="5"/>
      <c r="WR9" s="5"/>
      <c r="WS9" s="5"/>
      <c r="WT9" s="5"/>
      <c r="WU9" s="5"/>
      <c r="WV9" s="5">
        <v>30</v>
      </c>
      <c r="WW9" s="5">
        <v>22</v>
      </c>
      <c r="WX9" s="5"/>
      <c r="WY9" s="5"/>
      <c r="WZ9" s="5"/>
      <c r="XA9" s="5"/>
      <c r="XB9" s="5"/>
      <c r="XC9" s="5"/>
      <c r="XD9" s="5"/>
      <c r="XE9" s="5"/>
      <c r="XF9" s="5">
        <v>0</v>
      </c>
      <c r="XG9" s="5">
        <v>0</v>
      </c>
      <c r="XH9" s="5"/>
      <c r="XI9" s="5"/>
      <c r="XJ9" s="5"/>
      <c r="XK9" s="5"/>
      <c r="XL9" s="5"/>
      <c r="XM9" s="5"/>
      <c r="XN9" s="5"/>
      <c r="XO9" s="5"/>
      <c r="XP9" s="5">
        <v>0</v>
      </c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>
        <v>0</v>
      </c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 t="s">
        <v>1884</v>
      </c>
      <c r="YO9" s="5" t="s">
        <v>1435</v>
      </c>
      <c r="YP9" s="5" t="s">
        <v>1424</v>
      </c>
      <c r="YQ9" s="5" t="s">
        <v>1872</v>
      </c>
      <c r="YR9" s="5" t="s">
        <v>1436</v>
      </c>
      <c r="YS9" s="5"/>
      <c r="YT9" s="5"/>
      <c r="YU9" s="5"/>
      <c r="YV9" s="5"/>
      <c r="YW9" s="5"/>
      <c r="YX9" s="5">
        <v>4</v>
      </c>
      <c r="YY9" s="5">
        <v>4</v>
      </c>
      <c r="YZ9" s="5">
        <v>4</v>
      </c>
      <c r="ZA9" s="5">
        <v>13</v>
      </c>
      <c r="ZB9" s="5">
        <v>13</v>
      </c>
      <c r="ZC9" s="5"/>
      <c r="ZD9" s="5"/>
      <c r="ZE9" s="5"/>
      <c r="ZF9" s="5"/>
      <c r="ZG9" s="5"/>
      <c r="ZH9" s="5">
        <v>0</v>
      </c>
      <c r="ZI9" s="5">
        <v>0</v>
      </c>
      <c r="ZJ9" s="5">
        <v>0</v>
      </c>
      <c r="ZK9" s="5">
        <v>0</v>
      </c>
      <c r="ZL9" s="5">
        <v>0</v>
      </c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4">
        <v>0</v>
      </c>
      <c r="AAA9" s="54">
        <v>0.91428571428571437</v>
      </c>
      <c r="AAB9" s="54">
        <v>0</v>
      </c>
      <c r="AAC9" s="54">
        <v>0</v>
      </c>
      <c r="AAD9" s="54">
        <v>8.5714285714285729E-2</v>
      </c>
      <c r="AAE9" s="54">
        <v>1.2000000000000002</v>
      </c>
      <c r="AAF9" s="54">
        <v>0.91428571428571437</v>
      </c>
      <c r="AAG9" s="54">
        <v>0.95</v>
      </c>
      <c r="AAH9" s="54">
        <v>0.05</v>
      </c>
      <c r="AAI9" s="54">
        <v>0</v>
      </c>
      <c r="AAJ9" s="54">
        <v>0</v>
      </c>
      <c r="AAK9" s="54">
        <v>0</v>
      </c>
      <c r="AAL9" s="54">
        <v>0</v>
      </c>
      <c r="AAM9" s="54">
        <v>1</v>
      </c>
      <c r="AAN9" s="54">
        <v>0.5078125</v>
      </c>
      <c r="AAO9" s="54">
        <v>0.45229088345864665</v>
      </c>
      <c r="AAP9" s="54">
        <v>0</v>
      </c>
      <c r="AAQ9" s="54">
        <v>0</v>
      </c>
      <c r="AAR9" s="54">
        <v>3.9896616541353389E-2</v>
      </c>
      <c r="AAS9" s="54">
        <v>0.55855263157894752</v>
      </c>
      <c r="AAT9" s="54">
        <v>0.96010338345864665</v>
      </c>
      <c r="AAU9" s="5" t="s">
        <v>1878</v>
      </c>
      <c r="AAV9" s="5">
        <v>365</v>
      </c>
      <c r="AAW9" s="5"/>
      <c r="AAX9" s="5"/>
      <c r="AAY9" s="5"/>
      <c r="AAZ9" s="5">
        <v>60</v>
      </c>
      <c r="ABA9" s="5"/>
      <c r="ABB9" s="5"/>
      <c r="ABC9" s="5"/>
      <c r="ABD9" s="5"/>
      <c r="ABE9" s="5"/>
      <c r="ABF9" s="5"/>
      <c r="ABG9" s="5">
        <v>40</v>
      </c>
      <c r="ABH9" s="5"/>
      <c r="ABI9" s="5"/>
      <c r="ABJ9" s="5"/>
      <c r="ABK9" s="5"/>
      <c r="ABL9" s="5"/>
      <c r="ABM9" s="5"/>
      <c r="ABN9" s="5"/>
      <c r="ABO9" s="5"/>
      <c r="ABP9" s="5"/>
      <c r="ABQ9" s="5">
        <v>1.2</v>
      </c>
      <c r="ABR9" s="5"/>
      <c r="ABS9" s="5"/>
      <c r="ABT9" s="5"/>
      <c r="ABU9" s="5"/>
      <c r="ABV9" s="5"/>
      <c r="ABW9" s="5"/>
      <c r="ABX9" s="5">
        <v>0.5</v>
      </c>
      <c r="ABY9" s="5">
        <v>2</v>
      </c>
      <c r="ABZ9" s="5">
        <v>2</v>
      </c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 t="s">
        <v>1879</v>
      </c>
      <c r="ADU9" s="5">
        <v>152</v>
      </c>
      <c r="ADV9" s="5">
        <v>213</v>
      </c>
      <c r="ADW9" s="5">
        <v>0</v>
      </c>
      <c r="ADX9" s="5"/>
      <c r="ADY9" s="5">
        <v>60</v>
      </c>
      <c r="ADZ9" s="5"/>
      <c r="AEA9" s="5"/>
      <c r="AEB9" s="5"/>
      <c r="AEC9" s="5"/>
      <c r="AED9" s="5"/>
      <c r="AEE9" s="5"/>
      <c r="AEF9" s="5">
        <v>40</v>
      </c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>
        <v>1</v>
      </c>
      <c r="AEV9" s="5"/>
      <c r="AEW9" s="5"/>
      <c r="AEX9" s="5">
        <v>1</v>
      </c>
      <c r="AEY9" s="5">
        <v>1</v>
      </c>
      <c r="AEZ9" s="5"/>
      <c r="AFA9" s="5"/>
      <c r="AFB9" s="5"/>
      <c r="AFC9" s="5"/>
      <c r="AFD9" s="5"/>
      <c r="AFE9" s="5"/>
      <c r="AFF9" s="5"/>
      <c r="AFG9" s="5"/>
      <c r="AFH9" s="5">
        <v>100</v>
      </c>
      <c r="AFI9" s="5"/>
      <c r="AFJ9" s="5">
        <v>0</v>
      </c>
      <c r="AFK9" s="5"/>
      <c r="AFL9" s="5"/>
      <c r="AFM9" s="5"/>
      <c r="AFN9" s="5"/>
      <c r="AFO9" s="5"/>
      <c r="AFP9" s="5"/>
      <c r="AFQ9" s="5">
        <v>0</v>
      </c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>
        <v>0</v>
      </c>
      <c r="AGG9" s="5"/>
      <c r="AGH9" s="5"/>
      <c r="AGI9" s="5">
        <v>0</v>
      </c>
      <c r="AGJ9" s="5">
        <v>0</v>
      </c>
      <c r="AGK9" s="5"/>
      <c r="AGL9" s="5"/>
      <c r="AGM9" s="5"/>
      <c r="AGN9" s="5"/>
      <c r="AGO9" s="5"/>
      <c r="AGP9" s="5"/>
      <c r="AGQ9" s="5"/>
      <c r="AGR9" s="5"/>
      <c r="AGS9" s="5" t="s">
        <v>1880</v>
      </c>
      <c r="AGT9" s="5">
        <v>167</v>
      </c>
      <c r="AGU9" s="5">
        <v>167</v>
      </c>
      <c r="AGV9" s="5">
        <v>0</v>
      </c>
      <c r="AGW9" s="5"/>
      <c r="AGX9" s="5">
        <v>70</v>
      </c>
      <c r="AGY9" s="5"/>
      <c r="AGZ9" s="5"/>
      <c r="AHA9" s="5"/>
      <c r="AHB9" s="5"/>
      <c r="AHC9" s="5"/>
      <c r="AHD9" s="5"/>
      <c r="AHE9" s="5">
        <v>30</v>
      </c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>
        <v>1</v>
      </c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>
        <v>100</v>
      </c>
      <c r="AIH9" s="5"/>
      <c r="AII9" s="5">
        <v>0</v>
      </c>
      <c r="AIJ9" s="5"/>
      <c r="AIK9" s="5"/>
      <c r="AIL9" s="5"/>
      <c r="AIM9" s="5"/>
      <c r="AIN9" s="5"/>
      <c r="AIO9" s="5"/>
      <c r="AIP9" s="5">
        <v>0</v>
      </c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>
        <v>0</v>
      </c>
      <c r="AJF9" s="5"/>
      <c r="AJG9" s="5"/>
      <c r="AJH9" s="5"/>
      <c r="AJI9" s="5"/>
      <c r="AJJ9" s="5"/>
      <c r="AJK9" s="11">
        <v>97.22</v>
      </c>
      <c r="AJL9" s="11">
        <v>0</v>
      </c>
      <c r="AJM9" s="11">
        <v>0</v>
      </c>
      <c r="AJN9" s="11">
        <v>0</v>
      </c>
      <c r="AJO9" s="11">
        <v>2.78</v>
      </c>
      <c r="AJP9" s="11">
        <v>0</v>
      </c>
      <c r="AJQ9" s="11" t="s">
        <v>1650</v>
      </c>
      <c r="AJR9" s="11">
        <v>180978.88</v>
      </c>
      <c r="AJS9" s="11">
        <v>5799</v>
      </c>
      <c r="AJT9" s="11">
        <v>2982</v>
      </c>
      <c r="AJU9" s="11">
        <v>0.8</v>
      </c>
      <c r="AJV9" s="11">
        <v>72</v>
      </c>
      <c r="AJW9" s="13">
        <f t="shared" si="3"/>
        <v>2</v>
      </c>
      <c r="AJX9" s="11">
        <v>70</v>
      </c>
      <c r="AJY9" s="11">
        <v>70</v>
      </c>
      <c r="AJZ9" s="11">
        <v>0</v>
      </c>
      <c r="AKA9" s="11">
        <v>3080</v>
      </c>
      <c r="AKB9" s="11"/>
      <c r="AKC9" s="11">
        <v>0</v>
      </c>
      <c r="AKD9" s="11"/>
      <c r="AKE9" s="11"/>
      <c r="AKF9" s="11"/>
      <c r="AKG9" s="11">
        <v>0</v>
      </c>
      <c r="AKH9" s="11">
        <v>0</v>
      </c>
      <c r="AKI9" s="11">
        <v>0</v>
      </c>
      <c r="AKJ9" s="11">
        <v>0</v>
      </c>
      <c r="AKK9" s="11">
        <v>0</v>
      </c>
      <c r="AKL9" s="11">
        <v>0</v>
      </c>
      <c r="AKM9" s="11">
        <v>0</v>
      </c>
      <c r="AKN9" s="11">
        <v>0</v>
      </c>
      <c r="AKO9" s="11">
        <v>0</v>
      </c>
      <c r="AKP9" s="11"/>
      <c r="AKQ9" s="11">
        <v>11.18</v>
      </c>
      <c r="AKR9" s="11">
        <v>2213.7199999999998</v>
      </c>
      <c r="AKS9" s="11">
        <v>3.53</v>
      </c>
      <c r="AKT9" s="11">
        <v>0</v>
      </c>
      <c r="AKU9" s="11">
        <v>3896.06</v>
      </c>
      <c r="AKV9" s="11">
        <v>24.45</v>
      </c>
      <c r="AKW9" s="11">
        <v>0</v>
      </c>
      <c r="AKX9" s="11">
        <v>9708.1200000000008</v>
      </c>
      <c r="AKY9" s="11">
        <v>65.08</v>
      </c>
      <c r="AKZ9" s="11">
        <v>16.75</v>
      </c>
      <c r="ALA9" s="11">
        <v>18.170000000000002</v>
      </c>
      <c r="ALB9" s="11">
        <v>90.54</v>
      </c>
      <c r="ALC9" s="11">
        <v>8.19</v>
      </c>
      <c r="ALD9" s="11">
        <v>21.91</v>
      </c>
      <c r="ALE9" s="11">
        <v>31.68</v>
      </c>
      <c r="ALF9" s="11">
        <v>1.27</v>
      </c>
      <c r="ALG9" s="11">
        <v>46.41</v>
      </c>
      <c r="ALH9" s="11">
        <v>30.63</v>
      </c>
      <c r="ALI9" s="11">
        <v>60.15</v>
      </c>
      <c r="ALJ9" s="11">
        <v>0</v>
      </c>
      <c r="ALK9" s="11">
        <v>9.2200000000000006</v>
      </c>
      <c r="ALL9" s="11">
        <v>56.82</v>
      </c>
      <c r="ALM9" s="11">
        <v>15.41</v>
      </c>
      <c r="ALN9" s="11">
        <v>9.75</v>
      </c>
      <c r="ALO9" s="11">
        <v>0</v>
      </c>
      <c r="ALP9" s="11">
        <v>0</v>
      </c>
      <c r="ALQ9" s="11">
        <v>0.2</v>
      </c>
      <c r="ALR9" s="11">
        <v>19.739999999999998</v>
      </c>
      <c r="ALS9" s="11">
        <v>10</v>
      </c>
      <c r="ALT9" s="11">
        <v>14.17</v>
      </c>
      <c r="ALU9" s="11">
        <v>2.08</v>
      </c>
      <c r="ALV9" s="11">
        <v>0</v>
      </c>
      <c r="ALW9" s="11">
        <v>0</v>
      </c>
      <c r="ALX9" s="11">
        <v>55.1</v>
      </c>
      <c r="ALY9" s="11">
        <v>16.239999999999998</v>
      </c>
      <c r="ALZ9" s="11">
        <v>38.86</v>
      </c>
      <c r="AMA9" s="11">
        <v>37.090000000000003</v>
      </c>
      <c r="AMB9" s="11">
        <v>14.42</v>
      </c>
      <c r="AMC9" s="11">
        <v>0</v>
      </c>
      <c r="AMD9" s="11">
        <v>62.91</v>
      </c>
      <c r="AME9" s="11">
        <v>12.7</v>
      </c>
      <c r="AMF9" s="11">
        <v>0.28999999999999998</v>
      </c>
      <c r="AMG9" s="11"/>
      <c r="AMH9" s="11">
        <v>3368.15</v>
      </c>
      <c r="AMI9" s="11">
        <v>866.85</v>
      </c>
      <c r="AMJ9" s="11">
        <v>940.57</v>
      </c>
      <c r="AMK9" s="11">
        <v>2940.74</v>
      </c>
      <c r="AML9" s="11">
        <v>2234.83</v>
      </c>
      <c r="AMM9" s="11">
        <v>69.77</v>
      </c>
      <c r="AMN9" s="11">
        <v>30.23</v>
      </c>
      <c r="AMO9" s="11">
        <v>56.82</v>
      </c>
      <c r="AMP9" s="11">
        <v>0.47</v>
      </c>
      <c r="AMQ9" s="11">
        <v>0.64</v>
      </c>
      <c r="AMR9" s="11">
        <v>0.19</v>
      </c>
      <c r="AMS9" s="11">
        <v>0.06</v>
      </c>
      <c r="AMT9" s="11">
        <v>0.06</v>
      </c>
      <c r="AMU9" s="11">
        <v>0.12</v>
      </c>
      <c r="AMV9" s="11">
        <v>0</v>
      </c>
      <c r="AMW9" s="11">
        <v>0.02</v>
      </c>
      <c r="AMX9" s="11">
        <v>1.08</v>
      </c>
      <c r="AMY9" s="11">
        <v>0</v>
      </c>
      <c r="AMZ9" s="11">
        <v>0</v>
      </c>
      <c r="ANA9" s="11">
        <v>0.56000000000000005</v>
      </c>
      <c r="ANB9" s="11">
        <v>0.05</v>
      </c>
      <c r="ANC9" s="11">
        <v>0.61</v>
      </c>
      <c r="AND9" s="11">
        <v>5.88</v>
      </c>
      <c r="ANE9" s="11">
        <v>13.62</v>
      </c>
      <c r="ANF9" s="11">
        <v>698984.79</v>
      </c>
      <c r="ANG9" s="11">
        <v>0.79</v>
      </c>
      <c r="ANH9" s="11">
        <v>0.72</v>
      </c>
      <c r="ANI9" s="11">
        <v>1.1499999999999999</v>
      </c>
      <c r="ANJ9" s="11">
        <v>0</v>
      </c>
      <c r="ANK9" s="11">
        <v>0.03</v>
      </c>
      <c r="ANL9" s="11">
        <v>2.69</v>
      </c>
      <c r="ANM9" s="11">
        <v>159</v>
      </c>
      <c r="ANN9" s="11">
        <v>2213.7199999999998</v>
      </c>
      <c r="ANO9" s="11">
        <v>-1</v>
      </c>
      <c r="ANP9" s="11">
        <v>14</v>
      </c>
      <c r="ANQ9" s="11">
        <v>146</v>
      </c>
      <c r="ANR9" s="11">
        <v>254.04</v>
      </c>
      <c r="ANS9" s="11">
        <v>3.53</v>
      </c>
      <c r="ANT9" s="11">
        <v>0.28000000000000003</v>
      </c>
      <c r="ANU9" s="11">
        <v>0.12</v>
      </c>
      <c r="ANV9" s="11">
        <v>0.6</v>
      </c>
      <c r="ANW9" s="11">
        <v>0</v>
      </c>
      <c r="ANX9" s="11">
        <v>0</v>
      </c>
      <c r="ANY9" s="11">
        <v>804.75</v>
      </c>
      <c r="ANZ9" s="11">
        <v>11.18</v>
      </c>
      <c r="AOA9" s="11"/>
      <c r="AOB9" s="11">
        <v>5569</v>
      </c>
      <c r="AOC9" s="11">
        <v>50.56</v>
      </c>
      <c r="AOD9" s="11">
        <v>35</v>
      </c>
      <c r="AOE9" s="11">
        <v>103.79</v>
      </c>
      <c r="AOF9" s="11">
        <v>2021.22</v>
      </c>
      <c r="AOG9" s="11">
        <v>77.36</v>
      </c>
      <c r="AOH9" s="11">
        <v>0</v>
      </c>
      <c r="AOI9" s="11">
        <v>71.819999999999993</v>
      </c>
      <c r="AOJ9" s="11">
        <v>3.5</v>
      </c>
      <c r="AOK9" s="11">
        <v>0.97</v>
      </c>
      <c r="AOL9" s="11">
        <v>0</v>
      </c>
      <c r="AOM9" s="11">
        <v>42.78</v>
      </c>
      <c r="AON9" s="11">
        <v>207</v>
      </c>
      <c r="AOO9" s="11"/>
      <c r="AOP9" s="11"/>
      <c r="AOQ9" s="11">
        <v>62.5</v>
      </c>
      <c r="AOR9" s="11">
        <v>86.22</v>
      </c>
      <c r="AOS9" s="11"/>
      <c r="AOT9" s="11">
        <v>0</v>
      </c>
      <c r="AOU9" s="11">
        <v>0</v>
      </c>
      <c r="AOV9" s="11">
        <v>0</v>
      </c>
      <c r="AOW9" s="11">
        <v>0</v>
      </c>
      <c r="AOX9" s="11">
        <v>0</v>
      </c>
      <c r="AOY9" s="11">
        <v>0</v>
      </c>
      <c r="AOZ9" s="11">
        <v>0</v>
      </c>
      <c r="APA9" s="11">
        <v>0</v>
      </c>
      <c r="APB9" s="11">
        <v>0</v>
      </c>
      <c r="APC9" s="11">
        <v>0</v>
      </c>
      <c r="APD9" s="11">
        <v>0</v>
      </c>
      <c r="APE9" s="11">
        <v>0</v>
      </c>
      <c r="APF9" s="11">
        <v>0</v>
      </c>
      <c r="APG9" s="11">
        <v>0</v>
      </c>
      <c r="APH9" s="11">
        <v>0</v>
      </c>
      <c r="API9" s="11">
        <v>0</v>
      </c>
      <c r="APJ9" s="11">
        <v>0</v>
      </c>
      <c r="APK9" s="11">
        <v>0</v>
      </c>
      <c r="APL9" s="11">
        <v>0</v>
      </c>
      <c r="APM9" s="11"/>
      <c r="APN9" s="11">
        <v>0</v>
      </c>
      <c r="APO9" s="11">
        <v>0</v>
      </c>
      <c r="APP9" s="11">
        <v>0</v>
      </c>
      <c r="APQ9" s="11">
        <v>0</v>
      </c>
      <c r="APR9" s="11">
        <v>0</v>
      </c>
      <c r="APS9" s="11">
        <v>0</v>
      </c>
      <c r="APT9" s="11">
        <v>0</v>
      </c>
      <c r="APU9" s="11">
        <v>0</v>
      </c>
      <c r="APV9" s="11"/>
      <c r="APW9" s="11">
        <v>2</v>
      </c>
      <c r="APX9" s="11">
        <v>0</v>
      </c>
      <c r="APY9" s="11">
        <v>0</v>
      </c>
      <c r="APZ9" s="11">
        <v>104382</v>
      </c>
      <c r="AQA9" s="11">
        <v>0</v>
      </c>
      <c r="AQB9" s="11">
        <v>1</v>
      </c>
      <c r="AQC9" s="11">
        <v>1</v>
      </c>
      <c r="AQD9" s="11">
        <v>0</v>
      </c>
      <c r="AQE9" s="11">
        <v>0.03</v>
      </c>
      <c r="AQF9" s="11">
        <v>3.5</v>
      </c>
      <c r="AQG9" s="11">
        <v>0</v>
      </c>
      <c r="AQH9" s="11">
        <v>0</v>
      </c>
      <c r="AQI9" s="11">
        <v>0</v>
      </c>
      <c r="AQJ9" s="11">
        <v>0</v>
      </c>
      <c r="AQK9" s="11">
        <v>0.8</v>
      </c>
      <c r="AQL9" s="11">
        <v>1</v>
      </c>
      <c r="AQM9" s="11">
        <v>0</v>
      </c>
      <c r="AQN9" s="11">
        <v>0</v>
      </c>
      <c r="AQO9" s="11">
        <v>0</v>
      </c>
      <c r="AQP9" s="11">
        <v>1</v>
      </c>
      <c r="AQQ9" s="11">
        <v>0</v>
      </c>
      <c r="AQR9" s="11">
        <v>0</v>
      </c>
      <c r="AQS9" s="11">
        <v>0</v>
      </c>
      <c r="AQT9" s="11">
        <v>0</v>
      </c>
      <c r="AQU9" s="11">
        <v>0</v>
      </c>
      <c r="AQV9" s="11">
        <v>0</v>
      </c>
      <c r="AQW9" s="11">
        <v>0</v>
      </c>
      <c r="AQX9" s="11">
        <v>0</v>
      </c>
      <c r="AQY9" s="11">
        <v>0</v>
      </c>
      <c r="AQZ9" s="11">
        <v>0</v>
      </c>
      <c r="ARA9" s="11">
        <v>0</v>
      </c>
      <c r="ARB9" s="11">
        <v>0</v>
      </c>
      <c r="ARC9" s="11">
        <v>0.19</v>
      </c>
      <c r="ARD9" s="11">
        <v>198</v>
      </c>
      <c r="ARE9" s="11">
        <v>2864</v>
      </c>
      <c r="ARF9" s="11">
        <v>5799</v>
      </c>
      <c r="ARG9" s="11">
        <v>8312</v>
      </c>
      <c r="ARH9" s="11">
        <v>153</v>
      </c>
      <c r="ARI9" s="11">
        <v>204</v>
      </c>
      <c r="ARJ9" s="11">
        <v>814</v>
      </c>
      <c r="ARK9" s="11">
        <v>0.13900000000000001</v>
      </c>
      <c r="ARL9" s="11">
        <v>0</v>
      </c>
      <c r="ARM9" s="11">
        <v>0</v>
      </c>
      <c r="ARN9" s="11">
        <v>0</v>
      </c>
      <c r="ARO9" s="11">
        <v>0</v>
      </c>
      <c r="ARP9" s="11">
        <v>0</v>
      </c>
      <c r="ARQ9" s="11"/>
      <c r="ARR9" s="11"/>
      <c r="ARS9" s="11"/>
      <c r="ART9" s="11"/>
      <c r="ARU9" s="11"/>
      <c r="ARV9" s="11"/>
      <c r="ARW9" s="11"/>
      <c r="ARX9" s="11"/>
      <c r="ARY9" s="11"/>
      <c r="ARZ9" s="11"/>
      <c r="ASA9" s="11"/>
      <c r="ASB9" s="11"/>
      <c r="ASC9" s="11"/>
      <c r="ASD9" s="11"/>
      <c r="ASE9" s="11"/>
      <c r="ASF9" s="11"/>
      <c r="ASG9" s="11"/>
      <c r="ASH9" s="11">
        <v>2238.7399999999998</v>
      </c>
      <c r="ASI9" s="11"/>
      <c r="ASJ9" s="11"/>
      <c r="ASK9" s="11"/>
      <c r="ASL9" s="11">
        <v>0</v>
      </c>
      <c r="ASM9" s="11"/>
      <c r="ASN9" s="11"/>
      <c r="ASO9" s="11"/>
      <c r="ASP9" s="11"/>
      <c r="ASQ9" s="11"/>
      <c r="ASR9" s="11"/>
      <c r="ASS9" s="11"/>
      <c r="AST9" s="11"/>
      <c r="ASU9" s="11"/>
      <c r="ASV9" s="11"/>
      <c r="ASW9" s="11"/>
      <c r="ASX9" s="11"/>
      <c r="ASY9" s="11"/>
      <c r="ASZ9" s="11">
        <v>10.029999999999999</v>
      </c>
      <c r="ATA9" s="11">
        <v>4.2300000000000004</v>
      </c>
      <c r="ATB9" s="11"/>
      <c r="ATC9" s="11"/>
      <c r="ATD9" s="11"/>
      <c r="ATE9" s="11"/>
      <c r="ATF9" s="11"/>
      <c r="ATG9" s="11">
        <v>25.12</v>
      </c>
      <c r="ATH9" s="11"/>
      <c r="ATI9" s="34">
        <v>8.2965964567177607E-3</v>
      </c>
      <c r="ATJ9" s="11"/>
      <c r="ATK9" s="11">
        <v>0.08</v>
      </c>
      <c r="ATL9" s="11"/>
      <c r="ATM9" s="11"/>
      <c r="ATN9" s="34">
        <v>2.4370037577476E-3</v>
      </c>
      <c r="ATO9" s="11"/>
      <c r="ATP9" s="11">
        <v>0.02</v>
      </c>
      <c r="ATQ9" s="11"/>
      <c r="ATR9" s="11"/>
      <c r="ATS9" s="11">
        <v>9.7899999999999991</v>
      </c>
      <c r="ATT9" s="11"/>
      <c r="ATU9" s="11">
        <v>92.38</v>
      </c>
      <c r="ATV9" s="11"/>
      <c r="ATW9" s="11"/>
      <c r="ATX9" s="11"/>
      <c r="ATY9" s="11"/>
      <c r="ATZ9" s="11"/>
      <c r="AUA9" s="11"/>
      <c r="AUB9" s="13">
        <f t="shared" si="4"/>
        <v>1115.6399999999999</v>
      </c>
      <c r="AUC9" s="13">
        <f t="shared" si="5"/>
        <v>2.5174248817532705</v>
      </c>
      <c r="AUD9" s="35">
        <f t="shared" si="6"/>
        <v>8.5703841397894465</v>
      </c>
      <c r="AUE9" s="13">
        <f t="shared" si="7"/>
        <v>3338.7095986635036</v>
      </c>
      <c r="AUF9" s="13">
        <f t="shared" si="0"/>
        <v>2604.0658276863505</v>
      </c>
      <c r="AUG9" s="13">
        <f t="shared" si="1"/>
        <v>3.53</v>
      </c>
      <c r="AUH9" s="56">
        <v>7.9422113289760361</v>
      </c>
      <c r="AUI9" s="56">
        <v>4.5005306277549773</v>
      </c>
      <c r="AUJ9" s="56">
        <v>7.7080108585313587</v>
      </c>
      <c r="AUK9" s="56">
        <v>6.0865381031025123</v>
      </c>
      <c r="AUL9" s="56">
        <v>6.5845160406397545</v>
      </c>
      <c r="AUM9" s="56">
        <v>6.1572981895633667</v>
      </c>
      <c r="AUN9" s="56">
        <v>5.8013598831017656</v>
      </c>
      <c r="AUO9" s="56">
        <v>3.0996357771120286</v>
      </c>
      <c r="AUP9" s="56">
        <v>5.3599702443569468</v>
      </c>
      <c r="AUQ9" s="56">
        <v>5.3193850233536555</v>
      </c>
      <c r="AUR9" s="56">
        <v>7.1114047196770471</v>
      </c>
      <c r="AUS9" s="56">
        <v>5.1060152975956701</v>
      </c>
      <c r="AUT9" s="56">
        <v>5.5629941676733479</v>
      </c>
      <c r="AUU9" s="56">
        <v>5.7483494451666655</v>
      </c>
      <c r="AUV9" s="56">
        <v>5.9956474914753368</v>
      </c>
      <c r="AUW9" s="57">
        <v>6.2350515463917553</v>
      </c>
      <c r="AUX9" s="57">
        <v>10</v>
      </c>
      <c r="AUY9" s="57">
        <v>6.3280226574436487</v>
      </c>
      <c r="AUZ9" s="58">
        <v>5.9008588648940297</v>
      </c>
      <c r="AVA9" s="58">
        <v>9.7027429105946172</v>
      </c>
      <c r="AVB9" s="57">
        <v>7.4404392176318028</v>
      </c>
    </row>
    <row r="10" spans="1:1250" x14ac:dyDescent="0.2">
      <c r="A10" t="s">
        <v>89</v>
      </c>
      <c r="B10" s="28">
        <v>15050110</v>
      </c>
      <c r="C10" t="s">
        <v>1741</v>
      </c>
      <c r="D10" t="s">
        <v>2274</v>
      </c>
      <c r="E10" t="s">
        <v>2264</v>
      </c>
      <c r="F10" s="28">
        <v>2013</v>
      </c>
      <c r="G10" s="29">
        <v>44265</v>
      </c>
      <c r="H10" s="28" t="s">
        <v>90</v>
      </c>
      <c r="I10" s="31" t="s">
        <v>91</v>
      </c>
      <c r="J10" s="31" t="s">
        <v>91</v>
      </c>
      <c r="K10" s="31" t="s">
        <v>92</v>
      </c>
      <c r="L10" s="31"/>
      <c r="M10" s="1" t="s">
        <v>93</v>
      </c>
      <c r="N10" s="1" t="s">
        <v>91</v>
      </c>
      <c r="O10" s="1" t="s">
        <v>93</v>
      </c>
      <c r="P10" s="1" t="s">
        <v>91</v>
      </c>
      <c r="Q10" s="1"/>
      <c r="R10" s="1" t="s">
        <v>91</v>
      </c>
      <c r="S10" s="1" t="s">
        <v>91</v>
      </c>
      <c r="T10" s="1" t="s">
        <v>91</v>
      </c>
      <c r="U10" s="1" t="s">
        <v>91</v>
      </c>
      <c r="V10" s="1"/>
      <c r="W10" s="1"/>
      <c r="X10" s="1" t="s">
        <v>91</v>
      </c>
      <c r="Y10" s="1"/>
      <c r="Z10" s="1"/>
      <c r="AA10" s="31" t="s">
        <v>99</v>
      </c>
      <c r="AB10" s="31" t="s">
        <v>91</v>
      </c>
      <c r="AC10" s="31">
        <v>2</v>
      </c>
      <c r="AD10" s="31">
        <v>33000</v>
      </c>
      <c r="AE10" s="31" t="s">
        <v>93</v>
      </c>
      <c r="AF10" s="31" t="s">
        <v>101</v>
      </c>
      <c r="AG10" s="31">
        <v>4500</v>
      </c>
      <c r="AH10" s="31"/>
      <c r="AI10" s="31"/>
      <c r="AJ10" s="31">
        <v>0</v>
      </c>
      <c r="AK10" s="31">
        <v>0</v>
      </c>
      <c r="AL10" s="31"/>
      <c r="AM10" s="31" t="s">
        <v>91</v>
      </c>
      <c r="AN10" s="31"/>
      <c r="AO10" s="31"/>
      <c r="AP10" s="31"/>
      <c r="AQ10" s="31" t="s">
        <v>91</v>
      </c>
      <c r="AR10" s="31"/>
      <c r="AS10" s="31"/>
      <c r="AT10" s="31"/>
      <c r="AU10" s="31">
        <v>4000</v>
      </c>
      <c r="AV10" s="31">
        <v>0</v>
      </c>
      <c r="AW10" s="31">
        <v>0</v>
      </c>
      <c r="AX10" s="31"/>
      <c r="AY10" s="31" t="s">
        <v>95</v>
      </c>
      <c r="AZ10" s="31">
        <v>118</v>
      </c>
      <c r="BA10" s="31">
        <v>0</v>
      </c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 t="s">
        <v>91</v>
      </c>
      <c r="BO10" s="31"/>
      <c r="BP10" s="31"/>
      <c r="BQ10" s="31"/>
      <c r="BR10" s="31" t="s">
        <v>95</v>
      </c>
      <c r="BS10" s="31">
        <v>0</v>
      </c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0">
        <f t="shared" si="2"/>
        <v>100</v>
      </c>
      <c r="CQ10" s="30">
        <v>0</v>
      </c>
      <c r="CR10" s="30" t="s">
        <v>247</v>
      </c>
      <c r="CS10" s="30"/>
      <c r="CT10" s="30"/>
      <c r="CU10" s="30">
        <v>100</v>
      </c>
      <c r="CV10" s="30"/>
      <c r="CW10" s="30"/>
      <c r="CX10" s="30">
        <v>65</v>
      </c>
      <c r="CY10" s="30">
        <v>25</v>
      </c>
      <c r="CZ10" s="30">
        <v>23</v>
      </c>
      <c r="DA10" s="30">
        <v>12</v>
      </c>
      <c r="DB10" s="30">
        <v>0</v>
      </c>
      <c r="DC10" s="30">
        <v>0</v>
      </c>
      <c r="DD10" s="30">
        <v>67</v>
      </c>
      <c r="DE10" s="30">
        <v>28</v>
      </c>
      <c r="DF10" s="30">
        <v>25</v>
      </c>
      <c r="DG10" s="30">
        <v>7</v>
      </c>
      <c r="DH10" s="30"/>
      <c r="DI10" s="30"/>
      <c r="DJ10" s="30">
        <v>65</v>
      </c>
      <c r="DK10" s="30">
        <v>22</v>
      </c>
      <c r="DL10" s="30">
        <v>28</v>
      </c>
      <c r="DM10" s="30">
        <v>19</v>
      </c>
      <c r="DN10" s="30"/>
      <c r="DO10" s="30"/>
      <c r="DP10" s="30">
        <v>615</v>
      </c>
      <c r="DQ10" s="30">
        <v>154</v>
      </c>
      <c r="DR10" s="30">
        <v>351</v>
      </c>
      <c r="DS10" s="30">
        <v>566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0"/>
      <c r="EB10" s="30">
        <v>6</v>
      </c>
      <c r="EC10" s="30">
        <v>0</v>
      </c>
      <c r="ED10" s="30">
        <v>0</v>
      </c>
      <c r="EE10" s="30">
        <v>0</v>
      </c>
      <c r="EF10" s="30">
        <v>0</v>
      </c>
      <c r="EG10" s="30">
        <v>0</v>
      </c>
      <c r="EH10" s="30">
        <v>1</v>
      </c>
      <c r="EI10" s="30">
        <v>36</v>
      </c>
      <c r="EJ10" s="30">
        <v>0</v>
      </c>
      <c r="EK10" s="30"/>
      <c r="EL10" s="30">
        <v>0</v>
      </c>
      <c r="EM10" s="30">
        <v>0</v>
      </c>
      <c r="EN10" s="30">
        <v>0</v>
      </c>
      <c r="EO10" s="30">
        <v>0</v>
      </c>
      <c r="EP10" s="30">
        <v>0</v>
      </c>
      <c r="EQ10" s="30">
        <v>0</v>
      </c>
      <c r="ER10" s="30">
        <v>650</v>
      </c>
      <c r="ES10" s="30">
        <v>0</v>
      </c>
      <c r="ET10" s="30">
        <v>0</v>
      </c>
      <c r="EU10" s="30">
        <v>0</v>
      </c>
      <c r="EV10" s="30">
        <v>0</v>
      </c>
      <c r="EW10" s="30"/>
      <c r="EX10" s="30">
        <v>550</v>
      </c>
      <c r="EY10" s="30">
        <v>50</v>
      </c>
      <c r="EZ10" s="30">
        <v>0</v>
      </c>
      <c r="FA10" s="30"/>
      <c r="FB10" s="30">
        <v>327159</v>
      </c>
      <c r="FC10" s="30">
        <v>0</v>
      </c>
      <c r="FD10" s="30">
        <v>327159</v>
      </c>
      <c r="FE10" s="30">
        <v>40.9</v>
      </c>
      <c r="FF10" s="30">
        <v>32.1</v>
      </c>
      <c r="FG10" s="30"/>
      <c r="FH10" s="30">
        <v>34</v>
      </c>
      <c r="FI10" s="30" t="s">
        <v>1805</v>
      </c>
      <c r="FJ10" s="30">
        <v>9</v>
      </c>
      <c r="FK10" s="30">
        <v>12</v>
      </c>
      <c r="FL10" s="30">
        <v>0</v>
      </c>
      <c r="FM10" s="30">
        <v>13</v>
      </c>
      <c r="FN10" s="30">
        <v>8</v>
      </c>
      <c r="FO10" s="30">
        <v>0</v>
      </c>
      <c r="FP10" s="30">
        <v>0</v>
      </c>
      <c r="FQ10" s="30">
        <v>377</v>
      </c>
      <c r="FR10" s="30">
        <v>0</v>
      </c>
      <c r="FS10" s="30">
        <v>81</v>
      </c>
      <c r="FT10" s="30">
        <v>5</v>
      </c>
      <c r="FU10" s="30">
        <v>249000</v>
      </c>
      <c r="FV10" s="30">
        <v>95.9</v>
      </c>
      <c r="FW10" s="30">
        <v>11941</v>
      </c>
      <c r="FX10" s="32">
        <v>365</v>
      </c>
      <c r="FY10" s="32">
        <v>365</v>
      </c>
      <c r="FZ10" s="32">
        <v>365</v>
      </c>
      <c r="GA10" s="32">
        <v>304</v>
      </c>
      <c r="GB10" s="32">
        <v>0</v>
      </c>
      <c r="GC10" s="32">
        <v>178</v>
      </c>
      <c r="GD10" s="32">
        <v>122</v>
      </c>
      <c r="GE10" s="32">
        <v>213</v>
      </c>
      <c r="GF10" s="32">
        <v>152</v>
      </c>
      <c r="GG10" s="32">
        <v>151</v>
      </c>
      <c r="GH10" s="32">
        <v>243</v>
      </c>
      <c r="GI10" s="32">
        <v>152</v>
      </c>
      <c r="GJ10" s="32">
        <v>152</v>
      </c>
      <c r="GK10" s="32" t="s">
        <v>1817</v>
      </c>
      <c r="GL10" s="32" t="s">
        <v>1817</v>
      </c>
      <c r="GM10" s="32" t="s">
        <v>1819</v>
      </c>
      <c r="GN10" s="32" t="s">
        <v>1819</v>
      </c>
      <c r="GO10" s="32" t="s">
        <v>91</v>
      </c>
      <c r="GP10" s="32" t="s">
        <v>91</v>
      </c>
      <c r="GQ10" s="32">
        <v>12</v>
      </c>
      <c r="GR10" s="32" t="s">
        <v>367</v>
      </c>
      <c r="GS10" s="32">
        <v>6</v>
      </c>
      <c r="GT10" s="32" t="s">
        <v>369</v>
      </c>
      <c r="GU10" s="32" t="s">
        <v>368</v>
      </c>
      <c r="GV10" s="32" t="s">
        <v>369</v>
      </c>
      <c r="GW10" s="32" t="s">
        <v>370</v>
      </c>
      <c r="GX10" s="32" t="s">
        <v>371</v>
      </c>
      <c r="GY10" s="32">
        <v>0</v>
      </c>
      <c r="GZ10" s="32">
        <v>0</v>
      </c>
      <c r="HA10" s="32">
        <v>0</v>
      </c>
      <c r="HB10" s="32">
        <v>0</v>
      </c>
      <c r="HC10" s="32">
        <v>0</v>
      </c>
      <c r="HD10" s="32">
        <v>0</v>
      </c>
      <c r="HE10" s="32">
        <v>0</v>
      </c>
      <c r="HF10" s="32">
        <v>5.8</v>
      </c>
      <c r="HG10" s="32">
        <v>8</v>
      </c>
      <c r="HH10" s="32">
        <v>3.5</v>
      </c>
      <c r="HI10" s="32">
        <v>5.8</v>
      </c>
      <c r="HJ10" s="32">
        <v>29</v>
      </c>
      <c r="HK10" s="32">
        <v>0</v>
      </c>
      <c r="HL10" s="32">
        <v>0</v>
      </c>
      <c r="HM10" s="32">
        <v>2.2999999999999998</v>
      </c>
      <c r="HN10" s="32">
        <v>2.2000000000000002</v>
      </c>
      <c r="HO10" s="32">
        <v>2</v>
      </c>
      <c r="HP10" s="32">
        <v>4.0999999999999996</v>
      </c>
      <c r="HQ10" s="32">
        <v>10.9</v>
      </c>
      <c r="HR10" s="32">
        <v>0</v>
      </c>
      <c r="HS10" s="32">
        <v>0</v>
      </c>
      <c r="HT10" s="32">
        <v>0</v>
      </c>
      <c r="HU10" s="32"/>
      <c r="HV10" s="32">
        <v>0</v>
      </c>
      <c r="HW10" s="32">
        <v>0</v>
      </c>
      <c r="HX10" s="32">
        <v>8</v>
      </c>
      <c r="HY10" s="32">
        <v>0</v>
      </c>
      <c r="HZ10" s="32">
        <v>0</v>
      </c>
      <c r="IA10" s="32">
        <v>2.2000000000000002</v>
      </c>
      <c r="IB10" s="32">
        <v>0</v>
      </c>
      <c r="IC10" s="4">
        <v>0</v>
      </c>
      <c r="ID10" s="4">
        <v>0</v>
      </c>
      <c r="IE10" s="4">
        <v>114</v>
      </c>
      <c r="IF10" s="4">
        <v>0</v>
      </c>
      <c r="IG10" s="4">
        <v>0</v>
      </c>
      <c r="IH10" s="4">
        <v>0</v>
      </c>
      <c r="II10" s="4">
        <v>0</v>
      </c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>
        <v>0</v>
      </c>
      <c r="IW10" s="4">
        <v>0</v>
      </c>
      <c r="IX10" s="4">
        <v>0</v>
      </c>
      <c r="IY10" s="4">
        <v>0</v>
      </c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>
        <v>0</v>
      </c>
      <c r="KK10" s="4">
        <v>0</v>
      </c>
      <c r="KL10" s="4">
        <v>8</v>
      </c>
      <c r="KM10" s="4">
        <v>0</v>
      </c>
      <c r="KN10" s="4">
        <v>0</v>
      </c>
      <c r="KO10" s="4">
        <v>0</v>
      </c>
      <c r="KP10" s="4"/>
      <c r="KQ10" s="4"/>
      <c r="KR10" s="4">
        <v>0</v>
      </c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>
        <v>0</v>
      </c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>
        <v>0</v>
      </c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>
        <v>0</v>
      </c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>
        <v>0</v>
      </c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>
        <v>0</v>
      </c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>
        <v>0</v>
      </c>
      <c r="QE10" s="4">
        <v>0</v>
      </c>
      <c r="QF10" s="4">
        <v>0</v>
      </c>
      <c r="QG10" s="4">
        <v>0</v>
      </c>
      <c r="QH10" s="4">
        <v>0</v>
      </c>
      <c r="QI10" s="4">
        <v>0</v>
      </c>
      <c r="QJ10" s="4" t="s">
        <v>739</v>
      </c>
      <c r="QK10" s="4" t="s">
        <v>740</v>
      </c>
      <c r="QL10" s="4"/>
      <c r="QM10" s="4"/>
      <c r="QN10" s="4"/>
      <c r="QO10" s="4"/>
      <c r="QP10" s="4"/>
      <c r="QQ10" s="4">
        <v>22.5</v>
      </c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>
        <v>30</v>
      </c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>
        <v>15</v>
      </c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>
        <v>10</v>
      </c>
      <c r="TL10" s="4"/>
      <c r="TM10" s="4"/>
      <c r="TN10" s="4"/>
      <c r="TO10" s="4"/>
      <c r="TP10" s="4"/>
      <c r="TQ10" s="4"/>
      <c r="TR10" s="4"/>
      <c r="TS10" s="4">
        <v>45</v>
      </c>
      <c r="TT10" s="4"/>
      <c r="TU10" s="4"/>
      <c r="TV10" s="4"/>
      <c r="TW10" s="4"/>
      <c r="TX10" s="4"/>
      <c r="TY10" s="4"/>
      <c r="TZ10" s="4"/>
      <c r="UA10" s="4"/>
      <c r="UB10" s="4"/>
      <c r="UC10" s="4">
        <v>0</v>
      </c>
      <c r="UD10" s="4"/>
      <c r="UE10" s="4">
        <v>0</v>
      </c>
      <c r="UF10" s="4" t="s">
        <v>91</v>
      </c>
      <c r="UG10" s="4">
        <v>0</v>
      </c>
      <c r="UH10" s="4">
        <v>114</v>
      </c>
      <c r="UI10" s="4">
        <v>0</v>
      </c>
      <c r="UJ10" s="4">
        <v>0</v>
      </c>
      <c r="UK10" s="4">
        <v>0</v>
      </c>
      <c r="UL10" s="4">
        <v>0</v>
      </c>
      <c r="UM10" s="4">
        <v>0</v>
      </c>
      <c r="UN10" s="4">
        <v>0</v>
      </c>
      <c r="UO10" s="4">
        <v>100</v>
      </c>
      <c r="UP10" s="4">
        <v>0</v>
      </c>
      <c r="UQ10" s="4">
        <v>100</v>
      </c>
      <c r="UR10" s="4">
        <v>2100</v>
      </c>
      <c r="US10" s="4">
        <v>100</v>
      </c>
      <c r="UT10" s="4">
        <v>0</v>
      </c>
      <c r="UU10" s="4">
        <v>100</v>
      </c>
      <c r="UV10" s="4">
        <v>45</v>
      </c>
      <c r="UW10" s="4">
        <v>100</v>
      </c>
      <c r="UX10" s="4">
        <v>1814</v>
      </c>
      <c r="UY10" s="4">
        <v>100</v>
      </c>
      <c r="UZ10" s="4">
        <v>3124</v>
      </c>
      <c r="VA10" s="4">
        <v>100</v>
      </c>
      <c r="VB10" s="4">
        <v>0</v>
      </c>
      <c r="VC10" s="4">
        <v>100</v>
      </c>
      <c r="VD10" s="4">
        <v>0</v>
      </c>
      <c r="VE10" s="4">
        <v>100</v>
      </c>
      <c r="VF10" s="5">
        <v>270</v>
      </c>
      <c r="VG10" s="5">
        <v>0</v>
      </c>
      <c r="VH10" s="5">
        <v>0</v>
      </c>
      <c r="VI10" s="5"/>
      <c r="VJ10" s="5"/>
      <c r="VK10" s="5"/>
      <c r="VL10" s="5">
        <v>0</v>
      </c>
      <c r="VM10" s="5">
        <v>102</v>
      </c>
      <c r="VN10" s="5">
        <v>0</v>
      </c>
      <c r="VO10" s="5">
        <v>0</v>
      </c>
      <c r="VP10" s="5"/>
      <c r="VQ10" s="5"/>
      <c r="VR10" s="5"/>
      <c r="VS10" s="5"/>
      <c r="VT10" s="5"/>
      <c r="VU10" s="5"/>
      <c r="VV10" s="5"/>
      <c r="VW10" s="5"/>
      <c r="VX10" s="5"/>
      <c r="VY10" s="5">
        <v>105</v>
      </c>
      <c r="VZ10" s="5">
        <v>0</v>
      </c>
      <c r="WA10" s="5">
        <v>0</v>
      </c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 t="s">
        <v>1883</v>
      </c>
      <c r="YO10" s="5" t="s">
        <v>1884</v>
      </c>
      <c r="YP10" s="5" t="s">
        <v>1885</v>
      </c>
      <c r="YQ10" s="5"/>
      <c r="YR10" s="5"/>
      <c r="YS10" s="5"/>
      <c r="YT10" s="5"/>
      <c r="YU10" s="5"/>
      <c r="YV10" s="5"/>
      <c r="YW10" s="5"/>
      <c r="YX10" s="5">
        <v>25</v>
      </c>
      <c r="YY10" s="5">
        <v>25</v>
      </c>
      <c r="YZ10" s="5">
        <v>25</v>
      </c>
      <c r="ZA10" s="5"/>
      <c r="ZB10" s="5"/>
      <c r="ZC10" s="5"/>
      <c r="ZD10" s="5"/>
      <c r="ZE10" s="5"/>
      <c r="ZF10" s="5"/>
      <c r="ZG10" s="5"/>
      <c r="ZH10" s="5">
        <v>0</v>
      </c>
      <c r="ZI10" s="5">
        <v>0</v>
      </c>
      <c r="ZJ10" s="5">
        <v>0</v>
      </c>
      <c r="ZK10" s="5"/>
      <c r="ZL10" s="5"/>
      <c r="ZM10" s="5"/>
      <c r="ZN10" s="5"/>
      <c r="ZO10" s="5"/>
      <c r="ZP10" s="5"/>
      <c r="ZQ10" s="5"/>
      <c r="ZR10" s="5" t="s">
        <v>1873</v>
      </c>
      <c r="ZS10" s="5" t="s">
        <v>1427</v>
      </c>
      <c r="ZT10" s="5"/>
      <c r="ZU10" s="5">
        <v>1</v>
      </c>
      <c r="ZV10" s="5">
        <v>2.12</v>
      </c>
      <c r="ZW10" s="5"/>
      <c r="ZX10" s="5">
        <v>0</v>
      </c>
      <c r="ZY10" s="5">
        <v>0</v>
      </c>
      <c r="ZZ10" s="54">
        <v>0</v>
      </c>
      <c r="AAA10" s="54">
        <v>0.73642857142857143</v>
      </c>
      <c r="AAB10" s="54">
        <v>0</v>
      </c>
      <c r="AAC10" s="54">
        <v>0</v>
      </c>
      <c r="AAD10" s="54">
        <v>0.26357142857142857</v>
      </c>
      <c r="AAE10" s="54">
        <v>3.69</v>
      </c>
      <c r="AAF10" s="54">
        <v>0.73642857142857143</v>
      </c>
      <c r="AAG10" s="54">
        <v>0.89485714285714291</v>
      </c>
      <c r="AAH10" s="54">
        <v>9.9428571428571436E-2</v>
      </c>
      <c r="AAI10" s="54">
        <v>0</v>
      </c>
      <c r="AAJ10" s="54">
        <v>0</v>
      </c>
      <c r="AAK10" s="54">
        <v>5.7142857142857143E-3</v>
      </c>
      <c r="AAL10" s="54">
        <v>0.08</v>
      </c>
      <c r="AAM10" s="54">
        <v>0.99428571428571433</v>
      </c>
      <c r="AAN10" s="54">
        <v>0.43663533834586471</v>
      </c>
      <c r="AAO10" s="54">
        <v>0.42561168546365907</v>
      </c>
      <c r="AAP10" s="54">
        <v>0</v>
      </c>
      <c r="AAQ10" s="54">
        <v>0</v>
      </c>
      <c r="AAR10" s="54">
        <v>0.13775297619047616</v>
      </c>
      <c r="AAS10" s="54">
        <v>1.9285416666666662</v>
      </c>
      <c r="AAT10" s="54">
        <v>0.86224702380952378</v>
      </c>
      <c r="AAU10" s="5" t="s">
        <v>1878</v>
      </c>
      <c r="AAV10" s="5">
        <v>210</v>
      </c>
      <c r="AAW10" s="5">
        <v>155</v>
      </c>
      <c r="AAX10" s="5">
        <v>0</v>
      </c>
      <c r="AAY10" s="5">
        <v>100</v>
      </c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>
        <v>0.2</v>
      </c>
      <c r="ACG10" s="5"/>
      <c r="ACH10" s="5"/>
      <c r="ACI10" s="5">
        <v>100</v>
      </c>
      <c r="ACJ10" s="5">
        <v>0</v>
      </c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>
        <v>0</v>
      </c>
      <c r="ADR10" s="5"/>
      <c r="ADS10" s="5"/>
      <c r="ADT10" s="5" t="s">
        <v>1879</v>
      </c>
      <c r="ADU10" s="5">
        <v>180</v>
      </c>
      <c r="ADV10" s="5">
        <v>185</v>
      </c>
      <c r="ADW10" s="5">
        <v>0</v>
      </c>
      <c r="ADX10" s="5">
        <v>100</v>
      </c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>
        <v>0.3</v>
      </c>
      <c r="AEV10" s="5">
        <v>0.8</v>
      </c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>
        <v>100</v>
      </c>
      <c r="AFI10" s="5">
        <v>0</v>
      </c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>
        <v>0</v>
      </c>
      <c r="AGG10" s="5">
        <v>0.5</v>
      </c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 t="s">
        <v>1880</v>
      </c>
      <c r="AGT10" s="5">
        <v>170</v>
      </c>
      <c r="AGU10" s="5">
        <v>134</v>
      </c>
      <c r="AGV10" s="5">
        <v>0</v>
      </c>
      <c r="AGW10" s="5">
        <v>100</v>
      </c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>
        <v>100</v>
      </c>
      <c r="AIH10" s="5">
        <v>0</v>
      </c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11">
        <v>100</v>
      </c>
      <c r="AJL10" s="11">
        <v>0</v>
      </c>
      <c r="AJM10" s="11">
        <v>0</v>
      </c>
      <c r="AJN10" s="11">
        <v>0</v>
      </c>
      <c r="AJO10" s="11">
        <v>0</v>
      </c>
      <c r="AJP10" s="11">
        <v>0</v>
      </c>
      <c r="AJQ10" s="11" t="s">
        <v>1650</v>
      </c>
      <c r="AJR10" s="11">
        <v>320600.68</v>
      </c>
      <c r="AJS10" s="11">
        <v>5033</v>
      </c>
      <c r="AJT10" s="11">
        <v>3572</v>
      </c>
      <c r="AJU10" s="11">
        <v>1</v>
      </c>
      <c r="AJV10" s="11">
        <v>91.6</v>
      </c>
      <c r="AJW10" s="13">
        <f t="shared" si="3"/>
        <v>1.4092307692307691</v>
      </c>
      <c r="AJX10" s="11">
        <v>91.6</v>
      </c>
      <c r="AJY10" s="11">
        <v>91.64</v>
      </c>
      <c r="AJZ10" s="11">
        <v>0</v>
      </c>
      <c r="AKA10" s="11">
        <v>1458.35</v>
      </c>
      <c r="AKB10" s="11"/>
      <c r="AKC10" s="11">
        <v>0</v>
      </c>
      <c r="AKD10" s="11"/>
      <c r="AKE10" s="11"/>
      <c r="AKF10" s="11"/>
      <c r="AKG10" s="11">
        <v>0</v>
      </c>
      <c r="AKH10" s="11">
        <v>0</v>
      </c>
      <c r="AKI10" s="11">
        <v>0</v>
      </c>
      <c r="AKJ10" s="11">
        <v>0</v>
      </c>
      <c r="AKK10" s="11">
        <v>0</v>
      </c>
      <c r="AKL10" s="11">
        <v>0</v>
      </c>
      <c r="AKM10" s="11">
        <v>0</v>
      </c>
      <c r="AKN10" s="11">
        <v>0</v>
      </c>
      <c r="AKO10" s="11">
        <v>0</v>
      </c>
      <c r="AKP10" s="11"/>
      <c r="AKQ10" s="11">
        <v>11.77</v>
      </c>
      <c r="AKR10" s="11">
        <v>2164.9</v>
      </c>
      <c r="AKS10" s="11">
        <v>1.37</v>
      </c>
      <c r="AKT10" s="11">
        <v>0</v>
      </c>
      <c r="AKU10" s="11">
        <v>3983.74</v>
      </c>
      <c r="AKV10" s="11">
        <v>2.2999999999999998</v>
      </c>
      <c r="AKW10" s="11">
        <v>0</v>
      </c>
      <c r="AKX10" s="11">
        <v>10360.959999999999</v>
      </c>
      <c r="AKY10" s="11">
        <v>70.819999999999993</v>
      </c>
      <c r="AKZ10" s="11">
        <v>12.46</v>
      </c>
      <c r="ALA10" s="11">
        <v>16.71</v>
      </c>
      <c r="ALB10" s="11">
        <v>82.21</v>
      </c>
      <c r="ALC10" s="11">
        <v>16.64</v>
      </c>
      <c r="ALD10" s="11">
        <v>9.06</v>
      </c>
      <c r="ALE10" s="11">
        <v>35.58</v>
      </c>
      <c r="ALF10" s="11">
        <v>1.1599999999999999</v>
      </c>
      <c r="ALG10" s="11">
        <v>55.36</v>
      </c>
      <c r="ALH10" s="11">
        <v>24.1</v>
      </c>
      <c r="ALI10" s="11">
        <v>75.900000000000006</v>
      </c>
      <c r="ALJ10" s="11">
        <v>0</v>
      </c>
      <c r="ALK10" s="11">
        <v>0</v>
      </c>
      <c r="ALL10" s="11">
        <v>54.34</v>
      </c>
      <c r="ALM10" s="11">
        <v>11.33</v>
      </c>
      <c r="ALN10" s="11">
        <v>0</v>
      </c>
      <c r="ALO10" s="11">
        <v>0</v>
      </c>
      <c r="ALP10" s="11">
        <v>0</v>
      </c>
      <c r="ALQ10" s="11">
        <v>0</v>
      </c>
      <c r="ALR10" s="11">
        <v>12.38</v>
      </c>
      <c r="ALS10" s="11">
        <v>10</v>
      </c>
      <c r="ALT10" s="11">
        <v>15.2</v>
      </c>
      <c r="ALU10" s="11">
        <v>1.32</v>
      </c>
      <c r="ALV10" s="11">
        <v>0</v>
      </c>
      <c r="ALW10" s="11">
        <v>14.89</v>
      </c>
      <c r="ALX10" s="11">
        <v>33.71</v>
      </c>
      <c r="ALY10" s="11">
        <v>31.4</v>
      </c>
      <c r="ALZ10" s="11">
        <v>2.2999999999999998</v>
      </c>
      <c r="AMA10" s="11">
        <v>0</v>
      </c>
      <c r="AMB10" s="11">
        <v>0</v>
      </c>
      <c r="AMC10" s="11">
        <v>0</v>
      </c>
      <c r="AMD10" s="11">
        <v>100</v>
      </c>
      <c r="AME10" s="11">
        <v>14.49</v>
      </c>
      <c r="AMF10" s="11">
        <v>0.93</v>
      </c>
      <c r="AMG10" s="11"/>
      <c r="AMH10" s="11">
        <v>3353.98</v>
      </c>
      <c r="AMI10" s="11">
        <v>552.55999999999995</v>
      </c>
      <c r="AMJ10" s="11">
        <v>770.44</v>
      </c>
      <c r="AMK10" s="11">
        <v>2068.94</v>
      </c>
      <c r="AML10" s="11">
        <v>2608.04</v>
      </c>
      <c r="AMM10" s="11">
        <v>69.92</v>
      </c>
      <c r="AMN10" s="11">
        <v>30.08</v>
      </c>
      <c r="AMO10" s="11">
        <v>44.24</v>
      </c>
      <c r="AMP10" s="11">
        <v>0.55000000000000004</v>
      </c>
      <c r="AMQ10" s="11">
        <v>0.57999999999999996</v>
      </c>
      <c r="AMR10" s="11">
        <v>0.2</v>
      </c>
      <c r="AMS10" s="11">
        <v>0.04</v>
      </c>
      <c r="AMT10" s="11">
        <v>0.04</v>
      </c>
      <c r="AMU10" s="11">
        <v>0.13</v>
      </c>
      <c r="AMV10" s="11">
        <v>0</v>
      </c>
      <c r="AMW10" s="11">
        <v>0</v>
      </c>
      <c r="AMX10" s="11">
        <v>0.98</v>
      </c>
      <c r="AMY10" s="11">
        <v>0</v>
      </c>
      <c r="AMZ10" s="11">
        <v>0</v>
      </c>
      <c r="ANA10" s="11">
        <v>0.42</v>
      </c>
      <c r="ANB10" s="11">
        <v>0.01</v>
      </c>
      <c r="ANC10" s="11">
        <v>0.43</v>
      </c>
      <c r="AND10" s="11">
        <v>13.2</v>
      </c>
      <c r="ANE10" s="11">
        <v>23.67</v>
      </c>
      <c r="ANF10" s="11">
        <v>1152923.01</v>
      </c>
      <c r="ANG10" s="11">
        <v>0.45</v>
      </c>
      <c r="ANH10" s="11">
        <v>0.65</v>
      </c>
      <c r="ANI10" s="11">
        <v>1.42</v>
      </c>
      <c r="ANJ10" s="11">
        <v>0</v>
      </c>
      <c r="ANK10" s="11">
        <v>0</v>
      </c>
      <c r="ANL10" s="11">
        <v>2.5099999999999998</v>
      </c>
      <c r="ANM10" s="11">
        <v>198</v>
      </c>
      <c r="ANN10" s="11">
        <v>2166.06</v>
      </c>
      <c r="ANO10" s="11">
        <v>0</v>
      </c>
      <c r="ANP10" s="11">
        <v>7</v>
      </c>
      <c r="ANQ10" s="11">
        <v>192</v>
      </c>
      <c r="ANR10" s="11">
        <v>125.81</v>
      </c>
      <c r="ANS10" s="11">
        <v>1.37</v>
      </c>
      <c r="ANT10" s="11">
        <v>0.73</v>
      </c>
      <c r="ANU10" s="11">
        <v>0.12</v>
      </c>
      <c r="ANV10" s="11">
        <v>0.14000000000000001</v>
      </c>
      <c r="ANW10" s="11">
        <v>0.02</v>
      </c>
      <c r="ANX10" s="11">
        <v>0</v>
      </c>
      <c r="ANY10" s="11">
        <v>1376.09</v>
      </c>
      <c r="ANZ10" s="11">
        <v>15.02</v>
      </c>
      <c r="AOA10" s="11"/>
      <c r="AOB10" s="11">
        <v>4932</v>
      </c>
      <c r="AOC10" s="11">
        <v>47.54</v>
      </c>
      <c r="AOD10" s="11">
        <v>207</v>
      </c>
      <c r="AOE10" s="11">
        <v>78.180000000000007</v>
      </c>
      <c r="AOF10" s="11">
        <v>216.23</v>
      </c>
      <c r="AOG10" s="11">
        <v>86.73</v>
      </c>
      <c r="AOH10" s="11">
        <v>0</v>
      </c>
      <c r="AOI10" s="11">
        <v>69.5</v>
      </c>
      <c r="AOJ10" s="11">
        <v>4</v>
      </c>
      <c r="AOK10" s="11">
        <v>1</v>
      </c>
      <c r="AOL10" s="11">
        <v>0</v>
      </c>
      <c r="AOM10" s="11">
        <v>15.92</v>
      </c>
      <c r="AON10" s="11">
        <v>196</v>
      </c>
      <c r="AOO10" s="11" t="s">
        <v>1649</v>
      </c>
      <c r="AOP10" s="11" t="s">
        <v>368</v>
      </c>
      <c r="AOQ10" s="11">
        <v>49.43</v>
      </c>
      <c r="AOR10" s="11">
        <v>87.11</v>
      </c>
      <c r="AOS10" s="11"/>
      <c r="AOT10" s="11">
        <v>0</v>
      </c>
      <c r="AOU10" s="11">
        <v>0</v>
      </c>
      <c r="AOV10" s="11">
        <v>0</v>
      </c>
      <c r="AOW10" s="11">
        <v>0</v>
      </c>
      <c r="AOX10" s="11">
        <v>0</v>
      </c>
      <c r="AOY10" s="11">
        <v>0</v>
      </c>
      <c r="AOZ10" s="11">
        <v>0</v>
      </c>
      <c r="APA10" s="11">
        <v>0</v>
      </c>
      <c r="APB10" s="11">
        <v>0</v>
      </c>
      <c r="APC10" s="11">
        <v>0</v>
      </c>
      <c r="APD10" s="11">
        <v>0</v>
      </c>
      <c r="APE10" s="11">
        <v>0</v>
      </c>
      <c r="APF10" s="11">
        <v>0</v>
      </c>
      <c r="APG10" s="11">
        <v>0</v>
      </c>
      <c r="APH10" s="11">
        <v>0</v>
      </c>
      <c r="API10" s="11">
        <v>0</v>
      </c>
      <c r="APJ10" s="11">
        <v>0</v>
      </c>
      <c r="APK10" s="11">
        <v>0</v>
      </c>
      <c r="APL10" s="11">
        <v>0</v>
      </c>
      <c r="APM10" s="11"/>
      <c r="APN10" s="11">
        <v>0</v>
      </c>
      <c r="APO10" s="11">
        <v>0</v>
      </c>
      <c r="APP10" s="11">
        <v>0</v>
      </c>
      <c r="APQ10" s="11">
        <v>0</v>
      </c>
      <c r="APR10" s="11">
        <v>0</v>
      </c>
      <c r="APS10" s="11">
        <v>0</v>
      </c>
      <c r="APT10" s="11">
        <v>0</v>
      </c>
      <c r="APU10" s="11">
        <v>0</v>
      </c>
      <c r="APV10" s="11"/>
      <c r="APW10" s="11">
        <v>2</v>
      </c>
      <c r="APX10" s="11">
        <v>0</v>
      </c>
      <c r="APY10" s="11">
        <v>0</v>
      </c>
      <c r="APZ10" s="11">
        <v>163580</v>
      </c>
      <c r="AQA10" s="11">
        <v>0</v>
      </c>
      <c r="AQB10" s="11">
        <v>1</v>
      </c>
      <c r="AQC10" s="11">
        <v>1</v>
      </c>
      <c r="AQD10" s="11">
        <v>0</v>
      </c>
      <c r="AQE10" s="11">
        <v>0</v>
      </c>
      <c r="AQF10" s="11">
        <v>4</v>
      </c>
      <c r="AQG10" s="11">
        <v>0</v>
      </c>
      <c r="AQH10" s="11">
        <v>0</v>
      </c>
      <c r="AQI10" s="11">
        <v>0</v>
      </c>
      <c r="AQJ10" s="11">
        <v>0</v>
      </c>
      <c r="AQK10" s="11">
        <v>0.8</v>
      </c>
      <c r="AQL10" s="11">
        <v>0.80400000000000005</v>
      </c>
      <c r="AQM10" s="11">
        <v>0</v>
      </c>
      <c r="AQN10" s="11">
        <v>0</v>
      </c>
      <c r="AQO10" s="11">
        <v>0</v>
      </c>
      <c r="AQP10" s="11">
        <v>0</v>
      </c>
      <c r="AQQ10" s="11">
        <v>0</v>
      </c>
      <c r="AQR10" s="11">
        <v>0</v>
      </c>
      <c r="AQS10" s="11">
        <v>0</v>
      </c>
      <c r="AQT10" s="11">
        <v>0</v>
      </c>
      <c r="AQU10" s="11">
        <v>0</v>
      </c>
      <c r="AQV10" s="11">
        <v>0.19600000000000001</v>
      </c>
      <c r="AQW10" s="11">
        <v>0</v>
      </c>
      <c r="AQX10" s="11">
        <v>0</v>
      </c>
      <c r="AQY10" s="11">
        <v>0</v>
      </c>
      <c r="AQZ10" s="11">
        <v>0</v>
      </c>
      <c r="ARA10" s="11">
        <v>22.4</v>
      </c>
      <c r="ARB10" s="11">
        <v>22.4</v>
      </c>
      <c r="ARC10" s="11">
        <v>0.09</v>
      </c>
      <c r="ARD10" s="11">
        <v>179</v>
      </c>
      <c r="ARE10" s="11">
        <v>3500</v>
      </c>
      <c r="ARF10" s="11">
        <v>5033</v>
      </c>
      <c r="ARG10" s="11">
        <v>11941</v>
      </c>
      <c r="ARH10" s="11">
        <v>125</v>
      </c>
      <c r="ARI10" s="11">
        <v>1044</v>
      </c>
      <c r="ARJ10" s="11">
        <v>777</v>
      </c>
      <c r="ARK10" s="11">
        <v>0</v>
      </c>
      <c r="ARL10" s="11">
        <v>0</v>
      </c>
      <c r="ARM10" s="11">
        <v>0</v>
      </c>
      <c r="ARN10" s="11">
        <v>0</v>
      </c>
      <c r="ARO10" s="11">
        <v>0</v>
      </c>
      <c r="ARP10" s="11">
        <v>0</v>
      </c>
      <c r="ARQ10" s="11"/>
      <c r="ARR10" s="11"/>
      <c r="ARS10" s="11"/>
      <c r="ART10" s="11"/>
      <c r="ARU10" s="11"/>
      <c r="ARV10" s="11"/>
      <c r="ARW10" s="11"/>
      <c r="ARX10" s="11"/>
      <c r="ARY10" s="11"/>
      <c r="ARZ10" s="11"/>
      <c r="ASA10" s="11"/>
      <c r="ASB10" s="11"/>
      <c r="ASC10" s="11"/>
      <c r="ASD10" s="11"/>
      <c r="ASE10" s="11"/>
      <c r="ASF10" s="11"/>
      <c r="ASG10" s="11"/>
      <c r="ASH10" s="11">
        <v>0</v>
      </c>
      <c r="ASI10" s="11"/>
      <c r="ASJ10" s="11"/>
      <c r="ASK10" s="11"/>
      <c r="ASL10" s="11">
        <v>0</v>
      </c>
      <c r="ASM10" s="11"/>
      <c r="ASN10" s="11"/>
      <c r="ASO10" s="11"/>
      <c r="ASP10" s="11"/>
      <c r="ASQ10" s="11"/>
      <c r="ASR10" s="11"/>
      <c r="ASS10" s="11"/>
      <c r="AST10" s="11"/>
      <c r="ASU10" s="11"/>
      <c r="ASV10" s="11"/>
      <c r="ASW10" s="11"/>
      <c r="ASX10" s="11"/>
      <c r="ASY10" s="11"/>
      <c r="ASZ10" s="11">
        <v>11.3</v>
      </c>
      <c r="ATA10" s="11">
        <v>6.3</v>
      </c>
      <c r="ATB10" s="11"/>
      <c r="ATC10" s="11"/>
      <c r="ATD10" s="11"/>
      <c r="ATE10" s="11"/>
      <c r="ATF10" s="11"/>
      <c r="ATG10" s="11">
        <v>29.05</v>
      </c>
      <c r="ATH10" s="11"/>
      <c r="ATI10" s="34">
        <v>7.5832849187991904E-3</v>
      </c>
      <c r="ATJ10" s="11"/>
      <c r="ATK10" s="11">
        <v>0.09</v>
      </c>
      <c r="ATL10" s="11"/>
      <c r="ATM10" s="11"/>
      <c r="ATN10" s="34">
        <v>1.9779779518598801E-3</v>
      </c>
      <c r="ATO10" s="11"/>
      <c r="ATP10" s="11">
        <v>0.02</v>
      </c>
      <c r="ATQ10" s="11"/>
      <c r="ATR10" s="11"/>
      <c r="ATS10" s="11">
        <v>2.74</v>
      </c>
      <c r="ATT10" s="11"/>
      <c r="ATU10" s="11">
        <v>31.7</v>
      </c>
      <c r="ATV10" s="11"/>
      <c r="ATW10" s="11"/>
      <c r="ATX10" s="11"/>
      <c r="ATY10" s="11"/>
      <c r="ATZ10" s="11"/>
      <c r="AUA10" s="11"/>
      <c r="AUB10" s="13">
        <f t="shared" si="4"/>
        <v>1012.3399999999999</v>
      </c>
      <c r="AUC10" s="13">
        <f t="shared" si="5"/>
        <v>2.0432512242712559</v>
      </c>
      <c r="AUD10" s="35">
        <f t="shared" si="6"/>
        <v>7.833533321119563</v>
      </c>
      <c r="AUE10" s="13">
        <f t="shared" si="7"/>
        <v>2710.4180453810209</v>
      </c>
      <c r="AUF10" s="13">
        <f t="shared" si="0"/>
        <v>2429.8160696999034</v>
      </c>
      <c r="AUG10" s="13">
        <f t="shared" si="1"/>
        <v>1.37</v>
      </c>
      <c r="AUH10" s="56">
        <v>5.2540598290598304</v>
      </c>
      <c r="AUI10" s="56">
        <v>3.9355621645796068</v>
      </c>
      <c r="AUJ10" s="56">
        <v>6.2255732115546021</v>
      </c>
      <c r="AUK10" s="56">
        <v>4.5208788565931437</v>
      </c>
      <c r="AUL10" s="56">
        <v>4.9428360603447148</v>
      </c>
      <c r="AUM10" s="56">
        <v>5.0002622222222239</v>
      </c>
      <c r="AUN10" s="56">
        <v>4.5443546511627897</v>
      </c>
      <c r="AUO10" s="56">
        <v>3.7559406180447472</v>
      </c>
      <c r="AUP10" s="56">
        <v>4.7018401135288563</v>
      </c>
      <c r="AUQ10" s="56">
        <v>4.5698623137648928</v>
      </c>
      <c r="AUR10" s="56">
        <v>5.1240998702953977</v>
      </c>
      <c r="AUS10" s="56">
        <v>4.2473012997049864</v>
      </c>
      <c r="AUT10" s="56">
        <v>4.9609696795709368</v>
      </c>
      <c r="AUU10" s="56">
        <v>4.6135421318003562</v>
      </c>
      <c r="AUV10" s="56">
        <v>4.7518506001991252</v>
      </c>
      <c r="AUW10" s="57">
        <v>7.7564064801178212</v>
      </c>
      <c r="AUX10" s="57">
        <v>10</v>
      </c>
      <c r="AUY10" s="57">
        <v>7.380666684114912</v>
      </c>
      <c r="AUZ10" s="58">
        <v>6.0788091804683635</v>
      </c>
      <c r="AVA10" s="58">
        <v>3.0302550085900286</v>
      </c>
      <c r="AVB10" s="57">
        <v>6.7558347844642617</v>
      </c>
    </row>
    <row r="11" spans="1:1250" x14ac:dyDescent="0.2">
      <c r="A11" t="s">
        <v>89</v>
      </c>
      <c r="B11" s="28">
        <v>15049247</v>
      </c>
      <c r="C11" t="s">
        <v>1737</v>
      </c>
      <c r="D11" t="s">
        <v>2275</v>
      </c>
      <c r="E11" t="s">
        <v>2264</v>
      </c>
      <c r="F11" s="28">
        <v>2013</v>
      </c>
      <c r="G11" s="29">
        <v>44265</v>
      </c>
      <c r="H11" s="28" t="s">
        <v>90</v>
      </c>
      <c r="I11" s="31" t="s">
        <v>91</v>
      </c>
      <c r="J11" s="31" t="s">
        <v>91</v>
      </c>
      <c r="K11" s="31" t="s">
        <v>92</v>
      </c>
      <c r="L11" s="31"/>
      <c r="M11" s="1" t="s">
        <v>91</v>
      </c>
      <c r="N11" s="1" t="s">
        <v>91</v>
      </c>
      <c r="O11" s="1" t="s">
        <v>93</v>
      </c>
      <c r="P11" s="1" t="s">
        <v>91</v>
      </c>
      <c r="Q11" s="1"/>
      <c r="R11" s="1" t="s">
        <v>91</v>
      </c>
      <c r="S11" s="1" t="s">
        <v>91</v>
      </c>
      <c r="T11" s="1" t="s">
        <v>91</v>
      </c>
      <c r="U11" s="1" t="s">
        <v>91</v>
      </c>
      <c r="V11" s="1"/>
      <c r="W11" s="1"/>
      <c r="X11" s="1" t="s">
        <v>91</v>
      </c>
      <c r="Y11" s="1"/>
      <c r="Z11" s="1"/>
      <c r="AA11" s="31" t="s">
        <v>94</v>
      </c>
      <c r="AB11" s="31" t="s">
        <v>91</v>
      </c>
      <c r="AC11" s="31">
        <v>2</v>
      </c>
      <c r="AD11" s="31">
        <v>16000</v>
      </c>
      <c r="AE11" s="31" t="s">
        <v>91</v>
      </c>
      <c r="AF11" s="31"/>
      <c r="AG11" s="31">
        <v>0</v>
      </c>
      <c r="AH11" s="31"/>
      <c r="AI11" s="31"/>
      <c r="AJ11" s="31">
        <v>0</v>
      </c>
      <c r="AK11" s="31">
        <v>0</v>
      </c>
      <c r="AL11" s="31"/>
      <c r="AM11" s="31" t="s">
        <v>91</v>
      </c>
      <c r="AN11" s="31"/>
      <c r="AO11" s="31"/>
      <c r="AP11" s="31"/>
      <c r="AQ11" s="31" t="s">
        <v>91</v>
      </c>
      <c r="AR11" s="31"/>
      <c r="AS11" s="31"/>
      <c r="AT11" s="31"/>
      <c r="AU11" s="31">
        <v>3450</v>
      </c>
      <c r="AV11" s="31">
        <v>0</v>
      </c>
      <c r="AW11" s="31">
        <v>0</v>
      </c>
      <c r="AX11" s="31"/>
      <c r="AY11" s="31" t="s">
        <v>95</v>
      </c>
      <c r="AZ11" s="31">
        <v>193</v>
      </c>
      <c r="BA11" s="31">
        <v>0</v>
      </c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 t="s">
        <v>95</v>
      </c>
      <c r="BS11" s="31">
        <v>0</v>
      </c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0">
        <v>0</v>
      </c>
      <c r="CQ11" s="30">
        <f>CU11</f>
        <v>100</v>
      </c>
      <c r="CR11" s="30" t="s">
        <v>1807</v>
      </c>
      <c r="CS11" s="30"/>
      <c r="CT11" s="30"/>
      <c r="CU11" s="30">
        <v>100</v>
      </c>
      <c r="CV11" s="30"/>
      <c r="CW11" s="30"/>
      <c r="CX11" s="30">
        <v>56</v>
      </c>
      <c r="CY11" s="30">
        <v>21</v>
      </c>
      <c r="CZ11" s="30">
        <v>15</v>
      </c>
      <c r="DA11" s="30">
        <v>17</v>
      </c>
      <c r="DB11" s="30">
        <v>0</v>
      </c>
      <c r="DC11" s="30">
        <v>0</v>
      </c>
      <c r="DD11" s="30">
        <v>56</v>
      </c>
      <c r="DE11" s="30">
        <v>21</v>
      </c>
      <c r="DF11" s="30">
        <v>15</v>
      </c>
      <c r="DG11" s="30">
        <v>17</v>
      </c>
      <c r="DH11" s="30"/>
      <c r="DI11" s="30"/>
      <c r="DJ11" s="30">
        <v>56</v>
      </c>
      <c r="DK11" s="30">
        <v>21</v>
      </c>
      <c r="DL11" s="30">
        <v>15</v>
      </c>
      <c r="DM11" s="30">
        <v>17</v>
      </c>
      <c r="DN11" s="30"/>
      <c r="DO11" s="30"/>
      <c r="DP11" s="30">
        <v>700</v>
      </c>
      <c r="DQ11" s="30">
        <v>215</v>
      </c>
      <c r="DR11" s="30">
        <v>323</v>
      </c>
      <c r="DS11" s="30">
        <v>644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0"/>
      <c r="EB11" s="30">
        <v>9</v>
      </c>
      <c r="EC11" s="30">
        <v>0</v>
      </c>
      <c r="ED11" s="30">
        <v>0</v>
      </c>
      <c r="EE11" s="30">
        <v>0</v>
      </c>
      <c r="EF11" s="30">
        <v>2</v>
      </c>
      <c r="EG11" s="30">
        <v>0</v>
      </c>
      <c r="EH11" s="30">
        <v>3</v>
      </c>
      <c r="EI11" s="30">
        <v>2</v>
      </c>
      <c r="EJ11" s="30">
        <v>0</v>
      </c>
      <c r="EK11" s="30"/>
      <c r="EL11" s="30">
        <v>0</v>
      </c>
      <c r="EM11" s="30">
        <v>0</v>
      </c>
      <c r="EN11" s="30">
        <v>0</v>
      </c>
      <c r="EO11" s="30">
        <v>0</v>
      </c>
      <c r="EP11" s="30">
        <v>0</v>
      </c>
      <c r="EQ11" s="30">
        <v>0</v>
      </c>
      <c r="ER11" s="30">
        <v>700</v>
      </c>
      <c r="ES11" s="30">
        <v>0</v>
      </c>
      <c r="ET11" s="30">
        <v>0</v>
      </c>
      <c r="EU11" s="30">
        <v>0</v>
      </c>
      <c r="EV11" s="30">
        <v>215</v>
      </c>
      <c r="EW11" s="30"/>
      <c r="EX11" s="30">
        <v>592</v>
      </c>
      <c r="EY11" s="30">
        <v>53</v>
      </c>
      <c r="EZ11" s="30">
        <v>0</v>
      </c>
      <c r="FA11" s="30"/>
      <c r="FB11" s="30">
        <v>256753</v>
      </c>
      <c r="FC11" s="30">
        <v>25000</v>
      </c>
      <c r="FD11" s="30">
        <v>281753</v>
      </c>
      <c r="FE11" s="30">
        <v>46.8</v>
      </c>
      <c r="FF11" s="30">
        <v>38.200000000000003</v>
      </c>
      <c r="FG11" s="30"/>
      <c r="FH11" s="30">
        <v>35</v>
      </c>
      <c r="FI11" s="30" t="s">
        <v>1806</v>
      </c>
      <c r="FJ11" s="30">
        <v>16</v>
      </c>
      <c r="FK11" s="30"/>
      <c r="FL11" s="30"/>
      <c r="FM11" s="30"/>
      <c r="FN11" s="30"/>
      <c r="FO11" s="30"/>
      <c r="FP11" s="30"/>
      <c r="FQ11" s="30">
        <v>0</v>
      </c>
      <c r="FR11" s="30">
        <v>0</v>
      </c>
      <c r="FS11" s="30"/>
      <c r="FT11" s="30"/>
      <c r="FU11" s="30"/>
      <c r="FV11" s="30">
        <v>84.9</v>
      </c>
      <c r="FW11" s="30">
        <v>8612</v>
      </c>
      <c r="FX11" s="32">
        <v>365</v>
      </c>
      <c r="FY11" s="32">
        <v>365</v>
      </c>
      <c r="FZ11" s="32">
        <v>365</v>
      </c>
      <c r="GA11" s="32">
        <v>334</v>
      </c>
      <c r="GB11" s="32">
        <v>0</v>
      </c>
      <c r="GC11" s="32">
        <v>173</v>
      </c>
      <c r="GD11" s="32">
        <v>213</v>
      </c>
      <c r="GE11" s="32">
        <v>228</v>
      </c>
      <c r="GF11" s="32">
        <v>197</v>
      </c>
      <c r="GG11" s="32">
        <v>98</v>
      </c>
      <c r="GH11" s="32">
        <v>152</v>
      </c>
      <c r="GI11" s="32">
        <v>137</v>
      </c>
      <c r="GJ11" s="32">
        <v>137</v>
      </c>
      <c r="GK11" s="32" t="s">
        <v>1817</v>
      </c>
      <c r="GL11" s="32" t="s">
        <v>1817</v>
      </c>
      <c r="GM11" s="32" t="s">
        <v>1817</v>
      </c>
      <c r="GN11" s="32" t="s">
        <v>1817</v>
      </c>
      <c r="GO11" s="32" t="s">
        <v>91</v>
      </c>
      <c r="GP11" s="32" t="s">
        <v>91</v>
      </c>
      <c r="GQ11" s="32">
        <v>0</v>
      </c>
      <c r="GR11" s="32" t="s">
        <v>367</v>
      </c>
      <c r="GS11" s="32">
        <v>2</v>
      </c>
      <c r="GT11" s="32"/>
      <c r="GU11" s="32" t="s">
        <v>368</v>
      </c>
      <c r="GV11" s="32" t="s">
        <v>369</v>
      </c>
      <c r="GW11" s="32" t="s">
        <v>370</v>
      </c>
      <c r="GX11" s="32" t="s">
        <v>371</v>
      </c>
      <c r="GY11" s="32">
        <v>0</v>
      </c>
      <c r="GZ11" s="32">
        <v>0</v>
      </c>
      <c r="HA11" s="32">
        <v>0</v>
      </c>
      <c r="HB11" s="32">
        <v>0</v>
      </c>
      <c r="HC11" s="32">
        <v>0</v>
      </c>
      <c r="HD11" s="32">
        <v>0</v>
      </c>
      <c r="HE11" s="32">
        <v>0</v>
      </c>
      <c r="HF11" s="32">
        <v>5.8</v>
      </c>
      <c r="HG11" s="32">
        <v>8</v>
      </c>
      <c r="HH11" s="32">
        <v>3.5</v>
      </c>
      <c r="HI11" s="32">
        <v>5.8</v>
      </c>
      <c r="HJ11" s="32">
        <v>29</v>
      </c>
      <c r="HK11" s="32">
        <v>0</v>
      </c>
      <c r="HL11" s="32">
        <v>0</v>
      </c>
      <c r="HM11" s="32">
        <v>2.2999999999999998</v>
      </c>
      <c r="HN11" s="32">
        <v>2.2000000000000002</v>
      </c>
      <c r="HO11" s="32">
        <v>2</v>
      </c>
      <c r="HP11" s="32">
        <v>4.0999999999999996</v>
      </c>
      <c r="HQ11" s="32">
        <v>10.9</v>
      </c>
      <c r="HR11" s="32">
        <v>0</v>
      </c>
      <c r="HS11" s="32">
        <v>0</v>
      </c>
      <c r="HT11" s="32"/>
      <c r="HU11" s="32"/>
      <c r="HV11" s="32">
        <v>0</v>
      </c>
      <c r="HW11" s="32">
        <v>5.8</v>
      </c>
      <c r="HX11" s="32">
        <v>8</v>
      </c>
      <c r="HY11" s="32">
        <v>3.5</v>
      </c>
      <c r="HZ11" s="32">
        <v>2.2999999999999998</v>
      </c>
      <c r="IA11" s="32">
        <v>2.2000000000000002</v>
      </c>
      <c r="IB11" s="32">
        <v>2</v>
      </c>
      <c r="IC11" s="4">
        <v>0</v>
      </c>
      <c r="ID11" s="4">
        <v>30</v>
      </c>
      <c r="IE11" s="4">
        <v>84</v>
      </c>
      <c r="IF11" s="4">
        <v>0</v>
      </c>
      <c r="IG11" s="4">
        <v>0</v>
      </c>
      <c r="IH11" s="4">
        <v>0</v>
      </c>
      <c r="II11" s="4">
        <v>0</v>
      </c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>
        <v>0</v>
      </c>
      <c r="IW11" s="4">
        <v>0</v>
      </c>
      <c r="IX11" s="4">
        <v>0</v>
      </c>
      <c r="IY11" s="4">
        <v>0</v>
      </c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>
        <v>0</v>
      </c>
      <c r="KK11" s="4">
        <v>8</v>
      </c>
      <c r="KL11" s="4">
        <v>8</v>
      </c>
      <c r="KM11" s="4">
        <v>0</v>
      </c>
      <c r="KN11" s="4">
        <v>0</v>
      </c>
      <c r="KO11" s="4">
        <v>0</v>
      </c>
      <c r="KP11" s="4"/>
      <c r="KQ11" s="4">
        <v>0</v>
      </c>
      <c r="KR11" s="4">
        <v>0</v>
      </c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>
        <v>54</v>
      </c>
      <c r="LP11" s="4">
        <v>0</v>
      </c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>
        <v>0</v>
      </c>
      <c r="MN11" s="4">
        <v>0</v>
      </c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>
        <v>0</v>
      </c>
      <c r="NL11" s="4">
        <v>0</v>
      </c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>
        <v>0</v>
      </c>
      <c r="OJ11" s="4">
        <v>0</v>
      </c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>
        <v>0</v>
      </c>
      <c r="PH11" s="4">
        <v>0</v>
      </c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>
        <v>0</v>
      </c>
      <c r="QE11" s="4">
        <v>1620</v>
      </c>
      <c r="QF11" s="4">
        <v>0</v>
      </c>
      <c r="QG11" s="4">
        <v>0</v>
      </c>
      <c r="QH11" s="4">
        <v>0</v>
      </c>
      <c r="QI11" s="4">
        <v>0</v>
      </c>
      <c r="QJ11" s="4" t="s">
        <v>739</v>
      </c>
      <c r="QK11" s="4"/>
      <c r="QL11" s="4"/>
      <c r="QM11" s="4"/>
      <c r="QN11" s="4"/>
      <c r="QO11" s="4"/>
      <c r="QP11" s="4">
        <v>0</v>
      </c>
      <c r="QQ11" s="4">
        <v>10</v>
      </c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>
        <v>0</v>
      </c>
      <c r="RO11" s="4">
        <v>66</v>
      </c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>
        <v>70</v>
      </c>
      <c r="TT11" s="4"/>
      <c r="TU11" s="4"/>
      <c r="TV11" s="4"/>
      <c r="TW11" s="4"/>
      <c r="TX11" s="4"/>
      <c r="TY11" s="4"/>
      <c r="TZ11" s="4"/>
      <c r="UA11" s="4"/>
      <c r="UB11" s="4"/>
      <c r="UC11" s="4">
        <v>0</v>
      </c>
      <c r="UD11" s="4"/>
      <c r="UE11" s="4">
        <v>0</v>
      </c>
      <c r="UF11" s="4" t="s">
        <v>91</v>
      </c>
      <c r="UG11" s="4">
        <v>0</v>
      </c>
      <c r="UH11" s="4">
        <v>114</v>
      </c>
      <c r="UI11" s="4">
        <v>0</v>
      </c>
      <c r="UJ11" s="4">
        <v>0</v>
      </c>
      <c r="UK11" s="4">
        <v>0</v>
      </c>
      <c r="UL11" s="4">
        <v>0</v>
      </c>
      <c r="UM11" s="4">
        <v>0</v>
      </c>
      <c r="UN11" s="4">
        <v>0</v>
      </c>
      <c r="UO11" s="4">
        <v>100</v>
      </c>
      <c r="UP11" s="4">
        <v>332</v>
      </c>
      <c r="UQ11" s="4">
        <v>100</v>
      </c>
      <c r="UR11" s="4">
        <v>12900</v>
      </c>
      <c r="US11" s="4">
        <v>100</v>
      </c>
      <c r="UT11" s="4">
        <v>0</v>
      </c>
      <c r="UU11" s="4">
        <v>100</v>
      </c>
      <c r="UV11" s="4">
        <v>80</v>
      </c>
      <c r="UW11" s="4">
        <v>100</v>
      </c>
      <c r="UX11" s="4">
        <v>5900</v>
      </c>
      <c r="UY11" s="4">
        <v>100</v>
      </c>
      <c r="UZ11" s="4">
        <v>4409</v>
      </c>
      <c r="VA11" s="4">
        <v>100</v>
      </c>
      <c r="VB11" s="4">
        <v>0</v>
      </c>
      <c r="VC11" s="4">
        <v>100</v>
      </c>
      <c r="VD11" s="4">
        <v>0</v>
      </c>
      <c r="VE11" s="4">
        <v>100</v>
      </c>
      <c r="VF11" s="5">
        <v>230</v>
      </c>
      <c r="VG11" s="5">
        <v>0</v>
      </c>
      <c r="VH11" s="5">
        <v>30</v>
      </c>
      <c r="VI11" s="5"/>
      <c r="VJ11" s="5"/>
      <c r="VK11" s="5"/>
      <c r="VL11" s="5">
        <v>0</v>
      </c>
      <c r="VM11" s="5">
        <v>0</v>
      </c>
      <c r="VN11" s="5">
        <v>0</v>
      </c>
      <c r="VO11" s="5">
        <v>0</v>
      </c>
      <c r="VP11" s="5"/>
      <c r="VQ11" s="5"/>
      <c r="VR11" s="5"/>
      <c r="VS11" s="5"/>
      <c r="VT11" s="5"/>
      <c r="VU11" s="5"/>
      <c r="VV11" s="5"/>
      <c r="VW11" s="5"/>
      <c r="VX11" s="5"/>
      <c r="VY11" s="5">
        <v>0</v>
      </c>
      <c r="VZ11" s="5">
        <v>0</v>
      </c>
      <c r="WA11" s="5">
        <v>0</v>
      </c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 t="s">
        <v>1881</v>
      </c>
      <c r="WM11" s="5"/>
      <c r="WN11" s="5"/>
      <c r="WO11" s="5"/>
      <c r="WP11" s="5"/>
      <c r="WQ11" s="5"/>
      <c r="WR11" s="5"/>
      <c r="WS11" s="5"/>
      <c r="WT11" s="5"/>
      <c r="WU11" s="5"/>
      <c r="WV11" s="5">
        <v>22</v>
      </c>
      <c r="WW11" s="5"/>
      <c r="WX11" s="5"/>
      <c r="WY11" s="5"/>
      <c r="WZ11" s="5"/>
      <c r="XA11" s="5"/>
      <c r="XB11" s="5"/>
      <c r="XC11" s="5"/>
      <c r="XD11" s="5"/>
      <c r="XE11" s="5"/>
      <c r="XF11" s="5">
        <v>0</v>
      </c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 t="s">
        <v>1424</v>
      </c>
      <c r="YO11" s="5" t="s">
        <v>1425</v>
      </c>
      <c r="YP11" s="5"/>
      <c r="YQ11" s="5"/>
      <c r="YR11" s="5"/>
      <c r="YS11" s="5"/>
      <c r="YT11" s="5" t="s">
        <v>1426</v>
      </c>
      <c r="YU11" s="5"/>
      <c r="YV11" s="5"/>
      <c r="YW11" s="5"/>
      <c r="YX11" s="5">
        <v>56.7</v>
      </c>
      <c r="YY11" s="5">
        <v>4.5</v>
      </c>
      <c r="YZ11" s="5"/>
      <c r="ZA11" s="5"/>
      <c r="ZB11" s="5"/>
      <c r="ZC11" s="5"/>
      <c r="ZD11" s="5">
        <v>9.8000000000000007</v>
      </c>
      <c r="ZE11" s="5"/>
      <c r="ZF11" s="5"/>
      <c r="ZG11" s="5"/>
      <c r="ZH11" s="5">
        <v>0</v>
      </c>
      <c r="ZI11" s="5">
        <v>0</v>
      </c>
      <c r="ZJ11" s="5"/>
      <c r="ZK11" s="5"/>
      <c r="ZL11" s="5"/>
      <c r="ZM11" s="5"/>
      <c r="ZN11" s="5">
        <v>0</v>
      </c>
      <c r="ZO11" s="5"/>
      <c r="ZP11" s="5"/>
      <c r="ZQ11" s="5"/>
      <c r="ZR11" s="5" t="s">
        <v>1427</v>
      </c>
      <c r="ZS11" s="5" t="s">
        <v>1873</v>
      </c>
      <c r="ZT11" s="5"/>
      <c r="ZU11" s="5">
        <v>1</v>
      </c>
      <c r="ZV11" s="5">
        <v>1.3</v>
      </c>
      <c r="ZW11" s="5"/>
      <c r="ZX11" s="5">
        <v>0</v>
      </c>
      <c r="ZY11" s="5">
        <v>0</v>
      </c>
      <c r="ZZ11" s="54">
        <v>0</v>
      </c>
      <c r="AAA11" s="54">
        <v>0.77785714285714291</v>
      </c>
      <c r="AAB11" s="54">
        <v>0</v>
      </c>
      <c r="AAC11" s="54">
        <v>0</v>
      </c>
      <c r="AAD11" s="54">
        <v>0.22214285714285717</v>
      </c>
      <c r="AAE11" s="54">
        <v>3.1100000000000003</v>
      </c>
      <c r="AAF11" s="54">
        <v>0.77785714285714291</v>
      </c>
      <c r="AAG11" s="54">
        <v>0.15728571428571428</v>
      </c>
      <c r="AAH11" s="54">
        <v>0.62914285714285711</v>
      </c>
      <c r="AAI11" s="54">
        <v>0</v>
      </c>
      <c r="AAJ11" s="54">
        <v>0</v>
      </c>
      <c r="AAK11" s="54">
        <v>0.21357142857142858</v>
      </c>
      <c r="AAL11" s="54">
        <v>2.99</v>
      </c>
      <c r="AAM11" s="54">
        <v>0.78642857142857137</v>
      </c>
      <c r="AAN11" s="54">
        <v>7.4589990601503758E-2</v>
      </c>
      <c r="AAO11" s="54">
        <v>0.70733200187969936</v>
      </c>
      <c r="AAP11" s="54">
        <v>0</v>
      </c>
      <c r="AAQ11" s="54">
        <v>0</v>
      </c>
      <c r="AAR11" s="54">
        <v>0.21807800751879702</v>
      </c>
      <c r="AAS11" s="54">
        <v>3.0530921052631586</v>
      </c>
      <c r="AAT11" s="54">
        <v>0.78192199248120309</v>
      </c>
      <c r="AAU11" s="5" t="s">
        <v>1878</v>
      </c>
      <c r="AAV11" s="5">
        <v>245</v>
      </c>
      <c r="AAW11" s="5">
        <v>120</v>
      </c>
      <c r="AAX11" s="5">
        <v>0</v>
      </c>
      <c r="AAY11" s="5"/>
      <c r="AAZ11" s="5">
        <v>80</v>
      </c>
      <c r="ABA11" s="5"/>
      <c r="ABB11" s="5"/>
      <c r="ABC11" s="5"/>
      <c r="ABD11" s="5"/>
      <c r="ABE11" s="5"/>
      <c r="ABF11" s="5"/>
      <c r="ABG11" s="5">
        <v>20</v>
      </c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>
        <v>1.91</v>
      </c>
      <c r="ACC11" s="5"/>
      <c r="ACD11" s="5"/>
      <c r="ACE11" s="5"/>
      <c r="ACF11" s="5"/>
      <c r="ACG11" s="5">
        <v>0.26</v>
      </c>
      <c r="ACH11" s="5"/>
      <c r="ACI11" s="5">
        <v>80</v>
      </c>
      <c r="ACJ11" s="5"/>
      <c r="ACK11" s="5">
        <v>0</v>
      </c>
      <c r="ACL11" s="5"/>
      <c r="ACM11" s="5"/>
      <c r="ACN11" s="5"/>
      <c r="ACO11" s="5"/>
      <c r="ACP11" s="5"/>
      <c r="ACQ11" s="5"/>
      <c r="ACR11" s="5">
        <v>20</v>
      </c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>
        <v>0</v>
      </c>
      <c r="ADN11" s="5"/>
      <c r="ADO11" s="5"/>
      <c r="ADP11" s="5"/>
      <c r="ADQ11" s="5"/>
      <c r="ADR11" s="5">
        <v>0</v>
      </c>
      <c r="ADS11" s="5"/>
      <c r="ADT11" s="5" t="s">
        <v>1879</v>
      </c>
      <c r="ADU11" s="5">
        <v>185</v>
      </c>
      <c r="ADV11" s="5">
        <v>180</v>
      </c>
      <c r="ADW11" s="5">
        <v>0</v>
      </c>
      <c r="ADX11" s="5"/>
      <c r="ADY11" s="5">
        <v>80</v>
      </c>
      <c r="ADZ11" s="5"/>
      <c r="AEA11" s="5"/>
      <c r="AEB11" s="5"/>
      <c r="AEC11" s="5"/>
      <c r="AED11" s="5"/>
      <c r="AEE11" s="5"/>
      <c r="AEF11" s="5">
        <v>20</v>
      </c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>
        <v>75</v>
      </c>
      <c r="AFI11" s="5"/>
      <c r="AFJ11" s="5">
        <v>0</v>
      </c>
      <c r="AFK11" s="5"/>
      <c r="AFL11" s="5"/>
      <c r="AFM11" s="5"/>
      <c r="AFN11" s="5"/>
      <c r="AFO11" s="5"/>
      <c r="AFP11" s="5"/>
      <c r="AFQ11" s="5">
        <v>25</v>
      </c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 t="s">
        <v>1880</v>
      </c>
      <c r="AGT11" s="5">
        <v>160</v>
      </c>
      <c r="AGU11" s="5">
        <v>174</v>
      </c>
      <c r="AGV11" s="5">
        <v>0</v>
      </c>
      <c r="AGW11" s="5"/>
      <c r="AGX11" s="5">
        <v>80</v>
      </c>
      <c r="AGY11" s="5"/>
      <c r="AGZ11" s="5"/>
      <c r="AHA11" s="5"/>
      <c r="AHB11" s="5"/>
      <c r="AHC11" s="5"/>
      <c r="AHD11" s="5"/>
      <c r="AHE11" s="5">
        <v>20</v>
      </c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>
        <v>100</v>
      </c>
      <c r="AIH11" s="5"/>
      <c r="AII11" s="5">
        <v>0</v>
      </c>
      <c r="AIJ11" s="5"/>
      <c r="AIK11" s="5"/>
      <c r="AIL11" s="5"/>
      <c r="AIM11" s="5"/>
      <c r="AIN11" s="5"/>
      <c r="AIO11" s="5"/>
      <c r="AIP11" s="5">
        <v>0</v>
      </c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11">
        <v>100</v>
      </c>
      <c r="AJL11" s="11">
        <v>0</v>
      </c>
      <c r="AJM11" s="11">
        <v>0</v>
      </c>
      <c r="AJN11" s="11">
        <v>0</v>
      </c>
      <c r="AJO11" s="11">
        <v>0</v>
      </c>
      <c r="AJP11" s="11">
        <v>0</v>
      </c>
      <c r="AJQ11" s="11" t="s">
        <v>1650</v>
      </c>
      <c r="AJR11" s="11">
        <v>281350.14</v>
      </c>
      <c r="AJS11" s="11">
        <v>5031</v>
      </c>
      <c r="AJT11" s="11">
        <v>2472</v>
      </c>
      <c r="AJU11" s="11">
        <v>0.7</v>
      </c>
      <c r="AJV11" s="11">
        <v>114</v>
      </c>
      <c r="AJW11" s="13">
        <f t="shared" si="3"/>
        <v>2.0357142857142856</v>
      </c>
      <c r="AJX11" s="11">
        <v>114</v>
      </c>
      <c r="AJY11" s="11">
        <v>114</v>
      </c>
      <c r="AJZ11" s="11">
        <v>0</v>
      </c>
      <c r="AKA11" s="11">
        <v>5900</v>
      </c>
      <c r="AKB11" s="11"/>
      <c r="AKC11" s="11">
        <v>0</v>
      </c>
      <c r="AKD11" s="11"/>
      <c r="AKE11" s="11"/>
      <c r="AKF11" s="11"/>
      <c r="AKG11" s="11">
        <v>0</v>
      </c>
      <c r="AKH11" s="11">
        <v>0</v>
      </c>
      <c r="AKI11" s="11">
        <v>0</v>
      </c>
      <c r="AKJ11" s="11">
        <v>0</v>
      </c>
      <c r="AKK11" s="11">
        <v>0</v>
      </c>
      <c r="AKL11" s="11">
        <v>0</v>
      </c>
      <c r="AKM11" s="11">
        <v>0</v>
      </c>
      <c r="AKN11" s="11">
        <v>0</v>
      </c>
      <c r="AKO11" s="11">
        <v>0</v>
      </c>
      <c r="AKP11" s="11"/>
      <c r="AKQ11" s="11">
        <v>9.02</v>
      </c>
      <c r="AKR11" s="11">
        <v>2329.3200000000002</v>
      </c>
      <c r="AKS11" s="11">
        <v>2.69</v>
      </c>
      <c r="AKT11" s="11">
        <v>0</v>
      </c>
      <c r="AKU11" s="11">
        <v>3816.37</v>
      </c>
      <c r="AKV11" s="11">
        <v>19.53</v>
      </c>
      <c r="AKW11" s="11">
        <v>0</v>
      </c>
      <c r="AKX11" s="11">
        <v>7867.46</v>
      </c>
      <c r="AKY11" s="11">
        <v>70.52</v>
      </c>
      <c r="AKZ11" s="11">
        <v>13.98</v>
      </c>
      <c r="ALA11" s="11">
        <v>15.51</v>
      </c>
      <c r="ALB11" s="11">
        <v>83.81</v>
      </c>
      <c r="ALC11" s="11">
        <v>14.87</v>
      </c>
      <c r="ALD11" s="11">
        <v>0</v>
      </c>
      <c r="ALE11" s="11">
        <v>43.42</v>
      </c>
      <c r="ALF11" s="11">
        <v>1.32</v>
      </c>
      <c r="ALG11" s="11">
        <v>56.58</v>
      </c>
      <c r="ALH11" s="11">
        <v>26.94</v>
      </c>
      <c r="ALI11" s="11">
        <v>60.66</v>
      </c>
      <c r="ALJ11" s="11">
        <v>12.4</v>
      </c>
      <c r="ALK11" s="11">
        <v>0</v>
      </c>
      <c r="ALL11" s="11">
        <v>61.04</v>
      </c>
      <c r="ALM11" s="11">
        <v>16.21</v>
      </c>
      <c r="ALN11" s="11">
        <v>3.47</v>
      </c>
      <c r="ALO11" s="11">
        <v>14.21</v>
      </c>
      <c r="ALP11" s="11">
        <v>0</v>
      </c>
      <c r="ALQ11" s="11">
        <v>0</v>
      </c>
      <c r="ALR11" s="11">
        <v>10.52</v>
      </c>
      <c r="ALS11" s="11">
        <v>10</v>
      </c>
      <c r="ALT11" s="11">
        <v>14.19</v>
      </c>
      <c r="ALU11" s="11">
        <v>1.81</v>
      </c>
      <c r="ALV11" s="11">
        <v>0</v>
      </c>
      <c r="ALW11" s="11">
        <v>0</v>
      </c>
      <c r="ALX11" s="11">
        <v>54.41</v>
      </c>
      <c r="ALY11" s="11">
        <v>16.010000000000002</v>
      </c>
      <c r="ALZ11" s="11">
        <v>38.4</v>
      </c>
      <c r="AMA11" s="11">
        <v>49.16</v>
      </c>
      <c r="AMB11" s="11">
        <v>18.88</v>
      </c>
      <c r="AMC11" s="11">
        <v>0</v>
      </c>
      <c r="AMD11" s="11">
        <v>50.84</v>
      </c>
      <c r="AME11" s="11">
        <v>15.72</v>
      </c>
      <c r="AMF11" s="11">
        <v>0.28999999999999998</v>
      </c>
      <c r="AMG11" s="11"/>
      <c r="AMH11" s="11">
        <v>3613.56</v>
      </c>
      <c r="AMI11" s="11">
        <v>716.18</v>
      </c>
      <c r="AMJ11" s="11">
        <v>794.72</v>
      </c>
      <c r="AMK11" s="11">
        <v>3127.71</v>
      </c>
      <c r="AML11" s="11">
        <v>1996.74</v>
      </c>
      <c r="AMM11" s="11">
        <v>67.11</v>
      </c>
      <c r="AMN11" s="11">
        <v>32.89</v>
      </c>
      <c r="AMO11" s="11">
        <v>61.04</v>
      </c>
      <c r="AMP11" s="11">
        <v>0.4</v>
      </c>
      <c r="AMQ11" s="11">
        <v>0.61</v>
      </c>
      <c r="AMR11" s="11">
        <v>0.2</v>
      </c>
      <c r="AMS11" s="11">
        <v>0.06</v>
      </c>
      <c r="AMT11" s="11">
        <v>0.04</v>
      </c>
      <c r="AMU11" s="11">
        <v>0.1</v>
      </c>
      <c r="AMV11" s="11">
        <v>0.02</v>
      </c>
      <c r="AMW11" s="11">
        <v>0</v>
      </c>
      <c r="AMX11" s="11">
        <v>1.04</v>
      </c>
      <c r="AMY11" s="11">
        <v>0</v>
      </c>
      <c r="AMZ11" s="11">
        <v>0</v>
      </c>
      <c r="ANA11" s="11">
        <v>0.56999999999999995</v>
      </c>
      <c r="ANB11" s="11">
        <v>0.06</v>
      </c>
      <c r="ANC11" s="11">
        <v>0.63</v>
      </c>
      <c r="AND11" s="11">
        <v>8.16</v>
      </c>
      <c r="ANE11" s="11">
        <v>20.93</v>
      </c>
      <c r="ANF11" s="11">
        <v>896890.96</v>
      </c>
      <c r="ANG11" s="11">
        <v>0.57999999999999996</v>
      </c>
      <c r="ANH11" s="11">
        <v>0.4</v>
      </c>
      <c r="ANI11" s="11">
        <v>0.94</v>
      </c>
      <c r="ANJ11" s="11">
        <v>0.23</v>
      </c>
      <c r="ANK11" s="11">
        <v>0</v>
      </c>
      <c r="ANL11" s="11">
        <v>2.14</v>
      </c>
      <c r="ANM11" s="11">
        <v>266</v>
      </c>
      <c r="ANN11" s="11">
        <v>2329.3200000000002</v>
      </c>
      <c r="ANO11" s="11">
        <v>0</v>
      </c>
      <c r="ANP11" s="11">
        <v>27</v>
      </c>
      <c r="ANQ11" s="11">
        <v>238</v>
      </c>
      <c r="ANR11" s="11">
        <v>307.14</v>
      </c>
      <c r="ANS11" s="11">
        <v>2.69</v>
      </c>
      <c r="ANT11" s="11">
        <v>0.37</v>
      </c>
      <c r="ANU11" s="11">
        <v>0.19</v>
      </c>
      <c r="ANV11" s="11">
        <v>0.42</v>
      </c>
      <c r="ANW11" s="11">
        <v>0.01</v>
      </c>
      <c r="ANX11" s="11">
        <v>0</v>
      </c>
      <c r="ANY11" s="11">
        <v>1072.44</v>
      </c>
      <c r="ANZ11" s="11">
        <v>9.41</v>
      </c>
      <c r="AOA11" s="11"/>
      <c r="AOB11" s="11">
        <v>5513</v>
      </c>
      <c r="AOC11" s="11">
        <v>51.61</v>
      </c>
      <c r="AOD11" s="11">
        <v>217</v>
      </c>
      <c r="AOE11" s="11">
        <v>84.58</v>
      </c>
      <c r="AOF11" s="11">
        <v>340.03</v>
      </c>
      <c r="AOG11" s="11">
        <v>76.430000000000007</v>
      </c>
      <c r="AOH11" s="11">
        <v>14.21</v>
      </c>
      <c r="AOI11" s="11">
        <v>60.01</v>
      </c>
      <c r="AOJ11" s="11">
        <v>3.4</v>
      </c>
      <c r="AOK11" s="11">
        <v>1</v>
      </c>
      <c r="AOL11" s="11">
        <v>0</v>
      </c>
      <c r="AOM11" s="11">
        <v>51.75</v>
      </c>
      <c r="AON11" s="11">
        <v>220</v>
      </c>
      <c r="AOO11" s="11" t="s">
        <v>1649</v>
      </c>
      <c r="AOP11" s="11" t="s">
        <v>368</v>
      </c>
      <c r="AOQ11" s="11">
        <v>46.68</v>
      </c>
      <c r="AOR11" s="11">
        <v>56.79</v>
      </c>
      <c r="AOS11" s="11"/>
      <c r="AOT11" s="11">
        <v>0</v>
      </c>
      <c r="AOU11" s="11">
        <v>0</v>
      </c>
      <c r="AOV11" s="11">
        <v>0</v>
      </c>
      <c r="AOW11" s="11">
        <v>0</v>
      </c>
      <c r="AOX11" s="11">
        <v>0</v>
      </c>
      <c r="AOY11" s="11">
        <v>0</v>
      </c>
      <c r="AOZ11" s="11">
        <v>0</v>
      </c>
      <c r="APA11" s="11">
        <v>0</v>
      </c>
      <c r="APB11" s="11">
        <v>0</v>
      </c>
      <c r="APC11" s="11">
        <v>0</v>
      </c>
      <c r="APD11" s="11">
        <v>0</v>
      </c>
      <c r="APE11" s="11">
        <v>0</v>
      </c>
      <c r="APF11" s="11">
        <v>0</v>
      </c>
      <c r="APG11" s="11">
        <v>0</v>
      </c>
      <c r="APH11" s="11">
        <v>0</v>
      </c>
      <c r="API11" s="11">
        <v>0</v>
      </c>
      <c r="APJ11" s="11">
        <v>0</v>
      </c>
      <c r="APK11" s="11">
        <v>0</v>
      </c>
      <c r="APL11" s="11">
        <v>0</v>
      </c>
      <c r="APM11" s="11"/>
      <c r="APN11" s="11">
        <v>0</v>
      </c>
      <c r="APO11" s="11">
        <v>0</v>
      </c>
      <c r="APP11" s="11">
        <v>0</v>
      </c>
      <c r="APQ11" s="11">
        <v>0</v>
      </c>
      <c r="APR11" s="11">
        <v>0</v>
      </c>
      <c r="APS11" s="11">
        <v>0</v>
      </c>
      <c r="APT11" s="11">
        <v>0</v>
      </c>
      <c r="APU11" s="11">
        <v>0</v>
      </c>
      <c r="APV11" s="11"/>
      <c r="APW11" s="11">
        <v>2</v>
      </c>
      <c r="APX11" s="11">
        <v>0</v>
      </c>
      <c r="APY11" s="11">
        <v>0</v>
      </c>
      <c r="APZ11" s="11">
        <v>140877</v>
      </c>
      <c r="AQA11" s="11">
        <v>0</v>
      </c>
      <c r="AQB11" s="11">
        <v>1</v>
      </c>
      <c r="AQC11" s="11">
        <v>1</v>
      </c>
      <c r="AQD11" s="11">
        <v>0</v>
      </c>
      <c r="AQE11" s="11">
        <v>0</v>
      </c>
      <c r="AQF11" s="11">
        <v>3.4</v>
      </c>
      <c r="AQG11" s="11">
        <v>0</v>
      </c>
      <c r="AQH11" s="11">
        <v>14.2</v>
      </c>
      <c r="AQI11" s="11">
        <v>0</v>
      </c>
      <c r="AQJ11" s="11">
        <v>0</v>
      </c>
      <c r="AQK11" s="11">
        <v>0.7</v>
      </c>
      <c r="AQL11" s="11">
        <v>1</v>
      </c>
      <c r="AQM11" s="11">
        <v>0</v>
      </c>
      <c r="AQN11" s="11">
        <v>0</v>
      </c>
      <c r="AQO11" s="11">
        <v>0</v>
      </c>
      <c r="AQP11" s="11">
        <v>0</v>
      </c>
      <c r="AQQ11" s="11">
        <v>0</v>
      </c>
      <c r="AQR11" s="11">
        <v>0</v>
      </c>
      <c r="AQS11" s="11">
        <v>0</v>
      </c>
      <c r="AQT11" s="11">
        <v>0</v>
      </c>
      <c r="AQU11" s="11">
        <v>0</v>
      </c>
      <c r="AQV11" s="11">
        <v>0</v>
      </c>
      <c r="AQW11" s="11">
        <v>0</v>
      </c>
      <c r="AQX11" s="11">
        <v>0</v>
      </c>
      <c r="AQY11" s="11">
        <v>0</v>
      </c>
      <c r="AQZ11" s="11">
        <v>0</v>
      </c>
      <c r="ARA11" s="11">
        <v>0</v>
      </c>
      <c r="ARB11" s="11">
        <v>0</v>
      </c>
      <c r="ARC11" s="11">
        <v>0.16</v>
      </c>
      <c r="ARD11" s="11">
        <v>144</v>
      </c>
      <c r="ARE11" s="11">
        <v>2708</v>
      </c>
      <c r="ARF11" s="11">
        <v>5031</v>
      </c>
      <c r="ARG11" s="11">
        <v>8612</v>
      </c>
      <c r="ARH11" s="11">
        <v>101</v>
      </c>
      <c r="ARI11" s="11">
        <v>1091</v>
      </c>
      <c r="ARJ11" s="11">
        <v>836</v>
      </c>
      <c r="ARK11" s="11">
        <v>0</v>
      </c>
      <c r="ARL11" s="11">
        <v>0</v>
      </c>
      <c r="ARM11" s="11">
        <v>0</v>
      </c>
      <c r="ARN11" s="11">
        <v>0</v>
      </c>
      <c r="ARO11" s="11">
        <v>0</v>
      </c>
      <c r="ARP11" s="11">
        <v>0</v>
      </c>
      <c r="ARQ11" s="11"/>
      <c r="ARR11" s="11"/>
      <c r="ARS11" s="11"/>
      <c r="ART11" s="11"/>
      <c r="ARU11" s="11"/>
      <c r="ARV11" s="11"/>
      <c r="ARW11" s="11"/>
      <c r="ARX11" s="11"/>
      <c r="ARY11" s="11"/>
      <c r="ARZ11" s="11"/>
      <c r="ASA11" s="11"/>
      <c r="ASB11" s="11"/>
      <c r="ASC11" s="11"/>
      <c r="ASD11" s="11"/>
      <c r="ASE11" s="11"/>
      <c r="ASF11" s="11"/>
      <c r="ASG11" s="11"/>
      <c r="ASH11" s="11">
        <v>0</v>
      </c>
      <c r="ASI11" s="11"/>
      <c r="ASJ11" s="11"/>
      <c r="ASK11" s="11"/>
      <c r="ASL11" s="11">
        <v>0</v>
      </c>
      <c r="ASM11" s="11"/>
      <c r="ASN11" s="11"/>
      <c r="ASO11" s="11"/>
      <c r="ASP11" s="11"/>
      <c r="ASQ11" s="11"/>
      <c r="ASR11" s="11"/>
      <c r="ASS11" s="11"/>
      <c r="AST11" s="11"/>
      <c r="ASU11" s="11"/>
      <c r="ASV11" s="11"/>
      <c r="ASW11" s="11"/>
      <c r="ASX11" s="11"/>
      <c r="ASY11" s="11"/>
      <c r="ASZ11" s="11">
        <v>16.61</v>
      </c>
      <c r="ATA11" s="11">
        <v>6.47</v>
      </c>
      <c r="ATB11" s="11"/>
      <c r="ATC11" s="11"/>
      <c r="ATD11" s="11"/>
      <c r="ATE11" s="11"/>
      <c r="ATF11" s="11"/>
      <c r="ATG11" s="11">
        <v>34.25</v>
      </c>
      <c r="ATH11" s="11"/>
      <c r="ATI11" s="34">
        <v>9.4691122959348999E-3</v>
      </c>
      <c r="ATJ11" s="11"/>
      <c r="ATK11" s="11">
        <v>0.15</v>
      </c>
      <c r="ATL11" s="11"/>
      <c r="ATM11" s="11"/>
      <c r="ATN11" s="34">
        <v>2.51396974606148E-3</v>
      </c>
      <c r="ATO11" s="11"/>
      <c r="ATP11" s="11">
        <v>0.04</v>
      </c>
      <c r="ATQ11" s="11"/>
      <c r="ATR11" s="11"/>
      <c r="ATS11" s="11">
        <v>7.33</v>
      </c>
      <c r="ATT11" s="11"/>
      <c r="ATU11" s="11">
        <v>117.29</v>
      </c>
      <c r="ATV11" s="11"/>
      <c r="ATW11" s="11"/>
      <c r="ATX11" s="11"/>
      <c r="ATY11" s="11"/>
      <c r="ATZ11" s="11"/>
      <c r="AUA11" s="11"/>
      <c r="AUB11" s="13">
        <f t="shared" si="4"/>
        <v>1074.32</v>
      </c>
      <c r="AUC11" s="13">
        <f t="shared" si="5"/>
        <v>2.5969307476815087</v>
      </c>
      <c r="AUD11" s="35">
        <f t="shared" si="6"/>
        <v>9.7815930017007506</v>
      </c>
      <c r="AUE11" s="13">
        <f t="shared" si="7"/>
        <v>3916.8413489149452</v>
      </c>
      <c r="AUF11" s="13">
        <f t="shared" si="0"/>
        <v>2071.6360116166511</v>
      </c>
      <c r="AUG11" s="13">
        <f t="shared" si="1"/>
        <v>2.69</v>
      </c>
      <c r="AUH11" s="56">
        <v>5.071692140575081</v>
      </c>
      <c r="AUI11" s="56">
        <v>3.4850082348861973</v>
      </c>
      <c r="AUJ11" s="56">
        <v>6.6763915963987372</v>
      </c>
      <c r="AUK11" s="56">
        <v>2.5333333333333337</v>
      </c>
      <c r="AUL11" s="56">
        <v>4.5358730389468853</v>
      </c>
      <c r="AUM11" s="56">
        <v>1.7708115183246071</v>
      </c>
      <c r="AUN11" s="56">
        <v>6.6009293193717271</v>
      </c>
      <c r="AUO11" s="56">
        <v>1.9807173657268577</v>
      </c>
      <c r="AUP11" s="56">
        <v>5.2993043951711334</v>
      </c>
      <c r="AUQ11" s="56">
        <v>3.7911019596461721</v>
      </c>
      <c r="AUR11" s="56">
        <v>3.336196243240539</v>
      </c>
      <c r="AUS11" s="56">
        <v>5.123258410336649</v>
      </c>
      <c r="AUT11" s="56">
        <v>4.2075584893733353</v>
      </c>
      <c r="AUU11" s="56">
        <v>3.9875911449026598</v>
      </c>
      <c r="AUV11" s="56">
        <v>4.1442965778452496</v>
      </c>
      <c r="AUW11" s="57">
        <v>6.843593519882182</v>
      </c>
      <c r="AUX11" s="57">
        <v>10</v>
      </c>
      <c r="AUY11" s="57">
        <v>4.5977242832846432</v>
      </c>
      <c r="AUZ11" s="58">
        <v>5.7881848040210562</v>
      </c>
      <c r="AVA11" s="58">
        <v>7.1078865042594996</v>
      </c>
      <c r="AVB11" s="57">
        <v>6.8219509601134618</v>
      </c>
    </row>
    <row r="12" spans="1:1250" x14ac:dyDescent="0.2">
      <c r="A12" t="s">
        <v>89</v>
      </c>
      <c r="B12" s="28">
        <v>15155093</v>
      </c>
      <c r="C12" t="s">
        <v>1734</v>
      </c>
      <c r="D12" t="s">
        <v>2276</v>
      </c>
      <c r="E12" t="s">
        <v>2262</v>
      </c>
      <c r="F12" s="28">
        <v>2013</v>
      </c>
      <c r="G12" s="29">
        <v>44265</v>
      </c>
      <c r="H12" s="28" t="s">
        <v>90</v>
      </c>
      <c r="I12" s="31" t="s">
        <v>91</v>
      </c>
      <c r="J12" s="31" t="s">
        <v>93</v>
      </c>
      <c r="K12" s="31" t="s">
        <v>110</v>
      </c>
      <c r="L12" s="31"/>
      <c r="M12" s="1" t="s">
        <v>91</v>
      </c>
      <c r="N12" s="1" t="s">
        <v>91</v>
      </c>
      <c r="O12" s="1" t="s">
        <v>93</v>
      </c>
      <c r="P12" s="1" t="s">
        <v>91</v>
      </c>
      <c r="Q12" s="1"/>
      <c r="R12" s="1" t="s">
        <v>91</v>
      </c>
      <c r="S12" s="1" t="s">
        <v>91</v>
      </c>
      <c r="T12" s="1" t="s">
        <v>91</v>
      </c>
      <c r="U12" s="1" t="s">
        <v>91</v>
      </c>
      <c r="V12" s="1"/>
      <c r="W12" s="1"/>
      <c r="X12" s="1" t="s">
        <v>91</v>
      </c>
      <c r="Y12" s="1"/>
      <c r="Z12" s="1"/>
      <c r="AA12" s="31" t="s">
        <v>100</v>
      </c>
      <c r="AB12" s="31" t="s">
        <v>93</v>
      </c>
      <c r="AC12" s="31">
        <v>1.3</v>
      </c>
      <c r="AD12" s="31">
        <v>11300</v>
      </c>
      <c r="AE12" s="31" t="s">
        <v>91</v>
      </c>
      <c r="AF12" s="31"/>
      <c r="AG12" s="31">
        <v>0</v>
      </c>
      <c r="AH12" s="31"/>
      <c r="AI12" s="31"/>
      <c r="AJ12" s="31">
        <v>0</v>
      </c>
      <c r="AK12" s="31">
        <v>0</v>
      </c>
      <c r="AL12" s="31"/>
      <c r="AM12" s="31" t="s">
        <v>91</v>
      </c>
      <c r="AN12" s="31"/>
      <c r="AO12" s="31"/>
      <c r="AP12" s="31"/>
      <c r="AQ12" s="31" t="s">
        <v>91</v>
      </c>
      <c r="AR12" s="31"/>
      <c r="AS12" s="31"/>
      <c r="AT12" s="31"/>
      <c r="AU12" s="31">
        <v>4832</v>
      </c>
      <c r="AV12" s="31">
        <v>0</v>
      </c>
      <c r="AW12" s="31">
        <v>0</v>
      </c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 t="s">
        <v>91</v>
      </c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0">
        <f t="shared" si="2"/>
        <v>100</v>
      </c>
      <c r="CQ12" s="30">
        <v>0</v>
      </c>
      <c r="CR12" s="30" t="s">
        <v>247</v>
      </c>
      <c r="CS12" s="30"/>
      <c r="CT12" s="30"/>
      <c r="CU12" s="30">
        <v>100</v>
      </c>
      <c r="CV12" s="30"/>
      <c r="CW12" s="30"/>
      <c r="CX12" s="30">
        <v>40</v>
      </c>
      <c r="CY12" s="30">
        <v>13</v>
      </c>
      <c r="CZ12" s="30">
        <v>8</v>
      </c>
      <c r="DA12" s="30">
        <v>8</v>
      </c>
      <c r="DB12" s="30">
        <v>0</v>
      </c>
      <c r="DC12" s="30">
        <v>0</v>
      </c>
      <c r="DD12" s="30">
        <v>37</v>
      </c>
      <c r="DE12" s="30">
        <v>11</v>
      </c>
      <c r="DF12" s="30">
        <v>8</v>
      </c>
      <c r="DG12" s="30">
        <v>10</v>
      </c>
      <c r="DH12" s="30"/>
      <c r="DI12" s="30"/>
      <c r="DJ12" s="30">
        <v>40</v>
      </c>
      <c r="DK12" s="30">
        <v>13</v>
      </c>
      <c r="DL12" s="30">
        <v>8</v>
      </c>
      <c r="DM12" s="30">
        <v>8</v>
      </c>
      <c r="DN12" s="30"/>
      <c r="DO12" s="30"/>
      <c r="DP12" s="30">
        <v>626</v>
      </c>
      <c r="DQ12" s="30">
        <v>156</v>
      </c>
      <c r="DR12" s="30">
        <v>357</v>
      </c>
      <c r="DS12" s="30">
        <v>576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0"/>
      <c r="EB12" s="30">
        <v>7</v>
      </c>
      <c r="EC12" s="30">
        <v>0</v>
      </c>
      <c r="ED12" s="30">
        <v>0</v>
      </c>
      <c r="EE12" s="30">
        <v>0</v>
      </c>
      <c r="EF12" s="30">
        <v>0</v>
      </c>
      <c r="EG12" s="30">
        <v>0</v>
      </c>
      <c r="EH12" s="30">
        <v>0</v>
      </c>
      <c r="EI12" s="30">
        <v>21</v>
      </c>
      <c r="EJ12" s="30">
        <v>0</v>
      </c>
      <c r="EK12" s="30"/>
      <c r="EL12" s="30">
        <v>0</v>
      </c>
      <c r="EM12" s="30">
        <v>0</v>
      </c>
      <c r="EN12" s="30">
        <v>0</v>
      </c>
      <c r="EO12" s="30">
        <v>0</v>
      </c>
      <c r="EP12" s="30">
        <v>0</v>
      </c>
      <c r="EQ12" s="30">
        <v>0</v>
      </c>
      <c r="ER12" s="30">
        <v>650</v>
      </c>
      <c r="ES12" s="30">
        <v>0</v>
      </c>
      <c r="ET12" s="30">
        <v>0</v>
      </c>
      <c r="EU12" s="30">
        <v>0</v>
      </c>
      <c r="EV12" s="30">
        <v>0</v>
      </c>
      <c r="EW12" s="30"/>
      <c r="EX12" s="30"/>
      <c r="EY12" s="30">
        <v>50</v>
      </c>
      <c r="EZ12" s="30">
        <v>0</v>
      </c>
      <c r="FA12" s="30"/>
      <c r="FB12" s="30">
        <v>263902</v>
      </c>
      <c r="FC12" s="30">
        <v>1498</v>
      </c>
      <c r="FD12" s="30">
        <v>265400</v>
      </c>
      <c r="FE12" s="30">
        <v>36.9</v>
      </c>
      <c r="FF12" s="30">
        <v>31.9</v>
      </c>
      <c r="FG12" s="30"/>
      <c r="FH12" s="30">
        <v>35</v>
      </c>
      <c r="FI12" s="30" t="s">
        <v>1808</v>
      </c>
      <c r="FJ12" s="30">
        <v>17</v>
      </c>
      <c r="FK12" s="30"/>
      <c r="FL12" s="30"/>
      <c r="FM12" s="30"/>
      <c r="FN12" s="30"/>
      <c r="FO12" s="30"/>
      <c r="FP12" s="30"/>
      <c r="FQ12" s="30"/>
      <c r="FR12" s="30">
        <v>0</v>
      </c>
      <c r="FS12" s="30"/>
      <c r="FT12" s="30"/>
      <c r="FU12" s="30"/>
      <c r="FV12" s="30">
        <v>55.1</v>
      </c>
      <c r="FW12" s="30">
        <v>6638</v>
      </c>
      <c r="FX12" s="32">
        <v>365</v>
      </c>
      <c r="FY12" s="32">
        <v>365</v>
      </c>
      <c r="FZ12" s="32">
        <v>365</v>
      </c>
      <c r="GA12" s="32">
        <v>334</v>
      </c>
      <c r="GB12" s="32">
        <v>0</v>
      </c>
      <c r="GC12" s="32">
        <v>179</v>
      </c>
      <c r="GD12" s="32">
        <v>170</v>
      </c>
      <c r="GE12" s="32">
        <v>213</v>
      </c>
      <c r="GF12" s="32">
        <v>182</v>
      </c>
      <c r="GG12" s="32">
        <v>172</v>
      </c>
      <c r="GH12" s="32">
        <v>195</v>
      </c>
      <c r="GI12" s="32">
        <v>152</v>
      </c>
      <c r="GJ12" s="32">
        <v>152</v>
      </c>
      <c r="GK12" s="32" t="s">
        <v>1821</v>
      </c>
      <c r="GL12" s="32" t="s">
        <v>1821</v>
      </c>
      <c r="GM12" s="32" t="s">
        <v>1821</v>
      </c>
      <c r="GN12" s="32" t="s">
        <v>1821</v>
      </c>
      <c r="GO12" s="32" t="s">
        <v>91</v>
      </c>
      <c r="GP12" s="32" t="s">
        <v>91</v>
      </c>
      <c r="GQ12" s="32">
        <v>0</v>
      </c>
      <c r="GR12" s="32" t="s">
        <v>1822</v>
      </c>
      <c r="GS12" s="32">
        <v>4</v>
      </c>
      <c r="GT12" s="32"/>
      <c r="GU12" s="32" t="s">
        <v>368</v>
      </c>
      <c r="GV12" s="32" t="s">
        <v>369</v>
      </c>
      <c r="GW12" s="32" t="s">
        <v>370</v>
      </c>
      <c r="GX12" s="32" t="s">
        <v>371</v>
      </c>
      <c r="GY12" s="32">
        <v>0</v>
      </c>
      <c r="GZ12" s="32">
        <v>0</v>
      </c>
      <c r="HA12" s="32">
        <v>0</v>
      </c>
      <c r="HB12" s="32">
        <v>0</v>
      </c>
      <c r="HC12" s="32">
        <v>0</v>
      </c>
      <c r="HD12" s="32">
        <v>0</v>
      </c>
      <c r="HE12" s="32">
        <v>0</v>
      </c>
      <c r="HF12" s="32">
        <v>5.8</v>
      </c>
      <c r="HG12" s="32">
        <v>8</v>
      </c>
      <c r="HH12" s="32">
        <v>3.5</v>
      </c>
      <c r="HI12" s="32">
        <v>5.8</v>
      </c>
      <c r="HJ12" s="32">
        <v>29</v>
      </c>
      <c r="HK12" s="32">
        <v>0</v>
      </c>
      <c r="HL12" s="32">
        <v>0</v>
      </c>
      <c r="HM12" s="32">
        <v>2.2999999999999998</v>
      </c>
      <c r="HN12" s="32">
        <v>2.2000000000000002</v>
      </c>
      <c r="HO12" s="32">
        <v>2</v>
      </c>
      <c r="HP12" s="32">
        <v>4.0999999999999996</v>
      </c>
      <c r="HQ12" s="32">
        <v>10.9</v>
      </c>
      <c r="HR12" s="32">
        <v>0</v>
      </c>
      <c r="HS12" s="32">
        <v>0</v>
      </c>
      <c r="HT12" s="32"/>
      <c r="HU12" s="32"/>
      <c r="HV12" s="32">
        <v>0</v>
      </c>
      <c r="HW12" s="32">
        <v>5.8</v>
      </c>
      <c r="HX12" s="32">
        <v>8</v>
      </c>
      <c r="HY12" s="32">
        <v>3.5</v>
      </c>
      <c r="HZ12" s="32">
        <v>2.2999999999999998</v>
      </c>
      <c r="IA12" s="32">
        <v>2.2000000000000002</v>
      </c>
      <c r="IB12" s="32">
        <v>2</v>
      </c>
      <c r="IC12" s="4">
        <v>32</v>
      </c>
      <c r="ID12" s="4">
        <v>12</v>
      </c>
      <c r="IE12" s="4">
        <v>30</v>
      </c>
      <c r="IF12" s="4">
        <v>0</v>
      </c>
      <c r="IG12" s="4">
        <v>0</v>
      </c>
      <c r="IH12" s="4">
        <v>0</v>
      </c>
      <c r="II12" s="4">
        <v>0</v>
      </c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>
        <v>0</v>
      </c>
      <c r="IW12" s="4">
        <v>0</v>
      </c>
      <c r="IX12" s="4">
        <v>0</v>
      </c>
      <c r="IY12" s="4">
        <v>0</v>
      </c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>
        <v>15</v>
      </c>
      <c r="KK12" s="4">
        <v>15</v>
      </c>
      <c r="KL12" s="4">
        <v>15</v>
      </c>
      <c r="KM12" s="4">
        <v>0</v>
      </c>
      <c r="KN12" s="4">
        <v>0</v>
      </c>
      <c r="KO12" s="4">
        <v>0</v>
      </c>
      <c r="KP12" s="4">
        <v>0</v>
      </c>
      <c r="KQ12" s="4">
        <v>34</v>
      </c>
      <c r="KR12" s="4">
        <v>0</v>
      </c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>
        <v>0</v>
      </c>
      <c r="LO12" s="4">
        <v>0</v>
      </c>
      <c r="LP12" s="4">
        <v>0</v>
      </c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>
        <v>0</v>
      </c>
      <c r="MM12" s="4">
        <v>0</v>
      </c>
      <c r="MN12" s="4">
        <v>0</v>
      </c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>
        <v>17</v>
      </c>
      <c r="NK12" s="4">
        <v>0</v>
      </c>
      <c r="NL12" s="4">
        <v>0</v>
      </c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>
        <v>0</v>
      </c>
      <c r="OI12" s="4">
        <v>0</v>
      </c>
      <c r="OJ12" s="4">
        <v>0</v>
      </c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>
        <v>7</v>
      </c>
      <c r="PG12" s="4">
        <v>0</v>
      </c>
      <c r="PH12" s="4">
        <v>0</v>
      </c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>
        <v>1200</v>
      </c>
      <c r="QE12" s="4">
        <v>0</v>
      </c>
      <c r="QF12" s="4">
        <v>0</v>
      </c>
      <c r="QG12" s="4">
        <v>2520</v>
      </c>
      <c r="QH12" s="4">
        <v>0</v>
      </c>
      <c r="QI12" s="4">
        <v>1080</v>
      </c>
      <c r="QJ12" s="4" t="s">
        <v>739</v>
      </c>
      <c r="QK12" s="4"/>
      <c r="QL12" s="4"/>
      <c r="QM12" s="4"/>
      <c r="QN12" s="4"/>
      <c r="QO12" s="4">
        <v>0</v>
      </c>
      <c r="QP12" s="4">
        <v>30</v>
      </c>
      <c r="QQ12" s="4">
        <v>15</v>
      </c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>
        <v>0</v>
      </c>
      <c r="RN12" s="4">
        <v>12</v>
      </c>
      <c r="RO12" s="4">
        <v>15</v>
      </c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>
        <v>27</v>
      </c>
      <c r="TT12" s="4"/>
      <c r="TU12" s="4"/>
      <c r="TV12" s="4"/>
      <c r="TW12" s="4"/>
      <c r="TX12" s="4"/>
      <c r="TY12" s="4"/>
      <c r="TZ12" s="4"/>
      <c r="UA12" s="4"/>
      <c r="UB12" s="4"/>
      <c r="UC12" s="4">
        <v>0</v>
      </c>
      <c r="UD12" s="4"/>
      <c r="UE12" s="4">
        <v>0</v>
      </c>
      <c r="UF12" s="4" t="s">
        <v>91</v>
      </c>
      <c r="UG12" s="4">
        <v>0</v>
      </c>
      <c r="UH12" s="4">
        <v>74</v>
      </c>
      <c r="UI12" s="4">
        <v>0</v>
      </c>
      <c r="UJ12" s="4">
        <v>0</v>
      </c>
      <c r="UK12" s="4">
        <v>0</v>
      </c>
      <c r="UL12" s="4">
        <v>0</v>
      </c>
      <c r="UM12" s="4">
        <v>0</v>
      </c>
      <c r="UN12" s="4">
        <v>0</v>
      </c>
      <c r="UO12" s="4">
        <v>100</v>
      </c>
      <c r="UP12" s="4">
        <v>0</v>
      </c>
      <c r="UQ12" s="4">
        <v>100</v>
      </c>
      <c r="UR12" s="4">
        <v>0</v>
      </c>
      <c r="US12" s="4">
        <v>100</v>
      </c>
      <c r="UT12" s="4">
        <v>0</v>
      </c>
      <c r="UU12" s="4">
        <v>100</v>
      </c>
      <c r="UV12" s="4">
        <v>0</v>
      </c>
      <c r="UW12" s="4">
        <v>100</v>
      </c>
      <c r="UX12" s="4">
        <v>0</v>
      </c>
      <c r="UY12" s="4">
        <v>100</v>
      </c>
      <c r="UZ12" s="4">
        <v>0</v>
      </c>
      <c r="VA12" s="4">
        <v>100</v>
      </c>
      <c r="VB12" s="4">
        <v>0</v>
      </c>
      <c r="VC12" s="4">
        <v>100</v>
      </c>
      <c r="VD12" s="4">
        <v>0</v>
      </c>
      <c r="VE12" s="4">
        <v>100</v>
      </c>
      <c r="VF12" s="5">
        <v>136</v>
      </c>
      <c r="VG12" s="5">
        <v>0</v>
      </c>
      <c r="VH12" s="5">
        <v>0</v>
      </c>
      <c r="VI12" s="5"/>
      <c r="VJ12" s="5"/>
      <c r="VK12" s="5"/>
      <c r="VL12" s="5">
        <v>0</v>
      </c>
      <c r="VM12" s="5">
        <v>0</v>
      </c>
      <c r="VN12" s="5">
        <v>0</v>
      </c>
      <c r="VO12" s="5">
        <v>0</v>
      </c>
      <c r="VP12" s="5"/>
      <c r="VQ12" s="5"/>
      <c r="VR12" s="5"/>
      <c r="VS12" s="5"/>
      <c r="VT12" s="5"/>
      <c r="VU12" s="5"/>
      <c r="VV12" s="5"/>
      <c r="VW12" s="5"/>
      <c r="VX12" s="5"/>
      <c r="VY12" s="5">
        <v>0</v>
      </c>
      <c r="VZ12" s="5">
        <v>0</v>
      </c>
      <c r="WA12" s="5">
        <v>0</v>
      </c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 t="s">
        <v>1424</v>
      </c>
      <c r="YO12" s="5" t="s">
        <v>1434</v>
      </c>
      <c r="YP12" s="5" t="s">
        <v>1426</v>
      </c>
      <c r="YQ12" s="5"/>
      <c r="YR12" s="5"/>
      <c r="YS12" s="5"/>
      <c r="YT12" s="5"/>
      <c r="YU12" s="5"/>
      <c r="YV12" s="5"/>
      <c r="YW12" s="5"/>
      <c r="YX12" s="5">
        <v>80.3</v>
      </c>
      <c r="YY12" s="5">
        <v>0.3</v>
      </c>
      <c r="YZ12" s="5">
        <v>5.7</v>
      </c>
      <c r="ZA12" s="5"/>
      <c r="ZB12" s="5"/>
      <c r="ZC12" s="5"/>
      <c r="ZD12" s="5"/>
      <c r="ZE12" s="5"/>
      <c r="ZF12" s="5"/>
      <c r="ZG12" s="5"/>
      <c r="ZH12" s="5">
        <v>0</v>
      </c>
      <c r="ZI12" s="5">
        <v>0</v>
      </c>
      <c r="ZJ12" s="5">
        <v>0</v>
      </c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4">
        <v>0</v>
      </c>
      <c r="AAA12" s="54">
        <v>0.39285714285714285</v>
      </c>
      <c r="AAB12" s="54">
        <v>0</v>
      </c>
      <c r="AAC12" s="54">
        <v>0</v>
      </c>
      <c r="AAD12" s="54">
        <v>0.6071428571428571</v>
      </c>
      <c r="AAE12" s="54">
        <v>8.5</v>
      </c>
      <c r="AAF12" s="54">
        <v>0.39285714285714285</v>
      </c>
      <c r="AAG12" s="54">
        <v>0.8571428571428571</v>
      </c>
      <c r="AAH12" s="54">
        <v>0</v>
      </c>
      <c r="AAI12" s="54">
        <v>0</v>
      </c>
      <c r="AAJ12" s="54">
        <v>0</v>
      </c>
      <c r="AAK12" s="54">
        <v>0.14285714285714285</v>
      </c>
      <c r="AAL12" s="54">
        <v>2</v>
      </c>
      <c r="AAM12" s="54">
        <v>0.8571428571428571</v>
      </c>
      <c r="AAN12" s="54">
        <v>0.42058270676691728</v>
      </c>
      <c r="AAO12" s="54">
        <v>0.20009006892230577</v>
      </c>
      <c r="AAP12" s="54">
        <v>0</v>
      </c>
      <c r="AAQ12" s="54">
        <v>0</v>
      </c>
      <c r="AAR12" s="54">
        <v>0.37932722431077692</v>
      </c>
      <c r="AAS12" s="54">
        <v>5.3105811403508776</v>
      </c>
      <c r="AAT12" s="54">
        <v>0.62067277568922308</v>
      </c>
      <c r="AAU12" s="5" t="s">
        <v>1878</v>
      </c>
      <c r="AAV12" s="5">
        <v>195</v>
      </c>
      <c r="AAW12" s="5">
        <v>170</v>
      </c>
      <c r="AAX12" s="5">
        <v>0</v>
      </c>
      <c r="AAY12" s="5">
        <v>100</v>
      </c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>
        <v>0.5</v>
      </c>
      <c r="ABX12" s="5">
        <v>1.5</v>
      </c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>
        <v>100</v>
      </c>
      <c r="ACJ12" s="5">
        <v>0</v>
      </c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>
        <v>0</v>
      </c>
      <c r="ADI12" s="5">
        <v>0</v>
      </c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 t="s">
        <v>1879</v>
      </c>
      <c r="ADU12" s="5">
        <v>152</v>
      </c>
      <c r="ADV12" s="5">
        <v>213</v>
      </c>
      <c r="ADW12" s="5">
        <v>0</v>
      </c>
      <c r="ADX12" s="5">
        <v>100</v>
      </c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>
        <v>1</v>
      </c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>
        <v>100</v>
      </c>
      <c r="AFI12" s="5">
        <v>0</v>
      </c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>
        <v>0</v>
      </c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 t="s">
        <v>1880</v>
      </c>
      <c r="AGT12" s="5">
        <v>152</v>
      </c>
      <c r="AGU12" s="5">
        <v>182</v>
      </c>
      <c r="AGV12" s="5">
        <v>0</v>
      </c>
      <c r="AGW12" s="5">
        <v>100</v>
      </c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>
        <v>0.2</v>
      </c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>
        <v>100</v>
      </c>
      <c r="AIH12" s="5">
        <v>0</v>
      </c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>
        <v>0</v>
      </c>
      <c r="AJH12" s="5"/>
      <c r="AJI12" s="5"/>
      <c r="AJJ12" s="5"/>
      <c r="AJK12" s="11">
        <v>100</v>
      </c>
      <c r="AJL12" s="11">
        <v>0</v>
      </c>
      <c r="AJM12" s="11">
        <v>0</v>
      </c>
      <c r="AJN12" s="11">
        <v>0</v>
      </c>
      <c r="AJO12" s="11">
        <v>0</v>
      </c>
      <c r="AJP12" s="11">
        <v>0</v>
      </c>
      <c r="AJQ12" s="11" t="s">
        <v>1650</v>
      </c>
      <c r="AJR12" s="11">
        <v>245686.94</v>
      </c>
      <c r="AJS12" s="11">
        <v>6635</v>
      </c>
      <c r="AJT12" s="11">
        <v>3586</v>
      </c>
      <c r="AJU12" s="11">
        <v>0.7</v>
      </c>
      <c r="AJV12" s="11">
        <v>74</v>
      </c>
      <c r="AJW12" s="13">
        <f t="shared" si="3"/>
        <v>1.85</v>
      </c>
      <c r="AJX12" s="11">
        <v>74</v>
      </c>
      <c r="AJY12" s="11">
        <v>74</v>
      </c>
      <c r="AJZ12" s="11">
        <v>0</v>
      </c>
      <c r="AKA12" s="11">
        <v>0</v>
      </c>
      <c r="AKB12" s="11"/>
      <c r="AKC12" s="11">
        <v>0</v>
      </c>
      <c r="AKD12" s="11"/>
      <c r="AKE12" s="11"/>
      <c r="AKF12" s="11"/>
      <c r="AKG12" s="11">
        <v>0</v>
      </c>
      <c r="AKH12" s="11">
        <v>0</v>
      </c>
      <c r="AKI12" s="11">
        <v>0</v>
      </c>
      <c r="AKJ12" s="11">
        <v>0</v>
      </c>
      <c r="AKK12" s="11">
        <v>0</v>
      </c>
      <c r="AKL12" s="11">
        <v>0</v>
      </c>
      <c r="AKM12" s="11">
        <v>0</v>
      </c>
      <c r="AKN12" s="11">
        <v>0</v>
      </c>
      <c r="AKO12" s="11">
        <v>0</v>
      </c>
      <c r="AKP12" s="11"/>
      <c r="AKQ12" s="11">
        <v>14.65</v>
      </c>
      <c r="AKR12" s="11">
        <v>2091.9</v>
      </c>
      <c r="AKS12" s="11">
        <v>1</v>
      </c>
      <c r="AKT12" s="11">
        <v>0</v>
      </c>
      <c r="AKU12" s="11">
        <v>3687</v>
      </c>
      <c r="AKV12" s="11">
        <v>21.76</v>
      </c>
      <c r="AKW12" s="11">
        <v>0</v>
      </c>
      <c r="AKX12" s="11">
        <v>10030.950000000001</v>
      </c>
      <c r="AKY12" s="11">
        <v>64.900000000000006</v>
      </c>
      <c r="AKZ12" s="11">
        <v>15.47</v>
      </c>
      <c r="ALA12" s="11">
        <v>19.63</v>
      </c>
      <c r="ALB12" s="11">
        <v>98.73</v>
      </c>
      <c r="ALC12" s="11">
        <v>0.06</v>
      </c>
      <c r="ALD12" s="11">
        <v>0</v>
      </c>
      <c r="ALE12" s="11">
        <v>48.8</v>
      </c>
      <c r="ALF12" s="11">
        <v>1.21</v>
      </c>
      <c r="ALG12" s="11">
        <v>51.2</v>
      </c>
      <c r="ALH12" s="11">
        <v>30.48</v>
      </c>
      <c r="ALI12" s="11">
        <v>59.19</v>
      </c>
      <c r="ALJ12" s="11">
        <v>10.33</v>
      </c>
      <c r="ALK12" s="11">
        <v>0</v>
      </c>
      <c r="ALL12" s="11">
        <v>56.74</v>
      </c>
      <c r="ALM12" s="11">
        <v>27.79</v>
      </c>
      <c r="ALN12" s="11">
        <v>0</v>
      </c>
      <c r="ALO12" s="11">
        <v>12.86</v>
      </c>
      <c r="ALP12" s="11">
        <v>0</v>
      </c>
      <c r="ALQ12" s="11">
        <v>0</v>
      </c>
      <c r="ALR12" s="11">
        <v>20.3</v>
      </c>
      <c r="ALS12" s="11">
        <v>10</v>
      </c>
      <c r="ALT12" s="11">
        <v>18.77</v>
      </c>
      <c r="ALU12" s="11">
        <v>1.82</v>
      </c>
      <c r="ALV12" s="11">
        <v>0</v>
      </c>
      <c r="ALW12" s="11">
        <v>0</v>
      </c>
      <c r="ALX12" s="11">
        <v>70.959999999999994</v>
      </c>
      <c r="ALY12" s="11">
        <v>20.59</v>
      </c>
      <c r="ALZ12" s="11">
        <v>50.37</v>
      </c>
      <c r="AMA12" s="11">
        <v>56.81</v>
      </c>
      <c r="AMB12" s="11">
        <v>28.62</v>
      </c>
      <c r="AMC12" s="11">
        <v>0</v>
      </c>
      <c r="AMD12" s="11">
        <v>43.19</v>
      </c>
      <c r="AME12" s="11">
        <v>17.89</v>
      </c>
      <c r="AMF12" s="11">
        <v>0.28999999999999998</v>
      </c>
      <c r="AMG12" s="11"/>
      <c r="AMH12" s="11">
        <v>3213.71</v>
      </c>
      <c r="AMI12" s="11">
        <v>765.94</v>
      </c>
      <c r="AMJ12" s="11">
        <v>972.04</v>
      </c>
      <c r="AMK12" s="11">
        <v>2809.45</v>
      </c>
      <c r="AML12" s="11">
        <v>2142.2399999999998</v>
      </c>
      <c r="AMM12" s="11">
        <v>75.650000000000006</v>
      </c>
      <c r="AMN12" s="11">
        <v>24.35</v>
      </c>
      <c r="AMO12" s="11">
        <v>56.74</v>
      </c>
      <c r="AMP12" s="11">
        <v>0.36</v>
      </c>
      <c r="AMQ12" s="11">
        <v>0.54</v>
      </c>
      <c r="AMR12" s="11">
        <v>7.0000000000000007E-2</v>
      </c>
      <c r="AMS12" s="11">
        <v>0.06</v>
      </c>
      <c r="AMT12" s="11">
        <v>0.05</v>
      </c>
      <c r="AMU12" s="11">
        <v>0.1</v>
      </c>
      <c r="AMV12" s="11">
        <v>0.02</v>
      </c>
      <c r="AMW12" s="11">
        <v>0</v>
      </c>
      <c r="AMX12" s="11">
        <v>0.84</v>
      </c>
      <c r="AMY12" s="11">
        <v>0</v>
      </c>
      <c r="AMZ12" s="11">
        <v>0</v>
      </c>
      <c r="ANA12" s="11">
        <v>0.48</v>
      </c>
      <c r="ANB12" s="11">
        <v>0</v>
      </c>
      <c r="ANC12" s="11">
        <v>0.48</v>
      </c>
      <c r="AND12" s="11">
        <v>5.13</v>
      </c>
      <c r="ANE12" s="11">
        <v>11.86</v>
      </c>
      <c r="ANF12" s="11">
        <v>742289.97</v>
      </c>
      <c r="ANG12" s="11">
        <v>0.68</v>
      </c>
      <c r="ANH12" s="11">
        <v>0.36</v>
      </c>
      <c r="ANI12" s="11">
        <v>1.0900000000000001</v>
      </c>
      <c r="ANJ12" s="11">
        <v>0.16</v>
      </c>
      <c r="ANK12" s="11">
        <v>0</v>
      </c>
      <c r="ANL12" s="11">
        <v>2.29</v>
      </c>
      <c r="ANM12" s="11">
        <v>155</v>
      </c>
      <c r="ANN12" s="11">
        <v>2091.9</v>
      </c>
      <c r="ANO12" s="11">
        <v>0</v>
      </c>
      <c r="ANP12" s="11">
        <v>0</v>
      </c>
      <c r="ANQ12" s="11">
        <v>155</v>
      </c>
      <c r="ANR12" s="11">
        <v>74</v>
      </c>
      <c r="ANS12" s="11">
        <v>1</v>
      </c>
      <c r="ANT12" s="11">
        <v>1</v>
      </c>
      <c r="ANU12" s="11">
        <v>0</v>
      </c>
      <c r="ANV12" s="11">
        <v>0</v>
      </c>
      <c r="ANW12" s="11">
        <v>0</v>
      </c>
      <c r="ANX12" s="11">
        <v>0</v>
      </c>
      <c r="ANY12" s="11">
        <v>1084.3599999999999</v>
      </c>
      <c r="ANZ12" s="11">
        <v>14.65</v>
      </c>
      <c r="AOA12" s="11"/>
      <c r="AOB12" s="11">
        <v>6177</v>
      </c>
      <c r="AOC12" s="11">
        <v>37.75</v>
      </c>
      <c r="AOD12" s="11">
        <v>288</v>
      </c>
      <c r="AOE12" s="11">
        <v>95.01</v>
      </c>
      <c r="AOF12" s="11">
        <v>433.86</v>
      </c>
      <c r="AOG12" s="11">
        <v>70.91</v>
      </c>
      <c r="AOH12" s="11">
        <v>12.86</v>
      </c>
      <c r="AOI12" s="11">
        <v>67.97</v>
      </c>
      <c r="AOJ12" s="11">
        <v>3.5</v>
      </c>
      <c r="AOK12" s="11">
        <v>1</v>
      </c>
      <c r="AOL12" s="11">
        <v>0</v>
      </c>
      <c r="AOM12" s="11">
        <v>0</v>
      </c>
      <c r="AON12" s="11">
        <v>186</v>
      </c>
      <c r="AOO12" s="11" t="s">
        <v>1651</v>
      </c>
      <c r="AOP12" s="11" t="s">
        <v>368</v>
      </c>
      <c r="AOQ12" s="11">
        <v>65.3</v>
      </c>
      <c r="AOR12" s="11">
        <v>42.58</v>
      </c>
      <c r="AOS12" s="11"/>
      <c r="AOT12" s="11">
        <v>0</v>
      </c>
      <c r="AOU12" s="11">
        <v>0</v>
      </c>
      <c r="AOV12" s="11">
        <v>0</v>
      </c>
      <c r="AOW12" s="11">
        <v>0</v>
      </c>
      <c r="AOX12" s="11">
        <v>0</v>
      </c>
      <c r="AOY12" s="11">
        <v>0</v>
      </c>
      <c r="AOZ12" s="11">
        <v>0</v>
      </c>
      <c r="APA12" s="11">
        <v>0</v>
      </c>
      <c r="APB12" s="11">
        <v>0</v>
      </c>
      <c r="APC12" s="11">
        <v>0</v>
      </c>
      <c r="APD12" s="11">
        <v>0</v>
      </c>
      <c r="APE12" s="11">
        <v>0</v>
      </c>
      <c r="APF12" s="11">
        <v>0</v>
      </c>
      <c r="APG12" s="11">
        <v>0</v>
      </c>
      <c r="APH12" s="11">
        <v>0</v>
      </c>
      <c r="API12" s="11">
        <v>0</v>
      </c>
      <c r="APJ12" s="11">
        <v>0</v>
      </c>
      <c r="APK12" s="11">
        <v>0</v>
      </c>
      <c r="APL12" s="11">
        <v>0</v>
      </c>
      <c r="APM12" s="11"/>
      <c r="APN12" s="11">
        <v>0</v>
      </c>
      <c r="APO12" s="11">
        <v>0</v>
      </c>
      <c r="APP12" s="11">
        <v>0</v>
      </c>
      <c r="APQ12" s="11">
        <v>0</v>
      </c>
      <c r="APR12" s="11">
        <v>0</v>
      </c>
      <c r="APS12" s="11">
        <v>0</v>
      </c>
      <c r="APT12" s="11">
        <v>0</v>
      </c>
      <c r="APU12" s="11">
        <v>0</v>
      </c>
      <c r="APV12" s="11"/>
      <c r="APW12" s="11">
        <v>1.3</v>
      </c>
      <c r="APX12" s="11">
        <v>0</v>
      </c>
      <c r="APY12" s="11">
        <v>0</v>
      </c>
      <c r="APZ12" s="11">
        <v>204154</v>
      </c>
      <c r="AQA12" s="11">
        <v>0</v>
      </c>
      <c r="AQB12" s="11">
        <v>1</v>
      </c>
      <c r="AQC12" s="11">
        <v>1</v>
      </c>
      <c r="AQD12" s="11">
        <v>0</v>
      </c>
      <c r="AQE12" s="11">
        <v>0</v>
      </c>
      <c r="AQF12" s="11">
        <v>3.5</v>
      </c>
      <c r="AQG12" s="11">
        <v>0</v>
      </c>
      <c r="AQH12" s="11">
        <v>12.9</v>
      </c>
      <c r="AQI12" s="11">
        <v>0</v>
      </c>
      <c r="AQJ12" s="11">
        <v>3</v>
      </c>
      <c r="AQK12" s="11">
        <v>0.7</v>
      </c>
      <c r="AQL12" s="11">
        <v>1</v>
      </c>
      <c r="AQM12" s="11">
        <v>0</v>
      </c>
      <c r="AQN12" s="11">
        <v>0</v>
      </c>
      <c r="AQO12" s="11">
        <v>0</v>
      </c>
      <c r="AQP12" s="11">
        <v>0</v>
      </c>
      <c r="AQQ12" s="11">
        <v>0</v>
      </c>
      <c r="AQR12" s="11">
        <v>0</v>
      </c>
      <c r="AQS12" s="11">
        <v>0</v>
      </c>
      <c r="AQT12" s="11">
        <v>0</v>
      </c>
      <c r="AQU12" s="11">
        <v>0</v>
      </c>
      <c r="AQV12" s="11">
        <v>0</v>
      </c>
      <c r="AQW12" s="11">
        <v>0</v>
      </c>
      <c r="AQX12" s="11">
        <v>0</v>
      </c>
      <c r="AQY12" s="11">
        <v>0</v>
      </c>
      <c r="AQZ12" s="11">
        <v>0</v>
      </c>
      <c r="ARA12" s="11">
        <v>0</v>
      </c>
      <c r="ARB12" s="11">
        <v>0</v>
      </c>
      <c r="ARC12" s="11">
        <v>0.18</v>
      </c>
      <c r="ARD12" s="11">
        <v>176</v>
      </c>
      <c r="ARE12" s="11">
        <v>3339</v>
      </c>
      <c r="ARF12" s="11">
        <v>6635</v>
      </c>
      <c r="ARG12" s="11">
        <v>6638</v>
      </c>
      <c r="ARH12" s="11">
        <v>120</v>
      </c>
      <c r="ARI12" s="11">
        <v>1911</v>
      </c>
      <c r="ARJ12" s="11">
        <v>1506</v>
      </c>
      <c r="ARK12" s="11">
        <v>0</v>
      </c>
      <c r="ARL12" s="11">
        <v>0</v>
      </c>
      <c r="ARM12" s="11">
        <v>0</v>
      </c>
      <c r="ARN12" s="11">
        <v>0</v>
      </c>
      <c r="ARO12" s="11">
        <v>0</v>
      </c>
      <c r="ARP12" s="11">
        <v>0</v>
      </c>
      <c r="ARQ12" s="11"/>
      <c r="ARR12" s="11"/>
      <c r="ARS12" s="11"/>
      <c r="ART12" s="11"/>
      <c r="ARU12" s="11"/>
      <c r="ARV12" s="11"/>
      <c r="ARW12" s="11"/>
      <c r="ARX12" s="11"/>
      <c r="ARY12" s="11"/>
      <c r="ARZ12" s="11"/>
      <c r="ASA12" s="11"/>
      <c r="ASB12" s="11"/>
      <c r="ASC12" s="11"/>
      <c r="ASD12" s="11"/>
      <c r="ASE12" s="11"/>
      <c r="ASF12" s="11"/>
      <c r="ASG12" s="11"/>
      <c r="ASH12" s="11">
        <v>0</v>
      </c>
      <c r="ASI12" s="11"/>
      <c r="ASJ12" s="11"/>
      <c r="ASK12" s="11"/>
      <c r="ASL12" s="11">
        <v>0</v>
      </c>
      <c r="ASM12" s="11"/>
      <c r="ASN12" s="11"/>
      <c r="ASO12" s="11"/>
      <c r="ASP12" s="11"/>
      <c r="ASQ12" s="11"/>
      <c r="ASR12" s="11"/>
      <c r="ASS12" s="11"/>
      <c r="AST12" s="11"/>
      <c r="ASU12" s="11"/>
      <c r="ASV12" s="11"/>
      <c r="ASW12" s="11"/>
      <c r="ASX12" s="11"/>
      <c r="ASY12" s="11"/>
      <c r="ASZ12" s="11">
        <v>10.01</v>
      </c>
      <c r="ATA12" s="11">
        <v>4.33</v>
      </c>
      <c r="ATB12" s="11"/>
      <c r="ATC12" s="11"/>
      <c r="ATD12" s="11"/>
      <c r="ATE12" s="11"/>
      <c r="ATF12" s="11"/>
      <c r="ATG12" s="11">
        <v>27.23</v>
      </c>
      <c r="ATH12" s="11"/>
      <c r="ATI12" s="34">
        <v>9.2265318891985599E-3</v>
      </c>
      <c r="ATJ12" s="11"/>
      <c r="ATK12" s="11">
        <v>0.11</v>
      </c>
      <c r="ATL12" s="11"/>
      <c r="ATM12" s="11"/>
      <c r="ATN12" s="34">
        <v>2.4713197009021801E-3</v>
      </c>
      <c r="ATO12" s="11"/>
      <c r="ATP12" s="11">
        <v>0.03</v>
      </c>
      <c r="ATQ12" s="11"/>
      <c r="ATR12" s="11"/>
      <c r="ATS12" s="11">
        <v>2.2799999999999998</v>
      </c>
      <c r="ATT12" s="11"/>
      <c r="ATU12" s="11">
        <v>27.14</v>
      </c>
      <c r="ATV12" s="11"/>
      <c r="ATW12" s="11"/>
      <c r="ATX12" s="11"/>
      <c r="ATY12" s="11"/>
      <c r="ATZ12" s="11"/>
      <c r="AUA12" s="11"/>
      <c r="AUB12" s="13">
        <f t="shared" si="4"/>
        <v>867.71999999999991</v>
      </c>
      <c r="AUC12" s="13">
        <f t="shared" si="5"/>
        <v>2.5528732510319521</v>
      </c>
      <c r="AUD12" s="35">
        <f t="shared" si="6"/>
        <v>9.531007441542112</v>
      </c>
      <c r="AUE12" s="13">
        <f t="shared" si="7"/>
        <v>2699.1715002505857</v>
      </c>
      <c r="AUF12" s="13">
        <f t="shared" si="0"/>
        <v>2216.8441432720238</v>
      </c>
      <c r="AUG12" s="13">
        <f t="shared" si="1"/>
        <v>1</v>
      </c>
      <c r="AUH12" s="56">
        <v>8.9122122122122107</v>
      </c>
      <c r="AUI12" s="56">
        <v>6.8073198896570997</v>
      </c>
      <c r="AUJ12" s="56">
        <v>6.3420472151950165</v>
      </c>
      <c r="AUK12" s="56">
        <v>3.6265563835001466</v>
      </c>
      <c r="AUL12" s="56">
        <v>6.9738631417354284</v>
      </c>
      <c r="AUM12" s="56">
        <v>5.4906804192872114</v>
      </c>
      <c r="AUN12" s="56">
        <v>3.729895312271466</v>
      </c>
      <c r="AUO12" s="56">
        <v>4.2199070897857025</v>
      </c>
      <c r="AUP12" s="56">
        <v>2.8125008226149646</v>
      </c>
      <c r="AUQ12" s="56">
        <v>4.3065632817813491</v>
      </c>
      <c r="AUR12" s="56">
        <v>7.1695570391709147</v>
      </c>
      <c r="AUS12" s="56">
        <v>5.2399254640040001</v>
      </c>
      <c r="AUT12" s="56">
        <v>5.2611984342162597</v>
      </c>
      <c r="AUU12" s="56">
        <v>3.2119414624133409</v>
      </c>
      <c r="AUV12" s="56">
        <v>5.6153535091162734</v>
      </c>
      <c r="AUW12" s="57">
        <v>9.8863033873343173</v>
      </c>
      <c r="AUX12" s="57">
        <v>10</v>
      </c>
      <c r="AUY12" s="57">
        <v>4.9557036549398408</v>
      </c>
      <c r="AUZ12" s="58">
        <v>7.2909966132203001</v>
      </c>
      <c r="AVA12" s="58">
        <v>1.8872825438947978</v>
      </c>
      <c r="AVB12" s="57">
        <v>7.0449023958642911</v>
      </c>
    </row>
    <row r="13" spans="1:1250" x14ac:dyDescent="0.2">
      <c r="A13" t="s">
        <v>89</v>
      </c>
      <c r="B13" s="28">
        <v>15253051</v>
      </c>
      <c r="C13" t="s">
        <v>1745</v>
      </c>
      <c r="D13" t="s">
        <v>2277</v>
      </c>
      <c r="E13" t="s">
        <v>2262</v>
      </c>
      <c r="F13" s="28">
        <v>2013</v>
      </c>
      <c r="G13" s="29">
        <v>44265</v>
      </c>
      <c r="H13" s="28" t="s">
        <v>90</v>
      </c>
      <c r="I13" s="31" t="s">
        <v>91</v>
      </c>
      <c r="J13" s="31" t="s">
        <v>93</v>
      </c>
      <c r="K13" s="31" t="s">
        <v>103</v>
      </c>
      <c r="L13" s="31"/>
      <c r="M13" s="1" t="s">
        <v>91</v>
      </c>
      <c r="N13" s="1" t="s">
        <v>91</v>
      </c>
      <c r="O13" s="1" t="s">
        <v>93</v>
      </c>
      <c r="P13" s="1" t="s">
        <v>91</v>
      </c>
      <c r="Q13" s="1"/>
      <c r="R13" s="1" t="s">
        <v>91</v>
      </c>
      <c r="S13" s="1" t="s">
        <v>91</v>
      </c>
      <c r="T13" s="1" t="s">
        <v>91</v>
      </c>
      <c r="U13" s="1" t="s">
        <v>91</v>
      </c>
      <c r="V13" s="1"/>
      <c r="W13" s="1"/>
      <c r="X13" s="1" t="s">
        <v>91</v>
      </c>
      <c r="Y13" s="1"/>
      <c r="Z13" s="1"/>
      <c r="AA13" s="31" t="s">
        <v>100</v>
      </c>
      <c r="AB13" s="31" t="s">
        <v>91</v>
      </c>
      <c r="AC13" s="31">
        <v>1.2</v>
      </c>
      <c r="AD13" s="31">
        <v>6135</v>
      </c>
      <c r="AE13" s="31" t="s">
        <v>91</v>
      </c>
      <c r="AF13" s="31"/>
      <c r="AG13" s="31">
        <v>0</v>
      </c>
      <c r="AH13" s="31"/>
      <c r="AI13" s="31"/>
      <c r="AJ13" s="31">
        <v>0</v>
      </c>
      <c r="AK13" s="31">
        <v>0</v>
      </c>
      <c r="AL13" s="31"/>
      <c r="AM13" s="31" t="s">
        <v>91</v>
      </c>
      <c r="AN13" s="31"/>
      <c r="AO13" s="31"/>
      <c r="AP13" s="31"/>
      <c r="AQ13" s="31" t="s">
        <v>91</v>
      </c>
      <c r="AR13" s="31"/>
      <c r="AS13" s="31"/>
      <c r="AT13" s="31"/>
      <c r="AU13" s="31">
        <v>7459</v>
      </c>
      <c r="AV13" s="31">
        <v>0</v>
      </c>
      <c r="AW13" s="31">
        <v>0</v>
      </c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 t="s">
        <v>91</v>
      </c>
      <c r="BO13" s="31"/>
      <c r="BP13" s="31"/>
      <c r="BQ13" s="31"/>
      <c r="BR13" s="31" t="s">
        <v>95</v>
      </c>
      <c r="BS13" s="31">
        <v>0</v>
      </c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0">
        <v>0</v>
      </c>
      <c r="CQ13" s="30">
        <f>CU13</f>
        <v>100</v>
      </c>
      <c r="CR13" s="30" t="s">
        <v>1807</v>
      </c>
      <c r="CS13" s="30"/>
      <c r="CT13" s="30"/>
      <c r="CU13" s="30">
        <v>100</v>
      </c>
      <c r="CV13" s="30"/>
      <c r="CW13" s="30"/>
      <c r="CX13" s="30">
        <v>51.5</v>
      </c>
      <c r="CY13" s="30">
        <v>24</v>
      </c>
      <c r="CZ13" s="30">
        <v>23</v>
      </c>
      <c r="DA13" s="30">
        <v>16</v>
      </c>
      <c r="DB13" s="30">
        <v>0</v>
      </c>
      <c r="DC13" s="30">
        <v>0</v>
      </c>
      <c r="DD13" s="30">
        <v>53</v>
      </c>
      <c r="DE13" s="30">
        <v>25</v>
      </c>
      <c r="DF13" s="30">
        <v>21</v>
      </c>
      <c r="DG13" s="30">
        <v>14</v>
      </c>
      <c r="DH13" s="30"/>
      <c r="DI13" s="30"/>
      <c r="DJ13" s="30">
        <v>50</v>
      </c>
      <c r="DK13" s="30">
        <v>25</v>
      </c>
      <c r="DL13" s="30">
        <v>24</v>
      </c>
      <c r="DM13" s="30">
        <v>21</v>
      </c>
      <c r="DN13" s="30"/>
      <c r="DO13" s="30"/>
      <c r="DP13" s="30">
        <v>661</v>
      </c>
      <c r="DQ13" s="30">
        <v>165</v>
      </c>
      <c r="DR13" s="30">
        <v>376</v>
      </c>
      <c r="DS13" s="30">
        <v>608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0"/>
      <c r="EB13" s="30">
        <v>16</v>
      </c>
      <c r="EC13" s="30">
        <v>0</v>
      </c>
      <c r="ED13" s="30">
        <v>0</v>
      </c>
      <c r="EE13" s="30">
        <v>0</v>
      </c>
      <c r="EF13" s="30">
        <v>0</v>
      </c>
      <c r="EG13" s="30">
        <v>0</v>
      </c>
      <c r="EH13" s="30">
        <v>1</v>
      </c>
      <c r="EI13" s="30">
        <v>32</v>
      </c>
      <c r="EJ13" s="30">
        <v>0</v>
      </c>
      <c r="EK13" s="30"/>
      <c r="EL13" s="30">
        <v>0</v>
      </c>
      <c r="EM13" s="30">
        <v>0</v>
      </c>
      <c r="EN13" s="30">
        <v>0</v>
      </c>
      <c r="EO13" s="30">
        <v>0</v>
      </c>
      <c r="EP13" s="30">
        <v>0</v>
      </c>
      <c r="EQ13" s="30">
        <v>0</v>
      </c>
      <c r="ER13" s="30">
        <v>700</v>
      </c>
      <c r="ES13" s="30">
        <v>0</v>
      </c>
      <c r="ET13" s="30">
        <v>0</v>
      </c>
      <c r="EU13" s="30">
        <v>0</v>
      </c>
      <c r="EV13" s="30">
        <v>0</v>
      </c>
      <c r="EW13" s="30"/>
      <c r="EX13" s="30">
        <v>592</v>
      </c>
      <c r="EY13" s="30">
        <v>50</v>
      </c>
      <c r="EZ13" s="30">
        <v>0</v>
      </c>
      <c r="FA13" s="30"/>
      <c r="FB13" s="30">
        <v>285533</v>
      </c>
      <c r="FC13" s="30">
        <v>12467</v>
      </c>
      <c r="FD13" s="30">
        <v>298000</v>
      </c>
      <c r="FE13" s="30">
        <v>36.700000000000003</v>
      </c>
      <c r="FF13" s="30">
        <v>32.799999999999997</v>
      </c>
      <c r="FG13" s="30"/>
      <c r="FH13" s="30">
        <v>36</v>
      </c>
      <c r="FI13" s="30" t="s">
        <v>1805</v>
      </c>
      <c r="FJ13" s="30">
        <v>31</v>
      </c>
      <c r="FK13" s="30"/>
      <c r="FL13" s="30"/>
      <c r="FM13" s="30">
        <v>4</v>
      </c>
      <c r="FN13" s="30"/>
      <c r="FO13" s="30"/>
      <c r="FP13" s="30"/>
      <c r="FQ13" s="30">
        <v>382</v>
      </c>
      <c r="FR13" s="30">
        <v>0</v>
      </c>
      <c r="FS13" s="30">
        <v>73</v>
      </c>
      <c r="FT13" s="30">
        <v>9</v>
      </c>
      <c r="FU13" s="30">
        <v>292000</v>
      </c>
      <c r="FV13" s="30">
        <v>85.3</v>
      </c>
      <c r="FW13" s="30">
        <v>16793</v>
      </c>
      <c r="FX13" s="32">
        <v>365</v>
      </c>
      <c r="FY13" s="32">
        <v>365</v>
      </c>
      <c r="FZ13" s="32">
        <v>365</v>
      </c>
      <c r="GA13" s="32">
        <v>365</v>
      </c>
      <c r="GB13" s="32">
        <v>0</v>
      </c>
      <c r="GC13" s="32">
        <v>203</v>
      </c>
      <c r="GD13" s="32">
        <v>0</v>
      </c>
      <c r="GE13" s="32">
        <v>182</v>
      </c>
      <c r="GF13" s="32">
        <v>205</v>
      </c>
      <c r="GG13" s="32">
        <v>162</v>
      </c>
      <c r="GH13" s="32">
        <v>365</v>
      </c>
      <c r="GI13" s="32">
        <v>0</v>
      </c>
      <c r="GJ13" s="32">
        <v>160</v>
      </c>
      <c r="GK13" s="32" t="s">
        <v>1821</v>
      </c>
      <c r="GL13" s="32" t="s">
        <v>1826</v>
      </c>
      <c r="GM13" s="32" t="s">
        <v>1826</v>
      </c>
      <c r="GN13" s="32" t="s">
        <v>1821</v>
      </c>
      <c r="GO13" s="32" t="s">
        <v>91</v>
      </c>
      <c r="GP13" s="32" t="s">
        <v>91</v>
      </c>
      <c r="GQ13" s="32">
        <v>12</v>
      </c>
      <c r="GR13" s="32" t="s">
        <v>1822</v>
      </c>
      <c r="GS13" s="32">
        <v>1</v>
      </c>
      <c r="GT13" s="32" t="s">
        <v>369</v>
      </c>
      <c r="GU13" s="32" t="s">
        <v>368</v>
      </c>
      <c r="GV13" s="32" t="s">
        <v>369</v>
      </c>
      <c r="GW13" s="32" t="s">
        <v>370</v>
      </c>
      <c r="GX13" s="32" t="s">
        <v>371</v>
      </c>
      <c r="GY13" s="32">
        <v>0</v>
      </c>
      <c r="GZ13" s="32">
        <v>0</v>
      </c>
      <c r="HA13" s="32">
        <v>0</v>
      </c>
      <c r="HB13" s="32">
        <v>0</v>
      </c>
      <c r="HC13" s="32">
        <v>0</v>
      </c>
      <c r="HD13" s="32">
        <v>0</v>
      </c>
      <c r="HE13" s="32">
        <v>0</v>
      </c>
      <c r="HF13" s="32">
        <v>5.8</v>
      </c>
      <c r="HG13" s="32">
        <v>8</v>
      </c>
      <c r="HH13" s="32">
        <v>3.5</v>
      </c>
      <c r="HI13" s="32">
        <v>5.8</v>
      </c>
      <c r="HJ13" s="32">
        <v>29</v>
      </c>
      <c r="HK13" s="32">
        <v>0</v>
      </c>
      <c r="HL13" s="32">
        <v>0</v>
      </c>
      <c r="HM13" s="32">
        <v>2.2999999999999998</v>
      </c>
      <c r="HN13" s="32">
        <v>2.2000000000000002</v>
      </c>
      <c r="HO13" s="32">
        <v>2</v>
      </c>
      <c r="HP13" s="32">
        <v>4.0999999999999996</v>
      </c>
      <c r="HQ13" s="32">
        <v>10.9</v>
      </c>
      <c r="HR13" s="32">
        <v>0</v>
      </c>
      <c r="HS13" s="32">
        <v>0</v>
      </c>
      <c r="HT13" s="32">
        <v>0</v>
      </c>
      <c r="HU13" s="32"/>
      <c r="HV13" s="32">
        <v>0</v>
      </c>
      <c r="HW13" s="32">
        <v>5.8</v>
      </c>
      <c r="HX13" s="32">
        <v>8</v>
      </c>
      <c r="HY13" s="32">
        <v>3.5</v>
      </c>
      <c r="HZ13" s="32">
        <v>2.2999999999999998</v>
      </c>
      <c r="IA13" s="32">
        <v>2.2000000000000002</v>
      </c>
      <c r="IB13" s="32">
        <v>2</v>
      </c>
      <c r="IC13" s="4">
        <v>0</v>
      </c>
      <c r="ID13" s="4">
        <v>0</v>
      </c>
      <c r="IE13" s="4">
        <v>118</v>
      </c>
      <c r="IF13" s="4">
        <v>0</v>
      </c>
      <c r="IG13" s="4">
        <v>0</v>
      </c>
      <c r="IH13" s="4">
        <v>0</v>
      </c>
      <c r="II13" s="4">
        <v>0</v>
      </c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>
        <v>0</v>
      </c>
      <c r="IW13" s="4">
        <v>0</v>
      </c>
      <c r="IX13" s="4">
        <v>0</v>
      </c>
      <c r="IY13" s="4">
        <v>0</v>
      </c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>
        <v>0</v>
      </c>
      <c r="KK13" s="4">
        <v>0</v>
      </c>
      <c r="KL13" s="4">
        <v>15</v>
      </c>
      <c r="KM13" s="4">
        <v>0</v>
      </c>
      <c r="KN13" s="4">
        <v>0</v>
      </c>
      <c r="KO13" s="4">
        <v>0</v>
      </c>
      <c r="KP13" s="4"/>
      <c r="KQ13" s="4"/>
      <c r="KR13" s="4">
        <v>0</v>
      </c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>
        <v>0</v>
      </c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>
        <v>0</v>
      </c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>
        <v>0</v>
      </c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>
        <v>0</v>
      </c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>
        <v>0</v>
      </c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>
        <v>0</v>
      </c>
      <c r="QE13" s="4">
        <v>0</v>
      </c>
      <c r="QF13" s="4">
        <v>0</v>
      </c>
      <c r="QG13" s="4">
        <v>0</v>
      </c>
      <c r="QH13" s="4">
        <v>0</v>
      </c>
      <c r="QI13" s="4">
        <v>0</v>
      </c>
      <c r="QJ13" s="4" t="s">
        <v>739</v>
      </c>
      <c r="QK13" s="4" t="s">
        <v>740</v>
      </c>
      <c r="QL13" s="4"/>
      <c r="QM13" s="4"/>
      <c r="QN13" s="4"/>
      <c r="QO13" s="4"/>
      <c r="QP13" s="4"/>
      <c r="QQ13" s="4">
        <v>12</v>
      </c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>
        <v>65</v>
      </c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>
        <v>8</v>
      </c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>
        <v>10</v>
      </c>
      <c r="TL13" s="4"/>
      <c r="TM13" s="4"/>
      <c r="TN13" s="4"/>
      <c r="TO13" s="4"/>
      <c r="TP13" s="4"/>
      <c r="TQ13" s="4"/>
      <c r="TR13" s="4"/>
      <c r="TS13" s="4">
        <v>110</v>
      </c>
      <c r="TT13" s="4"/>
      <c r="TU13" s="4"/>
      <c r="TV13" s="4"/>
      <c r="TW13" s="4"/>
      <c r="TX13" s="4"/>
      <c r="TY13" s="4"/>
      <c r="TZ13" s="4"/>
      <c r="UA13" s="4"/>
      <c r="UB13" s="4"/>
      <c r="UC13" s="4">
        <v>0</v>
      </c>
      <c r="UD13" s="4"/>
      <c r="UE13" s="4">
        <v>10</v>
      </c>
      <c r="UF13" s="4" t="s">
        <v>91</v>
      </c>
      <c r="UG13" s="4">
        <v>0</v>
      </c>
      <c r="UH13" s="4">
        <v>118</v>
      </c>
      <c r="UI13" s="4">
        <v>0</v>
      </c>
      <c r="UJ13" s="4">
        <v>0</v>
      </c>
      <c r="UK13" s="4">
        <v>0</v>
      </c>
      <c r="UL13" s="4">
        <v>0</v>
      </c>
      <c r="UM13" s="4">
        <v>0</v>
      </c>
      <c r="UN13" s="4">
        <v>0</v>
      </c>
      <c r="UO13" s="4">
        <v>100</v>
      </c>
      <c r="UP13" s="4">
        <v>0</v>
      </c>
      <c r="UQ13" s="4">
        <v>100</v>
      </c>
      <c r="UR13" s="4">
        <v>0</v>
      </c>
      <c r="US13" s="4">
        <v>100</v>
      </c>
      <c r="UT13" s="4">
        <v>2500</v>
      </c>
      <c r="UU13" s="4">
        <v>100</v>
      </c>
      <c r="UV13" s="4">
        <v>0</v>
      </c>
      <c r="UW13" s="4">
        <v>100</v>
      </c>
      <c r="UX13" s="4">
        <v>2723</v>
      </c>
      <c r="UY13" s="4">
        <v>100</v>
      </c>
      <c r="UZ13" s="4">
        <v>1408</v>
      </c>
      <c r="VA13" s="4">
        <v>100</v>
      </c>
      <c r="VB13" s="4">
        <v>0</v>
      </c>
      <c r="VC13" s="4">
        <v>100</v>
      </c>
      <c r="VD13" s="4">
        <v>0</v>
      </c>
      <c r="VE13" s="4">
        <v>100</v>
      </c>
      <c r="VF13" s="5">
        <v>197</v>
      </c>
      <c r="VG13" s="5">
        <v>0</v>
      </c>
      <c r="VH13" s="5">
        <v>0</v>
      </c>
      <c r="VI13" s="5"/>
      <c r="VJ13" s="5"/>
      <c r="VK13" s="5"/>
      <c r="VL13" s="5">
        <v>0</v>
      </c>
      <c r="VM13" s="5">
        <v>0</v>
      </c>
      <c r="VN13" s="5">
        <v>0</v>
      </c>
      <c r="VO13" s="5">
        <v>0</v>
      </c>
      <c r="VP13" s="5"/>
      <c r="VQ13" s="5"/>
      <c r="VR13" s="5"/>
      <c r="VS13" s="5"/>
      <c r="VT13" s="5"/>
      <c r="VU13" s="5"/>
      <c r="VV13" s="5"/>
      <c r="VW13" s="5"/>
      <c r="VX13" s="5"/>
      <c r="VY13" s="5">
        <v>0</v>
      </c>
      <c r="VZ13" s="5">
        <v>0</v>
      </c>
      <c r="WA13" s="5">
        <v>0</v>
      </c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 t="s">
        <v>1881</v>
      </c>
      <c r="WN13" s="5"/>
      <c r="WO13" s="5"/>
      <c r="WP13" s="5"/>
      <c r="WQ13" s="5"/>
      <c r="WR13" s="5"/>
      <c r="WS13" s="5"/>
      <c r="WT13" s="5"/>
      <c r="WU13" s="5"/>
      <c r="WV13" s="5"/>
      <c r="WW13" s="5">
        <v>6</v>
      </c>
      <c r="WX13" s="5"/>
      <c r="WY13" s="5"/>
      <c r="WZ13" s="5"/>
      <c r="XA13" s="5"/>
      <c r="XB13" s="5"/>
      <c r="XC13" s="5"/>
      <c r="XD13" s="5"/>
      <c r="XE13" s="5"/>
      <c r="XF13" s="5"/>
      <c r="XG13" s="5">
        <v>0</v>
      </c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 t="s">
        <v>1424</v>
      </c>
      <c r="YO13" s="5" t="s">
        <v>1434</v>
      </c>
      <c r="YP13" s="5"/>
      <c r="YQ13" s="5"/>
      <c r="YR13" s="5"/>
      <c r="YS13" s="5"/>
      <c r="YT13" s="5"/>
      <c r="YU13" s="5"/>
      <c r="YV13" s="5"/>
      <c r="YW13" s="5"/>
      <c r="YX13" s="5">
        <v>91.2</v>
      </c>
      <c r="YY13" s="5">
        <v>2.7</v>
      </c>
      <c r="YZ13" s="5"/>
      <c r="ZA13" s="5"/>
      <c r="ZB13" s="5"/>
      <c r="ZC13" s="5"/>
      <c r="ZD13" s="5"/>
      <c r="ZE13" s="5"/>
      <c r="ZF13" s="5"/>
      <c r="ZG13" s="5"/>
      <c r="ZH13" s="5">
        <v>0</v>
      </c>
      <c r="ZI13" s="5">
        <v>0</v>
      </c>
      <c r="ZJ13" s="5"/>
      <c r="ZK13" s="5"/>
      <c r="ZL13" s="5"/>
      <c r="ZM13" s="5"/>
      <c r="ZN13" s="5"/>
      <c r="ZO13" s="5"/>
      <c r="ZP13" s="5"/>
      <c r="ZQ13" s="5"/>
      <c r="ZR13" s="5" t="s">
        <v>1427</v>
      </c>
      <c r="ZS13" s="5"/>
      <c r="ZT13" s="5"/>
      <c r="ZU13" s="5">
        <v>6</v>
      </c>
      <c r="ZV13" s="5"/>
      <c r="ZW13" s="5"/>
      <c r="ZX13" s="5">
        <v>0</v>
      </c>
      <c r="ZY13" s="5"/>
      <c r="ZZ13" s="54">
        <v>0</v>
      </c>
      <c r="AAA13" s="54">
        <v>0.61428571428571421</v>
      </c>
      <c r="AAB13" s="54">
        <v>0</v>
      </c>
      <c r="AAC13" s="54">
        <v>0</v>
      </c>
      <c r="AAD13" s="54">
        <v>0.38571428571428573</v>
      </c>
      <c r="AAE13" s="54">
        <v>5.4</v>
      </c>
      <c r="AAF13" s="54">
        <v>0.61428571428571421</v>
      </c>
      <c r="AAG13" s="54">
        <v>0.70000000000000007</v>
      </c>
      <c r="AAH13" s="54">
        <v>0</v>
      </c>
      <c r="AAI13" s="54">
        <v>0</v>
      </c>
      <c r="AAJ13" s="54">
        <v>0</v>
      </c>
      <c r="AAK13" s="54">
        <v>0.3</v>
      </c>
      <c r="AAL13" s="54">
        <v>4.2</v>
      </c>
      <c r="AAM13" s="54">
        <v>0.70000000000000007</v>
      </c>
      <c r="AAN13" s="54">
        <v>0.3895285087719299</v>
      </c>
      <c r="AAO13" s="54">
        <v>0.27245457393483702</v>
      </c>
      <c r="AAP13" s="54">
        <v>0</v>
      </c>
      <c r="AAQ13" s="54">
        <v>0</v>
      </c>
      <c r="AAR13" s="54">
        <v>0.33801691729323308</v>
      </c>
      <c r="AAS13" s="54">
        <v>4.7322368421052632</v>
      </c>
      <c r="AAT13" s="54">
        <v>0.66198308270676698</v>
      </c>
      <c r="AAU13" s="5" t="s">
        <v>1878</v>
      </c>
      <c r="AAV13" s="5">
        <v>270</v>
      </c>
      <c r="AAW13" s="5">
        <v>95</v>
      </c>
      <c r="AAX13" s="5">
        <v>0</v>
      </c>
      <c r="AAY13" s="5">
        <v>100</v>
      </c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>
        <v>1.1000000000000001</v>
      </c>
      <c r="ABW13" s="5">
        <v>0.5</v>
      </c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>
        <v>50</v>
      </c>
      <c r="ACJ13" s="5">
        <v>50</v>
      </c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>
        <v>0</v>
      </c>
      <c r="ADH13" s="5">
        <v>0</v>
      </c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 t="s">
        <v>1879</v>
      </c>
      <c r="ADU13" s="5">
        <v>200</v>
      </c>
      <c r="ADV13" s="5">
        <v>165</v>
      </c>
      <c r="ADW13" s="5">
        <v>0</v>
      </c>
      <c r="ADX13" s="5">
        <v>80</v>
      </c>
      <c r="ADY13" s="5"/>
      <c r="ADZ13" s="5"/>
      <c r="AEA13" s="5"/>
      <c r="AEB13" s="5"/>
      <c r="AEC13" s="5"/>
      <c r="AED13" s="5"/>
      <c r="AEE13" s="5"/>
      <c r="AEF13" s="5"/>
      <c r="AEG13" s="5">
        <v>20</v>
      </c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>
        <v>80</v>
      </c>
      <c r="AFI13" s="5">
        <v>20</v>
      </c>
      <c r="AFJ13" s="5"/>
      <c r="AFK13" s="5"/>
      <c r="AFL13" s="5"/>
      <c r="AFM13" s="5"/>
      <c r="AFN13" s="5"/>
      <c r="AFO13" s="5"/>
      <c r="AFP13" s="5"/>
      <c r="AFQ13" s="5"/>
      <c r="AFR13" s="5">
        <v>0</v>
      </c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 t="s">
        <v>1880</v>
      </c>
      <c r="AGT13" s="5">
        <v>150</v>
      </c>
      <c r="AGU13" s="5">
        <v>215</v>
      </c>
      <c r="AGV13" s="5">
        <v>0</v>
      </c>
      <c r="AGW13" s="5">
        <v>100</v>
      </c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>
        <v>92</v>
      </c>
      <c r="AIH13" s="5">
        <v>8</v>
      </c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11">
        <v>100</v>
      </c>
      <c r="AJL13" s="11">
        <v>0</v>
      </c>
      <c r="AJM13" s="11">
        <v>0</v>
      </c>
      <c r="AJN13" s="11">
        <v>0</v>
      </c>
      <c r="AJO13" s="11">
        <v>0</v>
      </c>
      <c r="AJP13" s="11">
        <v>0</v>
      </c>
      <c r="AJQ13" s="11" t="s">
        <v>1650</v>
      </c>
      <c r="AJR13" s="11">
        <v>267077.62</v>
      </c>
      <c r="AJS13" s="11">
        <v>5786</v>
      </c>
      <c r="AJT13" s="11">
        <v>2525</v>
      </c>
      <c r="AJU13" s="11">
        <v>0.7</v>
      </c>
      <c r="AJV13" s="11">
        <v>118</v>
      </c>
      <c r="AJW13" s="13">
        <f t="shared" si="3"/>
        <v>2.29126213592233</v>
      </c>
      <c r="AJX13" s="11">
        <v>118</v>
      </c>
      <c r="AJY13" s="11">
        <v>118</v>
      </c>
      <c r="AJZ13" s="11">
        <v>0</v>
      </c>
      <c r="AKA13" s="11">
        <v>2723</v>
      </c>
      <c r="AKB13" s="11"/>
      <c r="AKC13" s="11">
        <v>0</v>
      </c>
      <c r="AKD13" s="11"/>
      <c r="AKE13" s="11"/>
      <c r="AKF13" s="11"/>
      <c r="AKG13" s="11">
        <v>0</v>
      </c>
      <c r="AKH13" s="11">
        <v>0</v>
      </c>
      <c r="AKI13" s="11">
        <v>0</v>
      </c>
      <c r="AKJ13" s="11">
        <v>0</v>
      </c>
      <c r="AKK13" s="11">
        <v>0</v>
      </c>
      <c r="AKL13" s="11">
        <v>0</v>
      </c>
      <c r="AKM13" s="11">
        <v>0</v>
      </c>
      <c r="AKN13" s="11">
        <v>0</v>
      </c>
      <c r="AKO13" s="11">
        <v>0</v>
      </c>
      <c r="AKP13" s="11"/>
      <c r="AKQ13" s="11">
        <v>10.63</v>
      </c>
      <c r="AKR13" s="11">
        <v>2197.7600000000002</v>
      </c>
      <c r="AKS13" s="11">
        <v>1.45</v>
      </c>
      <c r="AKT13" s="11">
        <v>0</v>
      </c>
      <c r="AKU13" s="11">
        <v>3281.08</v>
      </c>
      <c r="AKV13" s="11">
        <v>17.86</v>
      </c>
      <c r="AKW13" s="11">
        <v>0</v>
      </c>
      <c r="AKX13" s="11">
        <v>7378.86</v>
      </c>
      <c r="AKY13" s="11">
        <v>68.64</v>
      </c>
      <c r="AKZ13" s="11">
        <v>14.35</v>
      </c>
      <c r="ALA13" s="11">
        <v>17.010000000000002</v>
      </c>
      <c r="ALB13" s="11">
        <v>96.88</v>
      </c>
      <c r="ALC13" s="11">
        <v>1.82</v>
      </c>
      <c r="ALD13" s="11">
        <v>3.46</v>
      </c>
      <c r="ALE13" s="11">
        <v>38.49</v>
      </c>
      <c r="ALF13" s="11">
        <v>1.3</v>
      </c>
      <c r="ALG13" s="11">
        <v>58.04</v>
      </c>
      <c r="ALH13" s="11">
        <v>37.33</v>
      </c>
      <c r="ALI13" s="11">
        <v>62.67</v>
      </c>
      <c r="ALJ13" s="11">
        <v>0</v>
      </c>
      <c r="ALK13" s="11">
        <v>0</v>
      </c>
      <c r="ALL13" s="11">
        <v>66.98</v>
      </c>
      <c r="ALM13" s="11">
        <v>20.12</v>
      </c>
      <c r="ALN13" s="11">
        <v>1.48</v>
      </c>
      <c r="ALO13" s="11">
        <v>0</v>
      </c>
      <c r="ALP13" s="11">
        <v>0</v>
      </c>
      <c r="ALQ13" s="11">
        <v>0</v>
      </c>
      <c r="ALR13" s="11">
        <v>16.82</v>
      </c>
      <c r="ALS13" s="11">
        <v>10</v>
      </c>
      <c r="ALT13" s="11">
        <v>13.09</v>
      </c>
      <c r="ALU13" s="11">
        <v>2.72</v>
      </c>
      <c r="ALV13" s="11">
        <v>0</v>
      </c>
      <c r="ALW13" s="11">
        <v>0</v>
      </c>
      <c r="ALX13" s="11">
        <v>48.43</v>
      </c>
      <c r="ALY13" s="11">
        <v>15.82</v>
      </c>
      <c r="ALZ13" s="11">
        <v>32.61</v>
      </c>
      <c r="AMA13" s="11">
        <v>45.23</v>
      </c>
      <c r="AMB13" s="11">
        <v>14.75</v>
      </c>
      <c r="AMC13" s="11">
        <v>0</v>
      </c>
      <c r="AMD13" s="11">
        <v>54.77</v>
      </c>
      <c r="AME13" s="11">
        <v>14.05</v>
      </c>
      <c r="AMF13" s="11">
        <v>0.33</v>
      </c>
      <c r="AMG13" s="11"/>
      <c r="AMH13" s="11">
        <v>3115.47</v>
      </c>
      <c r="AMI13" s="11">
        <v>651.44000000000005</v>
      </c>
      <c r="AMJ13" s="11">
        <v>771.98</v>
      </c>
      <c r="AMK13" s="11">
        <v>3040.28</v>
      </c>
      <c r="AML13" s="11">
        <v>1498.61</v>
      </c>
      <c r="AMM13" s="11">
        <v>64.430000000000007</v>
      </c>
      <c r="AMN13" s="11">
        <v>35.57</v>
      </c>
      <c r="AMO13" s="11">
        <v>66.98</v>
      </c>
      <c r="AMP13" s="11">
        <v>0.31</v>
      </c>
      <c r="AMQ13" s="11">
        <v>0.62</v>
      </c>
      <c r="AMR13" s="11">
        <v>0.1</v>
      </c>
      <c r="AMS13" s="11">
        <v>0.05</v>
      </c>
      <c r="AMT13" s="11">
        <v>0.06</v>
      </c>
      <c r="AMU13" s="11">
        <v>0.1</v>
      </c>
      <c r="AMV13" s="11">
        <v>0</v>
      </c>
      <c r="AMW13" s="11">
        <v>0</v>
      </c>
      <c r="AMX13" s="11">
        <v>0.93</v>
      </c>
      <c r="AMY13" s="11">
        <v>0</v>
      </c>
      <c r="AMZ13" s="11">
        <v>0</v>
      </c>
      <c r="ANA13" s="11">
        <v>0.6</v>
      </c>
      <c r="ANB13" s="11">
        <v>0.03</v>
      </c>
      <c r="ANC13" s="11">
        <v>0.63</v>
      </c>
      <c r="AND13" s="11">
        <v>3.55</v>
      </c>
      <c r="ANE13" s="11">
        <v>10.76</v>
      </c>
      <c r="ANF13" s="11">
        <v>870705.47</v>
      </c>
      <c r="ANG13" s="11">
        <v>0.82</v>
      </c>
      <c r="ANH13" s="11">
        <v>0.15</v>
      </c>
      <c r="ANI13" s="11">
        <v>1.1200000000000001</v>
      </c>
      <c r="ANJ13" s="11">
        <v>0</v>
      </c>
      <c r="ANK13" s="11">
        <v>0</v>
      </c>
      <c r="ANL13" s="11">
        <v>2.1</v>
      </c>
      <c r="ANM13" s="11">
        <v>259</v>
      </c>
      <c r="ANN13" s="11">
        <v>2197.7600000000002</v>
      </c>
      <c r="ANO13" s="11">
        <v>0</v>
      </c>
      <c r="ANP13" s="11">
        <v>12</v>
      </c>
      <c r="ANQ13" s="11">
        <v>247</v>
      </c>
      <c r="ANR13" s="11">
        <v>171.64</v>
      </c>
      <c r="ANS13" s="11">
        <v>1.45</v>
      </c>
      <c r="ANT13" s="11">
        <v>0.69</v>
      </c>
      <c r="ANU13" s="11">
        <v>0.16</v>
      </c>
      <c r="ANV13" s="11">
        <v>0.15</v>
      </c>
      <c r="ANW13" s="11">
        <v>0.01</v>
      </c>
      <c r="ANX13" s="11">
        <v>0</v>
      </c>
      <c r="ANY13" s="11">
        <v>1254.1600000000001</v>
      </c>
      <c r="ANZ13" s="11">
        <v>10.63</v>
      </c>
      <c r="AOA13" s="11"/>
      <c r="AOB13" s="11">
        <v>5412</v>
      </c>
      <c r="AOC13" s="11">
        <v>65.63</v>
      </c>
      <c r="AOD13" s="11">
        <v>281</v>
      </c>
      <c r="AOE13" s="11">
        <v>88.99</v>
      </c>
      <c r="AOF13" s="11">
        <v>306.75</v>
      </c>
      <c r="AOG13" s="11">
        <v>74.69</v>
      </c>
      <c r="AOH13" s="11">
        <v>0</v>
      </c>
      <c r="AOI13" s="11">
        <v>61.19</v>
      </c>
      <c r="AOJ13" s="11">
        <v>2.9</v>
      </c>
      <c r="AOK13" s="11">
        <v>1</v>
      </c>
      <c r="AOL13" s="11">
        <v>0</v>
      </c>
      <c r="AOM13" s="11">
        <v>23.08</v>
      </c>
      <c r="AON13" s="11">
        <v>203</v>
      </c>
      <c r="AOO13" s="11" t="s">
        <v>1651</v>
      </c>
      <c r="AOP13" s="11" t="s">
        <v>368</v>
      </c>
      <c r="AOQ13" s="11">
        <v>63.21</v>
      </c>
      <c r="AOR13" s="11">
        <v>20.59</v>
      </c>
      <c r="AOS13" s="11"/>
      <c r="AOT13" s="11">
        <v>0</v>
      </c>
      <c r="AOU13" s="11">
        <v>0</v>
      </c>
      <c r="AOV13" s="11">
        <v>0</v>
      </c>
      <c r="AOW13" s="11">
        <v>0</v>
      </c>
      <c r="AOX13" s="11">
        <v>0</v>
      </c>
      <c r="AOY13" s="11">
        <v>0</v>
      </c>
      <c r="AOZ13" s="11">
        <v>0</v>
      </c>
      <c r="APA13" s="11">
        <v>0</v>
      </c>
      <c r="APB13" s="11">
        <v>0</v>
      </c>
      <c r="APC13" s="11">
        <v>0</v>
      </c>
      <c r="APD13" s="11">
        <v>0</v>
      </c>
      <c r="APE13" s="11">
        <v>0</v>
      </c>
      <c r="APF13" s="11">
        <v>0</v>
      </c>
      <c r="APG13" s="11">
        <v>0</v>
      </c>
      <c r="APH13" s="11">
        <v>0</v>
      </c>
      <c r="API13" s="11">
        <v>0</v>
      </c>
      <c r="APJ13" s="11">
        <v>0</v>
      </c>
      <c r="APK13" s="11">
        <v>0</v>
      </c>
      <c r="APL13" s="11">
        <v>0</v>
      </c>
      <c r="APM13" s="11"/>
      <c r="APN13" s="11">
        <v>0</v>
      </c>
      <c r="APO13" s="11">
        <v>0</v>
      </c>
      <c r="APP13" s="11">
        <v>0</v>
      </c>
      <c r="APQ13" s="11">
        <v>0</v>
      </c>
      <c r="APR13" s="11">
        <v>0</v>
      </c>
      <c r="APS13" s="11">
        <v>0</v>
      </c>
      <c r="APT13" s="11">
        <v>0</v>
      </c>
      <c r="APU13" s="11">
        <v>0</v>
      </c>
      <c r="APV13" s="11"/>
      <c r="APW13" s="11">
        <v>1.2</v>
      </c>
      <c r="APX13" s="11">
        <v>0</v>
      </c>
      <c r="APY13" s="11">
        <v>0</v>
      </c>
      <c r="APZ13" s="11">
        <v>248333</v>
      </c>
      <c r="AQA13" s="11">
        <v>0</v>
      </c>
      <c r="AQB13" s="11">
        <v>1</v>
      </c>
      <c r="AQC13" s="11">
        <v>1</v>
      </c>
      <c r="AQD13" s="11">
        <v>0</v>
      </c>
      <c r="AQE13" s="11">
        <v>0</v>
      </c>
      <c r="AQF13" s="11">
        <v>2.9</v>
      </c>
      <c r="AQG13" s="11">
        <v>0</v>
      </c>
      <c r="AQH13" s="11">
        <v>0</v>
      </c>
      <c r="AQI13" s="11">
        <v>0</v>
      </c>
      <c r="AQJ13" s="11">
        <v>0</v>
      </c>
      <c r="AQK13" s="11">
        <v>0.7</v>
      </c>
      <c r="AQL13" s="11">
        <v>1</v>
      </c>
      <c r="AQM13" s="11">
        <v>0</v>
      </c>
      <c r="AQN13" s="11">
        <v>0</v>
      </c>
      <c r="AQO13" s="11">
        <v>0</v>
      </c>
      <c r="AQP13" s="11">
        <v>0</v>
      </c>
      <c r="AQQ13" s="11">
        <v>0</v>
      </c>
      <c r="AQR13" s="11">
        <v>0</v>
      </c>
      <c r="AQS13" s="11">
        <v>0</v>
      </c>
      <c r="AQT13" s="11">
        <v>0</v>
      </c>
      <c r="AQU13" s="11">
        <v>0</v>
      </c>
      <c r="AQV13" s="11">
        <v>0</v>
      </c>
      <c r="AQW13" s="11">
        <v>0</v>
      </c>
      <c r="AQX13" s="11">
        <v>0</v>
      </c>
      <c r="AQY13" s="11">
        <v>0</v>
      </c>
      <c r="AQZ13" s="11">
        <v>0</v>
      </c>
      <c r="ARA13" s="11">
        <v>0</v>
      </c>
      <c r="ARB13" s="11">
        <v>0</v>
      </c>
      <c r="ARC13" s="11">
        <v>0.31</v>
      </c>
      <c r="ARD13" s="11">
        <v>190</v>
      </c>
      <c r="ARE13" s="11">
        <v>2362</v>
      </c>
      <c r="ARF13" s="11">
        <v>5786</v>
      </c>
      <c r="ARG13" s="11">
        <v>16793</v>
      </c>
      <c r="ARH13" s="11">
        <v>197</v>
      </c>
      <c r="ARI13" s="11">
        <v>1625</v>
      </c>
      <c r="ARJ13" s="11">
        <v>1103</v>
      </c>
      <c r="ARK13" s="11">
        <v>0</v>
      </c>
      <c r="ARL13" s="11">
        <v>0</v>
      </c>
      <c r="ARM13" s="11">
        <v>0</v>
      </c>
      <c r="ARN13" s="11">
        <v>0</v>
      </c>
      <c r="ARO13" s="11">
        <v>0</v>
      </c>
      <c r="ARP13" s="11">
        <v>0</v>
      </c>
      <c r="ARQ13" s="11"/>
      <c r="ARR13" s="11"/>
      <c r="ARS13" s="11"/>
      <c r="ART13" s="11"/>
      <c r="ARU13" s="11"/>
      <c r="ARV13" s="11"/>
      <c r="ARW13" s="11"/>
      <c r="ARX13" s="11"/>
      <c r="ARY13" s="11"/>
      <c r="ARZ13" s="11"/>
      <c r="ASA13" s="11"/>
      <c r="ASB13" s="11"/>
      <c r="ASC13" s="11"/>
      <c r="ASD13" s="11"/>
      <c r="ASE13" s="11"/>
      <c r="ASF13" s="11"/>
      <c r="ASG13" s="11"/>
      <c r="ASH13" s="11">
        <v>0</v>
      </c>
      <c r="ASI13" s="11"/>
      <c r="ASJ13" s="11"/>
      <c r="ASK13" s="11"/>
      <c r="ASL13" s="11">
        <v>0</v>
      </c>
      <c r="ASM13" s="11"/>
      <c r="ASN13" s="11"/>
      <c r="ASO13" s="11"/>
      <c r="ASP13" s="11"/>
      <c r="ASQ13" s="11"/>
      <c r="ASR13" s="11"/>
      <c r="ASS13" s="11"/>
      <c r="AST13" s="11"/>
      <c r="ASU13" s="11"/>
      <c r="ASV13" s="11"/>
      <c r="ASW13" s="11"/>
      <c r="ASX13" s="11"/>
      <c r="ASY13" s="11"/>
      <c r="ASZ13" s="11">
        <v>8.1999999999999993</v>
      </c>
      <c r="ATA13" s="11">
        <v>2.71</v>
      </c>
      <c r="ATB13" s="11"/>
      <c r="ATC13" s="11"/>
      <c r="ATD13" s="11"/>
      <c r="ATE13" s="11"/>
      <c r="ATF13" s="11"/>
      <c r="ATG13" s="11">
        <v>18.440000000000001</v>
      </c>
      <c r="ATH13" s="11"/>
      <c r="ATI13" s="34">
        <v>9.1837641501181701E-3</v>
      </c>
      <c r="ATJ13" s="11"/>
      <c r="ATK13" s="11">
        <v>0.08</v>
      </c>
      <c r="ATL13" s="11"/>
      <c r="ATM13" s="11"/>
      <c r="ATN13" s="34">
        <v>2.5686627156676998E-3</v>
      </c>
      <c r="ATO13" s="11"/>
      <c r="ATP13" s="11">
        <v>0.02</v>
      </c>
      <c r="ATQ13" s="11"/>
      <c r="ATR13" s="11"/>
      <c r="ATS13" s="11">
        <v>4.1399999999999997</v>
      </c>
      <c r="ATT13" s="11"/>
      <c r="ATU13" s="11">
        <v>36.36</v>
      </c>
      <c r="ATV13" s="11"/>
      <c r="ATW13" s="11"/>
      <c r="ATX13" s="11"/>
      <c r="ATY13" s="11"/>
      <c r="ATZ13" s="11"/>
      <c r="AUA13" s="11"/>
      <c r="AUB13" s="13">
        <f t="shared" si="4"/>
        <v>960.68999999999994</v>
      </c>
      <c r="AUC13" s="13">
        <f t="shared" si="5"/>
        <v>2.6534285852847339</v>
      </c>
      <c r="AUD13" s="35">
        <f t="shared" si="6"/>
        <v>9.4868283670720697</v>
      </c>
      <c r="AUE13" s="13">
        <f t="shared" si="7"/>
        <v>3833.2347953767289</v>
      </c>
      <c r="AUF13" s="13">
        <f t="shared" si="0"/>
        <v>2032.9138431752178</v>
      </c>
      <c r="AUG13" s="13">
        <f t="shared" si="1"/>
        <v>1.45</v>
      </c>
      <c r="AUH13" s="56">
        <v>6.1515950050352455</v>
      </c>
      <c r="AUI13" s="56">
        <v>4.8964095412070501</v>
      </c>
      <c r="AUJ13" s="56">
        <v>7.6627908213503986</v>
      </c>
      <c r="AUK13" s="56">
        <v>6.1540104816211185</v>
      </c>
      <c r="AUL13" s="56">
        <v>6.0776408506376978</v>
      </c>
      <c r="AUM13" s="56">
        <v>8.073090815273483</v>
      </c>
      <c r="AUN13" s="56">
        <v>5.6537000263997879</v>
      </c>
      <c r="AUO13" s="56">
        <v>2.6074549738580801</v>
      </c>
      <c r="AUP13" s="56">
        <v>3.8143933117801572</v>
      </c>
      <c r="AUQ13" s="56">
        <v>5.6153417848042952</v>
      </c>
      <c r="AUR13" s="56">
        <v>7.0038373901683233</v>
      </c>
      <c r="AUS13" s="56">
        <v>5.2322911215365044</v>
      </c>
      <c r="AUT13" s="56">
        <v>5.4205941653080272</v>
      </c>
      <c r="AUU13" s="56">
        <v>5.1163184364449465</v>
      </c>
      <c r="AUV13" s="56">
        <v>5.8725970215482111</v>
      </c>
      <c r="AUW13" s="57">
        <v>8.5170839469808559</v>
      </c>
      <c r="AUX13" s="57">
        <v>10</v>
      </c>
      <c r="AUY13" s="57">
        <v>5.0188166184684722</v>
      </c>
      <c r="AUZ13" s="58">
        <v>5.9544915290855007</v>
      </c>
      <c r="AVA13" s="58">
        <v>3.2773841901457539</v>
      </c>
      <c r="AVB13" s="57">
        <v>6.6543228207107781</v>
      </c>
    </row>
    <row r="14" spans="1:1250" x14ac:dyDescent="0.2">
      <c r="A14" t="s">
        <v>89</v>
      </c>
      <c r="B14" s="28">
        <v>15227030</v>
      </c>
      <c r="C14" t="s">
        <v>1743</v>
      </c>
      <c r="D14" t="s">
        <v>2278</v>
      </c>
      <c r="E14" t="s">
        <v>2265</v>
      </c>
      <c r="F14" s="28">
        <v>2013</v>
      </c>
      <c r="G14" s="29">
        <v>44265</v>
      </c>
      <c r="H14" s="28" t="s">
        <v>90</v>
      </c>
      <c r="I14" s="31" t="s">
        <v>91</v>
      </c>
      <c r="J14" s="31" t="s">
        <v>93</v>
      </c>
      <c r="K14" s="31" t="s">
        <v>105</v>
      </c>
      <c r="L14" s="31"/>
      <c r="M14" s="1" t="s">
        <v>91</v>
      </c>
      <c r="N14" s="1" t="s">
        <v>91</v>
      </c>
      <c r="O14" s="1" t="s">
        <v>93</v>
      </c>
      <c r="P14" s="1" t="s">
        <v>91</v>
      </c>
      <c r="Q14" s="1"/>
      <c r="R14" s="1" t="s">
        <v>91</v>
      </c>
      <c r="S14" s="1" t="s">
        <v>91</v>
      </c>
      <c r="T14" s="1" t="s">
        <v>91</v>
      </c>
      <c r="U14" s="1" t="s">
        <v>91</v>
      </c>
      <c r="V14" s="1"/>
      <c r="W14" s="1"/>
      <c r="X14" s="1" t="s">
        <v>91</v>
      </c>
      <c r="Y14" s="1"/>
      <c r="Z14" s="1"/>
      <c r="AA14" s="31" t="s">
        <v>99</v>
      </c>
      <c r="AB14" s="31" t="s">
        <v>91</v>
      </c>
      <c r="AC14" s="31">
        <v>2</v>
      </c>
      <c r="AD14" s="31">
        <v>10300</v>
      </c>
      <c r="AE14" s="31" t="s">
        <v>93</v>
      </c>
      <c r="AF14" s="31" t="s">
        <v>101</v>
      </c>
      <c r="AG14" s="31">
        <v>4500</v>
      </c>
      <c r="AH14" s="31"/>
      <c r="AI14" s="31"/>
      <c r="AJ14" s="31">
        <v>0</v>
      </c>
      <c r="AK14" s="31">
        <v>0</v>
      </c>
      <c r="AL14" s="31"/>
      <c r="AM14" s="31" t="s">
        <v>91</v>
      </c>
      <c r="AN14" s="31"/>
      <c r="AO14" s="31"/>
      <c r="AP14" s="31"/>
      <c r="AQ14" s="31" t="s">
        <v>91</v>
      </c>
      <c r="AR14" s="31"/>
      <c r="AS14" s="31"/>
      <c r="AT14" s="31"/>
      <c r="AU14" s="31">
        <v>3084</v>
      </c>
      <c r="AV14" s="31">
        <v>0</v>
      </c>
      <c r="AW14" s="31">
        <v>0</v>
      </c>
      <c r="AX14" s="31"/>
      <c r="AY14" s="31" t="s">
        <v>106</v>
      </c>
      <c r="AZ14" s="31">
        <v>0</v>
      </c>
      <c r="BA14" s="31">
        <v>10</v>
      </c>
      <c r="BB14" s="31" t="s">
        <v>107</v>
      </c>
      <c r="BC14" s="31">
        <v>0</v>
      </c>
      <c r="BD14" s="31">
        <v>10</v>
      </c>
      <c r="BE14" s="31"/>
      <c r="BF14" s="31"/>
      <c r="BG14" s="31"/>
      <c r="BH14" s="31"/>
      <c r="BI14" s="31"/>
      <c r="BJ14" s="31"/>
      <c r="BK14" s="31"/>
      <c r="BL14" s="31"/>
      <c r="BM14" s="31"/>
      <c r="BN14" s="31" t="s">
        <v>93</v>
      </c>
      <c r="BO14" s="31">
        <v>250</v>
      </c>
      <c r="BP14" s="31">
        <v>40000</v>
      </c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>
        <v>7</v>
      </c>
      <c r="CC14" s="31" t="s">
        <v>108</v>
      </c>
      <c r="CD14" s="31">
        <v>8</v>
      </c>
      <c r="CE14" s="31"/>
      <c r="CF14" s="31">
        <v>8</v>
      </c>
      <c r="CG14" s="31"/>
      <c r="CH14" s="31">
        <v>8</v>
      </c>
      <c r="CI14" s="31" t="s">
        <v>1788</v>
      </c>
      <c r="CJ14" s="31">
        <v>9</v>
      </c>
      <c r="CK14" s="31"/>
      <c r="CL14" s="31">
        <v>6</v>
      </c>
      <c r="CM14" s="31" t="s">
        <v>109</v>
      </c>
      <c r="CN14" s="31">
        <v>2</v>
      </c>
      <c r="CO14" s="31" t="s">
        <v>1789</v>
      </c>
      <c r="CP14" s="30">
        <v>0</v>
      </c>
      <c r="CQ14" s="30">
        <f>CU14</f>
        <v>100</v>
      </c>
      <c r="CR14" s="30" t="s">
        <v>1807</v>
      </c>
      <c r="CS14" s="30"/>
      <c r="CT14" s="30"/>
      <c r="CU14" s="30">
        <v>100</v>
      </c>
      <c r="CV14" s="30"/>
      <c r="CW14" s="30"/>
      <c r="CX14" s="30">
        <v>32</v>
      </c>
      <c r="CY14" s="30">
        <v>0</v>
      </c>
      <c r="CZ14" s="30">
        <v>3.5</v>
      </c>
      <c r="DA14" s="30">
        <v>7</v>
      </c>
      <c r="DB14" s="30">
        <v>0</v>
      </c>
      <c r="DC14" s="30">
        <v>0</v>
      </c>
      <c r="DD14" s="30">
        <v>32</v>
      </c>
      <c r="DE14" s="30"/>
      <c r="DF14" s="30">
        <v>4</v>
      </c>
      <c r="DG14" s="30">
        <v>5</v>
      </c>
      <c r="DH14" s="30"/>
      <c r="DI14" s="30"/>
      <c r="DJ14" s="30">
        <v>35</v>
      </c>
      <c r="DK14" s="30"/>
      <c r="DL14" s="30">
        <v>2</v>
      </c>
      <c r="DM14" s="30">
        <v>5</v>
      </c>
      <c r="DN14" s="30"/>
      <c r="DO14" s="30"/>
      <c r="DP14" s="30">
        <v>655</v>
      </c>
      <c r="DQ14" s="30">
        <v>0</v>
      </c>
      <c r="DR14" s="30">
        <v>373</v>
      </c>
      <c r="DS14" s="30">
        <v>655</v>
      </c>
      <c r="DT14" s="30">
        <v>0</v>
      </c>
      <c r="DU14" s="30">
        <v>0</v>
      </c>
      <c r="DV14" s="30">
        <v>0</v>
      </c>
      <c r="DW14" s="30"/>
      <c r="DX14" s="30"/>
      <c r="DY14" s="30">
        <v>0</v>
      </c>
      <c r="DZ14" s="30">
        <v>0</v>
      </c>
      <c r="EA14" s="30"/>
      <c r="EB14" s="30">
        <v>1</v>
      </c>
      <c r="EC14" s="30">
        <v>0</v>
      </c>
      <c r="ED14" s="30"/>
      <c r="EE14" s="30"/>
      <c r="EF14" s="30"/>
      <c r="EG14" s="30">
        <v>0</v>
      </c>
      <c r="EH14" s="30">
        <v>0</v>
      </c>
      <c r="EI14" s="30">
        <v>32</v>
      </c>
      <c r="EJ14" s="30">
        <v>0</v>
      </c>
      <c r="EK14" s="30"/>
      <c r="EL14" s="30">
        <v>0</v>
      </c>
      <c r="EM14" s="30">
        <v>0</v>
      </c>
      <c r="EN14" s="30">
        <v>0</v>
      </c>
      <c r="EO14" s="30">
        <v>0</v>
      </c>
      <c r="EP14" s="30">
        <v>0</v>
      </c>
      <c r="EQ14" s="30">
        <v>0</v>
      </c>
      <c r="ER14" s="30">
        <v>700</v>
      </c>
      <c r="ES14" s="30">
        <v>0</v>
      </c>
      <c r="ET14" s="30">
        <v>0</v>
      </c>
      <c r="EU14" s="30">
        <v>0</v>
      </c>
      <c r="EV14" s="30">
        <v>0</v>
      </c>
      <c r="EW14" s="30"/>
      <c r="EX14" s="30"/>
      <c r="EY14" s="30">
        <v>54</v>
      </c>
      <c r="EZ14" s="30">
        <v>0</v>
      </c>
      <c r="FA14" s="30"/>
      <c r="FB14" s="30">
        <v>151788</v>
      </c>
      <c r="FC14" s="30">
        <v>6190</v>
      </c>
      <c r="FD14" s="30">
        <v>157978</v>
      </c>
      <c r="FE14" s="30">
        <v>40.299999999999997</v>
      </c>
      <c r="FF14" s="30">
        <v>33.700000000000003</v>
      </c>
      <c r="FG14" s="30"/>
      <c r="FH14" s="1">
        <v>29</v>
      </c>
      <c r="FI14" s="30" t="s">
        <v>1805</v>
      </c>
      <c r="FJ14" s="30">
        <v>5</v>
      </c>
      <c r="FK14" s="30">
        <v>12</v>
      </c>
      <c r="FL14" s="30">
        <v>0</v>
      </c>
      <c r="FM14" s="30">
        <v>0</v>
      </c>
      <c r="FN14" s="30">
        <v>0</v>
      </c>
      <c r="FO14" s="30">
        <v>57</v>
      </c>
      <c r="FP14" s="30">
        <v>4</v>
      </c>
      <c r="FQ14" s="30">
        <v>386</v>
      </c>
      <c r="FR14" s="30">
        <v>4</v>
      </c>
      <c r="FS14" s="30">
        <v>91</v>
      </c>
      <c r="FT14" s="30">
        <v>1</v>
      </c>
      <c r="FU14" s="30">
        <v>123000</v>
      </c>
      <c r="FV14" s="30">
        <v>39.700000000000003</v>
      </c>
      <c r="FW14" s="30">
        <v>3647</v>
      </c>
      <c r="FX14" s="32">
        <v>365</v>
      </c>
      <c r="FY14" s="32">
        <v>0</v>
      </c>
      <c r="FZ14" s="32">
        <v>365</v>
      </c>
      <c r="GA14" s="32">
        <v>152</v>
      </c>
      <c r="GB14" s="32">
        <v>0</v>
      </c>
      <c r="GC14" s="32">
        <v>175</v>
      </c>
      <c r="GD14" s="32"/>
      <c r="GE14" s="32">
        <v>174</v>
      </c>
      <c r="GF14" s="32">
        <v>0</v>
      </c>
      <c r="GG14" s="32">
        <v>190</v>
      </c>
      <c r="GH14" s="32"/>
      <c r="GI14" s="32">
        <v>191</v>
      </c>
      <c r="GJ14" s="32">
        <v>152</v>
      </c>
      <c r="GK14" s="32" t="s">
        <v>1824</v>
      </c>
      <c r="GL14" s="32"/>
      <c r="GM14" s="32" t="s">
        <v>1824</v>
      </c>
      <c r="GN14" s="32" t="s">
        <v>1816</v>
      </c>
      <c r="GO14" s="32" t="s">
        <v>91</v>
      </c>
      <c r="GP14" s="32" t="s">
        <v>91</v>
      </c>
      <c r="GQ14" s="32">
        <v>4</v>
      </c>
      <c r="GR14" s="32"/>
      <c r="GS14" s="32">
        <v>0</v>
      </c>
      <c r="GT14" s="32" t="s">
        <v>369</v>
      </c>
      <c r="GU14" s="32"/>
      <c r="GV14" s="32"/>
      <c r="GW14" s="32" t="s">
        <v>370</v>
      </c>
      <c r="GX14" s="32" t="s">
        <v>371</v>
      </c>
      <c r="GY14" s="32">
        <v>0</v>
      </c>
      <c r="GZ14" s="32">
        <v>0</v>
      </c>
      <c r="HA14" s="32">
        <v>0</v>
      </c>
      <c r="HB14" s="32">
        <v>0</v>
      </c>
      <c r="HC14" s="32">
        <v>0</v>
      </c>
      <c r="HD14" s="32">
        <v>0</v>
      </c>
      <c r="HE14" s="32">
        <v>0</v>
      </c>
      <c r="HF14" s="32">
        <v>5.8</v>
      </c>
      <c r="HG14" s="32">
        <v>8</v>
      </c>
      <c r="HH14" s="32">
        <v>3.5</v>
      </c>
      <c r="HI14" s="32">
        <v>5.8</v>
      </c>
      <c r="HJ14" s="32">
        <v>29</v>
      </c>
      <c r="HK14" s="32">
        <v>0</v>
      </c>
      <c r="HL14" s="32">
        <v>0</v>
      </c>
      <c r="HM14" s="32">
        <v>2.2999999999999998</v>
      </c>
      <c r="HN14" s="32">
        <v>2.2000000000000002</v>
      </c>
      <c r="HO14" s="32">
        <v>2</v>
      </c>
      <c r="HP14" s="32">
        <v>4.0999999999999996</v>
      </c>
      <c r="HQ14" s="32">
        <v>10.9</v>
      </c>
      <c r="HR14" s="32">
        <v>0</v>
      </c>
      <c r="HS14" s="32">
        <v>0</v>
      </c>
      <c r="HT14" s="32">
        <v>0</v>
      </c>
      <c r="HU14" s="32"/>
      <c r="HV14" s="32"/>
      <c r="HW14" s="32">
        <v>5.8</v>
      </c>
      <c r="HX14" s="32">
        <v>8</v>
      </c>
      <c r="HY14" s="32">
        <v>3.5</v>
      </c>
      <c r="HZ14" s="32">
        <v>2.2999999999999998</v>
      </c>
      <c r="IA14" s="32">
        <v>2.2000000000000002</v>
      </c>
      <c r="IB14" s="32">
        <v>2</v>
      </c>
      <c r="IC14" s="4">
        <v>0</v>
      </c>
      <c r="ID14" s="4">
        <v>0</v>
      </c>
      <c r="IE14" s="4">
        <v>12</v>
      </c>
      <c r="IF14" s="4">
        <v>9</v>
      </c>
      <c r="IG14" s="4">
        <v>21</v>
      </c>
      <c r="IH14" s="4">
        <v>0</v>
      </c>
      <c r="II14" s="4">
        <v>0</v>
      </c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>
        <v>5.5</v>
      </c>
      <c r="IW14" s="4">
        <v>0</v>
      </c>
      <c r="IX14" s="4">
        <v>4</v>
      </c>
      <c r="IY14" s="4">
        <v>0</v>
      </c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>
        <v>45</v>
      </c>
      <c r="JY14" s="4"/>
      <c r="JZ14" s="4">
        <v>14</v>
      </c>
      <c r="KA14" s="4"/>
      <c r="KB14" s="4"/>
      <c r="KC14" s="4"/>
      <c r="KD14" s="4"/>
      <c r="KE14" s="4"/>
      <c r="KF14" s="4"/>
      <c r="KG14" s="4"/>
      <c r="KH14" s="4"/>
      <c r="KI14" s="4"/>
      <c r="KJ14" s="4">
        <v>0</v>
      </c>
      <c r="KK14" s="4">
        <v>0</v>
      </c>
      <c r="KL14" s="4">
        <v>15</v>
      </c>
      <c r="KM14" s="4">
        <v>15</v>
      </c>
      <c r="KN14" s="4">
        <v>100</v>
      </c>
      <c r="KO14" s="4">
        <v>0</v>
      </c>
      <c r="KP14" s="4"/>
      <c r="KQ14" s="4"/>
      <c r="KR14" s="4">
        <v>0</v>
      </c>
      <c r="KS14" s="4">
        <v>0</v>
      </c>
      <c r="KT14" s="4">
        <v>0</v>
      </c>
      <c r="KU14" s="4"/>
      <c r="KV14" s="4"/>
      <c r="KW14" s="4"/>
      <c r="KX14" s="4"/>
      <c r="KY14" s="4"/>
      <c r="KZ14" s="4"/>
      <c r="LA14" s="4"/>
      <c r="LB14" s="4">
        <v>0</v>
      </c>
      <c r="LC14" s="4"/>
      <c r="LD14" s="4">
        <v>0</v>
      </c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>
        <v>0</v>
      </c>
      <c r="LQ14" s="4">
        <v>0</v>
      </c>
      <c r="LR14" s="4">
        <v>0</v>
      </c>
      <c r="LS14" s="4"/>
      <c r="LT14" s="4"/>
      <c r="LU14" s="4"/>
      <c r="LV14" s="4"/>
      <c r="LW14" s="4"/>
      <c r="LX14" s="4"/>
      <c r="LY14" s="4"/>
      <c r="LZ14" s="4">
        <v>0</v>
      </c>
      <c r="MA14" s="4"/>
      <c r="MB14" s="4">
        <v>0</v>
      </c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>
        <v>0</v>
      </c>
      <c r="MO14" s="4">
        <v>0</v>
      </c>
      <c r="MP14" s="4">
        <v>0</v>
      </c>
      <c r="MQ14" s="4"/>
      <c r="MR14" s="4"/>
      <c r="MS14" s="4"/>
      <c r="MT14" s="4"/>
      <c r="MU14" s="4"/>
      <c r="MV14" s="4"/>
      <c r="MW14" s="4"/>
      <c r="MX14" s="4">
        <v>0</v>
      </c>
      <c r="MY14" s="4"/>
      <c r="MZ14" s="4">
        <v>0</v>
      </c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>
        <v>0</v>
      </c>
      <c r="NM14" s="4">
        <v>0</v>
      </c>
      <c r="NN14" s="4">
        <v>0</v>
      </c>
      <c r="NO14" s="4"/>
      <c r="NP14" s="4"/>
      <c r="NQ14" s="4"/>
      <c r="NR14" s="4"/>
      <c r="NS14" s="4"/>
      <c r="NT14" s="4"/>
      <c r="NU14" s="4"/>
      <c r="NV14" s="4">
        <v>0</v>
      </c>
      <c r="NW14" s="4"/>
      <c r="NX14" s="4">
        <v>0</v>
      </c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>
        <v>0</v>
      </c>
      <c r="OK14" s="4">
        <v>0</v>
      </c>
      <c r="OL14" s="4">
        <v>0</v>
      </c>
      <c r="OM14" s="4"/>
      <c r="ON14" s="4"/>
      <c r="OO14" s="4"/>
      <c r="OP14" s="4"/>
      <c r="OQ14" s="4"/>
      <c r="OR14" s="4"/>
      <c r="OS14" s="4"/>
      <c r="OT14" s="4">
        <v>39</v>
      </c>
      <c r="OU14" s="4"/>
      <c r="OV14" s="4">
        <v>0</v>
      </c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>
        <v>0</v>
      </c>
      <c r="PI14" s="4">
        <v>0</v>
      </c>
      <c r="PJ14" s="4">
        <v>0</v>
      </c>
      <c r="PK14" s="4"/>
      <c r="PL14" s="4"/>
      <c r="PM14" s="4"/>
      <c r="PN14" s="4"/>
      <c r="PO14" s="4"/>
      <c r="PP14" s="4"/>
      <c r="PQ14" s="4"/>
      <c r="PR14" s="4">
        <v>78</v>
      </c>
      <c r="PS14" s="4"/>
      <c r="PT14" s="4">
        <v>0</v>
      </c>
      <c r="PU14" s="4"/>
      <c r="PV14" s="4"/>
      <c r="PW14" s="4"/>
      <c r="PX14" s="4"/>
      <c r="PY14" s="4"/>
      <c r="PZ14" s="4"/>
      <c r="QA14" s="4"/>
      <c r="QB14" s="4"/>
      <c r="QC14" s="4"/>
      <c r="QD14" s="4">
        <v>0</v>
      </c>
      <c r="QE14" s="4">
        <v>0</v>
      </c>
      <c r="QF14" s="4">
        <v>0</v>
      </c>
      <c r="QG14" s="4">
        <v>0</v>
      </c>
      <c r="QH14" s="4">
        <v>600</v>
      </c>
      <c r="QI14" s="4">
        <v>1200</v>
      </c>
      <c r="QJ14" s="4" t="s">
        <v>740</v>
      </c>
      <c r="QK14" s="4"/>
      <c r="QL14" s="4"/>
      <c r="QM14" s="4"/>
      <c r="QN14" s="4"/>
      <c r="QO14" s="4"/>
      <c r="QP14" s="4"/>
      <c r="QQ14" s="4">
        <v>18</v>
      </c>
      <c r="QR14" s="4">
        <v>18</v>
      </c>
      <c r="QS14" s="4">
        <v>0</v>
      </c>
      <c r="QT14" s="4"/>
      <c r="QU14" s="4"/>
      <c r="QV14" s="4"/>
      <c r="QW14" s="4"/>
      <c r="QX14" s="4"/>
      <c r="QY14" s="4"/>
      <c r="QZ14" s="4"/>
      <c r="RA14" s="4">
        <v>0</v>
      </c>
      <c r="RB14" s="4"/>
      <c r="RC14" s="4">
        <v>0</v>
      </c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>
        <v>5</v>
      </c>
      <c r="RP14" s="4">
        <v>10</v>
      </c>
      <c r="RQ14" s="4">
        <v>0</v>
      </c>
      <c r="RR14" s="4"/>
      <c r="RS14" s="4"/>
      <c r="RT14" s="4"/>
      <c r="RU14" s="4"/>
      <c r="RV14" s="4"/>
      <c r="RW14" s="4"/>
      <c r="RX14" s="4"/>
      <c r="RY14" s="4">
        <v>0</v>
      </c>
      <c r="RZ14" s="4"/>
      <c r="SA14" s="4">
        <v>0</v>
      </c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>
        <v>15</v>
      </c>
      <c r="TT14" s="4">
        <v>30</v>
      </c>
      <c r="TU14" s="4">
        <v>12</v>
      </c>
      <c r="TV14" s="4">
        <v>8</v>
      </c>
      <c r="TW14" s="4"/>
      <c r="TX14" s="4"/>
      <c r="TY14" s="4"/>
      <c r="TZ14" s="4"/>
      <c r="UA14" s="4"/>
      <c r="UB14" s="4"/>
      <c r="UC14" s="4">
        <v>22</v>
      </c>
      <c r="UD14" s="4">
        <v>10</v>
      </c>
      <c r="UE14" s="4">
        <v>0</v>
      </c>
      <c r="UF14" s="4" t="s">
        <v>91</v>
      </c>
      <c r="UG14" s="4">
        <v>0</v>
      </c>
      <c r="UH14" s="4">
        <v>12</v>
      </c>
      <c r="UI14" s="4">
        <v>0</v>
      </c>
      <c r="UJ14" s="4">
        <v>0</v>
      </c>
      <c r="UK14" s="4">
        <v>0</v>
      </c>
      <c r="UL14" s="4">
        <v>0</v>
      </c>
      <c r="UM14" s="4">
        <v>0</v>
      </c>
      <c r="UN14" s="4">
        <v>0</v>
      </c>
      <c r="UO14" s="4">
        <v>100</v>
      </c>
      <c r="UP14" s="4">
        <v>1000</v>
      </c>
      <c r="UQ14" s="4">
        <v>100</v>
      </c>
      <c r="UR14" s="4">
        <v>0</v>
      </c>
      <c r="US14" s="4">
        <v>100</v>
      </c>
      <c r="UT14" s="4">
        <v>1200</v>
      </c>
      <c r="UU14" s="4">
        <v>100</v>
      </c>
      <c r="UV14" s="4">
        <v>25</v>
      </c>
      <c r="UW14" s="4">
        <v>100</v>
      </c>
      <c r="UX14" s="4">
        <v>839</v>
      </c>
      <c r="UY14" s="4">
        <v>100</v>
      </c>
      <c r="UZ14" s="4">
        <v>185</v>
      </c>
      <c r="VA14" s="4">
        <v>100</v>
      </c>
      <c r="VB14" s="4">
        <v>0</v>
      </c>
      <c r="VC14" s="4">
        <v>100</v>
      </c>
      <c r="VD14" s="4">
        <v>0</v>
      </c>
      <c r="VE14" s="4">
        <v>100</v>
      </c>
      <c r="VF14" s="5">
        <v>72</v>
      </c>
      <c r="VG14" s="5">
        <v>0</v>
      </c>
      <c r="VH14" s="5">
        <v>0</v>
      </c>
      <c r="VI14" s="5">
        <v>100</v>
      </c>
      <c r="VJ14" s="5">
        <v>0</v>
      </c>
      <c r="VK14" s="5">
        <v>0</v>
      </c>
      <c r="VL14" s="5">
        <v>0</v>
      </c>
      <c r="VM14" s="5">
        <v>0</v>
      </c>
      <c r="VN14" s="5">
        <v>0</v>
      </c>
      <c r="VO14" s="5">
        <v>0</v>
      </c>
      <c r="VP14" s="5">
        <v>0</v>
      </c>
      <c r="VQ14" s="5">
        <v>0</v>
      </c>
      <c r="VR14" s="5">
        <v>0</v>
      </c>
      <c r="VS14" s="5"/>
      <c r="VT14" s="5"/>
      <c r="VU14" s="5"/>
      <c r="VV14" s="5"/>
      <c r="VW14" s="5"/>
      <c r="VX14" s="5"/>
      <c r="VY14" s="5">
        <v>0</v>
      </c>
      <c r="VZ14" s="5">
        <v>0</v>
      </c>
      <c r="WA14" s="5">
        <v>0</v>
      </c>
      <c r="WB14" s="5">
        <v>0</v>
      </c>
      <c r="WC14" s="5">
        <v>0</v>
      </c>
      <c r="WD14" s="5">
        <v>0</v>
      </c>
      <c r="WE14" s="5"/>
      <c r="WF14" s="5"/>
      <c r="WG14" s="5"/>
      <c r="WH14" s="5"/>
      <c r="WI14" s="5"/>
      <c r="WJ14" s="5"/>
      <c r="WK14" s="5"/>
      <c r="WL14" s="5" t="s">
        <v>1881</v>
      </c>
      <c r="WM14" s="5"/>
      <c r="WN14" s="5"/>
      <c r="WO14" s="5"/>
      <c r="WP14" s="5"/>
      <c r="WQ14" s="5"/>
      <c r="WR14" s="5"/>
      <c r="WS14" s="5"/>
      <c r="WT14" s="5"/>
      <c r="WU14" s="5"/>
      <c r="WV14" s="5">
        <v>16</v>
      </c>
      <c r="WW14" s="5"/>
      <c r="WX14" s="5"/>
      <c r="WY14" s="5"/>
      <c r="WZ14" s="5"/>
      <c r="XA14" s="5"/>
      <c r="XB14" s="5"/>
      <c r="XC14" s="5"/>
      <c r="XD14" s="5"/>
      <c r="XE14" s="5"/>
      <c r="XF14" s="5">
        <v>0</v>
      </c>
      <c r="XG14" s="5"/>
      <c r="XH14" s="5"/>
      <c r="XI14" s="5"/>
      <c r="XJ14" s="5"/>
      <c r="XK14" s="5"/>
      <c r="XL14" s="5"/>
      <c r="XM14" s="5"/>
      <c r="XN14" s="5"/>
      <c r="XO14" s="5"/>
      <c r="XP14" s="5">
        <v>25</v>
      </c>
      <c r="XQ14" s="5"/>
      <c r="XR14" s="5">
        <v>0</v>
      </c>
      <c r="XS14" s="5"/>
      <c r="XT14" s="5"/>
      <c r="XU14" s="5"/>
      <c r="XV14" s="5"/>
      <c r="XW14" s="5"/>
      <c r="XX14" s="5"/>
      <c r="XY14" s="5"/>
      <c r="XZ14" s="5"/>
      <c r="YA14" s="5"/>
      <c r="YB14" s="5">
        <v>0</v>
      </c>
      <c r="YC14" s="5"/>
      <c r="YD14" s="5">
        <v>0</v>
      </c>
      <c r="YE14" s="5"/>
      <c r="YF14" s="5"/>
      <c r="YG14" s="5"/>
      <c r="YH14" s="5"/>
      <c r="YI14" s="5"/>
      <c r="YJ14" s="5"/>
      <c r="YK14" s="5"/>
      <c r="YL14" s="5"/>
      <c r="YM14" s="5"/>
      <c r="YN14" s="5" t="s">
        <v>1433</v>
      </c>
      <c r="YO14" s="5" t="s">
        <v>1884</v>
      </c>
      <c r="YP14" s="5" t="s">
        <v>1424</v>
      </c>
      <c r="YQ14" s="5"/>
      <c r="YR14" s="5"/>
      <c r="YS14" s="5"/>
      <c r="YT14" s="5"/>
      <c r="YU14" s="5"/>
      <c r="YV14" s="5"/>
      <c r="YW14" s="5"/>
      <c r="YX14" s="5">
        <v>8.8000000000000007</v>
      </c>
      <c r="YY14" s="5">
        <v>3</v>
      </c>
      <c r="YZ14" s="5">
        <v>9</v>
      </c>
      <c r="ZA14" s="5"/>
      <c r="ZB14" s="5"/>
      <c r="ZC14" s="5"/>
      <c r="ZD14" s="5"/>
      <c r="ZE14" s="5"/>
      <c r="ZF14" s="5"/>
      <c r="ZG14" s="5"/>
      <c r="ZH14" s="5">
        <v>2</v>
      </c>
      <c r="ZI14" s="5">
        <v>0</v>
      </c>
      <c r="ZJ14" s="5">
        <v>0</v>
      </c>
      <c r="ZK14" s="5"/>
      <c r="ZL14" s="5"/>
      <c r="ZM14" s="5"/>
      <c r="ZN14" s="5"/>
      <c r="ZO14" s="5"/>
      <c r="ZP14" s="5"/>
      <c r="ZQ14" s="5"/>
      <c r="ZR14" s="5" t="s">
        <v>1873</v>
      </c>
      <c r="ZS14" s="5"/>
      <c r="ZT14" s="5"/>
      <c r="ZU14" s="5">
        <v>0.75</v>
      </c>
      <c r="ZV14" s="5"/>
      <c r="ZW14" s="5"/>
      <c r="ZX14" s="5">
        <v>0</v>
      </c>
      <c r="ZY14" s="5"/>
      <c r="ZZ14" s="54">
        <v>0</v>
      </c>
      <c r="AAA14" s="54">
        <v>0.8928571428571429</v>
      </c>
      <c r="AAB14" s="54">
        <v>0</v>
      </c>
      <c r="AAC14" s="54">
        <v>0</v>
      </c>
      <c r="AAD14" s="54">
        <v>0.10714285714285714</v>
      </c>
      <c r="AAE14" s="54">
        <v>1.5</v>
      </c>
      <c r="AAF14" s="54">
        <v>0.8928571428571429</v>
      </c>
      <c r="AAG14" s="54">
        <v>0.95</v>
      </c>
      <c r="AAH14" s="54">
        <v>0.05</v>
      </c>
      <c r="AAI14" s="54">
        <v>0</v>
      </c>
      <c r="AAJ14" s="54">
        <v>0</v>
      </c>
      <c r="AAK14" s="54">
        <v>0</v>
      </c>
      <c r="AAL14" s="54">
        <v>0</v>
      </c>
      <c r="AAM14" s="54">
        <v>1</v>
      </c>
      <c r="AAN14" s="54">
        <v>0.45572916666666669</v>
      </c>
      <c r="AAO14" s="54">
        <v>0.4885260025062656</v>
      </c>
      <c r="AAP14" s="54">
        <v>0</v>
      </c>
      <c r="AAQ14" s="54">
        <v>0</v>
      </c>
      <c r="AAR14" s="54">
        <v>5.574483082706766E-2</v>
      </c>
      <c r="AAS14" s="54">
        <v>0.78042763157894723</v>
      </c>
      <c r="AAT14" s="54">
        <v>0.94425516917293228</v>
      </c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 t="s">
        <v>1879</v>
      </c>
      <c r="ADU14" s="5">
        <v>192</v>
      </c>
      <c r="ADV14" s="5">
        <v>173</v>
      </c>
      <c r="ADW14" s="5">
        <v>0</v>
      </c>
      <c r="ADX14" s="5">
        <v>25</v>
      </c>
      <c r="ADY14" s="5">
        <v>50</v>
      </c>
      <c r="ADZ14" s="5"/>
      <c r="AEA14" s="5"/>
      <c r="AEB14" s="5"/>
      <c r="AEC14" s="5"/>
      <c r="AED14" s="5"/>
      <c r="AEE14" s="5"/>
      <c r="AEF14" s="5">
        <v>25</v>
      </c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>
        <v>3</v>
      </c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>
        <v>1</v>
      </c>
      <c r="AFF14" s="5"/>
      <c r="AFG14" s="5"/>
      <c r="AFH14" s="5">
        <v>80</v>
      </c>
      <c r="AFI14" s="5">
        <v>0</v>
      </c>
      <c r="AFJ14" s="5">
        <v>0</v>
      </c>
      <c r="AFK14" s="5"/>
      <c r="AFL14" s="5"/>
      <c r="AFM14" s="5"/>
      <c r="AFN14" s="5"/>
      <c r="AFO14" s="5"/>
      <c r="AFP14" s="5"/>
      <c r="AFQ14" s="5">
        <v>20</v>
      </c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>
        <v>0</v>
      </c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>
        <v>0</v>
      </c>
      <c r="AGQ14" s="5"/>
      <c r="AGR14" s="5"/>
      <c r="AGS14" s="5" t="s">
        <v>1880</v>
      </c>
      <c r="AGT14" s="5">
        <v>152</v>
      </c>
      <c r="AGU14" s="5"/>
      <c r="AGV14" s="5">
        <v>0</v>
      </c>
      <c r="AGW14" s="5">
        <v>25</v>
      </c>
      <c r="AGX14" s="5">
        <v>50</v>
      </c>
      <c r="AGY14" s="5"/>
      <c r="AGZ14" s="5"/>
      <c r="AHA14" s="5"/>
      <c r="AHB14" s="5"/>
      <c r="AHC14" s="5"/>
      <c r="AHD14" s="5"/>
      <c r="AHE14" s="5">
        <v>25</v>
      </c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>
        <v>2</v>
      </c>
      <c r="AHT14" s="5">
        <v>2</v>
      </c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11">
        <v>23.3</v>
      </c>
      <c r="AJL14" s="11">
        <v>58.25</v>
      </c>
      <c r="AJM14" s="11">
        <v>0</v>
      </c>
      <c r="AJN14" s="11">
        <v>0</v>
      </c>
      <c r="AJO14" s="11">
        <v>7.77</v>
      </c>
      <c r="AJP14" s="11">
        <v>10.68</v>
      </c>
      <c r="AJQ14" s="11" t="s">
        <v>1650</v>
      </c>
      <c r="AJR14" s="11">
        <v>149488.73000000001</v>
      </c>
      <c r="AJS14" s="11">
        <v>4937</v>
      </c>
      <c r="AJT14" s="11">
        <v>3761</v>
      </c>
      <c r="AJU14" s="11">
        <v>0.9</v>
      </c>
      <c r="AJV14" s="11">
        <v>46</v>
      </c>
      <c r="AJW14" s="13">
        <f t="shared" si="3"/>
        <v>1.4375</v>
      </c>
      <c r="AJX14" s="11">
        <v>42</v>
      </c>
      <c r="AJY14" s="11">
        <v>12</v>
      </c>
      <c r="AJZ14" s="11">
        <v>30</v>
      </c>
      <c r="AKA14" s="11">
        <v>839</v>
      </c>
      <c r="AKB14" s="11"/>
      <c r="AKC14" s="11">
        <v>0</v>
      </c>
      <c r="AKD14" s="11"/>
      <c r="AKE14" s="11"/>
      <c r="AKF14" s="11"/>
      <c r="AKG14" s="11">
        <v>0</v>
      </c>
      <c r="AKH14" s="11">
        <v>0</v>
      </c>
      <c r="AKI14" s="11">
        <v>0</v>
      </c>
      <c r="AKJ14" s="11">
        <v>0</v>
      </c>
      <c r="AKK14" s="11">
        <v>0</v>
      </c>
      <c r="AKL14" s="11">
        <v>0</v>
      </c>
      <c r="AKM14" s="11">
        <v>0</v>
      </c>
      <c r="AKN14" s="11">
        <v>0</v>
      </c>
      <c r="AKO14" s="11">
        <v>0</v>
      </c>
      <c r="AKP14" s="11"/>
      <c r="AKQ14" s="11">
        <v>11.67</v>
      </c>
      <c r="AKR14" s="11">
        <v>770.97</v>
      </c>
      <c r="AKS14" s="11">
        <v>0.65</v>
      </c>
      <c r="AKT14" s="11">
        <v>8077.67</v>
      </c>
      <c r="AKU14" s="11">
        <v>3794.74</v>
      </c>
      <c r="AKV14" s="11">
        <v>27.91</v>
      </c>
      <c r="AKW14" s="11">
        <v>20.94</v>
      </c>
      <c r="AKX14" s="11">
        <v>7000.51</v>
      </c>
      <c r="AKY14" s="11">
        <v>63.72</v>
      </c>
      <c r="AKZ14" s="11">
        <v>22.21</v>
      </c>
      <c r="ALA14" s="11">
        <v>14.07</v>
      </c>
      <c r="ALB14" s="11">
        <v>93.84</v>
      </c>
      <c r="ALC14" s="11">
        <v>5.14</v>
      </c>
      <c r="ALD14" s="11">
        <v>14.12</v>
      </c>
      <c r="ALE14" s="11">
        <v>55</v>
      </c>
      <c r="ALF14" s="11">
        <v>1.02</v>
      </c>
      <c r="ALG14" s="11">
        <v>30.89</v>
      </c>
      <c r="ALH14" s="11">
        <v>40.33</v>
      </c>
      <c r="ALI14" s="11">
        <v>58.53</v>
      </c>
      <c r="ALJ14" s="11">
        <v>1.1399999999999999</v>
      </c>
      <c r="ALK14" s="11">
        <v>0</v>
      </c>
      <c r="ALL14" s="11">
        <v>20.32</v>
      </c>
      <c r="ALM14" s="11">
        <v>18.12</v>
      </c>
      <c r="ALN14" s="11">
        <v>3.23</v>
      </c>
      <c r="ALO14" s="11">
        <v>0</v>
      </c>
      <c r="ALP14" s="11">
        <v>0</v>
      </c>
      <c r="ALQ14" s="11">
        <v>0</v>
      </c>
      <c r="ALR14" s="11">
        <v>63.3</v>
      </c>
      <c r="ALS14" s="11">
        <v>10</v>
      </c>
      <c r="ALT14" s="11">
        <v>16.39</v>
      </c>
      <c r="ALU14" s="11">
        <v>1.1299999999999999</v>
      </c>
      <c r="ALV14" s="11">
        <v>0</v>
      </c>
      <c r="ALW14" s="11">
        <v>9.4600000000000009</v>
      </c>
      <c r="ALX14" s="11">
        <v>94.64</v>
      </c>
      <c r="ALY14" s="11">
        <v>26.98</v>
      </c>
      <c r="ALZ14" s="11">
        <v>67.66</v>
      </c>
      <c r="AMA14" s="11">
        <v>27.81</v>
      </c>
      <c r="AMB14" s="11">
        <v>18.82</v>
      </c>
      <c r="AMC14" s="11">
        <v>30.94</v>
      </c>
      <c r="AMD14" s="11">
        <v>41.25</v>
      </c>
      <c r="AME14" s="11">
        <v>15.32</v>
      </c>
      <c r="AMF14" s="11">
        <v>0.28999999999999998</v>
      </c>
      <c r="AMG14" s="11"/>
      <c r="AMH14" s="11">
        <v>3136.52</v>
      </c>
      <c r="AMI14" s="11">
        <v>1125.23</v>
      </c>
      <c r="AMJ14" s="11">
        <v>661.55</v>
      </c>
      <c r="AMK14" s="11">
        <v>971.38</v>
      </c>
      <c r="AML14" s="11">
        <v>3951.92</v>
      </c>
      <c r="AMM14" s="11">
        <v>78.239999999999995</v>
      </c>
      <c r="AMN14" s="11">
        <v>21.76</v>
      </c>
      <c r="AMO14" s="11">
        <v>19.73</v>
      </c>
      <c r="AMP14" s="11">
        <v>0.82</v>
      </c>
      <c r="AMQ14" s="11">
        <v>0.61</v>
      </c>
      <c r="AMR14" s="11">
        <v>0.14000000000000001</v>
      </c>
      <c r="AMS14" s="11">
        <v>0.13</v>
      </c>
      <c r="AMT14" s="11">
        <v>0.05</v>
      </c>
      <c r="AMU14" s="11">
        <v>0.08</v>
      </c>
      <c r="AMV14" s="11">
        <v>0</v>
      </c>
      <c r="AMW14" s="11">
        <v>0</v>
      </c>
      <c r="AMX14" s="11">
        <v>1.02</v>
      </c>
      <c r="AMY14" s="11">
        <v>0</v>
      </c>
      <c r="AMZ14" s="11">
        <v>0.03</v>
      </c>
      <c r="ANA14" s="11">
        <v>0.15</v>
      </c>
      <c r="ANB14" s="11">
        <v>0.02</v>
      </c>
      <c r="ANC14" s="11">
        <v>0.2</v>
      </c>
      <c r="AND14" s="11">
        <v>14.06</v>
      </c>
      <c r="ANE14" s="11">
        <v>17.510000000000002</v>
      </c>
      <c r="ANF14" s="11">
        <v>340514.64</v>
      </c>
      <c r="ANG14" s="11">
        <v>0.73</v>
      </c>
      <c r="ANH14" s="11">
        <v>0.31</v>
      </c>
      <c r="ANI14" s="11">
        <v>0.75</v>
      </c>
      <c r="ANJ14" s="11">
        <v>0</v>
      </c>
      <c r="ANK14" s="11">
        <v>0</v>
      </c>
      <c r="ANL14" s="11">
        <v>1.78</v>
      </c>
      <c r="ANM14" s="11">
        <v>39</v>
      </c>
      <c r="ANN14" s="11">
        <v>838.35</v>
      </c>
      <c r="ANO14" s="11">
        <v>6</v>
      </c>
      <c r="ANP14" s="11">
        <v>4</v>
      </c>
      <c r="ANQ14" s="11">
        <v>29</v>
      </c>
      <c r="ANR14" s="11">
        <v>33.700000000000003</v>
      </c>
      <c r="ANS14" s="11">
        <v>0.73</v>
      </c>
      <c r="ANT14" s="11">
        <v>0.36</v>
      </c>
      <c r="ANU14" s="11">
        <v>0.25</v>
      </c>
      <c r="ANV14" s="11">
        <v>0.39</v>
      </c>
      <c r="ANW14" s="11">
        <v>0.01</v>
      </c>
      <c r="ANX14" s="11">
        <v>0</v>
      </c>
      <c r="ANY14" s="11">
        <v>623.03</v>
      </c>
      <c r="ANZ14" s="11">
        <v>13.54</v>
      </c>
      <c r="AOA14" s="11"/>
      <c r="AOB14" s="11">
        <v>4862</v>
      </c>
      <c r="AOC14" s="11">
        <v>24.06</v>
      </c>
      <c r="AOD14" s="11">
        <v>115</v>
      </c>
      <c r="AOE14" s="11">
        <v>113.54</v>
      </c>
      <c r="AOF14" s="11">
        <v>1589.09</v>
      </c>
      <c r="AOG14" s="11">
        <v>80.62</v>
      </c>
      <c r="AOH14" s="11">
        <v>0</v>
      </c>
      <c r="AOI14" s="11">
        <v>86.11</v>
      </c>
      <c r="AOJ14" s="11">
        <v>5.9</v>
      </c>
      <c r="AOK14" s="11">
        <v>0.26</v>
      </c>
      <c r="AOL14" s="11">
        <v>0.67</v>
      </c>
      <c r="AOM14" s="11">
        <v>18.239999999999998</v>
      </c>
      <c r="AON14" s="11">
        <v>175</v>
      </c>
      <c r="AOO14" s="11"/>
      <c r="AOP14" s="11"/>
      <c r="AOQ14" s="11">
        <v>65.97</v>
      </c>
      <c r="AOR14" s="11">
        <v>35.520000000000003</v>
      </c>
      <c r="AOS14" s="11"/>
      <c r="AOT14" s="11">
        <v>0</v>
      </c>
      <c r="AOU14" s="11">
        <v>0</v>
      </c>
      <c r="AOV14" s="11">
        <v>0</v>
      </c>
      <c r="AOW14" s="11">
        <v>0</v>
      </c>
      <c r="AOX14" s="11">
        <v>0</v>
      </c>
      <c r="AOY14" s="11">
        <v>0</v>
      </c>
      <c r="AOZ14" s="11">
        <v>0</v>
      </c>
      <c r="APA14" s="11">
        <v>0</v>
      </c>
      <c r="APB14" s="11">
        <v>0</v>
      </c>
      <c r="APC14" s="11">
        <v>0</v>
      </c>
      <c r="APD14" s="11">
        <v>0</v>
      </c>
      <c r="APE14" s="11">
        <v>0</v>
      </c>
      <c r="APF14" s="11">
        <v>0</v>
      </c>
      <c r="APG14" s="11">
        <v>0</v>
      </c>
      <c r="APH14" s="11">
        <v>0</v>
      </c>
      <c r="API14" s="11">
        <v>0</v>
      </c>
      <c r="APJ14" s="11">
        <v>0</v>
      </c>
      <c r="APK14" s="11">
        <v>0</v>
      </c>
      <c r="APL14" s="11">
        <v>0</v>
      </c>
      <c r="APM14" s="11"/>
      <c r="APN14" s="11">
        <v>0</v>
      </c>
      <c r="APO14" s="11">
        <v>0</v>
      </c>
      <c r="APP14" s="11">
        <v>0</v>
      </c>
      <c r="APQ14" s="11">
        <v>66.67</v>
      </c>
      <c r="APR14" s="11">
        <v>0</v>
      </c>
      <c r="APS14" s="11">
        <v>0</v>
      </c>
      <c r="APT14" s="11">
        <v>0</v>
      </c>
      <c r="APU14" s="11">
        <v>0</v>
      </c>
      <c r="APV14" s="11"/>
      <c r="APW14" s="11">
        <v>1.9</v>
      </c>
      <c r="APX14" s="11">
        <v>0</v>
      </c>
      <c r="APY14" s="11">
        <v>0.1</v>
      </c>
      <c r="APZ14" s="11">
        <v>83146</v>
      </c>
      <c r="AQA14" s="11">
        <v>0</v>
      </c>
      <c r="AQB14" s="11">
        <v>0.28999999999999998</v>
      </c>
      <c r="AQC14" s="11">
        <v>1</v>
      </c>
      <c r="AQD14" s="11">
        <v>0</v>
      </c>
      <c r="AQE14" s="11">
        <v>0.18</v>
      </c>
      <c r="AQF14" s="11">
        <v>6.9</v>
      </c>
      <c r="AQG14" s="11">
        <v>4.8</v>
      </c>
      <c r="AQH14" s="11">
        <v>0</v>
      </c>
      <c r="AQI14" s="11">
        <v>4.2</v>
      </c>
      <c r="AQJ14" s="11">
        <v>8.3000000000000007</v>
      </c>
      <c r="AQK14" s="11">
        <v>0.9</v>
      </c>
      <c r="AQL14" s="11">
        <v>1</v>
      </c>
      <c r="AQM14" s="11">
        <v>1</v>
      </c>
      <c r="AQN14" s="11">
        <v>0</v>
      </c>
      <c r="AQO14" s="11">
        <v>0</v>
      </c>
      <c r="AQP14" s="11">
        <v>0.42099999999999999</v>
      </c>
      <c r="AQQ14" s="11">
        <v>0</v>
      </c>
      <c r="AQR14" s="11">
        <v>0</v>
      </c>
      <c r="AQS14" s="11">
        <v>0</v>
      </c>
      <c r="AQT14" s="11">
        <v>0</v>
      </c>
      <c r="AQU14" s="11">
        <v>0</v>
      </c>
      <c r="AQV14" s="11">
        <v>0</v>
      </c>
      <c r="AQW14" s="11">
        <v>0</v>
      </c>
      <c r="AQX14" s="11">
        <v>0</v>
      </c>
      <c r="AQY14" s="11">
        <v>0</v>
      </c>
      <c r="AQZ14" s="11">
        <v>0.57899999999999996</v>
      </c>
      <c r="ARA14" s="11">
        <v>0</v>
      </c>
      <c r="ARB14" s="11">
        <v>5.5</v>
      </c>
      <c r="ARC14" s="11">
        <v>0.03</v>
      </c>
      <c r="ARD14" s="11">
        <v>178</v>
      </c>
      <c r="ARE14" s="11">
        <v>3704</v>
      </c>
      <c r="ARF14" s="11">
        <v>4937</v>
      </c>
      <c r="ARG14" s="11">
        <v>3647</v>
      </c>
      <c r="ARH14" s="11">
        <v>92</v>
      </c>
      <c r="ARI14" s="11">
        <v>570</v>
      </c>
      <c r="ARJ14" s="11">
        <v>768</v>
      </c>
      <c r="ARK14" s="11">
        <v>0.23400000000000001</v>
      </c>
      <c r="ARL14" s="11">
        <v>0</v>
      </c>
      <c r="ARM14" s="11">
        <v>0</v>
      </c>
      <c r="ARN14" s="11">
        <v>0</v>
      </c>
      <c r="ARO14" s="11">
        <v>0</v>
      </c>
      <c r="ARP14" s="11">
        <v>0</v>
      </c>
      <c r="ARQ14" s="11"/>
      <c r="ARR14" s="11"/>
      <c r="ARS14" s="11"/>
      <c r="ART14" s="11"/>
      <c r="ARU14" s="11"/>
      <c r="ARV14" s="11"/>
      <c r="ARW14" s="11"/>
      <c r="ARX14" s="11"/>
      <c r="ARY14" s="11"/>
      <c r="ARZ14" s="11"/>
      <c r="ASA14" s="11"/>
      <c r="ASB14" s="11"/>
      <c r="ASC14" s="11"/>
      <c r="ASD14" s="11"/>
      <c r="ASE14" s="11"/>
      <c r="ASF14" s="11"/>
      <c r="ASG14" s="11"/>
      <c r="ASH14" s="11">
        <v>4201.7</v>
      </c>
      <c r="ASI14" s="11"/>
      <c r="ASJ14" s="11"/>
      <c r="ASK14" s="11"/>
      <c r="ASL14" s="11">
        <v>0</v>
      </c>
      <c r="ASM14" s="11"/>
      <c r="ASN14" s="11"/>
      <c r="ASO14" s="11"/>
      <c r="ASP14" s="11"/>
      <c r="ASQ14" s="11"/>
      <c r="ASR14" s="11"/>
      <c r="ASS14" s="11"/>
      <c r="AST14" s="11"/>
      <c r="ASU14" s="11"/>
      <c r="ASV14" s="11"/>
      <c r="ASW14" s="11"/>
      <c r="ASX14" s="11"/>
      <c r="ASY14" s="11"/>
      <c r="ASZ14" s="11">
        <v>11.66</v>
      </c>
      <c r="ATA14" s="11">
        <v>9.36</v>
      </c>
      <c r="ATB14" s="11"/>
      <c r="ATC14" s="11"/>
      <c r="ATD14" s="11"/>
      <c r="ATE14" s="11"/>
      <c r="ATF14" s="11"/>
      <c r="ATG14" s="11">
        <v>20.309999999999999</v>
      </c>
      <c r="ATH14" s="11"/>
      <c r="ATI14" s="34">
        <v>9.1012569910791496E-3</v>
      </c>
      <c r="ATJ14" s="11"/>
      <c r="ATK14" s="11">
        <v>0.1</v>
      </c>
      <c r="ATL14" s="11"/>
      <c r="ATM14" s="11"/>
      <c r="ATN14" s="34">
        <v>5.8841446597511296E-3</v>
      </c>
      <c r="ATO14" s="11"/>
      <c r="ATP14" s="11">
        <v>7.0000000000000007E-2</v>
      </c>
      <c r="ATQ14" s="11"/>
      <c r="ATR14" s="11"/>
      <c r="ATS14" s="11">
        <v>1.76</v>
      </c>
      <c r="ATT14" s="11"/>
      <c r="ATU14" s="11">
        <v>20.100000000000001</v>
      </c>
      <c r="ATV14" s="11"/>
      <c r="ATW14" s="11"/>
      <c r="ATX14" s="11"/>
      <c r="ATY14" s="11"/>
      <c r="ATZ14" s="11"/>
      <c r="AUA14" s="11"/>
      <c r="AUB14" s="13">
        <f t="shared" si="4"/>
        <v>1053.6599999999999</v>
      </c>
      <c r="AUC14" s="13">
        <f t="shared" si="5"/>
        <v>6.0783214335229161</v>
      </c>
      <c r="AUD14" s="35">
        <f t="shared" si="6"/>
        <v>9.4015984717847605</v>
      </c>
      <c r="AUE14" s="13">
        <f>AJV14*10000/(FD14*1.033)*1000</f>
        <v>2818.7781657982523</v>
      </c>
      <c r="AUF14" s="13">
        <f t="shared" si="0"/>
        <v>1723.1364956437562</v>
      </c>
      <c r="AUG14" s="13">
        <f t="shared" si="1"/>
        <v>0.65</v>
      </c>
      <c r="AUH14" s="56">
        <v>8.7707364341085245</v>
      </c>
      <c r="AUI14" s="56">
        <v>7.9891065891472834</v>
      </c>
      <c r="AUJ14" s="56">
        <v>4.7031052630333159</v>
      </c>
      <c r="AUK14" s="56">
        <v>3.4044933859876827</v>
      </c>
      <c r="AUL14" s="56">
        <v>6.9177847891869844</v>
      </c>
      <c r="AUM14" s="56">
        <v>7.4878048780487791</v>
      </c>
      <c r="AUN14" s="56">
        <v>6.3527485346946477</v>
      </c>
      <c r="AUO14" s="56">
        <v>2.8680706326484269</v>
      </c>
      <c r="AUP14" s="56">
        <v>3.2765166746994896</v>
      </c>
      <c r="AUQ14" s="56">
        <v>5.5916478954600759</v>
      </c>
      <c r="AUR14" s="56">
        <v>8.1032462769261233</v>
      </c>
      <c r="AUS14" s="56">
        <v>7.1377338952462139</v>
      </c>
      <c r="AUT14" s="56">
        <v>3.7483641093955642</v>
      </c>
      <c r="AUU14" s="56">
        <v>3.3379090115290779</v>
      </c>
      <c r="AUV14" s="56">
        <v>6.2278155391064818</v>
      </c>
      <c r="AUW14" s="57">
        <v>7.1478645066273963</v>
      </c>
      <c r="AUX14" s="57">
        <v>7.0571097837750791</v>
      </c>
      <c r="AUY14" s="57">
        <v>5.140573611736059</v>
      </c>
      <c r="AUZ14" s="58">
        <v>7.0533200768867008</v>
      </c>
      <c r="AVA14" s="58">
        <v>0.80609237458849825</v>
      </c>
      <c r="AVB14" s="57">
        <v>5.5458943516099293</v>
      </c>
    </row>
    <row r="15" spans="1:1250" x14ac:dyDescent="0.2">
      <c r="A15" t="s">
        <v>89</v>
      </c>
      <c r="B15" s="28">
        <v>15248317</v>
      </c>
      <c r="C15" t="s">
        <v>1744</v>
      </c>
      <c r="D15" t="s">
        <v>2279</v>
      </c>
      <c r="E15" t="s">
        <v>2264</v>
      </c>
      <c r="F15" s="28">
        <v>2013</v>
      </c>
      <c r="G15" s="29">
        <v>44265</v>
      </c>
      <c r="H15" s="28" t="s">
        <v>90</v>
      </c>
      <c r="I15" s="31" t="s">
        <v>91</v>
      </c>
      <c r="J15" s="31" t="s">
        <v>93</v>
      </c>
      <c r="K15" s="31" t="s">
        <v>114</v>
      </c>
      <c r="L15" s="31"/>
      <c r="M15" s="1" t="s">
        <v>91</v>
      </c>
      <c r="N15" s="1" t="s">
        <v>91</v>
      </c>
      <c r="O15" s="1" t="s">
        <v>93</v>
      </c>
      <c r="P15" s="1" t="s">
        <v>91</v>
      </c>
      <c r="Q15" s="1"/>
      <c r="R15" s="1" t="s">
        <v>91</v>
      </c>
      <c r="S15" s="1" t="s">
        <v>91</v>
      </c>
      <c r="T15" s="1" t="s">
        <v>91</v>
      </c>
      <c r="U15" s="1" t="s">
        <v>91</v>
      </c>
      <c r="V15" s="1"/>
      <c r="W15" s="1"/>
      <c r="X15" s="1" t="s">
        <v>91</v>
      </c>
      <c r="Y15" s="1"/>
      <c r="Z15" s="1"/>
      <c r="AA15" s="31" t="s">
        <v>100</v>
      </c>
      <c r="AB15" s="31" t="s">
        <v>91</v>
      </c>
      <c r="AC15" s="31">
        <v>1.5</v>
      </c>
      <c r="AD15" s="31">
        <v>5500</v>
      </c>
      <c r="AE15" s="31" t="s">
        <v>91</v>
      </c>
      <c r="AF15" s="31"/>
      <c r="AG15" s="31">
        <v>0</v>
      </c>
      <c r="AH15" s="31"/>
      <c r="AI15" s="31"/>
      <c r="AJ15" s="31">
        <v>0</v>
      </c>
      <c r="AK15" s="31">
        <v>0</v>
      </c>
      <c r="AL15" s="31"/>
      <c r="AM15" s="31" t="s">
        <v>91</v>
      </c>
      <c r="AN15" s="31"/>
      <c r="AO15" s="31"/>
      <c r="AP15" s="31"/>
      <c r="AQ15" s="31" t="s">
        <v>91</v>
      </c>
      <c r="AR15" s="31"/>
      <c r="AS15" s="31"/>
      <c r="AT15" s="31"/>
      <c r="AU15" s="31">
        <v>4221</v>
      </c>
      <c r="AV15" s="31">
        <v>0</v>
      </c>
      <c r="AW15" s="31">
        <v>0</v>
      </c>
      <c r="AX15" s="31"/>
      <c r="AY15" s="31" t="s">
        <v>1790</v>
      </c>
      <c r="AZ15" s="31">
        <v>0</v>
      </c>
      <c r="BA15" s="31">
        <v>2</v>
      </c>
      <c r="BB15" s="31"/>
      <c r="BC15" s="31"/>
      <c r="BD15" s="31"/>
      <c r="BE15" s="31" t="s">
        <v>107</v>
      </c>
      <c r="BF15" s="31">
        <v>0</v>
      </c>
      <c r="BG15" s="31">
        <v>2</v>
      </c>
      <c r="BH15" s="31"/>
      <c r="BI15" s="31"/>
      <c r="BJ15" s="31"/>
      <c r="BK15" s="31" t="s">
        <v>115</v>
      </c>
      <c r="BL15" s="31">
        <v>0</v>
      </c>
      <c r="BM15" s="31">
        <v>10</v>
      </c>
      <c r="BN15" s="31" t="s">
        <v>91</v>
      </c>
      <c r="BO15" s="31"/>
      <c r="BP15" s="31"/>
      <c r="BQ15" s="31"/>
      <c r="BR15" s="31" t="s">
        <v>95</v>
      </c>
      <c r="BS15" s="31">
        <v>0</v>
      </c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0">
        <v>0</v>
      </c>
      <c r="CQ15" s="30">
        <f>CU15</f>
        <v>100</v>
      </c>
      <c r="CR15" s="30" t="s">
        <v>1807</v>
      </c>
      <c r="CS15" s="30"/>
      <c r="CT15" s="30"/>
      <c r="CU15" s="30">
        <v>100</v>
      </c>
      <c r="CV15" s="30"/>
      <c r="CW15" s="30"/>
      <c r="CX15" s="30">
        <v>46</v>
      </c>
      <c r="CY15" s="30">
        <v>14</v>
      </c>
      <c r="CZ15" s="30">
        <v>12</v>
      </c>
      <c r="DA15" s="30">
        <v>10</v>
      </c>
      <c r="DB15" s="30">
        <v>0</v>
      </c>
      <c r="DC15" s="30">
        <v>0</v>
      </c>
      <c r="DD15" s="30">
        <v>46</v>
      </c>
      <c r="DE15" s="30">
        <v>14</v>
      </c>
      <c r="DF15" s="30">
        <v>9</v>
      </c>
      <c r="DG15" s="30">
        <v>5</v>
      </c>
      <c r="DH15" s="30"/>
      <c r="DI15" s="30"/>
      <c r="DJ15" s="30">
        <v>54</v>
      </c>
      <c r="DK15" s="30">
        <v>17</v>
      </c>
      <c r="DL15" s="30">
        <v>13</v>
      </c>
      <c r="DM15" s="30">
        <v>3</v>
      </c>
      <c r="DN15" s="30"/>
      <c r="DO15" s="30"/>
      <c r="DP15" s="30">
        <v>651</v>
      </c>
      <c r="DQ15" s="30">
        <v>163</v>
      </c>
      <c r="DR15" s="30">
        <v>371</v>
      </c>
      <c r="DS15" s="30">
        <v>599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0"/>
      <c r="EB15" s="30">
        <v>2</v>
      </c>
      <c r="EC15" s="30">
        <v>0</v>
      </c>
      <c r="ED15" s="30">
        <v>0</v>
      </c>
      <c r="EE15" s="30">
        <v>0</v>
      </c>
      <c r="EF15" s="30">
        <v>0</v>
      </c>
      <c r="EG15" s="30">
        <v>0</v>
      </c>
      <c r="EH15" s="30">
        <v>0</v>
      </c>
      <c r="EI15" s="30">
        <v>27</v>
      </c>
      <c r="EJ15" s="30">
        <v>0</v>
      </c>
      <c r="EK15" s="30"/>
      <c r="EL15" s="30">
        <v>0</v>
      </c>
      <c r="EM15" s="30">
        <v>0</v>
      </c>
      <c r="EN15" s="30">
        <v>0</v>
      </c>
      <c r="EO15" s="30">
        <v>0</v>
      </c>
      <c r="EP15" s="30">
        <v>0</v>
      </c>
      <c r="EQ15" s="30">
        <v>0</v>
      </c>
      <c r="ER15" s="30">
        <v>700</v>
      </c>
      <c r="ES15" s="30">
        <v>0</v>
      </c>
      <c r="ET15" s="30">
        <v>0</v>
      </c>
      <c r="EU15" s="30">
        <v>0</v>
      </c>
      <c r="EV15" s="30">
        <v>0</v>
      </c>
      <c r="EW15" s="30"/>
      <c r="EX15" s="30"/>
      <c r="EY15" s="30">
        <v>53</v>
      </c>
      <c r="EZ15" s="30">
        <v>0</v>
      </c>
      <c r="FA15" s="30"/>
      <c r="FB15" s="30">
        <v>189886</v>
      </c>
      <c r="FC15" s="30">
        <v>12646</v>
      </c>
      <c r="FD15" s="30">
        <v>202532</v>
      </c>
      <c r="FE15" s="30">
        <v>39.799999999999997</v>
      </c>
      <c r="FF15" s="30">
        <v>33.9</v>
      </c>
      <c r="FG15" s="30"/>
      <c r="FH15" s="30">
        <v>35</v>
      </c>
      <c r="FI15" s="30" t="s">
        <v>1806</v>
      </c>
      <c r="FJ15" s="30">
        <v>5</v>
      </c>
      <c r="FK15" s="30">
        <v>0</v>
      </c>
      <c r="FL15" s="30"/>
      <c r="FM15" s="30"/>
      <c r="FN15" s="30"/>
      <c r="FO15" s="30">
        <v>70</v>
      </c>
      <c r="FP15" s="30">
        <v>2</v>
      </c>
      <c r="FQ15" s="30">
        <v>382</v>
      </c>
      <c r="FR15" s="30">
        <v>0</v>
      </c>
      <c r="FS15" s="30">
        <v>83</v>
      </c>
      <c r="FT15" s="30">
        <v>6</v>
      </c>
      <c r="FU15" s="30">
        <v>220000</v>
      </c>
      <c r="FV15" s="30">
        <v>65.400000000000006</v>
      </c>
      <c r="FW15" s="30">
        <v>8814</v>
      </c>
      <c r="FX15" s="32">
        <v>365</v>
      </c>
      <c r="FY15" s="32">
        <v>365</v>
      </c>
      <c r="FZ15" s="32">
        <v>365</v>
      </c>
      <c r="GA15" s="32">
        <v>334</v>
      </c>
      <c r="GB15" s="32">
        <v>0</v>
      </c>
      <c r="GC15" s="32">
        <v>160</v>
      </c>
      <c r="GD15" s="32">
        <v>180</v>
      </c>
      <c r="GE15" s="32">
        <v>195</v>
      </c>
      <c r="GF15" s="32">
        <v>0</v>
      </c>
      <c r="GG15" s="32">
        <v>165</v>
      </c>
      <c r="GH15" s="32">
        <v>185</v>
      </c>
      <c r="GI15" s="32">
        <v>170</v>
      </c>
      <c r="GJ15" s="32">
        <v>140</v>
      </c>
      <c r="GK15" s="32" t="s">
        <v>1821</v>
      </c>
      <c r="GL15" s="32" t="s">
        <v>1821</v>
      </c>
      <c r="GM15" s="32" t="s">
        <v>1821</v>
      </c>
      <c r="GN15" s="32" t="s">
        <v>1821</v>
      </c>
      <c r="GO15" s="32" t="s">
        <v>91</v>
      </c>
      <c r="GP15" s="32" t="s">
        <v>91</v>
      </c>
      <c r="GQ15" s="32">
        <v>0</v>
      </c>
      <c r="GR15" s="32" t="s">
        <v>367</v>
      </c>
      <c r="GS15" s="32">
        <v>4</v>
      </c>
      <c r="GT15" s="32"/>
      <c r="GU15" s="32" t="s">
        <v>368</v>
      </c>
      <c r="GV15" s="32" t="s">
        <v>1825</v>
      </c>
      <c r="GW15" s="32" t="s">
        <v>370</v>
      </c>
      <c r="GX15" s="32" t="s">
        <v>371</v>
      </c>
      <c r="GY15" s="32">
        <v>0</v>
      </c>
      <c r="GZ15" s="32">
        <v>0</v>
      </c>
      <c r="HA15" s="32">
        <v>0</v>
      </c>
      <c r="HB15" s="32">
        <v>0</v>
      </c>
      <c r="HC15" s="32">
        <v>0</v>
      </c>
      <c r="HD15" s="32">
        <v>0</v>
      </c>
      <c r="HE15" s="32">
        <v>0</v>
      </c>
      <c r="HF15" s="32">
        <v>5.8</v>
      </c>
      <c r="HG15" s="32">
        <v>8</v>
      </c>
      <c r="HH15" s="32">
        <v>3.5</v>
      </c>
      <c r="HI15" s="32">
        <v>5.8</v>
      </c>
      <c r="HJ15" s="32">
        <v>29</v>
      </c>
      <c r="HK15" s="32">
        <v>0</v>
      </c>
      <c r="HL15" s="32">
        <v>0</v>
      </c>
      <c r="HM15" s="32">
        <v>2.2999999999999998</v>
      </c>
      <c r="HN15" s="32">
        <v>2.2000000000000002</v>
      </c>
      <c r="HO15" s="32">
        <v>2</v>
      </c>
      <c r="HP15" s="32">
        <v>4.0999999999999996</v>
      </c>
      <c r="HQ15" s="32">
        <v>10.9</v>
      </c>
      <c r="HR15" s="32">
        <v>0</v>
      </c>
      <c r="HS15" s="32">
        <v>0</v>
      </c>
      <c r="HT15" s="32"/>
      <c r="HU15" s="32"/>
      <c r="HV15" s="32">
        <v>0</v>
      </c>
      <c r="HW15" s="32">
        <v>5.8</v>
      </c>
      <c r="HX15" s="32">
        <v>8</v>
      </c>
      <c r="HY15" s="32">
        <v>3.5</v>
      </c>
      <c r="HZ15" s="32">
        <v>2.2999999999999998</v>
      </c>
      <c r="IA15" s="32">
        <v>2.2000000000000002</v>
      </c>
      <c r="IB15" s="32">
        <v>2</v>
      </c>
      <c r="IC15" s="4">
        <v>0</v>
      </c>
      <c r="ID15" s="4">
        <v>0</v>
      </c>
      <c r="IE15" s="4">
        <v>62.5</v>
      </c>
      <c r="IF15" s="4">
        <v>6.5</v>
      </c>
      <c r="IG15" s="4">
        <v>0</v>
      </c>
      <c r="IH15" s="4">
        <v>0</v>
      </c>
      <c r="II15" s="4">
        <v>0</v>
      </c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>
        <v>2</v>
      </c>
      <c r="IW15" s="4">
        <v>0</v>
      </c>
      <c r="IX15" s="4">
        <v>0</v>
      </c>
      <c r="IY15" s="4">
        <v>0</v>
      </c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>
        <v>65</v>
      </c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>
        <v>0</v>
      </c>
      <c r="KK15" s="4">
        <v>0</v>
      </c>
      <c r="KL15" s="4">
        <v>15</v>
      </c>
      <c r="KM15" s="4">
        <v>15</v>
      </c>
      <c r="KN15" s="4">
        <v>0</v>
      </c>
      <c r="KO15" s="4">
        <v>0</v>
      </c>
      <c r="KP15" s="4"/>
      <c r="KQ15" s="4"/>
      <c r="KR15" s="4">
        <v>0</v>
      </c>
      <c r="KS15" s="4">
        <v>0</v>
      </c>
      <c r="KT15" s="4"/>
      <c r="KU15" s="4"/>
      <c r="KV15" s="4"/>
      <c r="KW15" s="4"/>
      <c r="KX15" s="4"/>
      <c r="KY15" s="4"/>
      <c r="KZ15" s="4"/>
      <c r="LA15" s="4"/>
      <c r="LB15" s="4">
        <v>0</v>
      </c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>
        <v>0</v>
      </c>
      <c r="LQ15" s="4">
        <v>0</v>
      </c>
      <c r="LR15" s="4"/>
      <c r="LS15" s="4"/>
      <c r="LT15" s="4"/>
      <c r="LU15" s="4"/>
      <c r="LV15" s="4"/>
      <c r="LW15" s="4"/>
      <c r="LX15" s="4"/>
      <c r="LY15" s="4"/>
      <c r="LZ15" s="4">
        <v>0</v>
      </c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>
        <v>0</v>
      </c>
      <c r="MO15" s="4">
        <v>0</v>
      </c>
      <c r="MP15" s="4"/>
      <c r="MQ15" s="4"/>
      <c r="MR15" s="4"/>
      <c r="MS15" s="4"/>
      <c r="MT15" s="4"/>
      <c r="MU15" s="4"/>
      <c r="MV15" s="4"/>
      <c r="MW15" s="4"/>
      <c r="MX15" s="4">
        <v>0</v>
      </c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>
        <v>4</v>
      </c>
      <c r="NM15" s="4">
        <v>0</v>
      </c>
      <c r="NN15" s="4"/>
      <c r="NO15" s="4"/>
      <c r="NP15" s="4"/>
      <c r="NQ15" s="4"/>
      <c r="NR15" s="4"/>
      <c r="NS15" s="4"/>
      <c r="NT15" s="4"/>
      <c r="NU15" s="4"/>
      <c r="NV15" s="4">
        <v>66</v>
      </c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>
        <v>20</v>
      </c>
      <c r="OK15" s="4">
        <v>0</v>
      </c>
      <c r="OL15" s="4"/>
      <c r="OM15" s="4"/>
      <c r="ON15" s="4"/>
      <c r="OO15" s="4"/>
      <c r="OP15" s="4"/>
      <c r="OQ15" s="4"/>
      <c r="OR15" s="4"/>
      <c r="OS15" s="4"/>
      <c r="OT15" s="4">
        <v>0</v>
      </c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>
        <v>0</v>
      </c>
      <c r="PI15" s="4">
        <v>0</v>
      </c>
      <c r="PJ15" s="4"/>
      <c r="PK15" s="4"/>
      <c r="PL15" s="4"/>
      <c r="PM15" s="4"/>
      <c r="PN15" s="4"/>
      <c r="PO15" s="4"/>
      <c r="PP15" s="4"/>
      <c r="PQ15" s="4"/>
      <c r="PR15" s="4">
        <v>6</v>
      </c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>
        <v>0</v>
      </c>
      <c r="QE15" s="4">
        <v>0</v>
      </c>
      <c r="QF15" s="4">
        <v>0</v>
      </c>
      <c r="QG15" s="4">
        <v>396</v>
      </c>
      <c r="QH15" s="4">
        <v>1260</v>
      </c>
      <c r="QI15" s="4">
        <v>36</v>
      </c>
      <c r="QJ15" s="4" t="s">
        <v>739</v>
      </c>
      <c r="QK15" s="4"/>
      <c r="QL15" s="4"/>
      <c r="QM15" s="4"/>
      <c r="QN15" s="4"/>
      <c r="QO15" s="4"/>
      <c r="QP15" s="4"/>
      <c r="QQ15" s="4">
        <v>15</v>
      </c>
      <c r="QR15" s="4">
        <v>15</v>
      </c>
      <c r="QS15" s="4"/>
      <c r="QT15" s="4"/>
      <c r="QU15" s="4"/>
      <c r="QV15" s="4"/>
      <c r="QW15" s="4"/>
      <c r="QX15" s="4"/>
      <c r="QY15" s="4"/>
      <c r="QZ15" s="4"/>
      <c r="RA15" s="4">
        <v>20</v>
      </c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>
        <v>35</v>
      </c>
      <c r="RP15" s="4">
        <v>6.5</v>
      </c>
      <c r="RQ15" s="4"/>
      <c r="RR15" s="4"/>
      <c r="RS15" s="4"/>
      <c r="RT15" s="4"/>
      <c r="RU15" s="4"/>
      <c r="RV15" s="4"/>
      <c r="RW15" s="4"/>
      <c r="RX15" s="4"/>
      <c r="RY15" s="4">
        <v>2</v>
      </c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>
        <v>52</v>
      </c>
      <c r="TT15" s="4"/>
      <c r="TU15" s="4"/>
      <c r="TV15" s="4"/>
      <c r="TW15" s="4"/>
      <c r="TX15" s="4"/>
      <c r="TY15" s="4"/>
      <c r="TZ15" s="4"/>
      <c r="UA15" s="4"/>
      <c r="UB15" s="4"/>
      <c r="UC15" s="4">
        <v>8</v>
      </c>
      <c r="UD15" s="4">
        <v>0</v>
      </c>
      <c r="UE15" s="4">
        <v>0</v>
      </c>
      <c r="UF15" s="4" t="s">
        <v>91</v>
      </c>
      <c r="UG15" s="4">
        <v>0</v>
      </c>
      <c r="UH15" s="4">
        <v>62.5</v>
      </c>
      <c r="UI15" s="4">
        <v>0</v>
      </c>
      <c r="UJ15" s="4">
        <v>0</v>
      </c>
      <c r="UK15" s="4">
        <v>0</v>
      </c>
      <c r="UL15" s="4">
        <v>0</v>
      </c>
      <c r="UM15" s="4">
        <v>0</v>
      </c>
      <c r="UN15" s="4">
        <v>0</v>
      </c>
      <c r="UO15" s="4">
        <v>100</v>
      </c>
      <c r="UP15" s="4">
        <v>1170</v>
      </c>
      <c r="UQ15" s="4">
        <v>100</v>
      </c>
      <c r="UR15" s="4">
        <v>4400</v>
      </c>
      <c r="US15" s="4">
        <v>100</v>
      </c>
      <c r="UT15" s="4">
        <v>190</v>
      </c>
      <c r="UU15" s="4">
        <v>100</v>
      </c>
      <c r="UV15" s="4">
        <v>30</v>
      </c>
      <c r="UW15" s="4">
        <v>100</v>
      </c>
      <c r="UX15" s="4">
        <v>1000</v>
      </c>
      <c r="UY15" s="4">
        <v>100</v>
      </c>
      <c r="UZ15" s="4">
        <v>891</v>
      </c>
      <c r="VA15" s="4">
        <v>100</v>
      </c>
      <c r="VB15" s="4">
        <v>0</v>
      </c>
      <c r="VC15" s="4">
        <v>100</v>
      </c>
      <c r="VD15" s="4">
        <v>0</v>
      </c>
      <c r="VE15" s="4">
        <v>100</v>
      </c>
      <c r="VF15" s="5">
        <v>225</v>
      </c>
      <c r="VG15" s="5">
        <v>0</v>
      </c>
      <c r="VH15" s="5">
        <v>0</v>
      </c>
      <c r="VI15" s="5"/>
      <c r="VJ15" s="5"/>
      <c r="VK15" s="5"/>
      <c r="VL15" s="5">
        <v>0</v>
      </c>
      <c r="VM15" s="5">
        <v>0</v>
      </c>
      <c r="VN15" s="5">
        <v>0</v>
      </c>
      <c r="VO15" s="5">
        <v>0</v>
      </c>
      <c r="VP15" s="5"/>
      <c r="VQ15" s="5"/>
      <c r="VR15" s="5"/>
      <c r="VS15" s="5"/>
      <c r="VT15" s="5"/>
      <c r="VU15" s="5"/>
      <c r="VV15" s="5"/>
      <c r="VW15" s="5"/>
      <c r="VX15" s="5"/>
      <c r="VY15" s="5">
        <v>0</v>
      </c>
      <c r="VZ15" s="5">
        <v>0</v>
      </c>
      <c r="WA15" s="5">
        <v>0</v>
      </c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 t="s">
        <v>1881</v>
      </c>
      <c r="WM15" s="5"/>
      <c r="WN15" s="5"/>
      <c r="WO15" s="5"/>
      <c r="WP15" s="5"/>
      <c r="WQ15" s="5"/>
      <c r="WR15" s="5"/>
      <c r="WS15" s="5"/>
      <c r="WT15" s="5"/>
      <c r="WU15" s="5"/>
      <c r="WV15" s="5">
        <v>25</v>
      </c>
      <c r="WW15" s="5"/>
      <c r="WX15" s="5"/>
      <c r="WY15" s="5"/>
      <c r="WZ15" s="5"/>
      <c r="XA15" s="5"/>
      <c r="XB15" s="5"/>
      <c r="XC15" s="5"/>
      <c r="XD15" s="5"/>
      <c r="XE15" s="5"/>
      <c r="XF15" s="5">
        <v>0</v>
      </c>
      <c r="XG15" s="5"/>
      <c r="XH15" s="5"/>
      <c r="XI15" s="5"/>
      <c r="XJ15" s="5"/>
      <c r="XK15" s="5"/>
      <c r="XL15" s="5"/>
      <c r="XM15" s="5"/>
      <c r="XN15" s="5"/>
      <c r="XO15" s="5"/>
      <c r="XP15" s="5">
        <v>0</v>
      </c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>
        <v>0</v>
      </c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 t="s">
        <v>1425</v>
      </c>
      <c r="YO15" s="5" t="s">
        <v>1424</v>
      </c>
      <c r="YP15" s="5" t="s">
        <v>1433</v>
      </c>
      <c r="YQ15" s="5"/>
      <c r="YR15" s="5"/>
      <c r="YS15" s="5"/>
      <c r="YT15" s="5"/>
      <c r="YU15" s="5"/>
      <c r="YV15" s="5"/>
      <c r="YW15" s="5"/>
      <c r="YX15" s="5">
        <v>4.0999999999999996</v>
      </c>
      <c r="YY15" s="5">
        <v>34.5</v>
      </c>
      <c r="YZ15" s="5">
        <v>7.8</v>
      </c>
      <c r="ZA15" s="5"/>
      <c r="ZB15" s="5"/>
      <c r="ZC15" s="5"/>
      <c r="ZD15" s="5"/>
      <c r="ZE15" s="5"/>
      <c r="ZF15" s="5"/>
      <c r="ZG15" s="5"/>
      <c r="ZH15" s="5">
        <v>0</v>
      </c>
      <c r="ZI15" s="5">
        <v>1</v>
      </c>
      <c r="ZJ15" s="5">
        <v>0</v>
      </c>
      <c r="ZK15" s="5"/>
      <c r="ZL15" s="5"/>
      <c r="ZM15" s="5"/>
      <c r="ZN15" s="5"/>
      <c r="ZO15" s="5"/>
      <c r="ZP15" s="5"/>
      <c r="ZQ15" s="5"/>
      <c r="ZR15" s="5" t="s">
        <v>1873</v>
      </c>
      <c r="ZS15" s="5" t="s">
        <v>1427</v>
      </c>
      <c r="ZT15" s="5"/>
      <c r="ZU15" s="5">
        <v>0.5</v>
      </c>
      <c r="ZV15" s="5">
        <v>2.1</v>
      </c>
      <c r="ZW15" s="5"/>
      <c r="ZX15" s="5">
        <v>0</v>
      </c>
      <c r="ZY15" s="5">
        <v>0</v>
      </c>
      <c r="ZZ15" s="54">
        <v>0</v>
      </c>
      <c r="AAA15" s="54">
        <v>0.9464285714285714</v>
      </c>
      <c r="AAB15" s="54">
        <v>0</v>
      </c>
      <c r="AAC15" s="54">
        <v>0</v>
      </c>
      <c r="AAD15" s="54">
        <v>5.3571428571428568E-2</v>
      </c>
      <c r="AAE15" s="54">
        <v>0.75</v>
      </c>
      <c r="AAF15" s="54">
        <v>0.9464285714285714</v>
      </c>
      <c r="AAG15" s="54">
        <v>0.65</v>
      </c>
      <c r="AAH15" s="54">
        <v>0.35</v>
      </c>
      <c r="AAI15" s="54">
        <v>0</v>
      </c>
      <c r="AAJ15" s="54">
        <v>0</v>
      </c>
      <c r="AAK15" s="54">
        <v>0</v>
      </c>
      <c r="AAL15" s="54">
        <v>0</v>
      </c>
      <c r="AAM15" s="54">
        <v>1</v>
      </c>
      <c r="AAN15" s="54">
        <v>0.28508771929824567</v>
      </c>
      <c r="AAO15" s="54">
        <v>0.68483709273182958</v>
      </c>
      <c r="AAP15" s="54">
        <v>0</v>
      </c>
      <c r="AAQ15" s="54">
        <v>0</v>
      </c>
      <c r="AAR15" s="54">
        <v>3.007518796992481E-2</v>
      </c>
      <c r="AAS15" s="54">
        <v>0.42105263157894735</v>
      </c>
      <c r="AAT15" s="54">
        <v>0.96992481203007519</v>
      </c>
      <c r="AAU15" s="5" t="s">
        <v>1878</v>
      </c>
      <c r="AAV15" s="5">
        <v>150</v>
      </c>
      <c r="AAW15" s="5">
        <v>215</v>
      </c>
      <c r="AAX15" s="5">
        <v>0</v>
      </c>
      <c r="AAY15" s="5">
        <v>88</v>
      </c>
      <c r="AAZ15" s="5"/>
      <c r="ABA15" s="5"/>
      <c r="ABB15" s="5"/>
      <c r="ABC15" s="5"/>
      <c r="ABD15" s="5"/>
      <c r="ABE15" s="5"/>
      <c r="ABF15" s="5"/>
      <c r="ABG15" s="5">
        <v>12</v>
      </c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>
        <v>3</v>
      </c>
      <c r="ABX15" s="5"/>
      <c r="ABY15" s="5"/>
      <c r="ABZ15" s="5"/>
      <c r="ACA15" s="5"/>
      <c r="ACB15" s="5"/>
      <c r="ACC15" s="5"/>
      <c r="ACD15" s="5"/>
      <c r="ACE15" s="5"/>
      <c r="ACF15" s="5">
        <v>0.3</v>
      </c>
      <c r="ACG15" s="5"/>
      <c r="ACH15" s="5"/>
      <c r="ACI15" s="5">
        <v>100</v>
      </c>
      <c r="ACJ15" s="5">
        <v>0</v>
      </c>
      <c r="ACK15" s="5"/>
      <c r="ACL15" s="5"/>
      <c r="ACM15" s="5"/>
      <c r="ACN15" s="5"/>
      <c r="ACO15" s="5"/>
      <c r="ACP15" s="5"/>
      <c r="ACQ15" s="5"/>
      <c r="ACR15" s="5">
        <v>0</v>
      </c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>
        <v>1</v>
      </c>
      <c r="ADI15" s="5"/>
      <c r="ADJ15" s="5"/>
      <c r="ADK15" s="5"/>
      <c r="ADL15" s="5"/>
      <c r="ADM15" s="5"/>
      <c r="ADN15" s="5"/>
      <c r="ADO15" s="5"/>
      <c r="ADP15" s="5"/>
      <c r="ADQ15" s="5">
        <v>0</v>
      </c>
      <c r="ADR15" s="5"/>
      <c r="ADS15" s="5"/>
      <c r="ADT15" s="5" t="s">
        <v>1879</v>
      </c>
      <c r="ADU15" s="5">
        <v>150</v>
      </c>
      <c r="ADV15" s="5">
        <v>215</v>
      </c>
      <c r="ADW15" s="5">
        <v>0</v>
      </c>
      <c r="ADX15" s="5">
        <v>88</v>
      </c>
      <c r="ADY15" s="5"/>
      <c r="ADZ15" s="5"/>
      <c r="AEA15" s="5"/>
      <c r="AEB15" s="5"/>
      <c r="AEC15" s="5"/>
      <c r="AED15" s="5"/>
      <c r="AEE15" s="5"/>
      <c r="AEF15" s="5">
        <v>12</v>
      </c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>
        <v>4</v>
      </c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>
        <v>100</v>
      </c>
      <c r="AFI15" s="5">
        <v>0</v>
      </c>
      <c r="AFJ15" s="5"/>
      <c r="AFK15" s="5"/>
      <c r="AFL15" s="5"/>
      <c r="AFM15" s="5"/>
      <c r="AFN15" s="5"/>
      <c r="AFO15" s="5"/>
      <c r="AFP15" s="5"/>
      <c r="AFQ15" s="5">
        <v>0</v>
      </c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>
        <v>1</v>
      </c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 t="s">
        <v>1880</v>
      </c>
      <c r="AGT15" s="5">
        <v>150</v>
      </c>
      <c r="AGU15" s="5">
        <v>184</v>
      </c>
      <c r="AGV15" s="5">
        <v>0</v>
      </c>
      <c r="AGW15" s="5">
        <v>88</v>
      </c>
      <c r="AGX15" s="5"/>
      <c r="AGY15" s="5"/>
      <c r="AGZ15" s="5"/>
      <c r="AHA15" s="5"/>
      <c r="AHB15" s="5"/>
      <c r="AHC15" s="5"/>
      <c r="AHD15" s="5"/>
      <c r="AHE15" s="5">
        <v>12</v>
      </c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>
        <v>4</v>
      </c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>
        <v>100</v>
      </c>
      <c r="AIH15" s="5">
        <v>0</v>
      </c>
      <c r="AII15" s="5"/>
      <c r="AIJ15" s="5"/>
      <c r="AIK15" s="5"/>
      <c r="AIL15" s="5"/>
      <c r="AIM15" s="5"/>
      <c r="AIN15" s="5"/>
      <c r="AIO15" s="5"/>
      <c r="AIP15" s="5">
        <v>0</v>
      </c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>
        <v>1.5</v>
      </c>
      <c r="AJG15" s="5"/>
      <c r="AJH15" s="5"/>
      <c r="AJI15" s="5"/>
      <c r="AJJ15" s="5"/>
      <c r="AJK15" s="11">
        <v>88.03</v>
      </c>
      <c r="AJL15" s="11">
        <v>9.15</v>
      </c>
      <c r="AJM15" s="11">
        <v>0</v>
      </c>
      <c r="AJN15" s="11">
        <v>0</v>
      </c>
      <c r="AJO15" s="11">
        <v>2.82</v>
      </c>
      <c r="AJP15" s="11">
        <v>0</v>
      </c>
      <c r="AJQ15" s="11" t="s">
        <v>1650</v>
      </c>
      <c r="AJR15" s="11">
        <v>186168.09</v>
      </c>
      <c r="AJS15" s="11">
        <v>4403</v>
      </c>
      <c r="AJT15" s="11">
        <v>2935</v>
      </c>
      <c r="AJU15" s="11">
        <v>0.9</v>
      </c>
      <c r="AJV15" s="11">
        <v>71</v>
      </c>
      <c r="AJW15" s="13">
        <f t="shared" si="3"/>
        <v>1.5434782608695652</v>
      </c>
      <c r="AJX15" s="11">
        <v>69</v>
      </c>
      <c r="AJY15" s="11">
        <v>62.5</v>
      </c>
      <c r="AJZ15" s="11">
        <v>6.5</v>
      </c>
      <c r="AKA15" s="11">
        <v>1000</v>
      </c>
      <c r="AKB15" s="11"/>
      <c r="AKC15" s="11">
        <v>0</v>
      </c>
      <c r="AKD15" s="11"/>
      <c r="AKE15" s="11"/>
      <c r="AKF15" s="11"/>
      <c r="AKG15" s="11">
        <v>0</v>
      </c>
      <c r="AKH15" s="11">
        <v>0</v>
      </c>
      <c r="AKI15" s="11">
        <v>0</v>
      </c>
      <c r="AKJ15" s="11">
        <v>0</v>
      </c>
      <c r="AKK15" s="11">
        <v>0</v>
      </c>
      <c r="AKL15" s="11">
        <v>0</v>
      </c>
      <c r="AKM15" s="11">
        <v>0</v>
      </c>
      <c r="AKN15" s="11">
        <v>0</v>
      </c>
      <c r="AKO15" s="11">
        <v>0</v>
      </c>
      <c r="AKP15" s="11"/>
      <c r="AKQ15" s="11">
        <v>11.18</v>
      </c>
      <c r="AKR15" s="11">
        <v>1921.45</v>
      </c>
      <c r="AKS15" s="11">
        <v>1.7</v>
      </c>
      <c r="AKT15" s="11">
        <v>0</v>
      </c>
      <c r="AKU15" s="11">
        <v>4540.46</v>
      </c>
      <c r="AKV15" s="11">
        <v>27.55</v>
      </c>
      <c r="AKW15" s="11">
        <v>0</v>
      </c>
      <c r="AKX15" s="11">
        <v>7012.46</v>
      </c>
      <c r="AKY15" s="11">
        <v>73.66</v>
      </c>
      <c r="AKZ15" s="11">
        <v>13.68</v>
      </c>
      <c r="ALA15" s="11">
        <v>12.66</v>
      </c>
      <c r="ALB15" s="11">
        <v>79.069999999999993</v>
      </c>
      <c r="ALC15" s="11">
        <v>19.88</v>
      </c>
      <c r="ALD15" s="11">
        <v>0</v>
      </c>
      <c r="ALE15" s="11">
        <v>48.33</v>
      </c>
      <c r="ALF15" s="11">
        <v>1.05</v>
      </c>
      <c r="ALG15" s="11">
        <v>51.67</v>
      </c>
      <c r="ALH15" s="11">
        <v>35.67</v>
      </c>
      <c r="ALI15" s="11">
        <v>57.58</v>
      </c>
      <c r="ALJ15" s="11">
        <v>6.75</v>
      </c>
      <c r="ALK15" s="11">
        <v>0</v>
      </c>
      <c r="ALL15" s="11">
        <v>42.32</v>
      </c>
      <c r="ALM15" s="11">
        <v>16.809999999999999</v>
      </c>
      <c r="ALN15" s="11">
        <v>4.1900000000000004</v>
      </c>
      <c r="ALO15" s="11">
        <v>5.38</v>
      </c>
      <c r="ALP15" s="11">
        <v>0</v>
      </c>
      <c r="ALQ15" s="11">
        <v>0</v>
      </c>
      <c r="ALR15" s="11">
        <v>30.44</v>
      </c>
      <c r="ALS15" s="11">
        <v>10</v>
      </c>
      <c r="ALT15" s="11">
        <v>14.96</v>
      </c>
      <c r="ALU15" s="11">
        <v>0.96</v>
      </c>
      <c r="ALV15" s="11">
        <v>0</v>
      </c>
      <c r="ALW15" s="11">
        <v>0</v>
      </c>
      <c r="ALX15" s="11">
        <v>66.819999999999993</v>
      </c>
      <c r="ALY15" s="11">
        <v>15.92</v>
      </c>
      <c r="ALZ15" s="11">
        <v>50.9</v>
      </c>
      <c r="AMA15" s="11">
        <v>45.87</v>
      </c>
      <c r="AMB15" s="11">
        <v>23.35</v>
      </c>
      <c r="AMC15" s="11">
        <v>0</v>
      </c>
      <c r="AMD15" s="11">
        <v>54.13</v>
      </c>
      <c r="AME15" s="11">
        <v>23.53</v>
      </c>
      <c r="AMF15" s="11">
        <v>0.24</v>
      </c>
      <c r="AMG15" s="11"/>
      <c r="AMH15" s="11">
        <v>3631.11</v>
      </c>
      <c r="AMI15" s="11">
        <v>674.33</v>
      </c>
      <c r="AMJ15" s="11">
        <v>623.79999999999995</v>
      </c>
      <c r="AMK15" s="11">
        <v>2085.98</v>
      </c>
      <c r="AML15" s="11">
        <v>2843.26</v>
      </c>
      <c r="AMM15" s="11">
        <v>68.78</v>
      </c>
      <c r="AMN15" s="11">
        <v>31.22</v>
      </c>
      <c r="AMO15" s="11">
        <v>42.32</v>
      </c>
      <c r="AMP15" s="11">
        <v>0.69</v>
      </c>
      <c r="AMQ15" s="11">
        <v>0.69</v>
      </c>
      <c r="AMR15" s="11">
        <v>0.27</v>
      </c>
      <c r="AMS15" s="11">
        <v>0.08</v>
      </c>
      <c r="AMT15" s="11">
        <v>0.05</v>
      </c>
      <c r="AMU15" s="11">
        <v>0.09</v>
      </c>
      <c r="AMV15" s="11">
        <v>0.01</v>
      </c>
      <c r="AMW15" s="11">
        <v>0</v>
      </c>
      <c r="AMX15" s="11">
        <v>1.19</v>
      </c>
      <c r="AMY15" s="11">
        <v>0</v>
      </c>
      <c r="AMZ15" s="11">
        <v>0</v>
      </c>
      <c r="ANA15" s="11">
        <v>0.49</v>
      </c>
      <c r="ANB15" s="11">
        <v>0.02</v>
      </c>
      <c r="ANC15" s="11">
        <v>0.5</v>
      </c>
      <c r="AND15" s="11">
        <v>20.5</v>
      </c>
      <c r="ANE15" s="11">
        <v>35.549999999999997</v>
      </c>
      <c r="ANF15" s="11">
        <v>497884.89</v>
      </c>
      <c r="ANG15" s="11">
        <v>0.74</v>
      </c>
      <c r="ANH15" s="11">
        <v>0.21</v>
      </c>
      <c r="ANI15" s="11">
        <v>0.77</v>
      </c>
      <c r="ANJ15" s="11">
        <v>0.12</v>
      </c>
      <c r="ANK15" s="11">
        <v>0</v>
      </c>
      <c r="ANL15" s="11">
        <v>1.84</v>
      </c>
      <c r="ANM15" s="11">
        <v>136</v>
      </c>
      <c r="ANN15" s="11">
        <v>1921.45</v>
      </c>
      <c r="ANO15" s="11">
        <v>-1</v>
      </c>
      <c r="ANP15" s="11">
        <v>5</v>
      </c>
      <c r="ANQ15" s="11">
        <v>133</v>
      </c>
      <c r="ANR15" s="11">
        <v>120.61</v>
      </c>
      <c r="ANS15" s="11">
        <v>1.7</v>
      </c>
      <c r="ANT15" s="11">
        <v>0.52</v>
      </c>
      <c r="ANU15" s="11">
        <v>0.08</v>
      </c>
      <c r="ANV15" s="11">
        <v>0.39</v>
      </c>
      <c r="ANW15" s="11">
        <v>0.01</v>
      </c>
      <c r="ANX15" s="11">
        <v>0</v>
      </c>
      <c r="ANY15" s="11">
        <v>814.46</v>
      </c>
      <c r="ANZ15" s="11">
        <v>11.47</v>
      </c>
      <c r="AOA15" s="11"/>
      <c r="AOB15" s="11">
        <v>4317</v>
      </c>
      <c r="AOC15" s="11">
        <v>42.17</v>
      </c>
      <c r="AOD15" s="11">
        <v>106</v>
      </c>
      <c r="AOE15" s="11">
        <v>93.73</v>
      </c>
      <c r="AOF15" s="11">
        <v>1476.62</v>
      </c>
      <c r="AOG15" s="11">
        <v>80.64</v>
      </c>
      <c r="AOH15" s="11">
        <v>5.38</v>
      </c>
      <c r="AOI15" s="11">
        <v>80.849999999999994</v>
      </c>
      <c r="AOJ15" s="11">
        <v>5.4</v>
      </c>
      <c r="AOK15" s="11">
        <v>0.88</v>
      </c>
      <c r="AOL15" s="11">
        <v>0</v>
      </c>
      <c r="AOM15" s="11">
        <v>14.08</v>
      </c>
      <c r="AON15" s="11">
        <v>180</v>
      </c>
      <c r="AOO15" s="11" t="s">
        <v>1649</v>
      </c>
      <c r="AOP15" s="11" t="s">
        <v>368</v>
      </c>
      <c r="AOQ15" s="11">
        <v>61.76</v>
      </c>
      <c r="AOR15" s="11">
        <v>27.16</v>
      </c>
      <c r="AOS15" s="11"/>
      <c r="AOT15" s="11">
        <v>0</v>
      </c>
      <c r="AOU15" s="11">
        <v>0</v>
      </c>
      <c r="AOV15" s="11">
        <v>0</v>
      </c>
      <c r="AOW15" s="11">
        <v>0</v>
      </c>
      <c r="AOX15" s="11">
        <v>0</v>
      </c>
      <c r="AOY15" s="11">
        <v>0</v>
      </c>
      <c r="AOZ15" s="11">
        <v>0</v>
      </c>
      <c r="APA15" s="11">
        <v>0</v>
      </c>
      <c r="APB15" s="11">
        <v>0</v>
      </c>
      <c r="APC15" s="11">
        <v>0</v>
      </c>
      <c r="APD15" s="11">
        <v>0</v>
      </c>
      <c r="APE15" s="11">
        <v>0</v>
      </c>
      <c r="APF15" s="11">
        <v>0</v>
      </c>
      <c r="APG15" s="11">
        <v>0</v>
      </c>
      <c r="APH15" s="11">
        <v>0</v>
      </c>
      <c r="API15" s="11">
        <v>0</v>
      </c>
      <c r="APJ15" s="11">
        <v>0</v>
      </c>
      <c r="APK15" s="11">
        <v>0</v>
      </c>
      <c r="APL15" s="11">
        <v>0</v>
      </c>
      <c r="APM15" s="11"/>
      <c r="APN15" s="11">
        <v>0</v>
      </c>
      <c r="APO15" s="11">
        <v>0</v>
      </c>
      <c r="APP15" s="11">
        <v>0</v>
      </c>
      <c r="APQ15" s="11">
        <v>0</v>
      </c>
      <c r="APR15" s="11">
        <v>0</v>
      </c>
      <c r="APS15" s="11">
        <v>0</v>
      </c>
      <c r="APT15" s="11">
        <v>0</v>
      </c>
      <c r="APU15" s="11">
        <v>0</v>
      </c>
      <c r="APV15" s="11"/>
      <c r="APW15" s="11">
        <v>1.5</v>
      </c>
      <c r="APX15" s="11">
        <v>0</v>
      </c>
      <c r="APY15" s="11">
        <v>0</v>
      </c>
      <c r="APZ15" s="11">
        <v>135021</v>
      </c>
      <c r="AQA15" s="11">
        <v>0</v>
      </c>
      <c r="AQB15" s="11">
        <v>0.91</v>
      </c>
      <c r="AQC15" s="11">
        <v>1</v>
      </c>
      <c r="AQD15" s="11">
        <v>0</v>
      </c>
      <c r="AQE15" s="11">
        <v>0.03</v>
      </c>
      <c r="AQF15" s="11">
        <v>5.4</v>
      </c>
      <c r="AQG15" s="11">
        <v>0</v>
      </c>
      <c r="AQH15" s="11">
        <v>5.4</v>
      </c>
      <c r="AQI15" s="11">
        <v>17.600000000000001</v>
      </c>
      <c r="AQJ15" s="11">
        <v>0.2</v>
      </c>
      <c r="AQK15" s="11">
        <v>0.9</v>
      </c>
      <c r="AQL15" s="11">
        <v>1</v>
      </c>
      <c r="AQM15" s="11">
        <v>1</v>
      </c>
      <c r="AQN15" s="11">
        <v>0</v>
      </c>
      <c r="AQO15" s="11">
        <v>0</v>
      </c>
      <c r="AQP15" s="11">
        <v>1</v>
      </c>
      <c r="AQQ15" s="11">
        <v>0</v>
      </c>
      <c r="AQR15" s="11">
        <v>0</v>
      </c>
      <c r="AQS15" s="11">
        <v>0</v>
      </c>
      <c r="AQT15" s="11">
        <v>0</v>
      </c>
      <c r="AQU15" s="11">
        <v>0</v>
      </c>
      <c r="AQV15" s="11">
        <v>0</v>
      </c>
      <c r="AQW15" s="11">
        <v>0</v>
      </c>
      <c r="AQX15" s="11">
        <v>0</v>
      </c>
      <c r="AQY15" s="11">
        <v>0</v>
      </c>
      <c r="AQZ15" s="11">
        <v>0</v>
      </c>
      <c r="ARA15" s="11">
        <v>0</v>
      </c>
      <c r="ARB15" s="11">
        <v>0</v>
      </c>
      <c r="ARC15" s="11">
        <v>0.04</v>
      </c>
      <c r="ARD15" s="11">
        <v>190</v>
      </c>
      <c r="ARE15" s="11">
        <v>2878</v>
      </c>
      <c r="ARF15" s="11">
        <v>4403</v>
      </c>
      <c r="ARG15" s="11">
        <v>8814</v>
      </c>
      <c r="ARH15" s="11">
        <v>135</v>
      </c>
      <c r="ARI15" s="11">
        <v>468</v>
      </c>
      <c r="ARJ15" s="11">
        <v>767</v>
      </c>
      <c r="ARK15" s="11">
        <v>0.23100000000000001</v>
      </c>
      <c r="ARL15" s="11">
        <v>0</v>
      </c>
      <c r="ARM15" s="11">
        <v>0</v>
      </c>
      <c r="ARN15" s="11">
        <v>0</v>
      </c>
      <c r="ARO15" s="11">
        <v>0</v>
      </c>
      <c r="ARP15" s="11">
        <v>0</v>
      </c>
      <c r="ARQ15" s="11"/>
      <c r="ARR15" s="11"/>
      <c r="ARS15" s="11"/>
      <c r="ART15" s="11"/>
      <c r="ARU15" s="11"/>
      <c r="ARV15" s="11"/>
      <c r="ARW15" s="11"/>
      <c r="ARX15" s="11"/>
      <c r="ARY15" s="11"/>
      <c r="ARZ15" s="11"/>
      <c r="ASA15" s="11"/>
      <c r="ASB15" s="11"/>
      <c r="ASC15" s="11"/>
      <c r="ASD15" s="11"/>
      <c r="ASE15" s="11"/>
      <c r="ASF15" s="11"/>
      <c r="ASG15" s="11"/>
      <c r="ASH15" s="11">
        <v>0</v>
      </c>
      <c r="ASI15" s="11"/>
      <c r="ASJ15" s="11"/>
      <c r="ASK15" s="11"/>
      <c r="ASL15" s="11">
        <v>0</v>
      </c>
      <c r="ASM15" s="11"/>
      <c r="ASN15" s="11"/>
      <c r="ASO15" s="11"/>
      <c r="ASP15" s="11"/>
      <c r="ASQ15" s="11"/>
      <c r="ASR15" s="11"/>
      <c r="ASS15" s="11"/>
      <c r="AST15" s="11"/>
      <c r="ASU15" s="11"/>
      <c r="ASV15" s="11"/>
      <c r="ASW15" s="11"/>
      <c r="ASX15" s="11"/>
      <c r="ASY15" s="11"/>
      <c r="ASZ15" s="11">
        <v>11.42</v>
      </c>
      <c r="ATA15" s="11">
        <v>6.59</v>
      </c>
      <c r="ATB15" s="11"/>
      <c r="ATC15" s="11"/>
      <c r="ATD15" s="11"/>
      <c r="ATE15" s="11"/>
      <c r="ATF15" s="11"/>
      <c r="ATG15" s="11">
        <v>17.63</v>
      </c>
      <c r="ATH15" s="11"/>
      <c r="ATI15" s="34">
        <v>1.3216018633293599E-2</v>
      </c>
      <c r="ATJ15" s="11"/>
      <c r="ATK15" s="11">
        <v>0.13</v>
      </c>
      <c r="ATL15" s="11"/>
      <c r="ATM15" s="11"/>
      <c r="ATN15" s="34">
        <v>3.46183770103095E-3</v>
      </c>
      <c r="ATO15" s="11"/>
      <c r="ATP15" s="11">
        <v>0.03</v>
      </c>
      <c r="ATQ15" s="11"/>
      <c r="ATR15" s="11"/>
      <c r="ATS15" s="11">
        <v>4.46</v>
      </c>
      <c r="ATT15" s="11"/>
      <c r="ATU15" s="11">
        <v>42.72</v>
      </c>
      <c r="ATV15" s="11"/>
      <c r="ATW15" s="11"/>
      <c r="ATX15" s="11"/>
      <c r="ATY15" s="11"/>
      <c r="ATZ15" s="11"/>
      <c r="AUA15" s="11"/>
      <c r="AUB15" s="13">
        <f t="shared" si="4"/>
        <v>1229.27</v>
      </c>
      <c r="AUC15" s="13">
        <f t="shared" si="5"/>
        <v>3.5760783451649711</v>
      </c>
      <c r="AUD15" s="35">
        <f t="shared" si="6"/>
        <v>13.652147248192287</v>
      </c>
      <c r="AUE15" s="13">
        <f t="shared" si="7"/>
        <v>3393.6291047115064</v>
      </c>
      <c r="AUF15" s="13">
        <f t="shared" si="0"/>
        <v>1781.2197483059053</v>
      </c>
      <c r="AUG15" s="13">
        <f t="shared" si="1"/>
        <v>1.7</v>
      </c>
      <c r="AUH15" s="56">
        <v>8.494640943193998</v>
      </c>
      <c r="AUI15" s="56">
        <v>5.154707407961312</v>
      </c>
      <c r="AUJ15" s="56">
        <v>6.9232866705693059</v>
      </c>
      <c r="AUK15" s="56">
        <v>2.8862482325275418</v>
      </c>
      <c r="AUL15" s="56">
        <v>6.3371311214992856</v>
      </c>
      <c r="AUM15" s="56">
        <v>2.1127077865266841</v>
      </c>
      <c r="AUN15" s="56">
        <v>7.6868904199475061</v>
      </c>
      <c r="AUO15" s="56">
        <v>1.6867290220859577</v>
      </c>
      <c r="AUP15" s="56">
        <v>4.9803836337990903</v>
      </c>
      <c r="AUQ15" s="56">
        <v>4.1299182007556468</v>
      </c>
      <c r="AUR15" s="56">
        <v>4.9118012762930503</v>
      </c>
      <c r="AUS15" s="56">
        <v>6.5762838357430358</v>
      </c>
      <c r="AUT15" s="56">
        <v>3.9834648328242688</v>
      </c>
      <c r="AUU15" s="56">
        <v>4.061903194644902</v>
      </c>
      <c r="AUV15" s="56">
        <v>5.0979940431870681</v>
      </c>
      <c r="AUW15" s="57">
        <v>4.5615611192930778</v>
      </c>
      <c r="AUX15" s="57">
        <v>9.3740015322546579</v>
      </c>
      <c r="AUY15" s="57">
        <v>0</v>
      </c>
      <c r="AUZ15" s="58">
        <v>6.7230407767176557</v>
      </c>
      <c r="AVA15" s="58">
        <v>4.0496628825073966</v>
      </c>
      <c r="AVB15" s="57">
        <v>4.9291092974711326</v>
      </c>
    </row>
    <row r="16" spans="1:1250" x14ac:dyDescent="0.2">
      <c r="A16" t="s">
        <v>89</v>
      </c>
      <c r="B16" s="28">
        <v>15114107</v>
      </c>
      <c r="C16" t="s">
        <v>1738</v>
      </c>
      <c r="D16" t="s">
        <v>2280</v>
      </c>
      <c r="E16" t="s">
        <v>2265</v>
      </c>
      <c r="F16" s="28">
        <v>2013</v>
      </c>
      <c r="G16" s="29">
        <v>44265</v>
      </c>
      <c r="H16" s="28" t="s">
        <v>90</v>
      </c>
      <c r="I16" s="31" t="s">
        <v>91</v>
      </c>
      <c r="J16" s="31" t="s">
        <v>93</v>
      </c>
      <c r="K16" s="31" t="s">
        <v>97</v>
      </c>
      <c r="L16" s="31"/>
      <c r="M16" s="1" t="s">
        <v>91</v>
      </c>
      <c r="N16" s="1" t="s">
        <v>91</v>
      </c>
      <c r="O16" s="1" t="s">
        <v>93</v>
      </c>
      <c r="P16" s="1" t="s">
        <v>91</v>
      </c>
      <c r="Q16" s="1"/>
      <c r="R16" s="1" t="s">
        <v>91</v>
      </c>
      <c r="S16" s="1" t="s">
        <v>91</v>
      </c>
      <c r="T16" s="1" t="s">
        <v>91</v>
      </c>
      <c r="U16" s="1" t="s">
        <v>91</v>
      </c>
      <c r="V16" s="1"/>
      <c r="W16" s="1"/>
      <c r="X16" s="1" t="s">
        <v>91</v>
      </c>
      <c r="Y16" s="1"/>
      <c r="Z16" s="1"/>
      <c r="AA16" s="31" t="s">
        <v>100</v>
      </c>
      <c r="AB16" s="31" t="s">
        <v>91</v>
      </c>
      <c r="AC16" s="31">
        <v>1.5</v>
      </c>
      <c r="AD16" s="31">
        <v>15667</v>
      </c>
      <c r="AE16" s="31" t="s">
        <v>91</v>
      </c>
      <c r="AF16" s="31"/>
      <c r="AG16" s="31">
        <v>0</v>
      </c>
      <c r="AH16" s="31"/>
      <c r="AI16" s="31"/>
      <c r="AJ16" s="31">
        <v>0</v>
      </c>
      <c r="AK16" s="31">
        <v>0</v>
      </c>
      <c r="AL16" s="31"/>
      <c r="AM16" s="31" t="s">
        <v>91</v>
      </c>
      <c r="AN16" s="31"/>
      <c r="AO16" s="31"/>
      <c r="AP16" s="31"/>
      <c r="AQ16" s="31" t="s">
        <v>91</v>
      </c>
      <c r="AR16" s="31"/>
      <c r="AS16" s="31"/>
      <c r="AT16" s="31"/>
      <c r="AU16" s="31">
        <v>1916</v>
      </c>
      <c r="AV16" s="31">
        <v>0</v>
      </c>
      <c r="AW16" s="31">
        <v>0</v>
      </c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 t="s">
        <v>91</v>
      </c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0">
        <f t="shared" si="2"/>
        <v>50</v>
      </c>
      <c r="CQ16" s="30">
        <v>0</v>
      </c>
      <c r="CR16" s="30" t="s">
        <v>247</v>
      </c>
      <c r="CS16" s="30" t="s">
        <v>1807</v>
      </c>
      <c r="CT16" s="30"/>
      <c r="CU16" s="30">
        <v>50</v>
      </c>
      <c r="CV16" s="30">
        <v>50</v>
      </c>
      <c r="CW16" s="30"/>
      <c r="CX16" s="30">
        <v>22</v>
      </c>
      <c r="CY16" s="30">
        <v>6</v>
      </c>
      <c r="CZ16" s="30">
        <v>9</v>
      </c>
      <c r="DA16" s="30">
        <v>9</v>
      </c>
      <c r="DB16" s="30">
        <v>0</v>
      </c>
      <c r="DC16" s="30">
        <v>0</v>
      </c>
      <c r="DD16" s="30">
        <v>24</v>
      </c>
      <c r="DE16" s="30">
        <v>6</v>
      </c>
      <c r="DF16" s="30">
        <v>9</v>
      </c>
      <c r="DG16" s="30">
        <v>9</v>
      </c>
      <c r="DH16" s="30"/>
      <c r="DI16" s="30"/>
      <c r="DJ16" s="30">
        <v>17</v>
      </c>
      <c r="DK16" s="30">
        <v>6</v>
      </c>
      <c r="DL16" s="30">
        <v>9</v>
      </c>
      <c r="DM16" s="30">
        <v>9</v>
      </c>
      <c r="DN16" s="30"/>
      <c r="DO16" s="30"/>
      <c r="DP16" s="30">
        <v>625</v>
      </c>
      <c r="DQ16" s="30">
        <v>156</v>
      </c>
      <c r="DR16" s="30">
        <v>356</v>
      </c>
      <c r="DS16" s="30">
        <v>575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0"/>
      <c r="EB16" s="30">
        <v>5</v>
      </c>
      <c r="EC16" s="30">
        <v>0</v>
      </c>
      <c r="ED16" s="30">
        <v>0</v>
      </c>
      <c r="EE16" s="30">
        <v>0</v>
      </c>
      <c r="EF16" s="30">
        <v>0</v>
      </c>
      <c r="EG16" s="30">
        <v>0</v>
      </c>
      <c r="EH16" s="30">
        <v>1</v>
      </c>
      <c r="EI16" s="30">
        <v>11</v>
      </c>
      <c r="EJ16" s="30">
        <v>0</v>
      </c>
      <c r="EK16" s="30"/>
      <c r="EL16" s="30">
        <v>0</v>
      </c>
      <c r="EM16" s="30">
        <v>0</v>
      </c>
      <c r="EN16" s="30">
        <v>0</v>
      </c>
      <c r="EO16" s="30">
        <v>0</v>
      </c>
      <c r="EP16" s="30">
        <v>0</v>
      </c>
      <c r="EQ16" s="30">
        <v>0</v>
      </c>
      <c r="ER16" s="30">
        <v>675</v>
      </c>
      <c r="ES16" s="30">
        <v>0</v>
      </c>
      <c r="ET16" s="30">
        <v>0</v>
      </c>
      <c r="EU16" s="30">
        <v>0</v>
      </c>
      <c r="EV16" s="30">
        <v>0</v>
      </c>
      <c r="EW16" s="30"/>
      <c r="EX16" s="30">
        <v>575</v>
      </c>
      <c r="EY16" s="30">
        <v>50</v>
      </c>
      <c r="EZ16" s="30">
        <v>0</v>
      </c>
      <c r="FA16" s="30"/>
      <c r="FB16" s="30">
        <v>70269</v>
      </c>
      <c r="FC16" s="30">
        <v>9595</v>
      </c>
      <c r="FD16" s="30">
        <v>79864</v>
      </c>
      <c r="FE16" s="30">
        <v>43.4</v>
      </c>
      <c r="FF16" s="30">
        <v>35.4</v>
      </c>
      <c r="FG16" s="30"/>
      <c r="FH16" s="30">
        <v>35</v>
      </c>
      <c r="FI16" s="30" t="s">
        <v>1808</v>
      </c>
      <c r="FJ16" s="30">
        <v>23</v>
      </c>
      <c r="FK16" s="30"/>
      <c r="FL16" s="30"/>
      <c r="FM16" s="30"/>
      <c r="FN16" s="30"/>
      <c r="FO16" s="30"/>
      <c r="FP16" s="30"/>
      <c r="FQ16" s="30"/>
      <c r="FR16" s="30">
        <v>0</v>
      </c>
      <c r="FS16" s="30"/>
      <c r="FT16" s="30"/>
      <c r="FU16" s="30"/>
      <c r="FV16" s="30">
        <v>36.4</v>
      </c>
      <c r="FW16" s="30">
        <v>125</v>
      </c>
      <c r="FX16" s="32">
        <v>365</v>
      </c>
      <c r="FY16" s="32">
        <v>365</v>
      </c>
      <c r="FZ16" s="32">
        <v>365</v>
      </c>
      <c r="GA16" s="32">
        <v>334</v>
      </c>
      <c r="GB16" s="32">
        <v>0</v>
      </c>
      <c r="GC16" s="32">
        <v>185</v>
      </c>
      <c r="GD16" s="32">
        <v>61</v>
      </c>
      <c r="GE16" s="32">
        <v>216</v>
      </c>
      <c r="GF16" s="32">
        <v>185</v>
      </c>
      <c r="GG16" s="32">
        <v>150</v>
      </c>
      <c r="GH16" s="32">
        <v>274</v>
      </c>
      <c r="GI16" s="32">
        <v>149</v>
      </c>
      <c r="GJ16" s="32">
        <v>149</v>
      </c>
      <c r="GK16" s="32" t="s">
        <v>1816</v>
      </c>
      <c r="GL16" s="32" t="s">
        <v>1819</v>
      </c>
      <c r="GM16" s="32" t="s">
        <v>1815</v>
      </c>
      <c r="GN16" s="32" t="s">
        <v>1815</v>
      </c>
      <c r="GO16" s="32" t="s">
        <v>91</v>
      </c>
      <c r="GP16" s="32" t="s">
        <v>91</v>
      </c>
      <c r="GQ16" s="32">
        <v>4</v>
      </c>
      <c r="GR16" s="32"/>
      <c r="GS16" s="32">
        <v>0</v>
      </c>
      <c r="GT16" s="32" t="s">
        <v>369</v>
      </c>
      <c r="GU16" s="32"/>
      <c r="GV16" s="32"/>
      <c r="GW16" s="32" t="s">
        <v>370</v>
      </c>
      <c r="GX16" s="32" t="s">
        <v>371</v>
      </c>
      <c r="GY16" s="32">
        <v>0</v>
      </c>
      <c r="GZ16" s="32">
        <v>0</v>
      </c>
      <c r="HA16" s="32">
        <v>0</v>
      </c>
      <c r="HB16" s="32">
        <v>0</v>
      </c>
      <c r="HC16" s="32">
        <v>0</v>
      </c>
      <c r="HD16" s="32">
        <v>0</v>
      </c>
      <c r="HE16" s="32">
        <v>0</v>
      </c>
      <c r="HF16" s="32">
        <v>5.8</v>
      </c>
      <c r="HG16" s="32">
        <v>8</v>
      </c>
      <c r="HH16" s="32">
        <v>3.5</v>
      </c>
      <c r="HI16" s="32">
        <v>5.8</v>
      </c>
      <c r="HJ16" s="32">
        <v>29</v>
      </c>
      <c r="HK16" s="32">
        <v>0</v>
      </c>
      <c r="HL16" s="32">
        <v>0</v>
      </c>
      <c r="HM16" s="32">
        <v>2.2999999999999998</v>
      </c>
      <c r="HN16" s="32">
        <v>2.2000000000000002</v>
      </c>
      <c r="HO16" s="32">
        <v>2</v>
      </c>
      <c r="HP16" s="32">
        <v>4.0999999999999996</v>
      </c>
      <c r="HQ16" s="32">
        <v>10.9</v>
      </c>
      <c r="HR16" s="32">
        <v>0</v>
      </c>
      <c r="HS16" s="32">
        <v>0</v>
      </c>
      <c r="HT16" s="32">
        <v>0</v>
      </c>
      <c r="HU16" s="32"/>
      <c r="HV16" s="32"/>
      <c r="HW16" s="32">
        <v>5.8</v>
      </c>
      <c r="HX16" s="32">
        <v>8</v>
      </c>
      <c r="HY16" s="32">
        <v>3.5</v>
      </c>
      <c r="HZ16" s="32">
        <v>2.2999999999999998</v>
      </c>
      <c r="IA16" s="32">
        <v>2.2000000000000002</v>
      </c>
      <c r="IB16" s="32">
        <v>2</v>
      </c>
      <c r="IC16" s="4">
        <v>0</v>
      </c>
      <c r="ID16" s="4">
        <v>48.5</v>
      </c>
      <c r="IE16" s="4">
        <v>0</v>
      </c>
      <c r="IF16" s="4">
        <v>0</v>
      </c>
      <c r="IG16" s="4">
        <v>0</v>
      </c>
      <c r="IH16" s="4">
        <v>0</v>
      </c>
      <c r="II16" s="4">
        <v>0</v>
      </c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>
        <v>0</v>
      </c>
      <c r="IW16" s="4">
        <v>0</v>
      </c>
      <c r="IX16" s="4">
        <v>0</v>
      </c>
      <c r="IY16" s="4">
        <v>0</v>
      </c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>
        <v>0</v>
      </c>
      <c r="KK16" s="4">
        <v>15</v>
      </c>
      <c r="KL16" s="4">
        <v>0</v>
      </c>
      <c r="KM16" s="4">
        <v>0</v>
      </c>
      <c r="KN16" s="4">
        <v>0</v>
      </c>
      <c r="KO16" s="4">
        <v>0</v>
      </c>
      <c r="KP16" s="4"/>
      <c r="KQ16" s="4">
        <v>0</v>
      </c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>
        <v>0</v>
      </c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>
        <v>0</v>
      </c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>
        <v>0</v>
      </c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>
        <v>0</v>
      </c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>
        <v>0</v>
      </c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>
        <v>0</v>
      </c>
      <c r="QE16" s="4">
        <v>0</v>
      </c>
      <c r="QF16" s="4">
        <v>0</v>
      </c>
      <c r="QG16" s="4">
        <v>0</v>
      </c>
      <c r="QH16" s="4">
        <v>0</v>
      </c>
      <c r="QI16" s="4">
        <v>0</v>
      </c>
      <c r="QJ16" s="4" t="s">
        <v>740</v>
      </c>
      <c r="QK16" s="4"/>
      <c r="QL16" s="4"/>
      <c r="QM16" s="4"/>
      <c r="QN16" s="4"/>
      <c r="QO16" s="4"/>
      <c r="QP16" s="4">
        <v>19</v>
      </c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>
        <v>10</v>
      </c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>
        <v>30</v>
      </c>
      <c r="TT16" s="4"/>
      <c r="TU16" s="4"/>
      <c r="TV16" s="4"/>
      <c r="TW16" s="4"/>
      <c r="TX16" s="4"/>
      <c r="TY16" s="4"/>
      <c r="TZ16" s="4"/>
      <c r="UA16" s="4"/>
      <c r="UB16" s="4"/>
      <c r="UC16" s="4">
        <v>0</v>
      </c>
      <c r="UD16" s="4"/>
      <c r="UE16" s="4">
        <v>0</v>
      </c>
      <c r="UF16" s="4" t="s">
        <v>91</v>
      </c>
      <c r="UG16" s="4">
        <v>0</v>
      </c>
      <c r="UH16" s="4">
        <v>48.5</v>
      </c>
      <c r="UI16" s="4">
        <v>0</v>
      </c>
      <c r="UJ16" s="4">
        <v>0</v>
      </c>
      <c r="UK16" s="4">
        <v>0</v>
      </c>
      <c r="UL16" s="4">
        <v>0</v>
      </c>
      <c r="UM16" s="4">
        <v>0</v>
      </c>
      <c r="UN16" s="4">
        <v>0</v>
      </c>
      <c r="UO16" s="4">
        <v>100</v>
      </c>
      <c r="UP16" s="4">
        <v>0</v>
      </c>
      <c r="UQ16" s="4">
        <v>100</v>
      </c>
      <c r="UR16" s="4">
        <v>0</v>
      </c>
      <c r="US16" s="4">
        <v>100</v>
      </c>
      <c r="UT16" s="4">
        <v>1380</v>
      </c>
      <c r="UU16" s="4">
        <v>100</v>
      </c>
      <c r="UV16" s="4">
        <v>13</v>
      </c>
      <c r="UW16" s="4">
        <v>100</v>
      </c>
      <c r="UX16" s="4">
        <v>0</v>
      </c>
      <c r="UY16" s="4">
        <v>100</v>
      </c>
      <c r="UZ16" s="4">
        <v>0</v>
      </c>
      <c r="VA16" s="4">
        <v>100</v>
      </c>
      <c r="VB16" s="4">
        <v>0</v>
      </c>
      <c r="VC16" s="4">
        <v>100</v>
      </c>
      <c r="VD16" s="4">
        <v>0</v>
      </c>
      <c r="VE16" s="4">
        <v>100</v>
      </c>
      <c r="VF16" s="5">
        <v>148</v>
      </c>
      <c r="VG16" s="5">
        <v>0</v>
      </c>
      <c r="VH16" s="5">
        <v>0</v>
      </c>
      <c r="VI16" s="5"/>
      <c r="VJ16" s="5"/>
      <c r="VK16" s="5"/>
      <c r="VL16" s="5">
        <v>0</v>
      </c>
      <c r="VM16" s="5">
        <v>0</v>
      </c>
      <c r="VN16" s="5">
        <v>0</v>
      </c>
      <c r="VO16" s="5">
        <v>0</v>
      </c>
      <c r="VP16" s="5"/>
      <c r="VQ16" s="5"/>
      <c r="VR16" s="5"/>
      <c r="VS16" s="5"/>
      <c r="VT16" s="5"/>
      <c r="VU16" s="5"/>
      <c r="VV16" s="5"/>
      <c r="VW16" s="5"/>
      <c r="VX16" s="5"/>
      <c r="VY16" s="5">
        <v>0</v>
      </c>
      <c r="VZ16" s="5">
        <v>0</v>
      </c>
      <c r="WA16" s="5">
        <v>0</v>
      </c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>
        <v>0</v>
      </c>
      <c r="YY16" s="5">
        <v>0</v>
      </c>
      <c r="YZ16" s="5">
        <v>0</v>
      </c>
      <c r="ZA16" s="5">
        <v>0</v>
      </c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4">
        <v>0</v>
      </c>
      <c r="AAA16" s="54">
        <v>1</v>
      </c>
      <c r="AAB16" s="54">
        <v>0</v>
      </c>
      <c r="AAC16" s="54">
        <v>0</v>
      </c>
      <c r="AAD16" s="54">
        <v>0</v>
      </c>
      <c r="AAE16" s="54">
        <v>0</v>
      </c>
      <c r="AAF16" s="54">
        <v>1</v>
      </c>
      <c r="AAG16" s="54">
        <v>1</v>
      </c>
      <c r="AAH16" s="54">
        <v>0</v>
      </c>
      <c r="AAI16" s="54">
        <v>0</v>
      </c>
      <c r="AAJ16" s="54">
        <v>0</v>
      </c>
      <c r="AAK16" s="54">
        <v>0</v>
      </c>
      <c r="AAL16" s="54">
        <v>0</v>
      </c>
      <c r="AAM16" s="54">
        <v>1</v>
      </c>
      <c r="AAN16" s="54">
        <v>0.50712719298245623</v>
      </c>
      <c r="AAO16" s="54">
        <v>0.49287280701754377</v>
      </c>
      <c r="AAP16" s="54">
        <v>0</v>
      </c>
      <c r="AAQ16" s="54">
        <v>0</v>
      </c>
      <c r="AAR16" s="54">
        <v>0</v>
      </c>
      <c r="AAS16" s="54">
        <v>0</v>
      </c>
      <c r="AAT16" s="54">
        <v>1</v>
      </c>
      <c r="AAU16" s="5" t="s">
        <v>1878</v>
      </c>
      <c r="AAV16" s="5">
        <v>274</v>
      </c>
      <c r="AAW16" s="5">
        <v>91</v>
      </c>
      <c r="AAX16" s="5">
        <v>0</v>
      </c>
      <c r="AAY16" s="5">
        <v>100</v>
      </c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>
        <v>100</v>
      </c>
      <c r="ACJ16" s="5">
        <v>0</v>
      </c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 t="s">
        <v>1879</v>
      </c>
      <c r="ADU16" s="5">
        <v>149</v>
      </c>
      <c r="ADV16" s="5">
        <v>216</v>
      </c>
      <c r="ADW16" s="5">
        <v>0</v>
      </c>
      <c r="ADX16" s="5">
        <v>100</v>
      </c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>
        <v>100</v>
      </c>
      <c r="AFI16" s="5">
        <v>0</v>
      </c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 t="s">
        <v>1880</v>
      </c>
      <c r="AGT16" s="5">
        <v>149</v>
      </c>
      <c r="AGU16" s="5">
        <v>185</v>
      </c>
      <c r="AGV16" s="5">
        <v>0</v>
      </c>
      <c r="AGW16" s="5">
        <v>100</v>
      </c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>
        <v>100</v>
      </c>
      <c r="AIH16" s="5">
        <v>0</v>
      </c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11">
        <v>100</v>
      </c>
      <c r="AJL16" s="11">
        <v>0</v>
      </c>
      <c r="AJM16" s="11">
        <v>0</v>
      </c>
      <c r="AJN16" s="11">
        <v>0</v>
      </c>
      <c r="AJO16" s="11">
        <v>0</v>
      </c>
      <c r="AJP16" s="11">
        <v>0</v>
      </c>
      <c r="AJQ16" s="11" t="s">
        <v>1650</v>
      </c>
      <c r="AJR16" s="11">
        <v>72687.27</v>
      </c>
      <c r="AJS16" s="11">
        <v>3630</v>
      </c>
      <c r="AJT16" s="11">
        <v>1647</v>
      </c>
      <c r="AJU16" s="11">
        <v>0.8</v>
      </c>
      <c r="AJV16" s="11">
        <v>48.5</v>
      </c>
      <c r="AJW16" s="13">
        <f t="shared" si="3"/>
        <v>2.2045454545454546</v>
      </c>
      <c r="AJX16" s="11">
        <v>48.5</v>
      </c>
      <c r="AJY16" s="11">
        <v>48.5</v>
      </c>
      <c r="AJZ16" s="11">
        <v>0</v>
      </c>
      <c r="AKA16" s="11">
        <v>0</v>
      </c>
      <c r="AKB16" s="11"/>
      <c r="AKC16" s="11">
        <v>0</v>
      </c>
      <c r="AKD16" s="11"/>
      <c r="AKE16" s="11"/>
      <c r="AKF16" s="11"/>
      <c r="AKG16" s="11">
        <v>0</v>
      </c>
      <c r="AKH16" s="11">
        <v>0</v>
      </c>
      <c r="AKI16" s="11">
        <v>0</v>
      </c>
      <c r="AKJ16" s="11">
        <v>0</v>
      </c>
      <c r="AKK16" s="11">
        <v>0</v>
      </c>
      <c r="AKL16" s="11">
        <v>0</v>
      </c>
      <c r="AKM16" s="11">
        <v>0</v>
      </c>
      <c r="AKN16" s="11">
        <v>0</v>
      </c>
      <c r="AKO16" s="11">
        <v>0</v>
      </c>
      <c r="AKP16" s="11"/>
      <c r="AKQ16" s="11">
        <v>5.68</v>
      </c>
      <c r="AKR16" s="11">
        <v>2091.9</v>
      </c>
      <c r="AKS16" s="11">
        <v>1.29</v>
      </c>
      <c r="AKT16" s="11">
        <v>0</v>
      </c>
      <c r="AKU16" s="11">
        <v>2613.29</v>
      </c>
      <c r="AKV16" s="11">
        <v>16.88</v>
      </c>
      <c r="AKW16" s="11">
        <v>0</v>
      </c>
      <c r="AKX16" s="11">
        <v>5164.91</v>
      </c>
      <c r="AKY16" s="11">
        <v>76.319999999999993</v>
      </c>
      <c r="AKZ16" s="11">
        <v>18.079999999999998</v>
      </c>
      <c r="ALA16" s="11">
        <v>5.59</v>
      </c>
      <c r="ALB16" s="11">
        <v>94.6</v>
      </c>
      <c r="ALC16" s="11">
        <v>4.07</v>
      </c>
      <c r="ALD16" s="11">
        <v>15.93</v>
      </c>
      <c r="ALE16" s="11">
        <v>29.18</v>
      </c>
      <c r="ALF16" s="11">
        <v>1.33</v>
      </c>
      <c r="ALG16" s="11">
        <v>54.89</v>
      </c>
      <c r="ALH16" s="11">
        <v>100</v>
      </c>
      <c r="ALI16" s="11">
        <v>0</v>
      </c>
      <c r="ALJ16" s="11">
        <v>0</v>
      </c>
      <c r="ALK16" s="11">
        <v>0</v>
      </c>
      <c r="ALL16" s="11">
        <v>80.05</v>
      </c>
      <c r="ALM16" s="11">
        <v>0</v>
      </c>
      <c r="ALN16" s="11">
        <v>0</v>
      </c>
      <c r="ALO16" s="11">
        <v>0</v>
      </c>
      <c r="ALP16" s="11">
        <v>0</v>
      </c>
      <c r="ALQ16" s="11">
        <v>0</v>
      </c>
      <c r="ALR16" s="11">
        <v>28.43</v>
      </c>
      <c r="ALS16" s="11">
        <v>10</v>
      </c>
      <c r="ALT16" s="11">
        <v>8.4600000000000009</v>
      </c>
      <c r="ALU16" s="11">
        <v>2.23</v>
      </c>
      <c r="ALV16" s="11">
        <v>0</v>
      </c>
      <c r="ALW16" s="11">
        <v>0</v>
      </c>
      <c r="ALX16" s="11">
        <v>38.43</v>
      </c>
      <c r="ALY16" s="11">
        <v>10.69</v>
      </c>
      <c r="ALZ16" s="11">
        <v>27.74</v>
      </c>
      <c r="AMA16" s="11">
        <v>39.130000000000003</v>
      </c>
      <c r="AMB16" s="11">
        <v>10.85</v>
      </c>
      <c r="AMC16" s="11">
        <v>0</v>
      </c>
      <c r="AMD16" s="11">
        <v>60.87</v>
      </c>
      <c r="AME16" s="11">
        <v>8.9</v>
      </c>
      <c r="AMF16" s="11">
        <v>0.28000000000000003</v>
      </c>
      <c r="AMG16" s="11"/>
      <c r="AMH16" s="11">
        <v>2657.61</v>
      </c>
      <c r="AMI16" s="11">
        <v>629.64</v>
      </c>
      <c r="AMJ16" s="11">
        <v>194.74</v>
      </c>
      <c r="AMK16" s="11">
        <v>2787.28</v>
      </c>
      <c r="AML16" s="11">
        <v>694.71</v>
      </c>
      <c r="AMM16" s="11">
        <v>59.77</v>
      </c>
      <c r="AMN16" s="11">
        <v>40.229999999999997</v>
      </c>
      <c r="AMO16" s="11">
        <v>80.05</v>
      </c>
      <c r="AMP16" s="11">
        <v>0.21</v>
      </c>
      <c r="AMQ16" s="11">
        <v>0.75</v>
      </c>
      <c r="AMR16" s="11">
        <v>0.18</v>
      </c>
      <c r="AMS16" s="11">
        <v>0.06</v>
      </c>
      <c r="AMT16" s="11">
        <v>0.06</v>
      </c>
      <c r="AMU16" s="11">
        <v>0</v>
      </c>
      <c r="AMV16" s="11">
        <v>0</v>
      </c>
      <c r="AMW16" s="11">
        <v>0</v>
      </c>
      <c r="AMX16" s="11">
        <v>1.04</v>
      </c>
      <c r="AMY16" s="11">
        <v>0</v>
      </c>
      <c r="AMZ16" s="11">
        <v>0</v>
      </c>
      <c r="ANA16" s="11">
        <v>0.83</v>
      </c>
      <c r="ANB16" s="11">
        <v>0</v>
      </c>
      <c r="ANC16" s="11">
        <v>0.83</v>
      </c>
      <c r="AND16" s="11">
        <v>2.59</v>
      </c>
      <c r="ANE16" s="11">
        <v>12.99</v>
      </c>
      <c r="ANF16" s="11">
        <v>250498</v>
      </c>
      <c r="ANG16" s="11">
        <v>0.72</v>
      </c>
      <c r="ANH16" s="11">
        <v>1.34</v>
      </c>
      <c r="ANI16" s="11">
        <v>0</v>
      </c>
      <c r="ANJ16" s="11">
        <v>0</v>
      </c>
      <c r="ANK16" s="11">
        <v>0</v>
      </c>
      <c r="ANL16" s="11">
        <v>2.06</v>
      </c>
      <c r="ANM16" s="11">
        <v>101</v>
      </c>
      <c r="ANN16" s="11">
        <v>2091.9</v>
      </c>
      <c r="ANO16" s="11">
        <v>0</v>
      </c>
      <c r="ANP16" s="11">
        <v>0</v>
      </c>
      <c r="ANQ16" s="11">
        <v>101</v>
      </c>
      <c r="ANR16" s="11">
        <v>62.37</v>
      </c>
      <c r="ANS16" s="11">
        <v>1.29</v>
      </c>
      <c r="ANT16" s="11">
        <v>0.78</v>
      </c>
      <c r="ANU16" s="11">
        <v>0</v>
      </c>
      <c r="ANV16" s="11">
        <v>0.22</v>
      </c>
      <c r="ANW16" s="11">
        <v>0</v>
      </c>
      <c r="ANX16" s="11">
        <v>0</v>
      </c>
      <c r="ANY16" s="11">
        <v>275.27999999999997</v>
      </c>
      <c r="ANZ16" s="11">
        <v>5.68</v>
      </c>
      <c r="AOA16" s="11"/>
      <c r="AOB16" s="11">
        <v>3755</v>
      </c>
      <c r="AOC16" s="11">
        <v>65.45</v>
      </c>
      <c r="AOD16" s="11">
        <v>0</v>
      </c>
      <c r="AOE16" s="11">
        <v>79.989999999999995</v>
      </c>
      <c r="AOF16" s="11">
        <v>0</v>
      </c>
      <c r="AOG16" s="11">
        <v>100</v>
      </c>
      <c r="AOH16" s="11">
        <v>0</v>
      </c>
      <c r="AOI16" s="11">
        <v>54.54</v>
      </c>
      <c r="AOJ16" s="11">
        <v>4.9000000000000004</v>
      </c>
      <c r="AOK16" s="11">
        <v>1</v>
      </c>
      <c r="AOL16" s="11">
        <v>0</v>
      </c>
      <c r="AOM16" s="11">
        <v>0</v>
      </c>
      <c r="AON16" s="11">
        <v>200</v>
      </c>
      <c r="AOO16" s="11"/>
      <c r="AOP16" s="11"/>
      <c r="AOQ16" s="11">
        <v>39.51</v>
      </c>
      <c r="AOR16" s="11">
        <v>196.17</v>
      </c>
      <c r="AOS16" s="11"/>
      <c r="AOT16" s="11">
        <v>0</v>
      </c>
      <c r="AOU16" s="11">
        <v>0</v>
      </c>
      <c r="AOV16" s="11">
        <v>0</v>
      </c>
      <c r="AOW16" s="11">
        <v>0</v>
      </c>
      <c r="AOX16" s="11">
        <v>0</v>
      </c>
      <c r="AOY16" s="11">
        <v>0</v>
      </c>
      <c r="AOZ16" s="11">
        <v>0</v>
      </c>
      <c r="APA16" s="11">
        <v>0</v>
      </c>
      <c r="APB16" s="11">
        <v>0</v>
      </c>
      <c r="APC16" s="11">
        <v>0</v>
      </c>
      <c r="APD16" s="11">
        <v>0</v>
      </c>
      <c r="APE16" s="11">
        <v>0</v>
      </c>
      <c r="APF16" s="11">
        <v>0</v>
      </c>
      <c r="APG16" s="11">
        <v>0</v>
      </c>
      <c r="APH16" s="11">
        <v>0</v>
      </c>
      <c r="API16" s="11">
        <v>0</v>
      </c>
      <c r="APJ16" s="11">
        <v>0</v>
      </c>
      <c r="APK16" s="11">
        <v>0</v>
      </c>
      <c r="APL16" s="11">
        <v>0</v>
      </c>
      <c r="APM16" s="11"/>
      <c r="APN16" s="11">
        <v>0</v>
      </c>
      <c r="APO16" s="11">
        <v>0</v>
      </c>
      <c r="APP16" s="11">
        <v>0</v>
      </c>
      <c r="APQ16" s="11">
        <v>0</v>
      </c>
      <c r="APR16" s="11">
        <v>0</v>
      </c>
      <c r="APS16" s="11">
        <v>0</v>
      </c>
      <c r="APT16" s="11">
        <v>0</v>
      </c>
      <c r="APU16" s="11">
        <v>0</v>
      </c>
      <c r="APV16" s="11"/>
      <c r="APW16" s="11">
        <v>1.5</v>
      </c>
      <c r="APX16" s="11">
        <v>0</v>
      </c>
      <c r="APY16" s="11">
        <v>0</v>
      </c>
      <c r="APZ16" s="11">
        <v>53243</v>
      </c>
      <c r="AQA16" s="11">
        <v>0</v>
      </c>
      <c r="AQB16" s="11">
        <v>1</v>
      </c>
      <c r="AQC16" s="11">
        <v>1</v>
      </c>
      <c r="AQD16" s="11">
        <v>0</v>
      </c>
      <c r="AQE16" s="11">
        <v>0</v>
      </c>
      <c r="AQF16" s="11">
        <v>4.9000000000000004</v>
      </c>
      <c r="AQG16" s="11">
        <v>0</v>
      </c>
      <c r="AQH16" s="11">
        <v>0</v>
      </c>
      <c r="AQI16" s="11">
        <v>0</v>
      </c>
      <c r="AQJ16" s="11">
        <v>0</v>
      </c>
      <c r="AQK16" s="11">
        <v>0.8</v>
      </c>
      <c r="AQL16" s="11">
        <v>1</v>
      </c>
      <c r="AQM16" s="11">
        <v>0</v>
      </c>
      <c r="AQN16" s="11">
        <v>0</v>
      </c>
      <c r="AQO16" s="11">
        <v>0</v>
      </c>
      <c r="AQP16" s="11">
        <v>0</v>
      </c>
      <c r="AQQ16" s="11">
        <v>0</v>
      </c>
      <c r="AQR16" s="11">
        <v>0</v>
      </c>
      <c r="AQS16" s="11">
        <v>0</v>
      </c>
      <c r="AQT16" s="11">
        <v>0</v>
      </c>
      <c r="AQU16" s="11">
        <v>0</v>
      </c>
      <c r="AQV16" s="11">
        <v>0</v>
      </c>
      <c r="AQW16" s="11">
        <v>0</v>
      </c>
      <c r="AQX16" s="11">
        <v>0</v>
      </c>
      <c r="AQY16" s="11">
        <v>0</v>
      </c>
      <c r="AQZ16" s="11">
        <v>0</v>
      </c>
      <c r="ARA16" s="11">
        <v>0</v>
      </c>
      <c r="ARB16" s="11">
        <v>0</v>
      </c>
      <c r="ARC16" s="11">
        <v>0.23</v>
      </c>
      <c r="ARD16" s="11">
        <v>174</v>
      </c>
      <c r="ARE16" s="11">
        <v>1703</v>
      </c>
      <c r="ARF16" s="11">
        <v>3630</v>
      </c>
      <c r="ARG16" s="11">
        <v>125</v>
      </c>
      <c r="ARH16" s="11">
        <v>3</v>
      </c>
      <c r="ARI16" s="11">
        <v>0</v>
      </c>
      <c r="ARJ16" s="11">
        <v>0</v>
      </c>
      <c r="ARK16" s="11">
        <v>0</v>
      </c>
      <c r="ARL16" s="11">
        <v>0</v>
      </c>
      <c r="ARM16" s="11">
        <v>0</v>
      </c>
      <c r="ARN16" s="11">
        <v>0</v>
      </c>
      <c r="ARO16" s="11">
        <v>0</v>
      </c>
      <c r="ARP16" s="11">
        <v>0</v>
      </c>
      <c r="ARQ16" s="11"/>
      <c r="ARR16" s="11"/>
      <c r="ARS16" s="11"/>
      <c r="ART16" s="11"/>
      <c r="ARU16" s="11"/>
      <c r="ARV16" s="11"/>
      <c r="ARW16" s="11"/>
      <c r="ARX16" s="11"/>
      <c r="ARY16" s="11"/>
      <c r="ARZ16" s="11"/>
      <c r="ASA16" s="11"/>
      <c r="ASB16" s="11"/>
      <c r="ASC16" s="11"/>
      <c r="ASD16" s="11"/>
      <c r="ASE16" s="11"/>
      <c r="ASF16" s="11"/>
      <c r="ASG16" s="11"/>
      <c r="ASH16" s="11">
        <v>647.45000000000005</v>
      </c>
      <c r="ASI16" s="11"/>
      <c r="ASJ16" s="11"/>
      <c r="ASK16" s="11"/>
      <c r="ASL16" s="11">
        <v>0</v>
      </c>
      <c r="ASM16" s="11"/>
      <c r="ASN16" s="11"/>
      <c r="ASO16" s="11"/>
      <c r="ASP16" s="11"/>
      <c r="ASQ16" s="11"/>
      <c r="ASR16" s="11"/>
      <c r="ASS16" s="11"/>
      <c r="AST16" s="11"/>
      <c r="ASU16" s="11"/>
      <c r="ASV16" s="11"/>
      <c r="ASW16" s="11"/>
      <c r="ASX16" s="11"/>
      <c r="ASY16" s="11"/>
      <c r="ASZ16" s="11">
        <v>407.91</v>
      </c>
      <c r="ATA16" s="11">
        <v>81.38</v>
      </c>
      <c r="ATB16" s="11"/>
      <c r="ATC16" s="11"/>
      <c r="ATD16" s="11"/>
      <c r="ATE16" s="11"/>
      <c r="ATF16" s="11"/>
      <c r="ATG16" s="11">
        <v>806.18</v>
      </c>
      <c r="ATH16" s="11"/>
      <c r="ATI16" s="34">
        <v>7.2395608037876804E-3</v>
      </c>
      <c r="ATJ16" s="11"/>
      <c r="ATK16" s="11">
        <v>2.83</v>
      </c>
      <c r="ATL16" s="11"/>
      <c r="ATM16" s="11"/>
      <c r="ATN16" s="34">
        <v>1.57381425365474E-3</v>
      </c>
      <c r="ATO16" s="11"/>
      <c r="ATP16" s="11">
        <v>0.62</v>
      </c>
      <c r="ATQ16" s="11"/>
      <c r="ATR16" s="11"/>
      <c r="ATS16" s="11">
        <v>5.13</v>
      </c>
      <c r="ATT16" s="11"/>
      <c r="ATU16" s="11">
        <v>2007.11</v>
      </c>
      <c r="ATV16" s="11"/>
      <c r="ATW16" s="11"/>
      <c r="ATX16" s="11"/>
      <c r="ATY16" s="11"/>
      <c r="ATZ16" s="11"/>
      <c r="AUA16" s="11"/>
      <c r="AUB16" s="13">
        <f t="shared" si="4"/>
        <v>1074.32</v>
      </c>
      <c r="AUC16" s="13">
        <f t="shared" si="5"/>
        <v>1.6257501240253462</v>
      </c>
      <c r="AUD16" s="35">
        <f t="shared" si="6"/>
        <v>7.4784663103126734</v>
      </c>
      <c r="AUE16" s="13">
        <f t="shared" si="7"/>
        <v>5878.8226529146023</v>
      </c>
      <c r="AUF16" s="13">
        <f t="shared" si="0"/>
        <v>1994.1916747337852</v>
      </c>
      <c r="AUG16" s="13">
        <f t="shared" si="1"/>
        <v>1.29</v>
      </c>
      <c r="AUH16" s="56">
        <v>7.9946409431939998</v>
      </c>
      <c r="AUI16" s="56">
        <v>5.154707407961312</v>
      </c>
      <c r="AUJ16" s="56">
        <v>6.9969183402011232</v>
      </c>
      <c r="AUK16" s="56">
        <v>5.6362482325275423</v>
      </c>
      <c r="AUL16" s="56">
        <v>6.5893574554256489</v>
      </c>
      <c r="AUM16" s="56">
        <v>2.5865371900826437</v>
      </c>
      <c r="AUN16" s="56">
        <v>6.9733264462809919</v>
      </c>
      <c r="AUO16" s="56">
        <v>1.2429279856097712</v>
      </c>
      <c r="AUP16" s="56">
        <v>4.8193207569477741</v>
      </c>
      <c r="AUQ16" s="56">
        <v>3.9687696610773431</v>
      </c>
      <c r="AUR16" s="56">
        <v>5.3291336657558919</v>
      </c>
      <c r="AUS16" s="56">
        <v>6.0510552782734788</v>
      </c>
      <c r="AUT16" s="56">
        <v>4.1609329625818114</v>
      </c>
      <c r="AUU16" s="56">
        <v>5.2336068945087861</v>
      </c>
      <c r="AUV16" s="56">
        <v>5.2977409931892856</v>
      </c>
      <c r="AUW16" s="57">
        <v>6.843593519882182</v>
      </c>
      <c r="AUX16" s="57">
        <v>10</v>
      </c>
      <c r="AUY16" s="57">
        <v>7.8879052709818964</v>
      </c>
      <c r="AUZ16" s="58">
        <v>5.6064406601843588</v>
      </c>
      <c r="AVA16" s="58">
        <v>2.7831258270343024</v>
      </c>
      <c r="AVB16" s="57">
        <v>6.4141771440556719</v>
      </c>
    </row>
    <row r="17" spans="1:1250" x14ac:dyDescent="0.2">
      <c r="A17" t="s">
        <v>89</v>
      </c>
      <c r="B17" s="28">
        <v>15114107</v>
      </c>
      <c r="C17" t="s">
        <v>1739</v>
      </c>
      <c r="D17" t="s">
        <v>2281</v>
      </c>
      <c r="E17" t="s">
        <v>2265</v>
      </c>
      <c r="F17" s="28">
        <v>2013</v>
      </c>
      <c r="G17" s="29">
        <v>44265</v>
      </c>
      <c r="H17" s="28" t="s">
        <v>90</v>
      </c>
      <c r="I17" s="31" t="s">
        <v>91</v>
      </c>
      <c r="J17" s="31" t="s">
        <v>93</v>
      </c>
      <c r="K17" s="31" t="s">
        <v>97</v>
      </c>
      <c r="L17" s="31"/>
      <c r="M17" s="1" t="s">
        <v>91</v>
      </c>
      <c r="N17" s="1" t="s">
        <v>91</v>
      </c>
      <c r="O17" s="1" t="s">
        <v>93</v>
      </c>
      <c r="P17" s="1" t="s">
        <v>91</v>
      </c>
      <c r="Q17" s="1"/>
      <c r="R17" s="1" t="s">
        <v>91</v>
      </c>
      <c r="S17" s="1" t="s">
        <v>91</v>
      </c>
      <c r="T17" s="1" t="s">
        <v>91</v>
      </c>
      <c r="U17" s="1" t="s">
        <v>91</v>
      </c>
      <c r="V17" s="1"/>
      <c r="W17" s="1"/>
      <c r="X17" s="1" t="s">
        <v>91</v>
      </c>
      <c r="Y17" s="1"/>
      <c r="Z17" s="1"/>
      <c r="AA17" s="31" t="s">
        <v>100</v>
      </c>
      <c r="AB17" s="31" t="s">
        <v>91</v>
      </c>
      <c r="AC17" s="31">
        <v>1.5</v>
      </c>
      <c r="AD17" s="31">
        <v>13180</v>
      </c>
      <c r="AE17" s="31" t="s">
        <v>91</v>
      </c>
      <c r="AF17" s="31"/>
      <c r="AG17" s="31">
        <v>0</v>
      </c>
      <c r="AH17" s="31"/>
      <c r="AI17" s="31"/>
      <c r="AJ17" s="31"/>
      <c r="AK17" s="31"/>
      <c r="AL17" s="31"/>
      <c r="AM17" s="31" t="s">
        <v>91</v>
      </c>
      <c r="AN17" s="31"/>
      <c r="AO17" s="31"/>
      <c r="AP17" s="31"/>
      <c r="AQ17" s="31" t="s">
        <v>91</v>
      </c>
      <c r="AR17" s="31"/>
      <c r="AS17" s="31"/>
      <c r="AT17" s="31"/>
      <c r="AU17" s="31">
        <v>787</v>
      </c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0">
        <f t="shared" si="2"/>
        <v>50</v>
      </c>
      <c r="CQ17" s="30">
        <v>0</v>
      </c>
      <c r="CR17" s="30" t="s">
        <v>247</v>
      </c>
      <c r="CS17" s="30" t="s">
        <v>1807</v>
      </c>
      <c r="CT17" s="30"/>
      <c r="CU17" s="30">
        <v>50</v>
      </c>
      <c r="CV17" s="30">
        <v>50</v>
      </c>
      <c r="CW17" s="30"/>
      <c r="CX17" s="30">
        <v>22</v>
      </c>
      <c r="CY17" s="30">
        <v>5</v>
      </c>
      <c r="CZ17" s="30">
        <v>10</v>
      </c>
      <c r="DA17" s="30">
        <v>0</v>
      </c>
      <c r="DB17" s="30">
        <v>0</v>
      </c>
      <c r="DC17" s="30">
        <v>0</v>
      </c>
      <c r="DD17" s="30">
        <v>24</v>
      </c>
      <c r="DE17" s="30">
        <v>4</v>
      </c>
      <c r="DF17" s="30">
        <v>10</v>
      </c>
      <c r="DG17" s="30">
        <v>0</v>
      </c>
      <c r="DH17" s="30"/>
      <c r="DI17" s="30"/>
      <c r="DJ17" s="30">
        <v>15</v>
      </c>
      <c r="DK17" s="30">
        <v>5</v>
      </c>
      <c r="DL17" s="30">
        <v>10</v>
      </c>
      <c r="DM17" s="30">
        <v>0</v>
      </c>
      <c r="DN17" s="30"/>
      <c r="DO17" s="30"/>
      <c r="DP17" s="30">
        <v>675</v>
      </c>
      <c r="DQ17" s="30">
        <v>208</v>
      </c>
      <c r="DR17" s="30">
        <v>356</v>
      </c>
      <c r="DS17" s="30">
        <v>571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0"/>
      <c r="EB17" s="30">
        <v>8</v>
      </c>
      <c r="EC17" s="30"/>
      <c r="ED17" s="30"/>
      <c r="EE17" s="30"/>
      <c r="EF17" s="30">
        <v>0</v>
      </c>
      <c r="EG17" s="30">
        <v>0</v>
      </c>
      <c r="EH17" s="30">
        <v>0</v>
      </c>
      <c r="EI17" s="30">
        <v>15</v>
      </c>
      <c r="EJ17" s="30">
        <v>0</v>
      </c>
      <c r="EK17" s="30"/>
      <c r="EL17" s="30">
        <v>0</v>
      </c>
      <c r="EM17" s="30">
        <v>0</v>
      </c>
      <c r="EN17" s="30">
        <v>0</v>
      </c>
      <c r="EO17" s="30">
        <v>0</v>
      </c>
      <c r="EP17" s="30">
        <v>0</v>
      </c>
      <c r="EQ17" s="30">
        <v>0</v>
      </c>
      <c r="ER17" s="30">
        <v>675</v>
      </c>
      <c r="ES17" s="30"/>
      <c r="ET17" s="30"/>
      <c r="EU17" s="30"/>
      <c r="EV17" s="30"/>
      <c r="EW17" s="30"/>
      <c r="EX17" s="30">
        <v>575</v>
      </c>
      <c r="EY17" s="30"/>
      <c r="EZ17" s="30"/>
      <c r="FA17" s="30"/>
      <c r="FB17" s="30">
        <v>93042</v>
      </c>
      <c r="FC17" s="30">
        <v>4999</v>
      </c>
      <c r="FD17" s="30">
        <f>22*4551</f>
        <v>100122</v>
      </c>
      <c r="FE17" s="30">
        <v>40.9</v>
      </c>
      <c r="FF17" s="30">
        <v>35.08</v>
      </c>
      <c r="FG17" s="30"/>
      <c r="FH17" s="30">
        <v>35</v>
      </c>
      <c r="FI17" s="30" t="s">
        <v>1808</v>
      </c>
      <c r="FJ17" s="30">
        <v>35</v>
      </c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>
        <v>30.3</v>
      </c>
      <c r="FW17" s="30"/>
      <c r="FX17" s="32">
        <v>365</v>
      </c>
      <c r="FY17" s="32">
        <v>365</v>
      </c>
      <c r="FZ17" s="32">
        <v>365</v>
      </c>
      <c r="GA17" s="32">
        <v>334</v>
      </c>
      <c r="GB17" s="32">
        <v>0</v>
      </c>
      <c r="GC17" s="32">
        <v>185</v>
      </c>
      <c r="GD17" s="1"/>
      <c r="GE17" s="1"/>
      <c r="GF17" s="1"/>
      <c r="GG17" s="32">
        <v>185</v>
      </c>
      <c r="GH17" s="32">
        <v>0</v>
      </c>
      <c r="GI17" s="32">
        <v>213</v>
      </c>
      <c r="GJ17" s="32">
        <v>0</v>
      </c>
      <c r="GK17" s="32" t="s">
        <v>1816</v>
      </c>
      <c r="GL17" s="32" t="s">
        <v>1819</v>
      </c>
      <c r="GM17" s="32" t="s">
        <v>1815</v>
      </c>
      <c r="GN17" s="32" t="s">
        <v>1815</v>
      </c>
      <c r="GO17" s="32" t="s">
        <v>91</v>
      </c>
      <c r="GP17" s="32" t="s">
        <v>91</v>
      </c>
      <c r="GQ17" s="32">
        <v>4</v>
      </c>
      <c r="GR17" s="32"/>
      <c r="GS17" s="32">
        <v>0</v>
      </c>
      <c r="GT17" s="32" t="s">
        <v>369</v>
      </c>
      <c r="GU17" s="32"/>
      <c r="GV17" s="32"/>
      <c r="GW17" s="32" t="s">
        <v>370</v>
      </c>
      <c r="GX17" s="32" t="s">
        <v>371</v>
      </c>
      <c r="GY17" s="32">
        <v>0</v>
      </c>
      <c r="GZ17" s="32">
        <v>0</v>
      </c>
      <c r="HA17" s="32">
        <v>0</v>
      </c>
      <c r="HB17" s="32">
        <v>0</v>
      </c>
      <c r="HC17" s="32">
        <v>0</v>
      </c>
      <c r="HD17" s="32">
        <v>0</v>
      </c>
      <c r="HE17" s="32">
        <v>0</v>
      </c>
      <c r="HF17" s="32">
        <v>5.8</v>
      </c>
      <c r="HG17" s="32">
        <v>8</v>
      </c>
      <c r="HH17" s="32">
        <v>3.5</v>
      </c>
      <c r="HI17" s="32">
        <v>5.8</v>
      </c>
      <c r="HJ17" s="32">
        <v>29</v>
      </c>
      <c r="HK17" s="32">
        <v>0</v>
      </c>
      <c r="HL17" s="32">
        <v>0</v>
      </c>
      <c r="HM17" s="32">
        <v>2.2999999999999998</v>
      </c>
      <c r="HN17" s="32">
        <v>2.2000000000000002</v>
      </c>
      <c r="HO17" s="32">
        <v>2</v>
      </c>
      <c r="HP17" s="32">
        <v>4.0999999999999996</v>
      </c>
      <c r="HQ17" s="32">
        <v>10.9</v>
      </c>
      <c r="HR17" s="32">
        <v>0</v>
      </c>
      <c r="HS17" s="32">
        <v>0</v>
      </c>
      <c r="HT17" s="32">
        <v>0</v>
      </c>
      <c r="HU17" s="32"/>
      <c r="HV17" s="32"/>
      <c r="HW17" s="32">
        <v>5.8</v>
      </c>
      <c r="HX17" s="32">
        <v>8</v>
      </c>
      <c r="HY17" s="32">
        <v>3.5</v>
      </c>
      <c r="HZ17" s="32">
        <v>2.2999999999999998</v>
      </c>
      <c r="IA17" s="32">
        <v>2.2000000000000002</v>
      </c>
      <c r="IB17" s="32">
        <v>2</v>
      </c>
      <c r="IC17" s="4">
        <v>29</v>
      </c>
      <c r="ID17" s="4">
        <v>0</v>
      </c>
      <c r="IE17" s="4">
        <v>0</v>
      </c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>
        <v>0</v>
      </c>
      <c r="QE17" s="4">
        <v>0</v>
      </c>
      <c r="QF17" s="4">
        <v>0</v>
      </c>
      <c r="QG17" s="4">
        <v>0</v>
      </c>
      <c r="QH17" s="4">
        <v>0</v>
      </c>
      <c r="QI17" s="4">
        <v>0</v>
      </c>
      <c r="QJ17" s="4" t="s">
        <v>740</v>
      </c>
      <c r="QK17" s="4"/>
      <c r="QL17" s="4"/>
      <c r="QM17" s="4"/>
      <c r="QN17" s="4"/>
      <c r="QO17" s="4"/>
      <c r="QP17" s="4">
        <v>6</v>
      </c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>
        <v>10</v>
      </c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>
        <v>20</v>
      </c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>
        <v>48.5</v>
      </c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 t="s">
        <v>1881</v>
      </c>
      <c r="WM17" s="5"/>
      <c r="WN17" s="5"/>
      <c r="WO17" s="5"/>
      <c r="WP17" s="5"/>
      <c r="WQ17" s="5"/>
      <c r="WR17" s="5"/>
      <c r="WS17" s="5"/>
      <c r="WT17" s="5"/>
      <c r="WU17" s="5"/>
      <c r="WV17" s="5">
        <v>35</v>
      </c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>
        <v>0</v>
      </c>
      <c r="YY17" s="5">
        <v>0</v>
      </c>
      <c r="YZ17" s="5">
        <v>0</v>
      </c>
      <c r="ZA17" s="5">
        <v>0</v>
      </c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4">
        <v>0</v>
      </c>
      <c r="AAA17" s="54">
        <v>1</v>
      </c>
      <c r="AAB17" s="54">
        <v>0</v>
      </c>
      <c r="AAC17" s="54">
        <v>0</v>
      </c>
      <c r="AAD17" s="54">
        <v>0</v>
      </c>
      <c r="AAE17" s="54">
        <v>0</v>
      </c>
      <c r="AAF17" s="54">
        <v>1</v>
      </c>
      <c r="AAG17" s="54">
        <v>1</v>
      </c>
      <c r="AAH17" s="54">
        <v>0</v>
      </c>
      <c r="AAI17" s="54">
        <v>0</v>
      </c>
      <c r="AAJ17" s="54">
        <v>0</v>
      </c>
      <c r="AAK17" s="54">
        <v>0</v>
      </c>
      <c r="AAL17" s="54">
        <v>0</v>
      </c>
      <c r="AAM17" s="54">
        <v>1</v>
      </c>
      <c r="AAN17" s="54">
        <v>0.50712719298245623</v>
      </c>
      <c r="AAO17" s="54">
        <v>0.49287280701754377</v>
      </c>
      <c r="AAP17" s="54">
        <v>0</v>
      </c>
      <c r="AAQ17" s="54">
        <v>0</v>
      </c>
      <c r="AAR17" s="54">
        <v>0</v>
      </c>
      <c r="AAS17" s="54">
        <v>0</v>
      </c>
      <c r="AAT17" s="54">
        <v>1</v>
      </c>
      <c r="AAU17" s="5" t="s">
        <v>1878</v>
      </c>
      <c r="AAV17" s="5">
        <v>365</v>
      </c>
      <c r="AAW17" s="5">
        <v>0</v>
      </c>
      <c r="AAX17" s="5">
        <v>0</v>
      </c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>
        <v>29.5</v>
      </c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>
        <v>29.5</v>
      </c>
      <c r="AJW17" s="13">
        <f t="shared" si="3"/>
        <v>1.3409090909090908</v>
      </c>
      <c r="AJX17" s="11">
        <v>29.5</v>
      </c>
      <c r="AJY17" s="11">
        <v>29.5</v>
      </c>
      <c r="AJZ17" s="11">
        <v>0</v>
      </c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>
        <v>1.4</v>
      </c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B17" s="11"/>
      <c r="AMC17" s="11"/>
      <c r="AMD17" s="11"/>
      <c r="AME17" s="11"/>
      <c r="AMF17" s="11"/>
      <c r="AMG17" s="11"/>
      <c r="AMH17" s="11"/>
      <c r="AMI17" s="11"/>
      <c r="AMJ17" s="11"/>
      <c r="AMK17" s="11"/>
      <c r="AML17" s="11"/>
      <c r="AMM17" s="11"/>
      <c r="AMN17" s="11"/>
      <c r="AMO17" s="11"/>
      <c r="AMP17" s="11"/>
      <c r="AMQ17" s="11"/>
      <c r="AMR17" s="11"/>
      <c r="AMS17" s="11"/>
      <c r="AMT17" s="11"/>
      <c r="AMU17" s="11"/>
      <c r="AMV17" s="11"/>
      <c r="AMW17" s="11"/>
      <c r="AMX17" s="11">
        <v>1.04</v>
      </c>
      <c r="AMY17" s="11"/>
      <c r="AMZ17" s="11"/>
      <c r="ANA17" s="11"/>
      <c r="ANB17" s="11"/>
      <c r="ANC17" s="11"/>
      <c r="AND17" s="11"/>
      <c r="ANE17" s="11"/>
      <c r="ANF17" s="11"/>
      <c r="ANG17" s="11"/>
      <c r="ANH17" s="11"/>
      <c r="ANI17" s="11"/>
      <c r="ANJ17" s="11"/>
      <c r="ANK17" s="11"/>
      <c r="ANL17" s="11">
        <v>2.34</v>
      </c>
      <c r="ANM17" s="11"/>
      <c r="ANN17" s="11"/>
      <c r="ANO17" s="11"/>
      <c r="ANP17" s="11"/>
      <c r="ANQ17" s="11"/>
      <c r="ANR17" s="11"/>
      <c r="ANS17" s="11"/>
      <c r="ANT17" s="11"/>
      <c r="ANU17" s="11"/>
      <c r="ANV17" s="11"/>
      <c r="ANW17" s="11"/>
      <c r="ANX17" s="11"/>
      <c r="ANY17" s="11"/>
      <c r="ANZ17" s="11"/>
      <c r="AOA17" s="11"/>
      <c r="AOB17" s="11"/>
      <c r="AOC17" s="11"/>
      <c r="AOD17" s="11"/>
      <c r="AOE17" s="11"/>
      <c r="AOF17" s="11"/>
      <c r="AOG17" s="11"/>
      <c r="AOH17" s="11"/>
      <c r="AOI17" s="11"/>
      <c r="AOJ17" s="11"/>
      <c r="AOK17" s="11"/>
      <c r="AOL17" s="11"/>
      <c r="AOM17" s="11"/>
      <c r="AON17" s="11"/>
      <c r="AOO17" s="11"/>
      <c r="AOP17" s="11"/>
      <c r="AOQ17" s="11"/>
      <c r="AOR17" s="11"/>
      <c r="AOS17" s="11"/>
      <c r="AOT17" s="11"/>
      <c r="AOU17" s="11"/>
      <c r="AOV17" s="11"/>
      <c r="AOW17" s="11"/>
      <c r="AOX17" s="11"/>
      <c r="AOY17" s="11"/>
      <c r="AOZ17" s="11"/>
      <c r="APA17" s="11"/>
      <c r="APB17" s="11"/>
      <c r="APC17" s="11"/>
      <c r="APD17" s="11"/>
      <c r="APE17" s="11"/>
      <c r="APF17" s="11"/>
      <c r="APG17" s="11"/>
      <c r="APH17" s="11"/>
      <c r="API17" s="11"/>
      <c r="APJ17" s="11"/>
      <c r="APK17" s="11"/>
      <c r="APL17" s="11"/>
      <c r="APM17" s="11"/>
      <c r="APN17" s="11"/>
      <c r="APO17" s="11"/>
      <c r="APP17" s="11"/>
      <c r="APQ17" s="11"/>
      <c r="APR17" s="11"/>
      <c r="APS17" s="11"/>
      <c r="APT17" s="11"/>
      <c r="APU17" s="11"/>
      <c r="APV17" s="11"/>
      <c r="APW17" s="11"/>
      <c r="APX17" s="11"/>
      <c r="APY17" s="11"/>
      <c r="APZ17" s="11"/>
      <c r="AQA17" s="11"/>
      <c r="AQB17" s="11"/>
      <c r="AQC17" s="11"/>
      <c r="AQD17" s="11"/>
      <c r="AQE17" s="11"/>
      <c r="AQF17" s="11"/>
      <c r="AQG17" s="11"/>
      <c r="AQH17" s="11"/>
      <c r="AQI17" s="11"/>
      <c r="AQJ17" s="11"/>
      <c r="AQK17" s="13">
        <f>FV17/AJV17</f>
        <v>1.0271186440677966</v>
      </c>
      <c r="AQL17" s="11"/>
      <c r="AQM17" s="11"/>
      <c r="AQN17" s="11"/>
      <c r="AQO17" s="11"/>
      <c r="AQP17" s="11"/>
      <c r="AQQ17" s="11"/>
      <c r="AQR17" s="11"/>
      <c r="AQS17" s="11"/>
      <c r="AQT17" s="11"/>
      <c r="AQU17" s="11"/>
      <c r="AQV17" s="11"/>
      <c r="AQW17" s="11"/>
      <c r="AQX17" s="11"/>
      <c r="AQY17" s="11"/>
      <c r="AQZ17" s="11"/>
      <c r="ARA17" s="11"/>
      <c r="ARB17" s="11"/>
      <c r="ARC17" s="11">
        <v>0.35</v>
      </c>
      <c r="ARD17" s="11">
        <v>181</v>
      </c>
      <c r="ARE17" s="11"/>
      <c r="ARF17" s="70">
        <f>FD17/CX17</f>
        <v>4551</v>
      </c>
      <c r="ARG17" s="11"/>
      <c r="ARH17" s="11"/>
      <c r="ARI17" s="11"/>
      <c r="ARJ17" s="11"/>
      <c r="ARK17" s="11"/>
      <c r="ARL17" s="11"/>
      <c r="ARM17" s="11"/>
      <c r="ARN17" s="11"/>
      <c r="ARO17" s="11"/>
      <c r="ARP17" s="11"/>
      <c r="ARQ17" s="11"/>
      <c r="ARR17" s="11"/>
      <c r="ARS17" s="11"/>
      <c r="ART17" s="11"/>
      <c r="ARU17" s="11"/>
      <c r="ARV17" s="11"/>
      <c r="ARW17" s="11"/>
      <c r="ARX17" s="11"/>
      <c r="ARY17" s="11"/>
      <c r="ARZ17" s="11"/>
      <c r="ASA17" s="11"/>
      <c r="ASB17" s="11"/>
      <c r="ASC17" s="11"/>
      <c r="ASD17" s="11"/>
      <c r="ASE17" s="11"/>
      <c r="ASF17" s="11"/>
      <c r="ASG17" s="11"/>
      <c r="ASH17" s="11"/>
      <c r="ASI17" s="11"/>
      <c r="ASJ17" s="11"/>
      <c r="ASK17" s="11"/>
      <c r="ASL17" s="11"/>
      <c r="ASM17" s="11"/>
      <c r="ASN17" s="11"/>
      <c r="ASO17" s="11"/>
      <c r="ASP17" s="11"/>
      <c r="ASQ17" s="11"/>
      <c r="ASR17" s="11"/>
      <c r="ASS17" s="11"/>
      <c r="AST17" s="11"/>
      <c r="ASU17" s="11"/>
      <c r="ASV17" s="11"/>
      <c r="ASW17" s="11"/>
      <c r="ASX17" s="11"/>
      <c r="ASY17" s="11"/>
      <c r="ASZ17" s="11"/>
      <c r="ATA17" s="11"/>
      <c r="ATB17" s="11"/>
      <c r="ATC17" s="11"/>
      <c r="ATD17" s="11"/>
      <c r="ATE17" s="11"/>
      <c r="ATF17" s="11"/>
      <c r="ATG17" s="11"/>
      <c r="ATH17" s="11"/>
      <c r="ATI17" s="34">
        <v>8.4893901712620699E-3</v>
      </c>
      <c r="ATJ17" s="11"/>
      <c r="ATK17" s="11"/>
      <c r="ATL17" s="11"/>
      <c r="ATM17" s="11"/>
      <c r="ATN17" s="34">
        <v>2.3428640865055901E-3</v>
      </c>
      <c r="ATO17" s="11"/>
      <c r="ATP17" s="11"/>
      <c r="ATQ17" s="11"/>
      <c r="ATR17" s="11"/>
      <c r="ATS17" s="11"/>
      <c r="ATT17" s="11"/>
      <c r="ATU17" s="11"/>
      <c r="ATV17" s="11"/>
      <c r="ATW17" s="11"/>
      <c r="ATX17" s="11"/>
      <c r="ATY17" s="11"/>
      <c r="ATZ17" s="11"/>
      <c r="AUA17" s="11"/>
      <c r="AUB17" s="13">
        <f t="shared" si="4"/>
        <v>1074.32</v>
      </c>
      <c r="AUC17" s="13">
        <f t="shared" si="5"/>
        <v>2.420178601360274</v>
      </c>
      <c r="AUD17" s="35">
        <f t="shared" si="6"/>
        <v>8.7695400469137166</v>
      </c>
      <c r="AUE17" s="13">
        <f t="shared" si="7"/>
        <v>2852.2801407839065</v>
      </c>
      <c r="AUF17" s="13">
        <f t="shared" si="0"/>
        <v>2265.246853823814</v>
      </c>
      <c r="AUG17" s="13">
        <f t="shared" si="1"/>
        <v>1.4</v>
      </c>
      <c r="AUH17" s="56">
        <v>4.8193997856377271</v>
      </c>
      <c r="AUI17" s="56">
        <v>2.6869748062015497</v>
      </c>
      <c r="AUJ17" s="56">
        <v>6.0537308812315462</v>
      </c>
      <c r="AUK17" s="56">
        <v>3.5230923219156627</v>
      </c>
      <c r="AUL17" s="56">
        <v>4.2320923913673276</v>
      </c>
      <c r="AUM17" s="56">
        <v>7.1135387845303848</v>
      </c>
      <c r="AUN17" s="56">
        <v>8.5868839779005537</v>
      </c>
      <c r="AUO17" s="56">
        <v>1.4127175422624882</v>
      </c>
      <c r="AUP17" s="56">
        <v>6.4112857142857154</v>
      </c>
      <c r="AUQ17" s="56">
        <v>6.3100401335511549</v>
      </c>
      <c r="AUR17" s="56">
        <v>5.9501185137103683</v>
      </c>
      <c r="AUS17" s="56">
        <v>5.5948796008053892</v>
      </c>
      <c r="AUT17" s="56">
        <v>3.7663016094480035</v>
      </c>
      <c r="AUU17" s="56">
        <v>4.9466043064226124</v>
      </c>
      <c r="AUV17" s="56">
        <v>5.2562563278932384</v>
      </c>
      <c r="AUW17" s="57">
        <v>6.843593519882182</v>
      </c>
      <c r="AUX17" s="57">
        <v>10</v>
      </c>
      <c r="AUY17" s="57">
        <v>6.0435142186946909</v>
      </c>
      <c r="AUZ17" s="58">
        <v>7.0156188332985696</v>
      </c>
      <c r="AVA17" s="58">
        <v>3.1229284516734257</v>
      </c>
      <c r="AVB17" s="57">
        <v>6.4873146457632576</v>
      </c>
    </row>
    <row r="18" spans="1:1250" x14ac:dyDescent="0.2">
      <c r="AQK18" s="55"/>
    </row>
  </sheetData>
  <phoneticPr fontId="9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3426-3F2F-5D42-B38B-3C26BA0D1E64}">
  <sheetPr codeName="Feuil2"/>
  <dimension ref="A1:DH120"/>
  <sheetViews>
    <sheetView topLeftCell="CQ55" zoomScale="107" zoomScaleNormal="85" workbookViewId="0">
      <selection activeCell="CT76" sqref="CT76:CZ90"/>
    </sheetView>
  </sheetViews>
  <sheetFormatPr baseColWidth="10" defaultRowHeight="14" x14ac:dyDescent="0.2"/>
  <cols>
    <col min="1" max="1" width="10.83203125" style="15"/>
    <col min="2" max="2" width="21.6640625" style="15" bestFit="1" customWidth="1"/>
    <col min="3" max="9" width="10.83203125" style="16"/>
    <col min="10" max="10" width="3.1640625" style="16" customWidth="1"/>
    <col min="11" max="11" width="6.5" style="15" customWidth="1"/>
    <col min="12" max="12" width="14.6640625" style="15" customWidth="1"/>
    <col min="13" max="13" width="6.5" style="15" customWidth="1"/>
    <col min="14" max="14" width="14.6640625" style="15" customWidth="1"/>
    <col min="15" max="15" width="6.5" style="15" customWidth="1"/>
    <col min="16" max="16" width="14.6640625" style="15" customWidth="1"/>
    <col min="17" max="17" width="6.5" style="15" customWidth="1"/>
    <col min="18" max="18" width="14.6640625" style="15" customWidth="1"/>
    <col min="19" max="19" width="6.5" style="15" customWidth="1"/>
    <col min="20" max="20" width="14.6640625" style="15" customWidth="1"/>
    <col min="21" max="21" width="6.5" style="15" customWidth="1"/>
    <col min="22" max="22" width="14.6640625" style="15" customWidth="1"/>
    <col min="23" max="23" width="6.5" style="15" customWidth="1"/>
    <col min="24" max="24" width="14.6640625" style="15" customWidth="1"/>
    <col min="25" max="25" width="6.6640625" style="15" bestFit="1" customWidth="1"/>
    <col min="26" max="26" width="1.83203125" style="15" customWidth="1"/>
    <col min="27" max="27" width="10" style="15" customWidth="1"/>
    <col min="28" max="28" width="1.83203125" style="15" customWidth="1"/>
    <col min="29" max="29" width="14.6640625" style="15" customWidth="1"/>
    <col min="30" max="30" width="6.5" style="15" customWidth="1"/>
    <col min="31" max="31" width="14.6640625" style="15" customWidth="1"/>
    <col min="32" max="32" width="6.5" style="15" customWidth="1"/>
    <col min="33" max="33" width="14.6640625" style="15" customWidth="1"/>
    <col min="34" max="34" width="6.5" style="15" customWidth="1"/>
    <col min="35" max="35" width="14.6640625" style="15" customWidth="1"/>
    <col min="36" max="36" width="6.5" style="15" customWidth="1"/>
    <col min="37" max="37" width="14.6640625" style="15" customWidth="1"/>
    <col min="38" max="38" width="6.5" style="15" customWidth="1"/>
    <col min="39" max="39" width="14.6640625" style="15" customWidth="1"/>
    <col min="40" max="40" width="6.5" style="15" customWidth="1"/>
    <col min="41" max="41" width="1.83203125" style="15" customWidth="1"/>
    <col min="42" max="51" width="10.83203125" style="15" customWidth="1"/>
    <col min="52" max="52" width="10.33203125" style="15" customWidth="1"/>
    <col min="53" max="53" width="11" style="15" customWidth="1"/>
    <col min="54" max="54" width="10.83203125" style="15" customWidth="1"/>
    <col min="55" max="74" width="10.83203125" style="15"/>
    <col min="75" max="75" width="1.83203125" style="15" customWidth="1"/>
    <col min="76" max="84" width="10.83203125" style="15" customWidth="1"/>
    <col min="85" max="85" width="10.33203125" style="15" customWidth="1"/>
    <col min="86" max="86" width="1.83203125" style="15" customWidth="1"/>
    <col min="87" max="96" width="10.83203125" style="15"/>
    <col min="97" max="97" width="1.83203125" style="15" customWidth="1"/>
    <col min="98" max="107" width="10.83203125" style="15"/>
    <col min="108" max="108" width="1.83203125" style="15" customWidth="1"/>
    <col min="109" max="109" width="10.83203125" style="15"/>
    <col min="110" max="110" width="1.83203125" style="15" customWidth="1"/>
    <col min="111" max="111" width="10.83203125" style="15"/>
    <col min="112" max="112" width="28.33203125" style="15" customWidth="1"/>
    <col min="113" max="16384" width="10.83203125" style="15"/>
  </cols>
  <sheetData>
    <row r="1" spans="1:112" ht="17" x14ac:dyDescent="0.2">
      <c r="C1" s="18" t="s">
        <v>2086</v>
      </c>
      <c r="D1" s="18" t="s">
        <v>2091</v>
      </c>
      <c r="E1" s="18" t="s">
        <v>2090</v>
      </c>
      <c r="F1" s="18" t="s">
        <v>2089</v>
      </c>
      <c r="G1" s="18" t="s">
        <v>2091</v>
      </c>
      <c r="H1" s="18" t="s">
        <v>2090</v>
      </c>
      <c r="I1" s="18" t="s">
        <v>2089</v>
      </c>
      <c r="K1" s="17"/>
      <c r="L1" s="14" t="s">
        <v>2130</v>
      </c>
      <c r="M1" s="14"/>
      <c r="N1" s="14"/>
      <c r="O1" s="14"/>
      <c r="P1" s="14"/>
      <c r="Q1" s="14"/>
      <c r="R1" s="14"/>
      <c r="S1" s="14"/>
      <c r="T1" s="14"/>
      <c r="U1" s="17"/>
      <c r="V1" s="17"/>
      <c r="W1" s="17"/>
      <c r="X1" s="17"/>
      <c r="Y1" s="17"/>
      <c r="Z1" s="17"/>
      <c r="AB1" s="17"/>
      <c r="AC1" s="14" t="s">
        <v>2131</v>
      </c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P1" s="14" t="s">
        <v>2141</v>
      </c>
      <c r="AQ1" s="14"/>
      <c r="AR1" s="14"/>
      <c r="AS1" s="14"/>
      <c r="AT1" s="14"/>
      <c r="AU1" s="14"/>
      <c r="AV1" s="14"/>
      <c r="AW1" s="17"/>
      <c r="AX1" s="17"/>
      <c r="AY1" s="17"/>
      <c r="AZ1" s="17"/>
      <c r="BA1" s="14" t="s">
        <v>2142</v>
      </c>
      <c r="BB1" s="14"/>
      <c r="BC1" s="14"/>
      <c r="BD1" s="14"/>
      <c r="BE1" s="14"/>
      <c r="BF1" s="14"/>
      <c r="BG1" s="14"/>
      <c r="BH1" s="14"/>
      <c r="BI1" s="14"/>
      <c r="BL1" s="14" t="s">
        <v>2143</v>
      </c>
      <c r="BM1" s="14"/>
      <c r="BN1" s="14"/>
      <c r="BO1" s="14"/>
      <c r="BP1" s="14"/>
      <c r="BQ1" s="14"/>
      <c r="BR1" s="14"/>
      <c r="BS1" s="14"/>
      <c r="BX1" s="14" t="s">
        <v>2140</v>
      </c>
      <c r="BY1" s="14"/>
      <c r="BZ1" s="14"/>
      <c r="CA1" s="14"/>
      <c r="CB1" s="14"/>
      <c r="CC1" s="14"/>
      <c r="CD1" s="14"/>
      <c r="CE1" s="17"/>
      <c r="CF1" s="17"/>
      <c r="CG1" s="17"/>
      <c r="CI1" s="14" t="s">
        <v>2144</v>
      </c>
      <c r="CJ1" s="14"/>
      <c r="CK1" s="14"/>
      <c r="CL1" s="14"/>
      <c r="CM1" s="14"/>
      <c r="CN1" s="14"/>
      <c r="CO1" s="14"/>
      <c r="CP1" s="17"/>
      <c r="CQ1" s="17"/>
      <c r="CR1" s="17"/>
      <c r="CT1" s="14" t="s">
        <v>2143</v>
      </c>
      <c r="CU1" s="14"/>
      <c r="CV1" s="14"/>
      <c r="CW1" s="14"/>
      <c r="CX1" s="14"/>
      <c r="CY1" s="14"/>
      <c r="CZ1" s="14"/>
      <c r="DA1" s="17"/>
      <c r="DB1" s="17"/>
      <c r="DC1" s="17"/>
    </row>
    <row r="2" spans="1:112" s="19" customFormat="1" ht="73" customHeight="1" x14ac:dyDescent="0.2">
      <c r="A2" s="18" t="str">
        <f>'Donnees - rations format CAP2ER'!B2</f>
        <v>GEN_EDE</v>
      </c>
      <c r="B2" s="18" t="str">
        <f>'Donnees - rations format CAP2ER'!C2</f>
        <v>GEN_NOM_EA</v>
      </c>
      <c r="C2" s="18" t="str">
        <f>'Donnees - rations format CAP2ER'!D2</f>
        <v>CODE_EA_QUALENVIC</v>
      </c>
      <c r="D2" s="18" t="s">
        <v>1776</v>
      </c>
      <c r="E2" s="18" t="s">
        <v>1777</v>
      </c>
      <c r="F2" s="18" t="s">
        <v>1778</v>
      </c>
      <c r="G2" s="18" t="s">
        <v>1773</v>
      </c>
      <c r="H2" s="18" t="s">
        <v>1774</v>
      </c>
      <c r="I2" s="18" t="s">
        <v>1775</v>
      </c>
      <c r="K2" s="18" t="str">
        <f>'Donnees - rations format CAP2ER'!ABC2</f>
        <v>ALIM_PERIODE_1_VL</v>
      </c>
      <c r="L2" s="18" t="str">
        <f>'Donnees - rations format CAP2ER'!ZS2</f>
        <v>ALIM_FOUPROD1</v>
      </c>
      <c r="M2" s="18" t="str">
        <f>'Donnees - rations format CAP2ER'!ABG2</f>
        <v>ALIM_P1_VL_FOUPROD1</v>
      </c>
      <c r="N2" s="18" t="str">
        <f>'Donnees - rations format CAP2ER'!ZT2</f>
        <v>ALIM_FOUPROD2</v>
      </c>
      <c r="O2" s="18" t="str">
        <f>'Donnees - rations format CAP2ER'!ABH2</f>
        <v>ALIM_P1_VL_FOUPROD2</v>
      </c>
      <c r="P2" s="18" t="str">
        <f>'Donnees - rations format CAP2ER'!ZU2</f>
        <v>ALIM_FOUPROD3</v>
      </c>
      <c r="Q2" s="18" t="str">
        <f>'Donnees - rations format CAP2ER'!ABI2</f>
        <v>ALIM_P1_VL_FOUPROD3</v>
      </c>
      <c r="R2" s="18" t="str">
        <f>'Donnees - rations format CAP2ER'!ZV2</f>
        <v>ALIM_FOUPROD4</v>
      </c>
      <c r="S2" s="18" t="str">
        <f>'Donnees - rations format CAP2ER'!ABJ2</f>
        <v>ALIM_P1_VL_FOUPROD4</v>
      </c>
      <c r="T2" s="18" t="str">
        <f>'Donnees - rations format CAP2ER'!ZW2</f>
        <v>ALIM_FOUPROD5</v>
      </c>
      <c r="U2" s="18" t="str">
        <f>'Donnees - rations format CAP2ER'!ABK2</f>
        <v>ALIM_P1_VL_FOUPROD5</v>
      </c>
      <c r="V2" s="18" t="str">
        <f>'Donnees - rations format CAP2ER'!AAA2</f>
        <v>ALIM_FOUACH1</v>
      </c>
      <c r="W2" s="18" t="str">
        <f>'Donnees - rations format CAP2ER'!ABP2</f>
        <v>ALIM_P1_VL_FOUACH1</v>
      </c>
      <c r="X2" s="18" t="str">
        <f>'Donnees - rations format CAP2ER'!AAB2</f>
        <v>ALIM_FOUACH2</v>
      </c>
      <c r="Y2" s="18" t="str">
        <f>'Donnees - rations format CAP2ER'!ABQ2</f>
        <v>ALIM_P1_VL_FOUACH2</v>
      </c>
      <c r="AA2" s="18" t="s">
        <v>2087</v>
      </c>
      <c r="AC2" s="18" t="str">
        <f>'Donnees - rations format CAP2ER'!AAP2</f>
        <v>ALIM_CONCACH1</v>
      </c>
      <c r="AD2" s="18" t="str">
        <f>'Donnees - rations format CAP2ER'!ACE2</f>
        <v>ALIM_P1_VL_CONCACH1</v>
      </c>
      <c r="AE2" s="18" t="str">
        <f>'Donnees - rations format CAP2ER'!AAQ2</f>
        <v>ALIM_CONCACH2</v>
      </c>
      <c r="AF2" s="18" t="str">
        <f>'Donnees - rations format CAP2ER'!ACF2</f>
        <v>ALIM_P1_VL_CONCACH2</v>
      </c>
      <c r="AG2" s="18" t="str">
        <f>'Donnees - rations format CAP2ER'!AAR2</f>
        <v>ALIM_CONCACH3</v>
      </c>
      <c r="AH2" s="18" t="str">
        <f>'Donnees - rations format CAP2ER'!ACG2</f>
        <v>ALIM_P1_VL_CONCACH3</v>
      </c>
      <c r="AI2" s="18" t="str">
        <f>'Donnees - rations format CAP2ER'!AAS2</f>
        <v>ALIM_CONCACH4</v>
      </c>
      <c r="AJ2" s="18" t="str">
        <f>'Donnees - rations format CAP2ER'!ACH2</f>
        <v>ALIM_P1_VL_CONCACH4</v>
      </c>
      <c r="AK2" s="18" t="str">
        <f>'Donnees - rations format CAP2ER'!AAZ2</f>
        <v>ALIM_LIQ1</v>
      </c>
      <c r="AL2" s="18" t="str">
        <f>'Donnees - rations format CAP2ER'!ACO2</f>
        <v>ALIM_P1_VL_LIQ1</v>
      </c>
      <c r="AM2" s="18" t="str">
        <f>'Donnees - rations format CAP2ER'!ABA2</f>
        <v>ALIM_LIQ2</v>
      </c>
      <c r="AN2" s="18" t="str">
        <f>'Donnees - rations format CAP2ER'!ACP2</f>
        <v>ALIM_P1_VL_LIQ2</v>
      </c>
      <c r="AP2" s="18" t="s">
        <v>2098</v>
      </c>
      <c r="AQ2" s="18" t="s">
        <v>2101</v>
      </c>
      <c r="AR2" s="18" t="s">
        <v>2100</v>
      </c>
      <c r="AS2" s="18" t="s">
        <v>2102</v>
      </c>
      <c r="AT2" s="18" t="s">
        <v>2099</v>
      </c>
      <c r="AU2" s="18" t="s">
        <v>2103</v>
      </c>
      <c r="AV2" s="18" t="s">
        <v>2106</v>
      </c>
      <c r="AW2" s="18" t="s">
        <v>2107</v>
      </c>
      <c r="AX2" s="18" t="s">
        <v>2109</v>
      </c>
      <c r="AY2" s="18" t="s">
        <v>2110</v>
      </c>
      <c r="AZ2" s="18" t="s">
        <v>2111</v>
      </c>
      <c r="BA2" s="18" t="str">
        <f t="shared" ref="BA2:BK2" si="0">AP19</f>
        <v xml:space="preserve">p2 Herbe pâturée </v>
      </c>
      <c r="BB2" s="18" t="str">
        <f t="shared" si="0"/>
        <v>p2 Foin</v>
      </c>
      <c r="BC2" s="18" t="str">
        <f t="shared" si="0"/>
        <v>p2 Enrubannage d'herbe</v>
      </c>
      <c r="BD2" s="18" t="str">
        <f t="shared" si="0"/>
        <v>p2 Ensilage d'herbe</v>
      </c>
      <c r="BE2" s="18" t="str">
        <f t="shared" si="0"/>
        <v>p2 Ensilage de maïs</v>
      </c>
      <c r="BF2" s="18" t="str">
        <f t="shared" si="0"/>
        <v>p2 Ensilage de légumineuse</v>
      </c>
      <c r="BG2" s="18" t="str">
        <f t="shared" si="0"/>
        <v>P2 Foin de légumineuse</v>
      </c>
      <c r="BH2" s="18" t="str">
        <f t="shared" si="0"/>
        <v>P2 Autre</v>
      </c>
      <c r="BI2" s="18" t="str">
        <f t="shared" si="0"/>
        <v>p2  Ens maîs acheté</v>
      </c>
      <c r="BJ2" s="18" t="str">
        <f t="shared" si="0"/>
        <v>p2 Foin gram acheté</v>
      </c>
      <c r="BK2" s="18" t="str">
        <f t="shared" si="0"/>
        <v>p2 autre fourrage acheté</v>
      </c>
      <c r="BL2" s="18" t="str">
        <f>AP36</f>
        <v xml:space="preserve">p3 Herbe pâturée </v>
      </c>
      <c r="BM2" s="18" t="str">
        <f t="shared" ref="BM2:BU2" si="1">AQ36</f>
        <v>p3 Foin</v>
      </c>
      <c r="BN2" s="18" t="str">
        <f t="shared" si="1"/>
        <v>p3 Enrubannage d'herbe</v>
      </c>
      <c r="BO2" s="18" t="str">
        <f t="shared" si="1"/>
        <v>p3 Ensilage d'herbe</v>
      </c>
      <c r="BP2" s="18" t="str">
        <f t="shared" si="1"/>
        <v>p3 Ensilage de maïs</v>
      </c>
      <c r="BQ2" s="18" t="str">
        <f t="shared" si="1"/>
        <v>p3 Ensilage de légumineuse</v>
      </c>
      <c r="BR2" s="18" t="str">
        <f t="shared" si="1"/>
        <v>P3 Foin de légumineuse</v>
      </c>
      <c r="BS2" s="18" t="str">
        <f t="shared" si="1"/>
        <v>P3 Autre</v>
      </c>
      <c r="BT2" s="18" t="str">
        <f t="shared" si="1"/>
        <v>p3  Ens maîs acheté</v>
      </c>
      <c r="BU2" s="18" t="str">
        <f t="shared" si="1"/>
        <v>p3 Foin gram acheté</v>
      </c>
      <c r="BV2" s="18" t="str">
        <f>AZ36</f>
        <v>p3 autre fourrage acheté</v>
      </c>
      <c r="BX2" s="18" t="s">
        <v>2145</v>
      </c>
      <c r="BY2" s="18" t="s">
        <v>2146</v>
      </c>
      <c r="BZ2" s="18" t="s">
        <v>2167</v>
      </c>
      <c r="CA2" s="18" t="s">
        <v>2133</v>
      </c>
      <c r="CB2" s="18" t="s">
        <v>2139</v>
      </c>
      <c r="CC2" s="18" t="s">
        <v>2134</v>
      </c>
      <c r="CD2" s="18" t="s">
        <v>2137</v>
      </c>
      <c r="CE2" s="18" t="s">
        <v>2138</v>
      </c>
      <c r="CF2" s="18" t="s">
        <v>2135</v>
      </c>
      <c r="CG2" s="18" t="s">
        <v>2136</v>
      </c>
      <c r="CI2" s="18" t="s">
        <v>2147</v>
      </c>
      <c r="CJ2" s="18" t="s">
        <v>2148</v>
      </c>
      <c r="CK2" s="18" t="s">
        <v>2149</v>
      </c>
      <c r="CL2" s="18" t="s">
        <v>2150</v>
      </c>
      <c r="CM2" s="18" t="s">
        <v>2151</v>
      </c>
      <c r="CN2" s="18" t="s">
        <v>2152</v>
      </c>
      <c r="CO2" s="18" t="s">
        <v>2153</v>
      </c>
      <c r="CP2" s="18" t="s">
        <v>2154</v>
      </c>
      <c r="CQ2" s="18" t="s">
        <v>2155</v>
      </c>
      <c r="CR2" s="18" t="s">
        <v>2156</v>
      </c>
      <c r="CT2" s="18" t="s">
        <v>2157</v>
      </c>
      <c r="CU2" s="18" t="s">
        <v>2158</v>
      </c>
      <c r="CV2" s="18" t="s">
        <v>2159</v>
      </c>
      <c r="CW2" s="18" t="s">
        <v>2160</v>
      </c>
      <c r="CX2" s="18" t="s">
        <v>2161</v>
      </c>
      <c r="CY2" s="18" t="s">
        <v>2162</v>
      </c>
      <c r="CZ2" s="18" t="s">
        <v>2163</v>
      </c>
      <c r="DA2" s="18" t="s">
        <v>2164</v>
      </c>
      <c r="DB2" s="18" t="s">
        <v>2165</v>
      </c>
      <c r="DC2" s="18" t="s">
        <v>2166</v>
      </c>
      <c r="DE2" s="18" t="str">
        <f t="shared" ref="DE2:DE17" si="2">I36</f>
        <v>GEN_EDE</v>
      </c>
      <c r="DF2" s="16"/>
      <c r="DG2" s="18" t="str">
        <f t="shared" ref="DG2:DG17" si="3">K36</f>
        <v>ALIM_PERIODE_3_VL</v>
      </c>
    </row>
    <row r="3" spans="1:112" x14ac:dyDescent="0.2">
      <c r="A3" s="16">
        <f>'Donnees - rations format CAP2ER'!B3</f>
        <v>15196033</v>
      </c>
      <c r="B3" s="15" t="str">
        <f>'Donnees - rations format CAP2ER'!C3</f>
        <v>GAEC du TRONC</v>
      </c>
      <c r="C3" s="16" t="str">
        <f>'Donnees - rations format CAP2ER'!D3</f>
        <v>F16</v>
      </c>
      <c r="D3" s="20">
        <v>5.4605263157894743</v>
      </c>
      <c r="E3" s="20">
        <v>0.32894736842105265</v>
      </c>
      <c r="F3" s="20">
        <v>6.2171052631578947</v>
      </c>
      <c r="G3" s="21">
        <v>5</v>
      </c>
      <c r="H3" s="21">
        <v>9</v>
      </c>
      <c r="I3" s="21">
        <v>6</v>
      </c>
      <c r="K3" s="16">
        <f>'Donnees - rations format CAP2ER'!ABC3</f>
        <v>150</v>
      </c>
      <c r="L3" s="42" t="str">
        <f>'Donnees - rations format CAP2ER'!ZS3</f>
        <v>Herbe p‚turÈe</v>
      </c>
      <c r="M3" s="40">
        <f>'Donnees - rations format CAP2ER'!ABG3/100</f>
        <v>0</v>
      </c>
      <c r="N3" s="42" t="str">
        <f>'Donnees - rations format CAP2ER'!ZT3</f>
        <v>Ensilage de maÔs</v>
      </c>
      <c r="O3" s="40">
        <f>'Donnees - rations format CAP2ER'!ABH3/100</f>
        <v>0.28999999999999998</v>
      </c>
      <c r="P3" s="42" t="str">
        <f>'Donnees - rations format CAP2ER'!ZU3</f>
        <v>Enrubannage d'herbe</v>
      </c>
      <c r="Q3" s="40">
        <f>'Donnees - rations format CAP2ER'!ABI3/100</f>
        <v>0</v>
      </c>
      <c r="R3" s="42" t="str">
        <f>'Donnees - rations format CAP2ER'!ZV3</f>
        <v>Ensilage d'herbe</v>
      </c>
      <c r="S3" s="40">
        <f>'Donnees - rations format CAP2ER'!ABJ3/100</f>
        <v>0.38</v>
      </c>
      <c r="T3" s="42" t="str">
        <f>'Donnees - rations format CAP2ER'!ZW3</f>
        <v>Foin</v>
      </c>
      <c r="U3" s="40">
        <f>'Donnees - rations format CAP2ER'!ABK3/100</f>
        <v>0.33</v>
      </c>
      <c r="V3" s="42">
        <f>'Donnees - rations format CAP2ER'!AAA3</f>
        <v>0</v>
      </c>
      <c r="W3" s="40">
        <f>'Donnees - rations format CAP2ER'!ABP3/100</f>
        <v>0</v>
      </c>
      <c r="X3" s="42">
        <f>'Donnees - rations format CAP2ER'!AAB3</f>
        <v>0</v>
      </c>
      <c r="Y3" s="40">
        <f>'Donnees - rations format CAP2ER'!ABQ3/100</f>
        <v>0</v>
      </c>
      <c r="Z3" s="16"/>
      <c r="AA3" s="41">
        <f t="shared" ref="AA3:AA17" si="4">SUM(O3:Y3)</f>
        <v>1</v>
      </c>
      <c r="AB3" s="16"/>
      <c r="AC3" s="42" t="str">
        <f>'Donnees - rations format CAP2ER'!AAP3</f>
        <v>Colza achetÈ</v>
      </c>
      <c r="AD3" s="47">
        <f>'Donnees - rations format CAP2ER'!ACE3</f>
        <v>2.2000000000000002</v>
      </c>
      <c r="AE3" s="42" t="str">
        <f>'Donnees - rations format CAP2ER'!AAQ3</f>
        <v>MaÔs grain achetÈ</v>
      </c>
      <c r="AF3" s="47">
        <f>'Donnees - rations format CAP2ER'!ACF3</f>
        <v>0</v>
      </c>
      <c r="AG3" s="42">
        <f>'Donnees - rations format CAP2ER'!AAR3</f>
        <v>0</v>
      </c>
      <c r="AH3" s="47">
        <f>'Donnees - rations format CAP2ER'!ACG3</f>
        <v>0</v>
      </c>
      <c r="AI3" s="42">
        <f>'Donnees - rations format CAP2ER'!AAS3</f>
        <v>0</v>
      </c>
      <c r="AJ3" s="47">
        <f>'Donnees - rations format CAP2ER'!ACH3</f>
        <v>0</v>
      </c>
      <c r="AK3" s="42" t="str">
        <f>'Donnees - rations format CAP2ER'!AAZ3</f>
        <v>CMV</v>
      </c>
      <c r="AL3" s="47">
        <f>'Donnees - rations format CAP2ER'!ACO3</f>
        <v>0.12</v>
      </c>
      <c r="AM3" s="42">
        <f>'Donnees - rations format CAP2ER'!ABA3</f>
        <v>0</v>
      </c>
      <c r="AN3" s="47">
        <f>'Donnees - rations format CAP2ER'!ACP3</f>
        <v>0</v>
      </c>
      <c r="AO3" s="16"/>
      <c r="AP3" s="40">
        <f>'Donnees - rations format CAP2ER'!ABO3/100</f>
        <v>0</v>
      </c>
      <c r="AQ3" s="40">
        <f>U3</f>
        <v>0.33</v>
      </c>
      <c r="AR3" s="40">
        <f>Q3</f>
        <v>0</v>
      </c>
      <c r="AS3" s="40">
        <f>S3</f>
        <v>0.38</v>
      </c>
      <c r="AT3" s="40">
        <f>O3</f>
        <v>0.28999999999999998</v>
      </c>
      <c r="AU3" s="40">
        <f>'Donnees - rations format CAP2ER'!ABT3/100</f>
        <v>0</v>
      </c>
      <c r="AV3" s="40">
        <f>'Donnees - rations format CAP2ER'!ABU3/100</f>
        <v>0</v>
      </c>
      <c r="AW3" s="40">
        <f>'Donnees - rations format CAP2ER'!ABV3/100</f>
        <v>0</v>
      </c>
      <c r="AX3" s="40">
        <f>'Donnees - rations format CAP2ER'!ABW3/100</f>
        <v>0</v>
      </c>
      <c r="AY3" s="40">
        <f>'Donnees - rations format CAP2ER'!ABX3/100</f>
        <v>0</v>
      </c>
      <c r="AZ3" s="40">
        <f>'Donnees - rations format CAP2ER'!ABY3/100</f>
        <v>0</v>
      </c>
      <c r="BL3" s="41">
        <f t="shared" ref="BL3:BV3" si="5">AP20</f>
        <v>0.9</v>
      </c>
      <c r="BM3" s="41">
        <f t="shared" si="5"/>
        <v>0.05</v>
      </c>
      <c r="BN3" s="41">
        <f t="shared" si="5"/>
        <v>0</v>
      </c>
      <c r="BO3" s="41">
        <f t="shared" si="5"/>
        <v>0.05</v>
      </c>
      <c r="BP3" s="41">
        <f t="shared" si="5"/>
        <v>0</v>
      </c>
      <c r="BQ3" s="41">
        <f t="shared" si="5"/>
        <v>0</v>
      </c>
      <c r="BR3" s="41">
        <f t="shared" si="5"/>
        <v>0</v>
      </c>
      <c r="BS3" s="41">
        <f t="shared" si="5"/>
        <v>0</v>
      </c>
      <c r="BT3" s="41">
        <f t="shared" si="5"/>
        <v>0</v>
      </c>
      <c r="BU3" s="41">
        <f t="shared" si="5"/>
        <v>0</v>
      </c>
      <c r="BV3" s="41">
        <f t="shared" si="5"/>
        <v>0</v>
      </c>
      <c r="BX3" s="47">
        <v>0</v>
      </c>
      <c r="BY3" s="47">
        <v>0</v>
      </c>
      <c r="BZ3" s="47">
        <v>0</v>
      </c>
      <c r="CA3" s="47">
        <f>AD3</f>
        <v>2.2000000000000002</v>
      </c>
      <c r="CB3" s="47">
        <v>0</v>
      </c>
      <c r="CC3" s="47">
        <v>0</v>
      </c>
      <c r="CD3" s="47">
        <v>0</v>
      </c>
      <c r="CE3" s="47">
        <v>0</v>
      </c>
      <c r="CF3" s="47">
        <f>AL3</f>
        <v>0.12</v>
      </c>
      <c r="CG3" s="47">
        <v>0</v>
      </c>
      <c r="CH3" s="16"/>
      <c r="CT3" s="43">
        <f t="shared" ref="CT3:DC3" si="6">BX20</f>
        <v>0</v>
      </c>
      <c r="CU3" s="43">
        <f t="shared" si="6"/>
        <v>0</v>
      </c>
      <c r="CV3" s="43">
        <f t="shared" si="6"/>
        <v>0</v>
      </c>
      <c r="CW3" s="43">
        <f t="shared" si="6"/>
        <v>0.6</v>
      </c>
      <c r="CX3" s="43">
        <f t="shared" si="6"/>
        <v>0</v>
      </c>
      <c r="CY3" s="43">
        <f t="shared" si="6"/>
        <v>0</v>
      </c>
      <c r="CZ3" s="43">
        <f t="shared" si="6"/>
        <v>0</v>
      </c>
      <c r="DA3" s="43">
        <f t="shared" si="6"/>
        <v>0</v>
      </c>
      <c r="DB3" s="43">
        <f t="shared" si="6"/>
        <v>0</v>
      </c>
      <c r="DC3" s="43">
        <f t="shared" si="6"/>
        <v>0</v>
      </c>
      <c r="DE3" s="46">
        <f t="shared" si="2"/>
        <v>15196033</v>
      </c>
      <c r="DF3" s="16"/>
      <c r="DG3" s="46">
        <f t="shared" si="3"/>
        <v>0</v>
      </c>
      <c r="DH3" s="15" t="s">
        <v>2132</v>
      </c>
    </row>
    <row r="4" spans="1:112" x14ac:dyDescent="0.2">
      <c r="A4" s="16">
        <f>'Donnees - rations format CAP2ER'!B4</f>
        <v>15012010</v>
      </c>
      <c r="B4" s="15" t="str">
        <f>'Donnees - rations format CAP2ER'!C4</f>
        <v>GAEC de Brouzac</v>
      </c>
      <c r="C4" s="16" t="str">
        <f>'Donnees - rations format CAP2ER'!D4</f>
        <v>F17</v>
      </c>
      <c r="D4" s="20">
        <v>5.2960526315789478</v>
      </c>
      <c r="E4" s="20">
        <v>0.95394736842105265</v>
      </c>
      <c r="F4" s="20">
        <v>5.7565789473684212</v>
      </c>
      <c r="G4" s="21">
        <v>5</v>
      </c>
      <c r="H4" s="21">
        <v>9</v>
      </c>
      <c r="I4" s="21">
        <v>6</v>
      </c>
      <c r="K4" s="16">
        <f>'Donnees - rations format CAP2ER'!ABC4</f>
        <v>161</v>
      </c>
      <c r="L4" s="42" t="str">
        <f>'Donnees - rations format CAP2ER'!ZS4</f>
        <v>Herbe p‚turÈe</v>
      </c>
      <c r="M4" s="40">
        <f>'Donnees - rations format CAP2ER'!ABG4/100</f>
        <v>0</v>
      </c>
      <c r="N4" s="42" t="str">
        <f>'Donnees - rations format CAP2ER'!ZT4</f>
        <v>Ensilage de maÔs</v>
      </c>
      <c r="O4" s="40">
        <f>'Donnees - rations format CAP2ER'!ABH4/100</f>
        <v>0</v>
      </c>
      <c r="P4" s="42">
        <f>'Donnees - rations format CAP2ER'!ZU4</f>
        <v>0</v>
      </c>
      <c r="Q4" s="40">
        <f>'Donnees - rations format CAP2ER'!ABI4/100</f>
        <v>0</v>
      </c>
      <c r="R4" s="42" t="str">
        <f>'Donnees - rations format CAP2ER'!ZV4</f>
        <v>Ensilage d'herbe</v>
      </c>
      <c r="S4" s="40">
        <f>'Donnees - rations format CAP2ER'!ABJ4/100</f>
        <v>0</v>
      </c>
      <c r="T4" s="42" t="str">
        <f>'Donnees - rations format CAP2ER'!ZW4</f>
        <v>Foin</v>
      </c>
      <c r="U4" s="40">
        <f>'Donnees - rations format CAP2ER'!ABK4/100</f>
        <v>1</v>
      </c>
      <c r="V4" s="42">
        <f>'Donnees - rations format CAP2ER'!AAA4</f>
        <v>0</v>
      </c>
      <c r="W4" s="40">
        <f>'Donnees - rations format CAP2ER'!ABP4/100</f>
        <v>0</v>
      </c>
      <c r="X4" s="42">
        <f>'Donnees - rations format CAP2ER'!AAB4</f>
        <v>0</v>
      </c>
      <c r="Y4" s="40">
        <f>'Donnees - rations format CAP2ER'!ABQ4/100</f>
        <v>0</v>
      </c>
      <c r="Z4" s="16"/>
      <c r="AA4" s="41">
        <f t="shared" si="4"/>
        <v>1</v>
      </c>
      <c r="AB4" s="16"/>
      <c r="AC4" s="42" t="str">
        <f>'Donnees - rations format CAP2ER'!AAP4</f>
        <v>Aliment VL 22% de MAT</v>
      </c>
      <c r="AD4" s="47">
        <f>'Donnees - rations format CAP2ER'!ACE4</f>
        <v>2.7</v>
      </c>
      <c r="AE4" s="42" t="str">
        <f>'Donnees - rations format CAP2ER'!AAQ4</f>
        <v>Aliment Jeunes bovins</v>
      </c>
      <c r="AF4" s="47">
        <f>'Donnees - rations format CAP2ER'!ACF4</f>
        <v>0</v>
      </c>
      <c r="AG4" s="42" t="str">
        <f>'Donnees - rations format CAP2ER'!AAR4</f>
        <v>Triticale achetÈ</v>
      </c>
      <c r="AH4" s="47">
        <f>'Donnees - rations format CAP2ER'!ACG4</f>
        <v>0.4</v>
      </c>
      <c r="AI4" s="42">
        <f>'Donnees - rations format CAP2ER'!AAS4</f>
        <v>0</v>
      </c>
      <c r="AJ4" s="47">
        <f>'Donnees - rations format CAP2ER'!ACH4</f>
        <v>0</v>
      </c>
      <c r="AK4" s="42" t="str">
        <f>'Donnees - rations format CAP2ER'!AAZ4</f>
        <v>CMV</v>
      </c>
      <c r="AL4" s="47">
        <f>'Donnees - rations format CAP2ER'!ACO4</f>
        <v>0.08</v>
      </c>
      <c r="AM4" s="42" t="str">
        <f>'Donnees - rations format CAP2ER'!ABA4</f>
        <v>Poudre de lait</v>
      </c>
      <c r="AN4" s="47">
        <f>'Donnees - rations format CAP2ER'!ACP4</f>
        <v>0</v>
      </c>
      <c r="AO4" s="16"/>
      <c r="AP4" s="40">
        <f>'Donnees - rations format CAP2ER'!ABO4/100</f>
        <v>0</v>
      </c>
      <c r="AQ4" s="40">
        <f>U4</f>
        <v>1</v>
      </c>
      <c r="AR4" s="40">
        <f>'Donnees - rations format CAP2ER'!ABQ4/100</f>
        <v>0</v>
      </c>
      <c r="AS4" s="40">
        <f>S4</f>
        <v>0</v>
      </c>
      <c r="AT4" s="40">
        <f>'Donnees - rations format CAP2ER'!ABS4/100</f>
        <v>0</v>
      </c>
      <c r="AU4" s="40">
        <f>'Donnees - rations format CAP2ER'!ABT4/100</f>
        <v>0</v>
      </c>
      <c r="AV4" s="40">
        <f>'Donnees - rations format CAP2ER'!ABU4/100</f>
        <v>0</v>
      </c>
      <c r="AW4" s="40">
        <f>'Donnees - rations format CAP2ER'!ABV4/100</f>
        <v>0</v>
      </c>
      <c r="AX4" s="40">
        <f>'Donnees - rations format CAP2ER'!ABW4/100</f>
        <v>0</v>
      </c>
      <c r="AY4" s="40">
        <f>'Donnees - rations format CAP2ER'!ABX4/100</f>
        <v>0</v>
      </c>
      <c r="AZ4" s="40">
        <f>'Donnees - rations format CAP2ER'!ABY4/100</f>
        <v>0</v>
      </c>
      <c r="BA4" s="41">
        <f t="shared" ref="BA4:BA17" si="7">AP21</f>
        <v>0.5</v>
      </c>
      <c r="BB4" s="41">
        <f t="shared" ref="BB4:BK4" si="8">AQ21</f>
        <v>0.5</v>
      </c>
      <c r="BC4" s="41">
        <f t="shared" si="8"/>
        <v>0</v>
      </c>
      <c r="BD4" s="41">
        <f t="shared" si="8"/>
        <v>0</v>
      </c>
      <c r="BE4" s="41">
        <f t="shared" si="8"/>
        <v>0</v>
      </c>
      <c r="BF4" s="41">
        <f t="shared" si="8"/>
        <v>0</v>
      </c>
      <c r="BG4" s="41">
        <f t="shared" si="8"/>
        <v>0</v>
      </c>
      <c r="BH4" s="41">
        <f t="shared" si="8"/>
        <v>0</v>
      </c>
      <c r="BI4" s="41">
        <f t="shared" si="8"/>
        <v>0</v>
      </c>
      <c r="BJ4" s="41">
        <f t="shared" si="8"/>
        <v>0</v>
      </c>
      <c r="BK4" s="41">
        <f t="shared" si="8"/>
        <v>0</v>
      </c>
      <c r="BL4" s="41">
        <f t="shared" ref="BL4:BV4" si="9">AP38</f>
        <v>1</v>
      </c>
      <c r="BM4" s="41">
        <f t="shared" si="9"/>
        <v>0</v>
      </c>
      <c r="BN4" s="41">
        <f t="shared" si="9"/>
        <v>0</v>
      </c>
      <c r="BO4" s="41">
        <f t="shared" si="9"/>
        <v>0</v>
      </c>
      <c r="BP4" s="41">
        <f t="shared" si="9"/>
        <v>0</v>
      </c>
      <c r="BQ4" s="41">
        <f t="shared" si="9"/>
        <v>0</v>
      </c>
      <c r="BR4" s="41">
        <f t="shared" si="9"/>
        <v>0</v>
      </c>
      <c r="BS4" s="41">
        <f t="shared" si="9"/>
        <v>0</v>
      </c>
      <c r="BT4" s="41">
        <f t="shared" si="9"/>
        <v>0</v>
      </c>
      <c r="BU4" s="41">
        <f t="shared" si="9"/>
        <v>0</v>
      </c>
      <c r="BV4" s="41">
        <f t="shared" si="9"/>
        <v>0</v>
      </c>
      <c r="BX4" s="47">
        <v>0</v>
      </c>
      <c r="BY4" s="47">
        <f>AD4</f>
        <v>2.7</v>
      </c>
      <c r="BZ4" s="47">
        <v>0</v>
      </c>
      <c r="CA4" s="47">
        <v>0</v>
      </c>
      <c r="CB4" s="47">
        <v>0</v>
      </c>
      <c r="CC4" s="48">
        <v>0</v>
      </c>
      <c r="CD4" s="47">
        <f>AH4</f>
        <v>0.4</v>
      </c>
      <c r="CE4" s="47">
        <f>AF4</f>
        <v>0</v>
      </c>
      <c r="CF4" s="47">
        <f>AL4</f>
        <v>0.08</v>
      </c>
      <c r="CG4" s="47">
        <f>AN4</f>
        <v>0</v>
      </c>
      <c r="CH4" s="16"/>
      <c r="CI4" s="43">
        <f t="shared" ref="CI4:CI17" si="10">BX21</f>
        <v>0</v>
      </c>
      <c r="CJ4" s="43">
        <f t="shared" ref="CJ4:CR17" si="11">BY21</f>
        <v>1.5</v>
      </c>
      <c r="CK4" s="43">
        <f t="shared" si="11"/>
        <v>0</v>
      </c>
      <c r="CL4" s="43">
        <f t="shared" si="11"/>
        <v>0</v>
      </c>
      <c r="CM4" s="43">
        <f t="shared" si="11"/>
        <v>0</v>
      </c>
      <c r="CN4" s="43">
        <f t="shared" si="11"/>
        <v>0</v>
      </c>
      <c r="CO4" s="43">
        <f t="shared" si="11"/>
        <v>0.2</v>
      </c>
      <c r="CP4" s="43">
        <f t="shared" si="11"/>
        <v>0</v>
      </c>
      <c r="CQ4" s="43">
        <f t="shared" si="11"/>
        <v>0</v>
      </c>
      <c r="CR4" s="43">
        <f t="shared" si="11"/>
        <v>0</v>
      </c>
      <c r="CT4" s="43">
        <f t="shared" ref="CT4:CT17" si="12">BX38</f>
        <v>0</v>
      </c>
      <c r="CU4" s="43">
        <f t="shared" ref="CU4:DC17" si="13">BY38</f>
        <v>0.6</v>
      </c>
      <c r="CV4" s="43">
        <f t="shared" si="13"/>
        <v>0</v>
      </c>
      <c r="CW4" s="43">
        <f t="shared" si="13"/>
        <v>0</v>
      </c>
      <c r="CX4" s="43">
        <f t="shared" si="13"/>
        <v>0</v>
      </c>
      <c r="CY4" s="43">
        <f t="shared" si="13"/>
        <v>0</v>
      </c>
      <c r="CZ4" s="43">
        <f t="shared" si="13"/>
        <v>0</v>
      </c>
      <c r="DA4" s="43">
        <f t="shared" si="13"/>
        <v>0</v>
      </c>
      <c r="DB4" s="43">
        <f t="shared" si="13"/>
        <v>0</v>
      </c>
      <c r="DC4" s="43">
        <f t="shared" si="13"/>
        <v>0</v>
      </c>
      <c r="DE4" s="16">
        <f t="shared" si="2"/>
        <v>15012010</v>
      </c>
      <c r="DF4" s="16"/>
      <c r="DG4" s="16">
        <f t="shared" si="3"/>
        <v>175</v>
      </c>
    </row>
    <row r="5" spans="1:112" x14ac:dyDescent="0.2">
      <c r="A5" s="16">
        <f>'Donnees - rations format CAP2ER'!B5</f>
        <v>15063200</v>
      </c>
      <c r="B5" s="15" t="str">
        <f>'Donnees - rations format CAP2ER'!C5</f>
        <v>EARL JIM SERRE</v>
      </c>
      <c r="C5" s="16" t="str">
        <f>'Donnees - rations format CAP2ER'!D5</f>
        <v>F18</v>
      </c>
      <c r="D5" s="20">
        <v>4.9671052631578947</v>
      </c>
      <c r="E5" s="20">
        <v>0</v>
      </c>
      <c r="F5" s="20">
        <v>7.0394736842105265</v>
      </c>
      <c r="G5" s="21">
        <v>5</v>
      </c>
      <c r="H5" s="21"/>
      <c r="I5" s="21">
        <v>6</v>
      </c>
      <c r="K5" s="16">
        <f>'Donnees - rations format CAP2ER'!ABC5</f>
        <v>182</v>
      </c>
      <c r="L5" s="42" t="str">
        <f>'Donnees - rations format CAP2ER'!ZS5</f>
        <v>Herbe p‚turÈe</v>
      </c>
      <c r="M5" s="40">
        <f>'Donnees - rations format CAP2ER'!ABG5/100</f>
        <v>0</v>
      </c>
      <c r="N5" s="42" t="str">
        <f>'Donnees - rations format CAP2ER'!ZT5</f>
        <v>Enrubannage d'herbe</v>
      </c>
      <c r="O5" s="40">
        <f>'Donnees - rations format CAP2ER'!ABH5/100</f>
        <v>0.47</v>
      </c>
      <c r="P5" s="42" t="str">
        <f>'Donnees - rations format CAP2ER'!ZU5</f>
        <v>Foin</v>
      </c>
      <c r="Q5" s="40">
        <f>'Donnees - rations format CAP2ER'!ABI5/100</f>
        <v>0.24</v>
      </c>
      <c r="R5" s="42">
        <f>'Donnees - rations format CAP2ER'!ZV5</f>
        <v>0</v>
      </c>
      <c r="S5" s="40">
        <f>'Donnees - rations format CAP2ER'!ABJ5/100</f>
        <v>0</v>
      </c>
      <c r="T5" s="42">
        <f>'Donnees - rations format CAP2ER'!ZW5</f>
        <v>0</v>
      </c>
      <c r="U5" s="40">
        <f>'Donnees - rations format CAP2ER'!ABK5/100</f>
        <v>0</v>
      </c>
      <c r="V5" s="42" t="str">
        <f>'Donnees - rations format CAP2ER'!AAA5</f>
        <v>MaÔs ensilage achetÈ</v>
      </c>
      <c r="W5" s="40">
        <f>'Donnees - rations format CAP2ER'!ABP5/100</f>
        <v>0.28999999999999998</v>
      </c>
      <c r="X5" s="42">
        <f>'Donnees - rations format CAP2ER'!AAB5</f>
        <v>0</v>
      </c>
      <c r="Y5" s="40">
        <f>'Donnees - rations format CAP2ER'!ABQ5/100</f>
        <v>0</v>
      </c>
      <c r="Z5" s="16"/>
      <c r="AA5" s="41">
        <f t="shared" si="4"/>
        <v>1</v>
      </c>
      <c r="AB5" s="16"/>
      <c r="AC5" s="42" t="str">
        <f>'Donnees - rations format CAP2ER'!AAP5</f>
        <v>Aliment VL 18% de MAT</v>
      </c>
      <c r="AD5" s="47">
        <f>'Donnees - rations format CAP2ER'!ACE5</f>
        <v>2</v>
      </c>
      <c r="AE5" s="42" t="str">
        <f>'Donnees - rations format CAP2ER'!AAQ5</f>
        <v>Aliment BV 27% de MAT</v>
      </c>
      <c r="AF5" s="47">
        <f>'Donnees - rations format CAP2ER'!ACF5</f>
        <v>0.2</v>
      </c>
      <c r="AG5" s="42" t="str">
        <f>'Donnees - rations format CAP2ER'!AAR5</f>
        <v>CÈrÈales d'automne</v>
      </c>
      <c r="AH5" s="47">
        <f>'Donnees - rations format CAP2ER'!ACG5</f>
        <v>0.6</v>
      </c>
      <c r="AI5" s="42" t="str">
        <f>'Donnees - rations format CAP2ER'!AAS5</f>
        <v>MÈlange CÈrÈales ProtÈagineux achetÈ</v>
      </c>
      <c r="AJ5" s="47">
        <f>'Donnees - rations format CAP2ER'!ACH5</f>
        <v>0.05</v>
      </c>
      <c r="AK5" s="42">
        <f>'Donnees - rations format CAP2ER'!AAZ5</f>
        <v>0</v>
      </c>
      <c r="AL5" s="47">
        <f>'Donnees - rations format CAP2ER'!ACO5</f>
        <v>0</v>
      </c>
      <c r="AM5" s="42">
        <f>'Donnees - rations format CAP2ER'!ABA5</f>
        <v>0</v>
      </c>
      <c r="AN5" s="47">
        <f>'Donnees - rations format CAP2ER'!ACP5</f>
        <v>0</v>
      </c>
      <c r="AO5" s="16"/>
      <c r="AP5" s="40">
        <f>'Donnees - rations format CAP2ER'!ABO5/100</f>
        <v>0</v>
      </c>
      <c r="AQ5" s="40">
        <f>Q5</f>
        <v>0.24</v>
      </c>
      <c r="AR5" s="40">
        <f>O5</f>
        <v>0.47</v>
      </c>
      <c r="AS5" s="40">
        <f>'Donnees - rations format CAP2ER'!ABR5/100</f>
        <v>0</v>
      </c>
      <c r="AT5" s="40">
        <f>'Donnees - rations format CAP2ER'!ABS5/100</f>
        <v>0</v>
      </c>
      <c r="AU5" s="40">
        <f>'Donnees - rations format CAP2ER'!ABK5</f>
        <v>0</v>
      </c>
      <c r="AV5" s="40">
        <f>'Donnees - rations format CAP2ER'!ABU5/100</f>
        <v>0</v>
      </c>
      <c r="AW5" s="40">
        <f>'Donnees - rations format CAP2ER'!ABV5/100</f>
        <v>0</v>
      </c>
      <c r="AX5" s="40">
        <f>W5</f>
        <v>0.28999999999999998</v>
      </c>
      <c r="AY5" s="40">
        <f>'Donnees - rations format CAP2ER'!ABX5/100</f>
        <v>0</v>
      </c>
      <c r="AZ5" s="40">
        <f>'Donnees - rations format CAP2ER'!ABY5/100</f>
        <v>0</v>
      </c>
      <c r="BL5" s="41">
        <f t="shared" ref="BL5:BV5" si="14">AP22</f>
        <v>1</v>
      </c>
      <c r="BM5" s="41">
        <f t="shared" si="14"/>
        <v>0</v>
      </c>
      <c r="BN5" s="41">
        <f t="shared" si="14"/>
        <v>0</v>
      </c>
      <c r="BO5" s="41">
        <f t="shared" si="14"/>
        <v>0</v>
      </c>
      <c r="BP5" s="41">
        <f t="shared" si="14"/>
        <v>0</v>
      </c>
      <c r="BQ5" s="41">
        <f t="shared" si="14"/>
        <v>0</v>
      </c>
      <c r="BR5" s="41">
        <f t="shared" si="14"/>
        <v>0</v>
      </c>
      <c r="BS5" s="41">
        <f t="shared" si="14"/>
        <v>0</v>
      </c>
      <c r="BT5" s="41">
        <f t="shared" si="14"/>
        <v>0</v>
      </c>
      <c r="BU5" s="41">
        <f t="shared" si="14"/>
        <v>0</v>
      </c>
      <c r="BV5" s="41">
        <f t="shared" si="14"/>
        <v>0</v>
      </c>
      <c r="BX5" s="47">
        <f>AD5</f>
        <v>2</v>
      </c>
      <c r="BY5" s="47">
        <f>AF5</f>
        <v>0.2</v>
      </c>
      <c r="BZ5" s="47">
        <v>0</v>
      </c>
      <c r="CA5" s="47">
        <v>0</v>
      </c>
      <c r="CB5" s="47">
        <f>AJ5</f>
        <v>0.05</v>
      </c>
      <c r="CC5" s="48">
        <v>0</v>
      </c>
      <c r="CD5" s="47">
        <f>AH5</f>
        <v>0.6</v>
      </c>
      <c r="CE5" s="47">
        <v>0</v>
      </c>
      <c r="CF5" s="47">
        <v>0</v>
      </c>
      <c r="CG5" s="47">
        <v>0</v>
      </c>
      <c r="CH5" s="16"/>
      <c r="CT5" s="43">
        <f t="shared" ref="CT5:DC5" si="15">BX22</f>
        <v>1.9</v>
      </c>
      <c r="CU5" s="43">
        <f t="shared" si="15"/>
        <v>0</v>
      </c>
      <c r="CV5" s="43">
        <f t="shared" si="15"/>
        <v>0</v>
      </c>
      <c r="CW5" s="43">
        <f t="shared" si="15"/>
        <v>0</v>
      </c>
      <c r="CX5" s="43">
        <f t="shared" si="15"/>
        <v>0.02</v>
      </c>
      <c r="CY5" s="43">
        <f t="shared" si="15"/>
        <v>0</v>
      </c>
      <c r="CZ5" s="43">
        <f t="shared" si="15"/>
        <v>2.1</v>
      </c>
      <c r="DA5" s="43">
        <f t="shared" si="15"/>
        <v>0</v>
      </c>
      <c r="DB5" s="43">
        <f t="shared" si="15"/>
        <v>0</v>
      </c>
      <c r="DC5" s="43">
        <f t="shared" si="15"/>
        <v>0</v>
      </c>
      <c r="DE5" s="46">
        <f t="shared" si="2"/>
        <v>15063200</v>
      </c>
      <c r="DF5" s="16"/>
      <c r="DG5" s="46">
        <f t="shared" si="3"/>
        <v>0</v>
      </c>
      <c r="DH5" s="15" t="s">
        <v>2132</v>
      </c>
    </row>
    <row r="6" spans="1:112" x14ac:dyDescent="0.2">
      <c r="A6" s="16">
        <f>'Donnees - rations format CAP2ER'!B6</f>
        <v>15153163</v>
      </c>
      <c r="B6" s="15" t="str">
        <f>'Donnees - rations format CAP2ER'!C6</f>
        <v>FRITZ LAURENT</v>
      </c>
      <c r="C6" s="16" t="str">
        <f>'Donnees - rations format CAP2ER'!D6</f>
        <v>F19</v>
      </c>
      <c r="D6" s="20">
        <v>3.9473684210526319</v>
      </c>
      <c r="E6" s="20">
        <v>0.49342105263157898</v>
      </c>
      <c r="F6" s="20">
        <v>7.5657894736842106</v>
      </c>
      <c r="G6" s="21">
        <v>2</v>
      </c>
      <c r="H6" s="21">
        <v>2</v>
      </c>
      <c r="I6" s="21">
        <v>6</v>
      </c>
      <c r="K6" s="16">
        <f>'Donnees - rations format CAP2ER'!ABC6</f>
        <v>120</v>
      </c>
      <c r="L6" s="42" t="str">
        <f>'Donnees - rations format CAP2ER'!ZS6</f>
        <v>Herbe p‚turÈe</v>
      </c>
      <c r="M6" s="40">
        <f>'Donnees - rations format CAP2ER'!ABG6/100</f>
        <v>0</v>
      </c>
      <c r="N6" s="42" t="str">
        <f>'Donnees - rations format CAP2ER'!ZT6</f>
        <v>Foin</v>
      </c>
      <c r="O6" s="40">
        <f>'Donnees - rations format CAP2ER'!ABH6/100</f>
        <v>1</v>
      </c>
      <c r="P6" s="42">
        <f>'Donnees - rations format CAP2ER'!ZU6</f>
        <v>0</v>
      </c>
      <c r="Q6" s="40">
        <f>'Donnees - rations format CAP2ER'!ABI6/100</f>
        <v>0</v>
      </c>
      <c r="R6" s="42">
        <f>'Donnees - rations format CAP2ER'!ZV6</f>
        <v>0</v>
      </c>
      <c r="S6" s="40">
        <f>'Donnees - rations format CAP2ER'!ABJ6/100</f>
        <v>0</v>
      </c>
      <c r="T6" s="42">
        <f>'Donnees - rations format CAP2ER'!ZW6</f>
        <v>0</v>
      </c>
      <c r="U6" s="40">
        <f>'Donnees - rations format CAP2ER'!ABK6/100</f>
        <v>0</v>
      </c>
      <c r="V6" s="42">
        <f>'Donnees - rations format CAP2ER'!AAA6</f>
        <v>0</v>
      </c>
      <c r="W6" s="40">
        <f>'Donnees - rations format CAP2ER'!ABP6/100</f>
        <v>0</v>
      </c>
      <c r="X6" s="42">
        <f>'Donnees - rations format CAP2ER'!AAB6</f>
        <v>0</v>
      </c>
      <c r="Y6" s="40">
        <f>'Donnees - rations format CAP2ER'!ABQ6/100</f>
        <v>0</v>
      </c>
      <c r="Z6" s="16"/>
      <c r="AA6" s="41">
        <f t="shared" si="4"/>
        <v>1</v>
      </c>
      <c r="AB6" s="16"/>
      <c r="AC6" s="42" t="str">
        <f>'Donnees - rations format CAP2ER'!AAP6</f>
        <v>Aliment VL 18% de MAT</v>
      </c>
      <c r="AD6" s="47">
        <f>'Donnees - rations format CAP2ER'!ACE6</f>
        <v>0.6</v>
      </c>
      <c r="AE6" s="42">
        <f>'Donnees - rations format CAP2ER'!AAQ6</f>
        <v>0</v>
      </c>
      <c r="AF6" s="47">
        <f>'Donnees - rations format CAP2ER'!ACF6</f>
        <v>0</v>
      </c>
      <c r="AG6" s="42">
        <f>'Donnees - rations format CAP2ER'!AAR6</f>
        <v>0</v>
      </c>
      <c r="AH6" s="47">
        <f>'Donnees - rations format CAP2ER'!ACG6</f>
        <v>0</v>
      </c>
      <c r="AI6" s="42">
        <f>'Donnees - rations format CAP2ER'!AAS6</f>
        <v>0</v>
      </c>
      <c r="AJ6" s="47">
        <f>'Donnees - rations format CAP2ER'!ACH6</f>
        <v>0</v>
      </c>
      <c r="AK6" s="42" t="str">
        <f>'Donnees - rations format CAP2ER'!AAZ6</f>
        <v>CMV</v>
      </c>
      <c r="AL6" s="47">
        <f>'Donnees - rations format CAP2ER'!ACO6</f>
        <v>0.15</v>
      </c>
      <c r="AM6" s="42">
        <f>'Donnees - rations format CAP2ER'!ABA6</f>
        <v>0</v>
      </c>
      <c r="AN6" s="47">
        <f>'Donnees - rations format CAP2ER'!ACP6</f>
        <v>0</v>
      </c>
      <c r="AO6" s="16"/>
      <c r="AP6" s="40">
        <f>'Donnees - rations format CAP2ER'!ABO6/100</f>
        <v>0</v>
      </c>
      <c r="AQ6" s="40">
        <f>O6</f>
        <v>1</v>
      </c>
      <c r="AR6" s="40">
        <f>'Donnees - rations format CAP2ER'!ABQ6/100</f>
        <v>0</v>
      </c>
      <c r="AS6" s="40">
        <f>'Donnees - rations format CAP2ER'!ABR6/100</f>
        <v>0</v>
      </c>
      <c r="AT6" s="40">
        <f>'Donnees - rations format CAP2ER'!ABS6/100</f>
        <v>0</v>
      </c>
      <c r="AU6" s="40">
        <f>'Donnees - rations format CAP2ER'!ABT6/100</f>
        <v>0</v>
      </c>
      <c r="AV6" s="40">
        <f>'Donnees - rations format CAP2ER'!ABU6/100</f>
        <v>0</v>
      </c>
      <c r="AW6" s="40">
        <f>'Donnees - rations format CAP2ER'!ABV6/100</f>
        <v>0</v>
      </c>
      <c r="AX6" s="40">
        <f>'Donnees - rations format CAP2ER'!ABW6/100</f>
        <v>0</v>
      </c>
      <c r="AY6" s="40">
        <f>'Donnees - rations format CAP2ER'!ABX6/100</f>
        <v>0</v>
      </c>
      <c r="AZ6" s="40">
        <f>'Donnees - rations format CAP2ER'!ABY6/100</f>
        <v>0</v>
      </c>
      <c r="BA6" s="41">
        <f t="shared" si="7"/>
        <v>0.5</v>
      </c>
      <c r="BB6" s="41">
        <f t="shared" ref="BB6:BK9" si="16">AQ23</f>
        <v>0.5</v>
      </c>
      <c r="BC6" s="41">
        <f t="shared" si="16"/>
        <v>0</v>
      </c>
      <c r="BD6" s="41">
        <f t="shared" si="16"/>
        <v>0</v>
      </c>
      <c r="BE6" s="41">
        <f t="shared" si="16"/>
        <v>0</v>
      </c>
      <c r="BF6" s="41">
        <f t="shared" si="16"/>
        <v>0</v>
      </c>
      <c r="BG6" s="41">
        <f t="shared" si="16"/>
        <v>0</v>
      </c>
      <c r="BH6" s="41">
        <f t="shared" si="16"/>
        <v>0</v>
      </c>
      <c r="BI6" s="41">
        <f t="shared" si="16"/>
        <v>0</v>
      </c>
      <c r="BJ6" s="41">
        <f t="shared" si="16"/>
        <v>0</v>
      </c>
      <c r="BK6" s="41">
        <f t="shared" si="16"/>
        <v>0</v>
      </c>
      <c r="BL6" s="41">
        <f t="shared" ref="BL6:BV9" si="17">AP40</f>
        <v>1</v>
      </c>
      <c r="BM6" s="41">
        <f t="shared" si="17"/>
        <v>0</v>
      </c>
      <c r="BN6" s="41">
        <f t="shared" si="17"/>
        <v>0</v>
      </c>
      <c r="BO6" s="41">
        <f t="shared" si="17"/>
        <v>0</v>
      </c>
      <c r="BP6" s="41">
        <f t="shared" si="17"/>
        <v>0</v>
      </c>
      <c r="BQ6" s="41">
        <f t="shared" si="17"/>
        <v>0</v>
      </c>
      <c r="BR6" s="41">
        <f t="shared" si="17"/>
        <v>0</v>
      </c>
      <c r="BS6" s="41">
        <f t="shared" si="17"/>
        <v>0</v>
      </c>
      <c r="BT6" s="41">
        <f t="shared" si="17"/>
        <v>0</v>
      </c>
      <c r="BU6" s="41">
        <f t="shared" si="17"/>
        <v>0</v>
      </c>
      <c r="BV6" s="41">
        <f t="shared" si="17"/>
        <v>0</v>
      </c>
      <c r="BX6" s="47">
        <f>AD6</f>
        <v>0.6</v>
      </c>
      <c r="BY6" s="47">
        <v>0</v>
      </c>
      <c r="BZ6" s="47">
        <v>0</v>
      </c>
      <c r="CA6" s="47">
        <v>0</v>
      </c>
      <c r="CB6" s="47">
        <v>0</v>
      </c>
      <c r="CC6" s="48">
        <v>0</v>
      </c>
      <c r="CD6" s="47">
        <v>0</v>
      </c>
      <c r="CE6" s="47">
        <v>0</v>
      </c>
      <c r="CF6" s="47">
        <f>AL6</f>
        <v>0.15</v>
      </c>
      <c r="CG6" s="47">
        <v>0</v>
      </c>
      <c r="CH6" s="16"/>
      <c r="CI6" s="43">
        <f t="shared" si="10"/>
        <v>0.2</v>
      </c>
      <c r="CJ6" s="43">
        <f t="shared" si="11"/>
        <v>0</v>
      </c>
      <c r="CK6" s="43">
        <f t="shared" si="11"/>
        <v>0</v>
      </c>
      <c r="CL6" s="43">
        <f t="shared" si="11"/>
        <v>0</v>
      </c>
      <c r="CM6" s="43">
        <f t="shared" si="11"/>
        <v>0</v>
      </c>
      <c r="CN6" s="43">
        <f t="shared" si="11"/>
        <v>0</v>
      </c>
      <c r="CO6" s="43">
        <f t="shared" si="11"/>
        <v>0</v>
      </c>
      <c r="CP6" s="43">
        <f t="shared" si="11"/>
        <v>0</v>
      </c>
      <c r="CQ6" s="43">
        <f t="shared" si="11"/>
        <v>0</v>
      </c>
      <c r="CR6" s="43">
        <f t="shared" si="11"/>
        <v>0</v>
      </c>
      <c r="CT6" s="43">
        <f t="shared" si="12"/>
        <v>0</v>
      </c>
      <c r="CU6" s="43">
        <f t="shared" si="13"/>
        <v>0</v>
      </c>
      <c r="CV6" s="43">
        <f t="shared" si="13"/>
        <v>0</v>
      </c>
      <c r="CW6" s="43">
        <f t="shared" si="13"/>
        <v>0</v>
      </c>
      <c r="CX6" s="43">
        <f t="shared" si="13"/>
        <v>0</v>
      </c>
      <c r="CY6" s="43">
        <f t="shared" si="13"/>
        <v>0</v>
      </c>
      <c r="CZ6" s="43">
        <f t="shared" si="13"/>
        <v>0</v>
      </c>
      <c r="DA6" s="43">
        <f t="shared" si="13"/>
        <v>0</v>
      </c>
      <c r="DB6" s="43">
        <f t="shared" si="13"/>
        <v>0</v>
      </c>
      <c r="DC6" s="43">
        <f t="shared" si="13"/>
        <v>0</v>
      </c>
      <c r="DE6" s="16">
        <f t="shared" si="2"/>
        <v>15153163</v>
      </c>
      <c r="DF6" s="16"/>
      <c r="DG6" s="16">
        <f t="shared" si="3"/>
        <v>230</v>
      </c>
    </row>
    <row r="7" spans="1:112" x14ac:dyDescent="0.2">
      <c r="A7" s="16">
        <f>'Donnees - rations format CAP2ER'!B7</f>
        <v>15175301</v>
      </c>
      <c r="B7" s="15" t="str">
        <f>'Donnees - rations format CAP2ER'!C7</f>
        <v>EARL TABEL</v>
      </c>
      <c r="C7" s="16" t="str">
        <f>'Donnees - rations format CAP2ER'!D7</f>
        <v>F20</v>
      </c>
      <c r="D7" s="20">
        <v>5.2631578947368425</v>
      </c>
      <c r="E7" s="20">
        <v>0</v>
      </c>
      <c r="F7" s="20">
        <v>6.7434210526315796</v>
      </c>
      <c r="G7" s="21">
        <v>2</v>
      </c>
      <c r="H7" s="21"/>
      <c r="I7" s="21">
        <v>6</v>
      </c>
      <c r="K7" s="16">
        <f>'Donnees - rations format CAP2ER'!ABC7</f>
        <v>160</v>
      </c>
      <c r="L7" s="42" t="str">
        <f>'Donnees - rations format CAP2ER'!ZS7</f>
        <v>Herbe p‚turÈe</v>
      </c>
      <c r="M7" s="40">
        <f>'Donnees - rations format CAP2ER'!ABG7/100</f>
        <v>0</v>
      </c>
      <c r="N7" s="42" t="str">
        <f>'Donnees - rations format CAP2ER'!ZT7</f>
        <v>Foin</v>
      </c>
      <c r="O7" s="40">
        <f>'Donnees - rations format CAP2ER'!ABH7/100</f>
        <v>0.87</v>
      </c>
      <c r="P7" s="42">
        <f>'Donnees - rations format CAP2ER'!ZU7</f>
        <v>0</v>
      </c>
      <c r="Q7" s="40">
        <f>'Donnees - rations format CAP2ER'!ABI7/100</f>
        <v>0</v>
      </c>
      <c r="R7" s="42">
        <f>'Donnees - rations format CAP2ER'!ZV7</f>
        <v>0</v>
      </c>
      <c r="S7" s="40">
        <f>'Donnees - rations format CAP2ER'!ABJ7/100</f>
        <v>0</v>
      </c>
      <c r="T7" s="42">
        <f>'Donnees - rations format CAP2ER'!ZW7</f>
        <v>0</v>
      </c>
      <c r="U7" s="40">
        <f>'Donnees - rations format CAP2ER'!ABK7/100</f>
        <v>0</v>
      </c>
      <c r="V7" s="42" t="str">
        <f>'Donnees - rations format CAP2ER'!AAA7</f>
        <v>Foin de graminÈes</v>
      </c>
      <c r="W7" s="40">
        <f>'Donnees - rations format CAP2ER'!ABP7/100</f>
        <v>0.13</v>
      </c>
      <c r="X7" s="42">
        <f>'Donnees - rations format CAP2ER'!AAB7</f>
        <v>0</v>
      </c>
      <c r="Y7" s="40">
        <f>'Donnees - rations format CAP2ER'!ABQ7/100</f>
        <v>0</v>
      </c>
      <c r="Z7" s="16"/>
      <c r="AA7" s="41">
        <f t="shared" si="4"/>
        <v>1</v>
      </c>
      <c r="AB7" s="16"/>
      <c r="AC7" s="42" t="str">
        <f>'Donnees - rations format CAP2ER'!AAP7</f>
        <v>Aliment VL 40% de MAT</v>
      </c>
      <c r="AD7" s="47">
        <f>'Donnees - rations format CAP2ER'!ACE7</f>
        <v>0.5</v>
      </c>
      <c r="AE7" s="42">
        <f>'Donnees - rations format CAP2ER'!AAQ7</f>
        <v>0</v>
      </c>
      <c r="AF7" s="47">
        <f>'Donnees - rations format CAP2ER'!ACF7</f>
        <v>0</v>
      </c>
      <c r="AG7" s="42">
        <f>'Donnees - rations format CAP2ER'!AAR7</f>
        <v>0</v>
      </c>
      <c r="AH7" s="47">
        <f>'Donnees - rations format CAP2ER'!ACG7</f>
        <v>0</v>
      </c>
      <c r="AI7" s="42">
        <f>'Donnees - rations format CAP2ER'!AAS7</f>
        <v>0</v>
      </c>
      <c r="AJ7" s="47">
        <f>'Donnees - rations format CAP2ER'!ACH7</f>
        <v>0</v>
      </c>
      <c r="AK7" s="42" t="str">
        <f>'Donnees - rations format CAP2ER'!AAZ7</f>
        <v>CMV</v>
      </c>
      <c r="AL7" s="47">
        <f>'Donnees - rations format CAP2ER'!ACO7</f>
        <v>0.12</v>
      </c>
      <c r="AM7" s="42">
        <f>'Donnees - rations format CAP2ER'!ABA7</f>
        <v>0</v>
      </c>
      <c r="AN7" s="47">
        <f>'Donnees - rations format CAP2ER'!ACP7</f>
        <v>0</v>
      </c>
      <c r="AO7" s="16"/>
      <c r="AP7" s="40">
        <f>'Donnees - rations format CAP2ER'!ABO7/100</f>
        <v>0</v>
      </c>
      <c r="AQ7" s="40">
        <f>O7</f>
        <v>0.87</v>
      </c>
      <c r="AR7" s="40">
        <f>'Donnees - rations format CAP2ER'!ABQ7/100</f>
        <v>0</v>
      </c>
      <c r="AS7" s="40">
        <f>'Donnees - rations format CAP2ER'!ABR7/100</f>
        <v>0</v>
      </c>
      <c r="AT7" s="40">
        <f>'Donnees - rations format CAP2ER'!ABS7/100</f>
        <v>0</v>
      </c>
      <c r="AU7" s="40">
        <f>'Donnees - rations format CAP2ER'!ABT7/100</f>
        <v>0</v>
      </c>
      <c r="AV7" s="40">
        <f>'Donnees - rations format CAP2ER'!ABU7/100</f>
        <v>0</v>
      </c>
      <c r="AW7" s="40">
        <f>'Donnees - rations format CAP2ER'!ABV7/100</f>
        <v>0</v>
      </c>
      <c r="AX7" s="40">
        <f>'Donnees - rations format CAP2ER'!ABW7/100</f>
        <v>0</v>
      </c>
      <c r="AY7" s="40">
        <f>W7</f>
        <v>0.13</v>
      </c>
      <c r="AZ7" s="40">
        <f>'Donnees - rations format CAP2ER'!ABY7/100</f>
        <v>0</v>
      </c>
      <c r="BA7" s="41">
        <f t="shared" si="7"/>
        <v>0.83</v>
      </c>
      <c r="BB7" s="41">
        <f t="shared" si="16"/>
        <v>0.17</v>
      </c>
      <c r="BC7" s="41">
        <f t="shared" si="16"/>
        <v>0</v>
      </c>
      <c r="BD7" s="41">
        <f t="shared" si="16"/>
        <v>0</v>
      </c>
      <c r="BE7" s="41">
        <f t="shared" si="16"/>
        <v>0</v>
      </c>
      <c r="BF7" s="41">
        <f t="shared" si="16"/>
        <v>0</v>
      </c>
      <c r="BG7" s="41">
        <f t="shared" si="16"/>
        <v>0</v>
      </c>
      <c r="BH7" s="41">
        <f t="shared" si="16"/>
        <v>0</v>
      </c>
      <c r="BI7" s="41">
        <f t="shared" si="16"/>
        <v>0</v>
      </c>
      <c r="BJ7" s="41">
        <f t="shared" si="16"/>
        <v>0</v>
      </c>
      <c r="BK7" s="41">
        <f t="shared" si="16"/>
        <v>0</v>
      </c>
      <c r="BL7" s="41">
        <f t="shared" si="17"/>
        <v>0.95</v>
      </c>
      <c r="BM7" s="41">
        <f t="shared" si="17"/>
        <v>0.05</v>
      </c>
      <c r="BN7" s="41">
        <f t="shared" si="17"/>
        <v>0</v>
      </c>
      <c r="BO7" s="41">
        <f t="shared" si="17"/>
        <v>0</v>
      </c>
      <c r="BP7" s="41">
        <f t="shared" si="17"/>
        <v>0</v>
      </c>
      <c r="BQ7" s="41">
        <f t="shared" si="17"/>
        <v>0</v>
      </c>
      <c r="BR7" s="41">
        <f t="shared" si="17"/>
        <v>0</v>
      </c>
      <c r="BS7" s="41">
        <f t="shared" si="17"/>
        <v>0</v>
      </c>
      <c r="BT7" s="41">
        <f t="shared" si="17"/>
        <v>0</v>
      </c>
      <c r="BU7" s="41">
        <f t="shared" si="17"/>
        <v>0</v>
      </c>
      <c r="BV7" s="41">
        <f t="shared" si="17"/>
        <v>0</v>
      </c>
      <c r="BX7" s="47">
        <v>0</v>
      </c>
      <c r="BY7" s="47">
        <v>0</v>
      </c>
      <c r="BZ7" s="47">
        <f>AD7</f>
        <v>0.5</v>
      </c>
      <c r="CA7" s="47">
        <v>0</v>
      </c>
      <c r="CB7" s="47">
        <v>0</v>
      </c>
      <c r="CC7" s="48">
        <v>0</v>
      </c>
      <c r="CD7" s="47">
        <v>0</v>
      </c>
      <c r="CE7" s="47">
        <v>0</v>
      </c>
      <c r="CF7" s="47">
        <f>AL7</f>
        <v>0.12</v>
      </c>
      <c r="CG7" s="47">
        <v>0</v>
      </c>
      <c r="CH7" s="16"/>
      <c r="CI7" s="43">
        <f t="shared" si="10"/>
        <v>0</v>
      </c>
      <c r="CJ7" s="43">
        <f t="shared" si="11"/>
        <v>0</v>
      </c>
      <c r="CK7" s="43">
        <f t="shared" si="11"/>
        <v>0</v>
      </c>
      <c r="CL7" s="43">
        <f t="shared" si="11"/>
        <v>0</v>
      </c>
      <c r="CM7" s="43">
        <f t="shared" si="11"/>
        <v>0</v>
      </c>
      <c r="CN7" s="43">
        <f t="shared" si="11"/>
        <v>0</v>
      </c>
      <c r="CO7" s="43">
        <f t="shared" si="11"/>
        <v>0</v>
      </c>
      <c r="CP7" s="43">
        <f t="shared" si="11"/>
        <v>0</v>
      </c>
      <c r="CQ7" s="43">
        <f t="shared" si="11"/>
        <v>0.12</v>
      </c>
      <c r="CR7" s="43">
        <f t="shared" si="11"/>
        <v>0</v>
      </c>
      <c r="CT7" s="43">
        <f t="shared" si="12"/>
        <v>0</v>
      </c>
      <c r="CU7" s="43">
        <f t="shared" si="13"/>
        <v>0</v>
      </c>
      <c r="CV7" s="43">
        <f t="shared" si="13"/>
        <v>0.4</v>
      </c>
      <c r="CW7" s="43">
        <f t="shared" si="13"/>
        <v>0</v>
      </c>
      <c r="CX7" s="43">
        <f t="shared" si="13"/>
        <v>0</v>
      </c>
      <c r="CY7" s="43">
        <f t="shared" si="13"/>
        <v>0</v>
      </c>
      <c r="CZ7" s="43">
        <f t="shared" si="13"/>
        <v>0</v>
      </c>
      <c r="DA7" s="43">
        <f t="shared" si="13"/>
        <v>0</v>
      </c>
      <c r="DB7" s="43">
        <f t="shared" si="13"/>
        <v>0</v>
      </c>
      <c r="DC7" s="43">
        <f t="shared" si="13"/>
        <v>0</v>
      </c>
      <c r="DE7" s="16">
        <f t="shared" si="2"/>
        <v>15175301</v>
      </c>
      <c r="DF7" s="16"/>
      <c r="DG7" s="16">
        <f t="shared" si="3"/>
        <v>205</v>
      </c>
    </row>
    <row r="8" spans="1:112" x14ac:dyDescent="0.2">
      <c r="A8" s="16">
        <f>'Donnees - rations format CAP2ER'!B8</f>
        <v>15050024</v>
      </c>
      <c r="B8" s="15" t="str">
        <f>'Donnees - rations format CAP2ER'!C8</f>
        <v>GAEC DES PRES FLEURIS</v>
      </c>
      <c r="C8" s="16" t="str">
        <f>'Donnees - rations format CAP2ER'!D8</f>
        <v>F21</v>
      </c>
      <c r="D8" s="20">
        <v>6.052631578947369</v>
      </c>
      <c r="E8" s="20">
        <v>0.42763157894736842</v>
      </c>
      <c r="F8" s="20">
        <v>5.5263157894736841</v>
      </c>
      <c r="G8" s="21">
        <v>5</v>
      </c>
      <c r="H8" s="21">
        <v>9</v>
      </c>
      <c r="I8" s="21">
        <v>6</v>
      </c>
      <c r="K8" s="16">
        <f>'Donnees - rations format CAP2ER'!ABC8</f>
        <v>165</v>
      </c>
      <c r="L8" s="42" t="str">
        <f>'Donnees - rations format CAP2ER'!ZS8</f>
        <v>Herbe p‚turÈe</v>
      </c>
      <c r="M8" s="40">
        <f>'Donnees - rations format CAP2ER'!ABG8/100</f>
        <v>0</v>
      </c>
      <c r="N8" s="42" t="str">
        <f>'Donnees - rations format CAP2ER'!ZT8</f>
        <v>Enrubannage d'herbe</v>
      </c>
      <c r="O8" s="40">
        <f>'Donnees - rations format CAP2ER'!ABH8/100</f>
        <v>0</v>
      </c>
      <c r="P8" s="42" t="str">
        <f>'Donnees - rations format CAP2ER'!ZU8</f>
        <v>Foin</v>
      </c>
      <c r="Q8" s="40">
        <f>'Donnees - rations format CAP2ER'!ABI8/100</f>
        <v>0.4</v>
      </c>
      <c r="R8" s="42">
        <f>'Donnees - rations format CAP2ER'!ZV8</f>
        <v>0</v>
      </c>
      <c r="S8" s="40">
        <f>'Donnees - rations format CAP2ER'!ABJ8/100</f>
        <v>0</v>
      </c>
      <c r="T8" s="42">
        <f>'Donnees - rations format CAP2ER'!ZW8</f>
        <v>0</v>
      </c>
      <c r="U8" s="40">
        <f>'Donnees - rations format CAP2ER'!ABK8/100</f>
        <v>0</v>
      </c>
      <c r="V8" s="42" t="str">
        <f>'Donnees - rations format CAP2ER'!AAA8</f>
        <v>Foin de graminÈes</v>
      </c>
      <c r="W8" s="40">
        <f>'Donnees - rations format CAP2ER'!ABP8/100</f>
        <v>0</v>
      </c>
      <c r="X8" s="42" t="str">
        <f>'Donnees - rations format CAP2ER'!AAB8</f>
        <v>MaÔs ensilage achetÈ</v>
      </c>
      <c r="Y8" s="40">
        <f>'Donnees - rations format CAP2ER'!ABQ8/100</f>
        <v>0.6</v>
      </c>
      <c r="Z8" s="16"/>
      <c r="AA8" s="41">
        <f t="shared" si="4"/>
        <v>1</v>
      </c>
      <c r="AB8" s="16"/>
      <c r="AC8" s="42" t="str">
        <f>'Donnees - rations format CAP2ER'!AAP8</f>
        <v>Aliment VL 18% de MAT</v>
      </c>
      <c r="AD8" s="47">
        <f>'Donnees - rations format CAP2ER'!ACE8</f>
        <v>3.5</v>
      </c>
      <c r="AE8" s="42">
        <f>'Donnees - rations format CAP2ER'!AAQ8</f>
        <v>0</v>
      </c>
      <c r="AF8" s="47">
        <f>'Donnees - rations format CAP2ER'!ACF8</f>
        <v>0</v>
      </c>
      <c r="AG8" s="42" t="str">
        <f>'Donnees - rations format CAP2ER'!AAR8</f>
        <v>Aliment Jeunes bovins</v>
      </c>
      <c r="AH8" s="47">
        <f>'Donnees - rations format CAP2ER'!ACG8</f>
        <v>0</v>
      </c>
      <c r="AI8" s="42" t="str">
        <f>'Donnees - rations format CAP2ER'!AAS8</f>
        <v>Aliment veaux</v>
      </c>
      <c r="AJ8" s="47">
        <f>'Donnees - rations format CAP2ER'!ACH8</f>
        <v>0</v>
      </c>
      <c r="AK8" s="42" t="str">
        <f>'Donnees - rations format CAP2ER'!AAZ8</f>
        <v>Poudre de lait</v>
      </c>
      <c r="AL8" s="47">
        <f>'Donnees - rations format CAP2ER'!ACO8</f>
        <v>0</v>
      </c>
      <c r="AM8" s="42" t="str">
        <f>'Donnees - rations format CAP2ER'!ABA8</f>
        <v>CMV</v>
      </c>
      <c r="AN8" s="47">
        <f>'Donnees - rations format CAP2ER'!ACP8</f>
        <v>7.0000000000000007E-2</v>
      </c>
      <c r="AO8" s="16"/>
      <c r="AP8" s="40">
        <f>'Donnees - rations format CAP2ER'!ABO8/100</f>
        <v>0</v>
      </c>
      <c r="AQ8" s="40">
        <f>Q8</f>
        <v>0.4</v>
      </c>
      <c r="AR8" s="40">
        <f>O8</f>
        <v>0</v>
      </c>
      <c r="AS8" s="40">
        <f>'Donnees - rations format CAP2ER'!ABR8/100</f>
        <v>0</v>
      </c>
      <c r="AT8" s="40">
        <f>'Donnees - rations format CAP2ER'!ABS8/100</f>
        <v>0</v>
      </c>
      <c r="AU8" s="40">
        <f>'Donnees - rations format CAP2ER'!ABT8/100</f>
        <v>0</v>
      </c>
      <c r="AV8" s="40">
        <f>'Donnees - rations format CAP2ER'!ABU8/100</f>
        <v>0</v>
      </c>
      <c r="AW8" s="40">
        <f>'Donnees - rations format CAP2ER'!ABV8/100</f>
        <v>0</v>
      </c>
      <c r="AX8" s="40">
        <f>Y8</f>
        <v>0.6</v>
      </c>
      <c r="AY8" s="40">
        <f>'Donnees - rations format CAP2ER'!ABX8/100</f>
        <v>0</v>
      </c>
      <c r="AZ8" s="40">
        <f>'Donnees - rations format CAP2ER'!ABY8/100</f>
        <v>0</v>
      </c>
      <c r="BA8" s="41">
        <f t="shared" si="7"/>
        <v>1</v>
      </c>
      <c r="BB8" s="41">
        <f t="shared" si="16"/>
        <v>0</v>
      </c>
      <c r="BC8" s="41">
        <f t="shared" si="16"/>
        <v>0</v>
      </c>
      <c r="BD8" s="41">
        <f t="shared" si="16"/>
        <v>0</v>
      </c>
      <c r="BE8" s="41">
        <f t="shared" si="16"/>
        <v>0</v>
      </c>
      <c r="BF8" s="41">
        <f t="shared" si="16"/>
        <v>0</v>
      </c>
      <c r="BG8" s="41">
        <f t="shared" si="16"/>
        <v>0</v>
      </c>
      <c r="BH8" s="41">
        <f t="shared" si="16"/>
        <v>0</v>
      </c>
      <c r="BI8" s="41">
        <f t="shared" si="16"/>
        <v>0</v>
      </c>
      <c r="BJ8" s="41">
        <f t="shared" si="16"/>
        <v>0</v>
      </c>
      <c r="BK8" s="41">
        <f t="shared" si="16"/>
        <v>0</v>
      </c>
      <c r="BL8" s="41">
        <f t="shared" si="17"/>
        <v>0.5</v>
      </c>
      <c r="BM8" s="41">
        <f t="shared" si="17"/>
        <v>0.2</v>
      </c>
      <c r="BN8" s="41">
        <f t="shared" si="17"/>
        <v>0.1</v>
      </c>
      <c r="BO8" s="41">
        <f t="shared" si="17"/>
        <v>0</v>
      </c>
      <c r="BP8" s="41">
        <f t="shared" si="17"/>
        <v>0</v>
      </c>
      <c r="BQ8" s="41">
        <f t="shared" si="17"/>
        <v>0</v>
      </c>
      <c r="BR8" s="41">
        <f t="shared" si="17"/>
        <v>0</v>
      </c>
      <c r="BS8" s="41">
        <f t="shared" si="17"/>
        <v>0</v>
      </c>
      <c r="BT8" s="41">
        <f t="shared" si="17"/>
        <v>0</v>
      </c>
      <c r="BU8" s="41">
        <f t="shared" si="17"/>
        <v>0.2</v>
      </c>
      <c r="BV8" s="41">
        <f t="shared" si="17"/>
        <v>0</v>
      </c>
      <c r="BX8" s="47">
        <f>AD8</f>
        <v>3.5</v>
      </c>
      <c r="BY8" s="47">
        <v>0</v>
      </c>
      <c r="BZ8" s="47">
        <v>0</v>
      </c>
      <c r="CA8" s="47">
        <v>0</v>
      </c>
      <c r="CB8" s="47">
        <v>0</v>
      </c>
      <c r="CC8" s="48">
        <v>0</v>
      </c>
      <c r="CD8" s="47">
        <v>0</v>
      </c>
      <c r="CE8" s="47">
        <f>AH8+AJ8</f>
        <v>0</v>
      </c>
      <c r="CF8" s="47">
        <f>AN8</f>
        <v>7.0000000000000007E-2</v>
      </c>
      <c r="CG8" s="47">
        <f>AL8</f>
        <v>0</v>
      </c>
      <c r="CH8" s="16"/>
      <c r="CI8" s="43">
        <f t="shared" si="10"/>
        <v>2.5</v>
      </c>
      <c r="CJ8" s="43">
        <f t="shared" si="11"/>
        <v>0</v>
      </c>
      <c r="CK8" s="43">
        <f t="shared" si="11"/>
        <v>0</v>
      </c>
      <c r="CL8" s="43">
        <f t="shared" si="11"/>
        <v>0</v>
      </c>
      <c r="CM8" s="43">
        <f t="shared" si="11"/>
        <v>0</v>
      </c>
      <c r="CN8" s="43">
        <f t="shared" si="11"/>
        <v>0</v>
      </c>
      <c r="CO8" s="43">
        <f t="shared" si="11"/>
        <v>0</v>
      </c>
      <c r="CP8" s="43">
        <f t="shared" si="11"/>
        <v>0</v>
      </c>
      <c r="CQ8" s="43">
        <f t="shared" si="11"/>
        <v>7.0000000000000007E-2</v>
      </c>
      <c r="CR8" s="43">
        <f t="shared" si="11"/>
        <v>0</v>
      </c>
      <c r="CT8" s="43">
        <f t="shared" si="12"/>
        <v>3.1</v>
      </c>
      <c r="CU8" s="43">
        <f t="shared" si="13"/>
        <v>0</v>
      </c>
      <c r="CV8" s="43">
        <f t="shared" si="13"/>
        <v>0</v>
      </c>
      <c r="CW8" s="43">
        <f t="shared" si="13"/>
        <v>0</v>
      </c>
      <c r="CX8" s="43">
        <f t="shared" si="13"/>
        <v>0</v>
      </c>
      <c r="CY8" s="43">
        <f t="shared" si="13"/>
        <v>0</v>
      </c>
      <c r="CZ8" s="43">
        <f t="shared" si="13"/>
        <v>0</v>
      </c>
      <c r="DA8" s="43">
        <f t="shared" si="13"/>
        <v>0</v>
      </c>
      <c r="DB8" s="43">
        <f t="shared" si="13"/>
        <v>7.0000000000000007E-2</v>
      </c>
      <c r="DC8" s="43">
        <f t="shared" si="13"/>
        <v>0</v>
      </c>
      <c r="DE8" s="16">
        <f t="shared" si="2"/>
        <v>15050024</v>
      </c>
      <c r="DF8" s="16"/>
      <c r="DG8" s="16">
        <f t="shared" si="3"/>
        <v>125</v>
      </c>
    </row>
    <row r="9" spans="1:112" x14ac:dyDescent="0.2">
      <c r="A9" s="16">
        <f>'Donnees - rations format CAP2ER'!B9</f>
        <v>15185011</v>
      </c>
      <c r="B9" s="15" t="str">
        <f>'Donnees - rations format CAP2ER'!C9</f>
        <v>GAEC DU CHÂTEAU</v>
      </c>
      <c r="C9" s="16" t="str">
        <f>'Donnees - rations format CAP2ER'!D9</f>
        <v>F22</v>
      </c>
      <c r="D9" s="20">
        <v>4.802631578947369</v>
      </c>
      <c r="E9" s="20">
        <v>0.78947368421052633</v>
      </c>
      <c r="F9" s="20">
        <v>6.4144736842105265</v>
      </c>
      <c r="G9" s="21">
        <v>2</v>
      </c>
      <c r="H9" s="21">
        <v>9</v>
      </c>
      <c r="I9" s="21">
        <v>6</v>
      </c>
      <c r="K9" s="16">
        <f>'Donnees - rations format CAP2ER'!ABC9</f>
        <v>146</v>
      </c>
      <c r="L9" s="42" t="str">
        <f>'Donnees - rations format CAP2ER'!ZS9</f>
        <v>Herbe p‚turÈe</v>
      </c>
      <c r="M9" s="40">
        <f>'Donnees - rations format CAP2ER'!ABG9/100</f>
        <v>0</v>
      </c>
      <c r="N9" s="42" t="str">
        <f>'Donnees - rations format CAP2ER'!ZT9</f>
        <v>Enrubannage d'herbe</v>
      </c>
      <c r="O9" s="40">
        <f>'Donnees - rations format CAP2ER'!ABH9/100</f>
        <v>0.45</v>
      </c>
      <c r="P9" s="42" t="str">
        <f>'Donnees - rations format CAP2ER'!ZU9</f>
        <v>Foin</v>
      </c>
      <c r="Q9" s="40">
        <f>'Donnees - rations format CAP2ER'!ABI9/100</f>
        <v>0.3</v>
      </c>
      <c r="R9" s="42">
        <f>'Donnees - rations format CAP2ER'!ZV9</f>
        <v>0</v>
      </c>
      <c r="S9" s="40">
        <f>'Donnees - rations format CAP2ER'!ABJ9/100</f>
        <v>0</v>
      </c>
      <c r="T9" s="42">
        <f>'Donnees - rations format CAP2ER'!ZW9</f>
        <v>0</v>
      </c>
      <c r="U9" s="40">
        <f>'Donnees - rations format CAP2ER'!ABK9/100</f>
        <v>0</v>
      </c>
      <c r="V9" s="42" t="str">
        <f>'Donnees - rations format CAP2ER'!AAA9</f>
        <v>Paille orge</v>
      </c>
      <c r="W9" s="40">
        <f>'Donnees - rations format CAP2ER'!ABP9/100</f>
        <v>0</v>
      </c>
      <c r="X9" s="42" t="str">
        <f>'Donnees - rations format CAP2ER'!AAB9</f>
        <v>Foin de graminÈes</v>
      </c>
      <c r="Y9" s="40">
        <f>'Donnees - rations format CAP2ER'!ABQ9/100</f>
        <v>0.25</v>
      </c>
      <c r="Z9" s="16"/>
      <c r="AA9" s="41">
        <f t="shared" si="4"/>
        <v>1</v>
      </c>
      <c r="AB9" s="16"/>
      <c r="AC9" s="42" t="str">
        <f>'Donnees - rations format CAP2ER'!AAP9</f>
        <v>Luzerne dÈshydratÈe</v>
      </c>
      <c r="AD9" s="47">
        <f>'Donnees - rations format CAP2ER'!ACE9</f>
        <v>0.2</v>
      </c>
      <c r="AE9" s="42" t="str">
        <f>'Donnees - rations format CAP2ER'!AAQ9</f>
        <v>Tourteau soja 46</v>
      </c>
      <c r="AF9" s="47">
        <f>'Donnees - rations format CAP2ER'!ACF9</f>
        <v>0.8</v>
      </c>
      <c r="AG9" s="42" t="str">
        <f>'Donnees - rations format CAP2ER'!AAR9</f>
        <v>Aliment VL 18% de MAT</v>
      </c>
      <c r="AH9" s="47">
        <f>'Donnees - rations format CAP2ER'!ACG9</f>
        <v>0.4</v>
      </c>
      <c r="AI9" s="42" t="str">
        <f>'Donnees - rations format CAP2ER'!AAS9</f>
        <v>Triticale achetÈ</v>
      </c>
      <c r="AJ9" s="47">
        <f>'Donnees - rations format CAP2ER'!ACH9</f>
        <v>0</v>
      </c>
      <c r="AK9" s="42">
        <f>'Donnees - rations format CAP2ER'!AAZ9</f>
        <v>0</v>
      </c>
      <c r="AL9" s="47">
        <f>'Donnees - rations format CAP2ER'!ACO9</f>
        <v>0</v>
      </c>
      <c r="AM9" s="42">
        <f>'Donnees - rations format CAP2ER'!ABA9</f>
        <v>0</v>
      </c>
      <c r="AN9" s="47">
        <f>'Donnees - rations format CAP2ER'!ACP9</f>
        <v>0</v>
      </c>
      <c r="AO9" s="16"/>
      <c r="AP9" s="40">
        <f>'Donnees - rations format CAP2ER'!ABO9/100</f>
        <v>0</v>
      </c>
      <c r="AQ9" s="40">
        <f>Q9</f>
        <v>0.3</v>
      </c>
      <c r="AR9" s="40">
        <f>O9</f>
        <v>0.45</v>
      </c>
      <c r="AS9" s="40">
        <f>'Donnees - rations format CAP2ER'!ABR9/100</f>
        <v>0</v>
      </c>
      <c r="AT9" s="40">
        <f>'Donnees - rations format CAP2ER'!ABS9/100</f>
        <v>0</v>
      </c>
      <c r="AU9" s="40">
        <f>'Donnees - rations format CAP2ER'!ABT9/100</f>
        <v>0</v>
      </c>
      <c r="AV9" s="40">
        <f>'Donnees - rations format CAP2ER'!ABU9/100</f>
        <v>0</v>
      </c>
      <c r="AW9" s="40">
        <f>'Donnees - rations format CAP2ER'!ABV9/100</f>
        <v>0</v>
      </c>
      <c r="AX9" s="40">
        <f>'Donnees - rations format CAP2ER'!ABW9/100</f>
        <v>0</v>
      </c>
      <c r="AY9" s="40">
        <f>Y9</f>
        <v>0.25</v>
      </c>
      <c r="AZ9" s="40">
        <f>'Donnees - rations format CAP2ER'!ABY9/100</f>
        <v>0</v>
      </c>
      <c r="BA9" s="41">
        <f t="shared" si="7"/>
        <v>0.5</v>
      </c>
      <c r="BB9" s="41">
        <f t="shared" si="16"/>
        <v>0.3</v>
      </c>
      <c r="BC9" s="41">
        <f t="shared" si="16"/>
        <v>0</v>
      </c>
      <c r="BD9" s="41">
        <f t="shared" si="16"/>
        <v>0</v>
      </c>
      <c r="BE9" s="41">
        <f t="shared" si="16"/>
        <v>0</v>
      </c>
      <c r="BF9" s="41">
        <f t="shared" si="16"/>
        <v>0</v>
      </c>
      <c r="BG9" s="41">
        <f t="shared" si="16"/>
        <v>0</v>
      </c>
      <c r="BH9" s="41">
        <f t="shared" si="16"/>
        <v>0</v>
      </c>
      <c r="BI9" s="41">
        <f t="shared" si="16"/>
        <v>0</v>
      </c>
      <c r="BJ9" s="41">
        <f t="shared" si="16"/>
        <v>0.2</v>
      </c>
      <c r="BK9" s="41">
        <f t="shared" si="16"/>
        <v>0</v>
      </c>
      <c r="BL9" s="41">
        <f t="shared" si="17"/>
        <v>0.95</v>
      </c>
      <c r="BM9" s="41">
        <f t="shared" si="17"/>
        <v>0.05</v>
      </c>
      <c r="BN9" s="41">
        <f t="shared" si="17"/>
        <v>0</v>
      </c>
      <c r="BO9" s="41">
        <f t="shared" si="17"/>
        <v>0</v>
      </c>
      <c r="BP9" s="41">
        <f t="shared" si="17"/>
        <v>0</v>
      </c>
      <c r="BQ9" s="41">
        <f t="shared" si="17"/>
        <v>0</v>
      </c>
      <c r="BR9" s="41">
        <f t="shared" si="17"/>
        <v>0</v>
      </c>
      <c r="BS9" s="41">
        <f t="shared" si="17"/>
        <v>0</v>
      </c>
      <c r="BT9" s="41">
        <f t="shared" si="17"/>
        <v>0</v>
      </c>
      <c r="BU9" s="41">
        <f t="shared" si="17"/>
        <v>0</v>
      </c>
      <c r="BV9" s="41">
        <f t="shared" si="17"/>
        <v>0</v>
      </c>
      <c r="BX9" s="47">
        <f>AH9</f>
        <v>0.4</v>
      </c>
      <c r="BY9" s="47">
        <v>0</v>
      </c>
      <c r="BZ9" s="47">
        <v>0</v>
      </c>
      <c r="CA9" s="47">
        <v>0</v>
      </c>
      <c r="CB9" s="47">
        <f>AF9</f>
        <v>0.8</v>
      </c>
      <c r="CC9" s="48">
        <v>0</v>
      </c>
      <c r="CD9" s="47">
        <f>AJ9</f>
        <v>0</v>
      </c>
      <c r="CE9" s="47">
        <v>0</v>
      </c>
      <c r="CF9" s="47">
        <v>0</v>
      </c>
      <c r="CG9" s="47">
        <v>0</v>
      </c>
      <c r="CH9" s="16"/>
      <c r="CI9" s="43">
        <f t="shared" si="10"/>
        <v>0</v>
      </c>
      <c r="CJ9" s="43">
        <f t="shared" si="11"/>
        <v>0</v>
      </c>
      <c r="CK9" s="43">
        <f t="shared" si="11"/>
        <v>0</v>
      </c>
      <c r="CL9" s="43">
        <f t="shared" si="11"/>
        <v>0</v>
      </c>
      <c r="CM9" s="43">
        <f t="shared" si="11"/>
        <v>0</v>
      </c>
      <c r="CN9" s="43">
        <f t="shared" si="11"/>
        <v>0</v>
      </c>
      <c r="CO9" s="43">
        <f t="shared" si="11"/>
        <v>0</v>
      </c>
      <c r="CP9" s="43">
        <f t="shared" si="11"/>
        <v>0</v>
      </c>
      <c r="CQ9" s="43">
        <f t="shared" si="11"/>
        <v>0</v>
      </c>
      <c r="CR9" s="43">
        <f t="shared" si="11"/>
        <v>0</v>
      </c>
      <c r="CT9" s="43">
        <f t="shared" si="12"/>
        <v>0</v>
      </c>
      <c r="CU9" s="43">
        <f t="shared" si="13"/>
        <v>0</v>
      </c>
      <c r="CV9" s="43">
        <f t="shared" si="13"/>
        <v>0</v>
      </c>
      <c r="CW9" s="43">
        <f t="shared" si="13"/>
        <v>0</v>
      </c>
      <c r="CX9" s="43">
        <f t="shared" si="13"/>
        <v>0</v>
      </c>
      <c r="CY9" s="43">
        <f t="shared" si="13"/>
        <v>0</v>
      </c>
      <c r="CZ9" s="43">
        <f t="shared" si="13"/>
        <v>0</v>
      </c>
      <c r="DA9" s="43">
        <f t="shared" si="13"/>
        <v>0</v>
      </c>
      <c r="DB9" s="43">
        <f t="shared" si="13"/>
        <v>0</v>
      </c>
      <c r="DC9" s="43">
        <f t="shared" si="13"/>
        <v>0</v>
      </c>
      <c r="DE9" s="16">
        <f t="shared" si="2"/>
        <v>15185011</v>
      </c>
      <c r="DF9" s="16"/>
      <c r="DG9" s="16">
        <f t="shared" si="3"/>
        <v>195</v>
      </c>
    </row>
    <row r="10" spans="1:112" ht="15" customHeight="1" x14ac:dyDescent="0.2">
      <c r="A10" s="16">
        <f>'Donnees - rations format CAP2ER'!B10</f>
        <v>15050110</v>
      </c>
      <c r="B10" s="15" t="str">
        <f>'Donnees - rations format CAP2ER'!C10</f>
        <v>GAEC DU LIMON</v>
      </c>
      <c r="C10" s="16" t="str">
        <f>'Donnees - rations format CAP2ER'!D10</f>
        <v>F23</v>
      </c>
      <c r="D10" s="20">
        <v>4.9671052631578947</v>
      </c>
      <c r="E10" s="20">
        <v>1.1842105263157896</v>
      </c>
      <c r="F10" s="20">
        <v>5.8552631578947372</v>
      </c>
      <c r="G10" s="21">
        <v>2</v>
      </c>
      <c r="H10" s="21">
        <v>9</v>
      </c>
      <c r="I10" s="21">
        <v>6</v>
      </c>
      <c r="K10" s="16">
        <f>'Donnees - rations format CAP2ER'!ABC10</f>
        <v>185</v>
      </c>
      <c r="L10" s="42" t="str">
        <f>'Donnees - rations format CAP2ER'!ZS10</f>
        <v>Herbe p‚turÈe</v>
      </c>
      <c r="M10" s="40">
        <f>'Donnees - rations format CAP2ER'!ABG10/100</f>
        <v>0</v>
      </c>
      <c r="N10" s="42" t="str">
        <f>'Donnees - rations format CAP2ER'!ZT10</f>
        <v>Foin</v>
      </c>
      <c r="O10" s="40">
        <f>'Donnees - rations format CAP2ER'!ABH10/100</f>
        <v>1</v>
      </c>
      <c r="P10" s="42">
        <f>'Donnees - rations format CAP2ER'!ZU10</f>
        <v>0</v>
      </c>
      <c r="Q10" s="40">
        <f>'Donnees - rations format CAP2ER'!ABI10/100</f>
        <v>0</v>
      </c>
      <c r="R10" s="42">
        <f>'Donnees - rations format CAP2ER'!ZV10</f>
        <v>0</v>
      </c>
      <c r="S10" s="40">
        <f>'Donnees - rations format CAP2ER'!ABJ10/100</f>
        <v>0</v>
      </c>
      <c r="T10" s="42">
        <f>'Donnees - rations format CAP2ER'!ZW10</f>
        <v>0</v>
      </c>
      <c r="U10" s="40">
        <f>'Donnees - rations format CAP2ER'!ABK10/100</f>
        <v>0</v>
      </c>
      <c r="V10" s="42">
        <f>'Donnees - rations format CAP2ER'!AAA10</f>
        <v>0</v>
      </c>
      <c r="W10" s="40">
        <f>'Donnees - rations format CAP2ER'!ABP10/100</f>
        <v>0</v>
      </c>
      <c r="X10" s="42">
        <f>'Donnees - rations format CAP2ER'!AAB10</f>
        <v>0</v>
      </c>
      <c r="Y10" s="40">
        <f>'Donnees - rations format CAP2ER'!ABQ10/100</f>
        <v>0</v>
      </c>
      <c r="Z10" s="16"/>
      <c r="AA10" s="41">
        <f t="shared" si="4"/>
        <v>1</v>
      </c>
      <c r="AB10" s="16"/>
      <c r="AC10" s="42" t="str">
        <f>'Donnees - rations format CAP2ER'!AAP10</f>
        <v>MaÔs grain achetÈ</v>
      </c>
      <c r="AD10" s="47">
        <f>'Donnees - rations format CAP2ER'!ACE10</f>
        <v>2</v>
      </c>
      <c r="AE10" s="42" t="str">
        <f>'Donnees - rations format CAP2ER'!AAQ10</f>
        <v>Luzerne dÈshydratÈe</v>
      </c>
      <c r="AF10" s="47">
        <f>'Donnees - rations format CAP2ER'!ACF10</f>
        <v>1.6</v>
      </c>
      <c r="AG10" s="42" t="str">
        <f>'Donnees - rations format CAP2ER'!AAR10</f>
        <v>Orge hiver achetÈe</v>
      </c>
      <c r="AH10" s="47">
        <f>'Donnees - rations format CAP2ER'!ACG10</f>
        <v>0</v>
      </c>
      <c r="AI10" s="42">
        <f>'Donnees - rations format CAP2ER'!AAS10</f>
        <v>0</v>
      </c>
      <c r="AJ10" s="47">
        <f>'Donnees - rations format CAP2ER'!ACH10</f>
        <v>0</v>
      </c>
      <c r="AK10" s="42" t="str">
        <f>'Donnees - rations format CAP2ER'!AAZ10</f>
        <v>Poudre de lait</v>
      </c>
      <c r="AL10" s="47">
        <f>'Donnees - rations format CAP2ER'!ACO10</f>
        <v>0</v>
      </c>
      <c r="AM10" s="42" t="str">
        <f>'Donnees - rations format CAP2ER'!ABA10</f>
        <v>CMV</v>
      </c>
      <c r="AN10" s="47">
        <f>'Donnees - rations format CAP2ER'!ACP10</f>
        <v>0.09</v>
      </c>
      <c r="AO10" s="16"/>
      <c r="AP10" s="40">
        <f>'Donnees - rations format CAP2ER'!ABO10/100</f>
        <v>0</v>
      </c>
      <c r="AQ10" s="40">
        <f>O10</f>
        <v>1</v>
      </c>
      <c r="AR10" s="40">
        <f>'Donnees - rations format CAP2ER'!ABQ10/100</f>
        <v>0</v>
      </c>
      <c r="AS10" s="40">
        <f>'Donnees - rations format CAP2ER'!ABR10/100</f>
        <v>0</v>
      </c>
      <c r="AT10" s="40">
        <f>'Donnees - rations format CAP2ER'!ABS10/100</f>
        <v>0</v>
      </c>
      <c r="AU10" s="40">
        <f>'Donnees - rations format CAP2ER'!ABT10/100</f>
        <v>0</v>
      </c>
      <c r="AV10" s="40">
        <f>'Donnees - rations format CAP2ER'!ABU10/100</f>
        <v>0</v>
      </c>
      <c r="AW10" s="40">
        <f>'Donnees - rations format CAP2ER'!ABV10/100</f>
        <v>0</v>
      </c>
      <c r="AX10" s="40">
        <f>'Donnees - rations format CAP2ER'!ABW10/100</f>
        <v>0</v>
      </c>
      <c r="AY10" s="40">
        <f>'Donnees - rations format CAP2ER'!ABX10/100</f>
        <v>0</v>
      </c>
      <c r="AZ10" s="40">
        <f>'Donnees - rations format CAP2ER'!ABY10/100</f>
        <v>0</v>
      </c>
      <c r="BL10" s="41">
        <f t="shared" ref="BL10:BV10" si="18">AP27</f>
        <v>0.9</v>
      </c>
      <c r="BM10" s="41">
        <f t="shared" si="18"/>
        <v>0.1</v>
      </c>
      <c r="BN10" s="41">
        <f t="shared" si="18"/>
        <v>0</v>
      </c>
      <c r="BO10" s="41">
        <f t="shared" si="18"/>
        <v>0</v>
      </c>
      <c r="BP10" s="41">
        <f t="shared" si="18"/>
        <v>0</v>
      </c>
      <c r="BQ10" s="41">
        <f t="shared" si="18"/>
        <v>0</v>
      </c>
      <c r="BR10" s="41">
        <f t="shared" si="18"/>
        <v>0</v>
      </c>
      <c r="BS10" s="41">
        <f t="shared" si="18"/>
        <v>0</v>
      </c>
      <c r="BT10" s="41">
        <f t="shared" si="18"/>
        <v>0</v>
      </c>
      <c r="BU10" s="41">
        <f t="shared" si="18"/>
        <v>0</v>
      </c>
      <c r="BV10" s="41">
        <f t="shared" si="18"/>
        <v>0</v>
      </c>
      <c r="BX10" s="47">
        <v>0</v>
      </c>
      <c r="BY10" s="47">
        <v>0</v>
      </c>
      <c r="BZ10" s="47">
        <v>0</v>
      </c>
      <c r="CA10" s="47">
        <v>0</v>
      </c>
      <c r="CB10" s="47">
        <v>0</v>
      </c>
      <c r="CC10" s="48">
        <f>AF10</f>
        <v>1.6</v>
      </c>
      <c r="CD10" s="47">
        <f>AD10</f>
        <v>2</v>
      </c>
      <c r="CE10" s="47">
        <v>0</v>
      </c>
      <c r="CF10" s="47">
        <f>AN10</f>
        <v>0.09</v>
      </c>
      <c r="CG10" s="47">
        <f>AL10</f>
        <v>0</v>
      </c>
      <c r="CH10" s="16"/>
      <c r="CT10" s="43">
        <f t="shared" ref="CT10:DC10" si="19">BX27</f>
        <v>0</v>
      </c>
      <c r="CU10" s="43">
        <f t="shared" si="19"/>
        <v>0</v>
      </c>
      <c r="CV10" s="43">
        <f t="shared" si="19"/>
        <v>0</v>
      </c>
      <c r="CW10" s="43">
        <f t="shared" si="19"/>
        <v>0</v>
      </c>
      <c r="CX10" s="43">
        <f t="shared" si="19"/>
        <v>0</v>
      </c>
      <c r="CY10" s="43">
        <f t="shared" si="19"/>
        <v>0</v>
      </c>
      <c r="CZ10" s="43">
        <f t="shared" si="19"/>
        <v>0</v>
      </c>
      <c r="DA10" s="43">
        <f t="shared" si="19"/>
        <v>0</v>
      </c>
      <c r="DB10" s="43">
        <f t="shared" si="19"/>
        <v>0.08</v>
      </c>
      <c r="DC10" s="43">
        <f t="shared" si="19"/>
        <v>0</v>
      </c>
      <c r="DE10" s="46">
        <f t="shared" si="2"/>
        <v>15050110</v>
      </c>
      <c r="DF10" s="16"/>
      <c r="DG10" s="46">
        <f t="shared" si="3"/>
        <v>0</v>
      </c>
      <c r="DH10" s="15" t="s">
        <v>2132</v>
      </c>
    </row>
    <row r="11" spans="1:112" x14ac:dyDescent="0.2">
      <c r="A11" s="16">
        <f>'Donnees - rations format CAP2ER'!B11</f>
        <v>15049247</v>
      </c>
      <c r="B11" s="15" t="str">
        <f>'Donnees - rations format CAP2ER'!C11</f>
        <v>GAEC VESCHAMBRE</v>
      </c>
      <c r="C11" s="16" t="str">
        <f>'Donnees - rations format CAP2ER'!D11</f>
        <v>F24</v>
      </c>
      <c r="D11" s="20">
        <v>3.2236842105263159</v>
      </c>
      <c r="E11" s="20">
        <v>3.0921052631578947</v>
      </c>
      <c r="F11" s="20">
        <v>5.6907894736842106</v>
      </c>
      <c r="G11" s="21">
        <v>2</v>
      </c>
      <c r="H11" s="21">
        <v>9</v>
      </c>
      <c r="I11" s="21">
        <v>6</v>
      </c>
      <c r="K11" s="16">
        <f>'Donnees - rations format CAP2ER'!ABC11</f>
        <v>140</v>
      </c>
      <c r="L11" s="42" t="str">
        <f>'Donnees - rations format CAP2ER'!ZS11</f>
        <v>Herbe p‚turÈe</v>
      </c>
      <c r="M11" s="40">
        <f>'Donnees - rations format CAP2ER'!ABG11/100</f>
        <v>0</v>
      </c>
      <c r="N11" s="42" t="str">
        <f>'Donnees - rations format CAP2ER'!ZT11</f>
        <v>Enrubannage d'herbe</v>
      </c>
      <c r="O11" s="40">
        <f>'Donnees - rations format CAP2ER'!ABH11/100</f>
        <v>0.3</v>
      </c>
      <c r="P11" s="42" t="str">
        <f>'Donnees - rations format CAP2ER'!ZU11</f>
        <v>Foin</v>
      </c>
      <c r="Q11" s="40">
        <f>'Donnees - rations format CAP2ER'!ABI11/100</f>
        <v>0.7</v>
      </c>
      <c r="R11" s="42">
        <f>'Donnees - rations format CAP2ER'!ZV11</f>
        <v>0</v>
      </c>
      <c r="S11" s="40">
        <f>'Donnees - rations format CAP2ER'!ABJ11/100</f>
        <v>0</v>
      </c>
      <c r="T11" s="42">
        <f>'Donnees - rations format CAP2ER'!ZW11</f>
        <v>0</v>
      </c>
      <c r="U11" s="40">
        <f>'Donnees - rations format CAP2ER'!ABK11/100</f>
        <v>0</v>
      </c>
      <c r="V11" s="42" t="str">
        <f>'Donnees - rations format CAP2ER'!AAA11</f>
        <v>Foin de graminÈes</v>
      </c>
      <c r="W11" s="40">
        <f>'Donnees - rations format CAP2ER'!ABP11/100</f>
        <v>0</v>
      </c>
      <c r="X11" s="42">
        <f>'Donnees - rations format CAP2ER'!AAB11</f>
        <v>0</v>
      </c>
      <c r="Y11" s="40">
        <f>'Donnees - rations format CAP2ER'!ABQ11/100</f>
        <v>0</v>
      </c>
      <c r="Z11" s="16"/>
      <c r="AA11" s="41">
        <f t="shared" si="4"/>
        <v>1</v>
      </c>
      <c r="AB11" s="16"/>
      <c r="AC11" s="42" t="str">
        <f>'Donnees - rations format CAP2ER'!AAP11</f>
        <v>Aliment VL 18% de MAT</v>
      </c>
      <c r="AD11" s="47">
        <f>'Donnees - rations format CAP2ER'!ACE11</f>
        <v>2.77</v>
      </c>
      <c r="AE11" s="42" t="str">
        <f>'Donnees - rations format CAP2ER'!AAQ11</f>
        <v>Aliment VL 22% de MAT</v>
      </c>
      <c r="AF11" s="47">
        <f>'Donnees - rations format CAP2ER'!ACF11</f>
        <v>0.22</v>
      </c>
      <c r="AG11" s="42">
        <f>'Donnees - rations format CAP2ER'!AAR11</f>
        <v>0</v>
      </c>
      <c r="AH11" s="47">
        <f>'Donnees - rations format CAP2ER'!ACG11</f>
        <v>0</v>
      </c>
      <c r="AI11" s="42">
        <f>'Donnees - rations format CAP2ER'!AAS11</f>
        <v>0</v>
      </c>
      <c r="AJ11" s="47">
        <f>'Donnees - rations format CAP2ER'!ACH11</f>
        <v>0</v>
      </c>
      <c r="AK11" s="42" t="str">
        <f>'Donnees - rations format CAP2ER'!AAZ11</f>
        <v>CMV</v>
      </c>
      <c r="AL11" s="47">
        <f>'Donnees - rations format CAP2ER'!ACO11</f>
        <v>0.12</v>
      </c>
      <c r="AM11" s="42" t="str">
        <f>'Donnees - rations format CAP2ER'!ABA11</f>
        <v>Poudre de lait</v>
      </c>
      <c r="AN11" s="47">
        <f>'Donnees - rations format CAP2ER'!ACP11</f>
        <v>0</v>
      </c>
      <c r="AO11" s="16"/>
      <c r="AP11" s="40">
        <f>'Donnees - rations format CAP2ER'!ABO11/100</f>
        <v>0</v>
      </c>
      <c r="AQ11" s="40">
        <f>Q11</f>
        <v>0.7</v>
      </c>
      <c r="AR11" s="40">
        <f>O11</f>
        <v>0.3</v>
      </c>
      <c r="AS11" s="40">
        <f>'Donnees - rations format CAP2ER'!ABR11/100</f>
        <v>0</v>
      </c>
      <c r="AT11" s="40">
        <f>'Donnees - rations format CAP2ER'!ABS11/100</f>
        <v>0</v>
      </c>
      <c r="AU11" s="40">
        <f>'Donnees - rations format CAP2ER'!ABT11/100</f>
        <v>0</v>
      </c>
      <c r="AV11" s="40">
        <f>'Donnees - rations format CAP2ER'!ABU11/100</f>
        <v>0</v>
      </c>
      <c r="AW11" s="40">
        <f>'Donnees - rations format CAP2ER'!ABV11/100</f>
        <v>0</v>
      </c>
      <c r="AX11" s="40">
        <f>'Donnees - rations format CAP2ER'!ABW11/100</f>
        <v>0</v>
      </c>
      <c r="AY11" s="40">
        <f>'Donnees - rations format CAP2ER'!ABX11/100</f>
        <v>0</v>
      </c>
      <c r="AZ11" s="40">
        <f>'Donnees - rations format CAP2ER'!ABY11/100</f>
        <v>0</v>
      </c>
      <c r="BA11" s="41">
        <f t="shared" si="7"/>
        <v>1</v>
      </c>
      <c r="BB11" s="41">
        <f t="shared" ref="BB11:BK13" si="20">AQ28</f>
        <v>0</v>
      </c>
      <c r="BC11" s="41">
        <f t="shared" si="20"/>
        <v>0</v>
      </c>
      <c r="BD11" s="41">
        <f t="shared" si="20"/>
        <v>0</v>
      </c>
      <c r="BE11" s="41">
        <f t="shared" si="20"/>
        <v>0</v>
      </c>
      <c r="BF11" s="41">
        <f t="shared" si="20"/>
        <v>0</v>
      </c>
      <c r="BG11" s="41">
        <f t="shared" si="20"/>
        <v>0</v>
      </c>
      <c r="BH11" s="41">
        <f t="shared" si="20"/>
        <v>0</v>
      </c>
      <c r="BI11" s="41">
        <f t="shared" si="20"/>
        <v>0</v>
      </c>
      <c r="BJ11" s="41">
        <f t="shared" si="20"/>
        <v>0</v>
      </c>
      <c r="BK11" s="41">
        <f t="shared" si="20"/>
        <v>0</v>
      </c>
      <c r="BL11" s="41">
        <f t="shared" ref="BL11:BV13" si="21">AP45</f>
        <v>0.2</v>
      </c>
      <c r="BM11" s="41">
        <f t="shared" si="21"/>
        <v>0.8</v>
      </c>
      <c r="BN11" s="41">
        <f t="shared" si="21"/>
        <v>0</v>
      </c>
      <c r="BO11" s="41">
        <f t="shared" si="21"/>
        <v>0</v>
      </c>
      <c r="BP11" s="41">
        <f t="shared" si="21"/>
        <v>0</v>
      </c>
      <c r="BQ11" s="41">
        <f t="shared" si="21"/>
        <v>0</v>
      </c>
      <c r="BR11" s="41">
        <f t="shared" si="21"/>
        <v>0</v>
      </c>
      <c r="BS11" s="41">
        <f t="shared" si="21"/>
        <v>0</v>
      </c>
      <c r="BT11" s="41">
        <f t="shared" si="21"/>
        <v>0</v>
      </c>
      <c r="BU11" s="41">
        <f t="shared" si="21"/>
        <v>0</v>
      </c>
      <c r="BV11" s="41">
        <f t="shared" si="21"/>
        <v>0</v>
      </c>
      <c r="BX11" s="47">
        <f>AD11</f>
        <v>2.77</v>
      </c>
      <c r="BY11" s="47">
        <f>AF11</f>
        <v>0.22</v>
      </c>
      <c r="BZ11" s="47">
        <v>0</v>
      </c>
      <c r="CA11" s="47">
        <v>0</v>
      </c>
      <c r="CB11" s="47">
        <v>0</v>
      </c>
      <c r="CC11" s="48">
        <v>0</v>
      </c>
      <c r="CD11" s="47">
        <v>0</v>
      </c>
      <c r="CE11" s="47">
        <v>0</v>
      </c>
      <c r="CF11" s="47">
        <f>AL11</f>
        <v>0.12</v>
      </c>
      <c r="CG11" s="47">
        <f>AN11</f>
        <v>0</v>
      </c>
      <c r="CH11" s="16"/>
      <c r="CI11" s="43">
        <f t="shared" si="10"/>
        <v>2.77</v>
      </c>
      <c r="CJ11" s="43">
        <f t="shared" si="11"/>
        <v>0.22</v>
      </c>
      <c r="CK11" s="43">
        <f t="shared" si="11"/>
        <v>0</v>
      </c>
      <c r="CL11" s="43">
        <f t="shared" si="11"/>
        <v>0</v>
      </c>
      <c r="CM11" s="43">
        <f t="shared" si="11"/>
        <v>0</v>
      </c>
      <c r="CN11" s="43">
        <f t="shared" si="11"/>
        <v>0</v>
      </c>
      <c r="CO11" s="43">
        <f t="shared" si="11"/>
        <v>0</v>
      </c>
      <c r="CP11" s="43">
        <f t="shared" si="11"/>
        <v>0</v>
      </c>
      <c r="CQ11" s="43">
        <f t="shared" si="11"/>
        <v>0</v>
      </c>
      <c r="CR11" s="43">
        <f t="shared" si="11"/>
        <v>0</v>
      </c>
      <c r="CT11" s="43">
        <f t="shared" si="12"/>
        <v>2.77</v>
      </c>
      <c r="CU11" s="43">
        <f t="shared" si="13"/>
        <v>0.22</v>
      </c>
      <c r="CV11" s="43">
        <f t="shared" si="13"/>
        <v>0</v>
      </c>
      <c r="CW11" s="43">
        <f t="shared" si="13"/>
        <v>0</v>
      </c>
      <c r="CX11" s="43">
        <f t="shared" si="13"/>
        <v>0</v>
      </c>
      <c r="CY11" s="43">
        <f t="shared" si="13"/>
        <v>0</v>
      </c>
      <c r="CZ11" s="43">
        <f t="shared" si="13"/>
        <v>0</v>
      </c>
      <c r="DA11" s="43">
        <f t="shared" si="13"/>
        <v>0</v>
      </c>
      <c r="DB11" s="43">
        <f t="shared" si="13"/>
        <v>0</v>
      </c>
      <c r="DC11" s="43">
        <f t="shared" si="13"/>
        <v>0</v>
      </c>
      <c r="DE11" s="16">
        <f t="shared" si="2"/>
        <v>15049247</v>
      </c>
      <c r="DF11" s="16"/>
      <c r="DG11" s="16">
        <f t="shared" si="3"/>
        <v>165</v>
      </c>
    </row>
    <row r="12" spans="1:112" x14ac:dyDescent="0.2">
      <c r="A12" s="16">
        <f>'Donnees - rations format CAP2ER'!B12</f>
        <v>15155093</v>
      </c>
      <c r="B12" s="15" t="str">
        <f>'Donnees - rations format CAP2ER'!C12</f>
        <v>Luc Lescure</v>
      </c>
      <c r="C12" s="16" t="str">
        <f>'Donnees - rations format CAP2ER'!D12</f>
        <v>F25</v>
      </c>
      <c r="D12" s="20">
        <v>5.6578947368421053</v>
      </c>
      <c r="E12" s="20">
        <v>0.46052631578947373</v>
      </c>
      <c r="F12" s="20">
        <v>5.8881578947368425</v>
      </c>
      <c r="G12" s="21">
        <v>2</v>
      </c>
      <c r="H12" s="21">
        <v>9</v>
      </c>
      <c r="I12" s="21">
        <v>6</v>
      </c>
      <c r="K12" s="16">
        <f>'Donnees - rations format CAP2ER'!ABC12</f>
        <v>172</v>
      </c>
      <c r="L12" s="42" t="str">
        <f>'Donnees - rations format CAP2ER'!ZS12</f>
        <v>Herbe p‚turÈe</v>
      </c>
      <c r="M12" s="40">
        <f>'Donnees - rations format CAP2ER'!ABG12/100</f>
        <v>0</v>
      </c>
      <c r="N12" s="42" t="str">
        <f>'Donnees - rations format CAP2ER'!ZT12</f>
        <v>Foin</v>
      </c>
      <c r="O12" s="40">
        <f>'Donnees - rations format CAP2ER'!ABH12/100</f>
        <v>1</v>
      </c>
      <c r="P12" s="42">
        <f>'Donnees - rations format CAP2ER'!ZU12</f>
        <v>0</v>
      </c>
      <c r="Q12" s="40">
        <f>'Donnees - rations format CAP2ER'!ABI12/100</f>
        <v>0</v>
      </c>
      <c r="R12" s="42">
        <f>'Donnees - rations format CAP2ER'!ZV12</f>
        <v>0</v>
      </c>
      <c r="S12" s="40">
        <f>'Donnees - rations format CAP2ER'!ABJ12/100</f>
        <v>0</v>
      </c>
      <c r="T12" s="42">
        <f>'Donnees - rations format CAP2ER'!ZW12</f>
        <v>0</v>
      </c>
      <c r="U12" s="40">
        <f>'Donnees - rations format CAP2ER'!ABK12/100</f>
        <v>0</v>
      </c>
      <c r="V12" s="42">
        <f>'Donnees - rations format CAP2ER'!AAA12</f>
        <v>0</v>
      </c>
      <c r="W12" s="40">
        <f>'Donnees - rations format CAP2ER'!ABP12/100</f>
        <v>0</v>
      </c>
      <c r="X12" s="42">
        <f>'Donnees - rations format CAP2ER'!AAB12</f>
        <v>0</v>
      </c>
      <c r="Y12" s="40">
        <f>'Donnees - rations format CAP2ER'!ABQ12/100</f>
        <v>0</v>
      </c>
      <c r="Z12" s="16"/>
      <c r="AA12" s="41">
        <f t="shared" si="4"/>
        <v>1</v>
      </c>
      <c r="AB12" s="16"/>
      <c r="AC12" s="42" t="str">
        <f>'Donnees - rations format CAP2ER'!AAP12</f>
        <v>Aliment VL 18% de MAT</v>
      </c>
      <c r="AD12" s="47">
        <f>'Donnees - rations format CAP2ER'!ACE12</f>
        <v>8.5</v>
      </c>
      <c r="AE12" s="42">
        <f>'Donnees - rations format CAP2ER'!AAQ12</f>
        <v>0</v>
      </c>
      <c r="AF12" s="47">
        <f>'Donnees - rations format CAP2ER'!ACF12</f>
        <v>0</v>
      </c>
      <c r="AG12" s="42" t="str">
        <f>'Donnees - rations format CAP2ER'!AAR12</f>
        <v>Aliment Jeunes bovins</v>
      </c>
      <c r="AH12" s="47">
        <f>'Donnees - rations format CAP2ER'!ACG12</f>
        <v>0</v>
      </c>
      <c r="AI12" s="42">
        <f>'Donnees - rations format CAP2ER'!AAS12</f>
        <v>0</v>
      </c>
      <c r="AJ12" s="47">
        <f>'Donnees - rations format CAP2ER'!ACH12</f>
        <v>0</v>
      </c>
      <c r="AK12" s="42">
        <f>'Donnees - rations format CAP2ER'!AAZ12</f>
        <v>0</v>
      </c>
      <c r="AL12" s="47">
        <f>'Donnees - rations format CAP2ER'!ACO12</f>
        <v>0</v>
      </c>
      <c r="AM12" s="42">
        <f>'Donnees - rations format CAP2ER'!ABA12</f>
        <v>0</v>
      </c>
      <c r="AN12" s="47">
        <f>'Donnees - rations format CAP2ER'!ACP12</f>
        <v>0</v>
      </c>
      <c r="AO12" s="16"/>
      <c r="AP12" s="40">
        <f>'Donnees - rations format CAP2ER'!ABO12/100</f>
        <v>0</v>
      </c>
      <c r="AQ12" s="40">
        <f t="shared" ref="AQ12:AQ17" si="22">O12</f>
        <v>1</v>
      </c>
      <c r="AR12" s="40">
        <f>'Donnees - rations format CAP2ER'!ABQ12/100</f>
        <v>0</v>
      </c>
      <c r="AS12" s="40">
        <f>'Donnees - rations format CAP2ER'!ABR12/100</f>
        <v>0</v>
      </c>
      <c r="AT12" s="40">
        <f>'Donnees - rations format CAP2ER'!ABS12/100</f>
        <v>0</v>
      </c>
      <c r="AU12" s="40">
        <f>'Donnees - rations format CAP2ER'!ABT12/100</f>
        <v>0</v>
      </c>
      <c r="AV12" s="40">
        <f>'Donnees - rations format CAP2ER'!ABU12/100</f>
        <v>0</v>
      </c>
      <c r="AW12" s="40">
        <f>'Donnees - rations format CAP2ER'!ABV12/100</f>
        <v>0</v>
      </c>
      <c r="AX12" s="40">
        <f>'Donnees - rations format CAP2ER'!ABW12/100</f>
        <v>0</v>
      </c>
      <c r="AY12" s="40">
        <f>'Donnees - rations format CAP2ER'!ABX12/100</f>
        <v>0</v>
      </c>
      <c r="AZ12" s="40">
        <f>'Donnees - rations format CAP2ER'!ABY12/100</f>
        <v>0</v>
      </c>
      <c r="BA12" s="41">
        <f t="shared" si="7"/>
        <v>0.5</v>
      </c>
      <c r="BB12" s="41">
        <f t="shared" si="20"/>
        <v>0.5</v>
      </c>
      <c r="BC12" s="41">
        <f t="shared" si="20"/>
        <v>0</v>
      </c>
      <c r="BD12" s="41">
        <f t="shared" si="20"/>
        <v>0</v>
      </c>
      <c r="BE12" s="41">
        <f t="shared" si="20"/>
        <v>0</v>
      </c>
      <c r="BF12" s="41">
        <f t="shared" si="20"/>
        <v>0</v>
      </c>
      <c r="BG12" s="41">
        <f t="shared" si="20"/>
        <v>0</v>
      </c>
      <c r="BH12" s="41">
        <f t="shared" si="20"/>
        <v>0</v>
      </c>
      <c r="BI12" s="41">
        <f t="shared" si="20"/>
        <v>0</v>
      </c>
      <c r="BJ12" s="41">
        <f t="shared" si="20"/>
        <v>0</v>
      </c>
      <c r="BK12" s="41">
        <f t="shared" si="20"/>
        <v>0</v>
      </c>
      <c r="BL12" s="41">
        <f t="shared" si="21"/>
        <v>1</v>
      </c>
      <c r="BM12" s="41">
        <f t="shared" si="21"/>
        <v>0</v>
      </c>
      <c r="BN12" s="41">
        <f t="shared" si="21"/>
        <v>0</v>
      </c>
      <c r="BO12" s="41">
        <f t="shared" si="21"/>
        <v>0</v>
      </c>
      <c r="BP12" s="41">
        <f t="shared" si="21"/>
        <v>0</v>
      </c>
      <c r="BQ12" s="41">
        <f t="shared" si="21"/>
        <v>0</v>
      </c>
      <c r="BR12" s="41">
        <f t="shared" si="21"/>
        <v>0</v>
      </c>
      <c r="BS12" s="41">
        <f t="shared" si="21"/>
        <v>0</v>
      </c>
      <c r="BT12" s="41">
        <f t="shared" si="21"/>
        <v>0</v>
      </c>
      <c r="BU12" s="41">
        <f t="shared" si="21"/>
        <v>0</v>
      </c>
      <c r="BV12" s="41">
        <f t="shared" si="21"/>
        <v>0</v>
      </c>
      <c r="BX12" s="47">
        <f>AD12</f>
        <v>8.5</v>
      </c>
      <c r="BY12" s="47">
        <v>0</v>
      </c>
      <c r="BZ12" s="47">
        <v>0</v>
      </c>
      <c r="CA12" s="47">
        <v>0</v>
      </c>
      <c r="CB12" s="47">
        <v>0</v>
      </c>
      <c r="CC12" s="48">
        <v>0</v>
      </c>
      <c r="CD12" s="47">
        <v>0</v>
      </c>
      <c r="CE12" s="47">
        <f>AH12</f>
        <v>0</v>
      </c>
      <c r="CF12" s="47">
        <v>0</v>
      </c>
      <c r="CG12" s="47">
        <v>0</v>
      </c>
      <c r="CH12" s="16"/>
      <c r="CI12" s="43">
        <f t="shared" si="10"/>
        <v>6.5</v>
      </c>
      <c r="CJ12" s="43">
        <f t="shared" si="11"/>
        <v>0</v>
      </c>
      <c r="CK12" s="43">
        <f t="shared" si="11"/>
        <v>0</v>
      </c>
      <c r="CL12" s="43">
        <f t="shared" si="11"/>
        <v>0</v>
      </c>
      <c r="CM12" s="43">
        <f t="shared" si="11"/>
        <v>0</v>
      </c>
      <c r="CN12" s="43">
        <f t="shared" si="11"/>
        <v>0</v>
      </c>
      <c r="CO12" s="43">
        <f t="shared" si="11"/>
        <v>0</v>
      </c>
      <c r="CP12" s="43">
        <f t="shared" si="11"/>
        <v>0</v>
      </c>
      <c r="CQ12" s="43">
        <f t="shared" si="11"/>
        <v>0</v>
      </c>
      <c r="CR12" s="43">
        <f t="shared" si="11"/>
        <v>0</v>
      </c>
      <c r="CT12" s="43">
        <f t="shared" si="12"/>
        <v>2</v>
      </c>
      <c r="CU12" s="43">
        <f t="shared" si="13"/>
        <v>0</v>
      </c>
      <c r="CV12" s="43">
        <f t="shared" si="13"/>
        <v>0</v>
      </c>
      <c r="CW12" s="43">
        <f t="shared" si="13"/>
        <v>0</v>
      </c>
      <c r="CX12" s="43">
        <f t="shared" si="13"/>
        <v>0</v>
      </c>
      <c r="CY12" s="43">
        <f t="shared" si="13"/>
        <v>0</v>
      </c>
      <c r="CZ12" s="43">
        <f t="shared" si="13"/>
        <v>0</v>
      </c>
      <c r="DA12" s="43">
        <f t="shared" si="13"/>
        <v>0</v>
      </c>
      <c r="DB12" s="43">
        <f t="shared" si="13"/>
        <v>0</v>
      </c>
      <c r="DC12" s="43">
        <f t="shared" si="13"/>
        <v>0</v>
      </c>
      <c r="DE12" s="16">
        <f t="shared" si="2"/>
        <v>15155093</v>
      </c>
      <c r="DF12" s="16"/>
      <c r="DG12" s="16">
        <f t="shared" si="3"/>
        <v>179</v>
      </c>
    </row>
    <row r="13" spans="1:112" x14ac:dyDescent="0.2">
      <c r="A13" s="16">
        <f>'Donnees - rations format CAP2ER'!B13</f>
        <v>15253051</v>
      </c>
      <c r="B13" s="15" t="str">
        <f>'Donnees - rations format CAP2ER'!C13</f>
        <v>GENEIX David</v>
      </c>
      <c r="C13" s="16" t="str">
        <f>'Donnees - rations format CAP2ER'!D13</f>
        <v>F26</v>
      </c>
      <c r="D13" s="20">
        <v>5.3289473684210531</v>
      </c>
      <c r="E13" s="20">
        <v>0</v>
      </c>
      <c r="F13" s="20">
        <v>6.677631578947369</v>
      </c>
      <c r="G13" s="21">
        <v>2</v>
      </c>
      <c r="H13" s="21"/>
      <c r="I13" s="21">
        <v>6</v>
      </c>
      <c r="K13" s="16">
        <f>'Donnees - rations format CAP2ER'!ABC13</f>
        <v>150</v>
      </c>
      <c r="L13" s="42" t="str">
        <f>'Donnees - rations format CAP2ER'!ZS13</f>
        <v>Herbe p‚turÈe</v>
      </c>
      <c r="M13" s="40">
        <f>'Donnees - rations format CAP2ER'!ABG13/100</f>
        <v>0</v>
      </c>
      <c r="N13" s="42" t="str">
        <f>'Donnees - rations format CAP2ER'!ZT13</f>
        <v>Foin</v>
      </c>
      <c r="O13" s="40">
        <f>'Donnees - rations format CAP2ER'!ABH13/100</f>
        <v>1</v>
      </c>
      <c r="P13" s="42">
        <f>'Donnees - rations format CAP2ER'!ZU13</f>
        <v>0</v>
      </c>
      <c r="Q13" s="40">
        <f>'Donnees - rations format CAP2ER'!ABI13/100</f>
        <v>0</v>
      </c>
      <c r="R13" s="42">
        <f>'Donnees - rations format CAP2ER'!ZV13</f>
        <v>0</v>
      </c>
      <c r="S13" s="40">
        <f>'Donnees - rations format CAP2ER'!ABJ13/100</f>
        <v>0</v>
      </c>
      <c r="T13" s="42">
        <f>'Donnees - rations format CAP2ER'!ZW13</f>
        <v>0</v>
      </c>
      <c r="U13" s="40">
        <f>'Donnees - rations format CAP2ER'!ABK13/100</f>
        <v>0</v>
      </c>
      <c r="V13" s="42">
        <f>'Donnees - rations format CAP2ER'!AAA13</f>
        <v>0</v>
      </c>
      <c r="W13" s="40">
        <f>'Donnees - rations format CAP2ER'!ABP13/100</f>
        <v>0</v>
      </c>
      <c r="X13" s="42" t="str">
        <f>'Donnees - rations format CAP2ER'!AAB13</f>
        <v>Foin de graminÈes</v>
      </c>
      <c r="Y13" s="40">
        <f>'Donnees - rations format CAP2ER'!ABQ13/100</f>
        <v>0</v>
      </c>
      <c r="Z13" s="16"/>
      <c r="AA13" s="41">
        <f t="shared" si="4"/>
        <v>1</v>
      </c>
      <c r="AB13" s="16"/>
      <c r="AC13" s="42" t="str">
        <f>'Donnees - rations format CAP2ER'!AAP13</f>
        <v>Aliment VL 18% de MAT</v>
      </c>
      <c r="AD13" s="47">
        <f>'Donnees - rations format CAP2ER'!ACE13</f>
        <v>5</v>
      </c>
      <c r="AE13" s="42" t="str">
        <f>'Donnees - rations format CAP2ER'!AAQ13</f>
        <v>Aliment veaux</v>
      </c>
      <c r="AF13" s="47">
        <f>'Donnees - rations format CAP2ER'!ACF13</f>
        <v>0</v>
      </c>
      <c r="AG13" s="42">
        <f>'Donnees - rations format CAP2ER'!AAR13</f>
        <v>0</v>
      </c>
      <c r="AH13" s="47">
        <f>'Donnees - rations format CAP2ER'!ACG13</f>
        <v>0</v>
      </c>
      <c r="AI13" s="42">
        <f>'Donnees - rations format CAP2ER'!AAS13</f>
        <v>0</v>
      </c>
      <c r="AJ13" s="47">
        <f>'Donnees - rations format CAP2ER'!ACH13</f>
        <v>0</v>
      </c>
      <c r="AK13" s="42" t="str">
        <f>'Donnees - rations format CAP2ER'!AAZ13</f>
        <v>CMV</v>
      </c>
      <c r="AL13" s="47">
        <f>'Donnees - rations format CAP2ER'!ACO13</f>
        <v>0.4</v>
      </c>
      <c r="AM13" s="42">
        <f>'Donnees - rations format CAP2ER'!ABA13</f>
        <v>0</v>
      </c>
      <c r="AN13" s="47">
        <f>'Donnees - rations format CAP2ER'!ACP13</f>
        <v>0</v>
      </c>
      <c r="AO13" s="16"/>
      <c r="AP13" s="40">
        <f>'Donnees - rations format CAP2ER'!ABO13/100</f>
        <v>0</v>
      </c>
      <c r="AQ13" s="40">
        <f t="shared" si="22"/>
        <v>1</v>
      </c>
      <c r="AR13" s="40">
        <f>'Donnees - rations format CAP2ER'!ABQ13/100</f>
        <v>0</v>
      </c>
      <c r="AS13" s="40">
        <f>'Donnees - rations format CAP2ER'!ABR13/100</f>
        <v>0</v>
      </c>
      <c r="AT13" s="40">
        <f>'Donnees - rations format CAP2ER'!ABS13/100</f>
        <v>0</v>
      </c>
      <c r="AU13" s="40">
        <f>'Donnees - rations format CAP2ER'!ABT13/100</f>
        <v>0</v>
      </c>
      <c r="AV13" s="40">
        <f>'Donnees - rations format CAP2ER'!ABU13/100</f>
        <v>0</v>
      </c>
      <c r="AW13" s="40">
        <f>'Donnees - rations format CAP2ER'!ABV13/100</f>
        <v>0</v>
      </c>
      <c r="AX13" s="40">
        <f>'Donnees - rations format CAP2ER'!ABW13/100</f>
        <v>0</v>
      </c>
      <c r="AY13" s="40">
        <f>'Donnees - rations format CAP2ER'!ABX13/100</f>
        <v>0</v>
      </c>
      <c r="AZ13" s="40">
        <f>'Donnees - rations format CAP2ER'!ABY13/100</f>
        <v>0</v>
      </c>
      <c r="BA13" s="41">
        <f t="shared" si="7"/>
        <v>0.5</v>
      </c>
      <c r="BB13" s="41">
        <f t="shared" si="20"/>
        <v>0.5</v>
      </c>
      <c r="BC13" s="41">
        <f t="shared" si="20"/>
        <v>0</v>
      </c>
      <c r="BD13" s="41">
        <f t="shared" si="20"/>
        <v>0</v>
      </c>
      <c r="BE13" s="41">
        <f t="shared" si="20"/>
        <v>0</v>
      </c>
      <c r="BF13" s="41">
        <f t="shared" si="20"/>
        <v>0</v>
      </c>
      <c r="BG13" s="41">
        <f t="shared" si="20"/>
        <v>0</v>
      </c>
      <c r="BH13" s="41">
        <f t="shared" si="20"/>
        <v>0</v>
      </c>
      <c r="BI13" s="41">
        <f t="shared" si="20"/>
        <v>0</v>
      </c>
      <c r="BJ13" s="41">
        <f t="shared" si="20"/>
        <v>0</v>
      </c>
      <c r="BK13" s="41">
        <f t="shared" si="20"/>
        <v>0</v>
      </c>
      <c r="BL13" s="41">
        <f t="shared" si="21"/>
        <v>1</v>
      </c>
      <c r="BM13" s="41">
        <f t="shared" si="21"/>
        <v>0</v>
      </c>
      <c r="BN13" s="41">
        <f t="shared" si="21"/>
        <v>0</v>
      </c>
      <c r="BO13" s="41">
        <f t="shared" si="21"/>
        <v>0</v>
      </c>
      <c r="BP13" s="41">
        <f t="shared" si="21"/>
        <v>0</v>
      </c>
      <c r="BQ13" s="41">
        <f t="shared" si="21"/>
        <v>0</v>
      </c>
      <c r="BR13" s="41">
        <f t="shared" si="21"/>
        <v>0</v>
      </c>
      <c r="BS13" s="41">
        <f t="shared" si="21"/>
        <v>0</v>
      </c>
      <c r="BT13" s="41">
        <f t="shared" si="21"/>
        <v>0</v>
      </c>
      <c r="BU13" s="41">
        <f t="shared" si="21"/>
        <v>0</v>
      </c>
      <c r="BV13" s="41">
        <f t="shared" si="21"/>
        <v>0</v>
      </c>
      <c r="BX13" s="47">
        <f>AD13</f>
        <v>5</v>
      </c>
      <c r="BY13" s="47">
        <v>0</v>
      </c>
      <c r="BZ13" s="47">
        <v>0</v>
      </c>
      <c r="CA13" s="47">
        <v>0</v>
      </c>
      <c r="CB13" s="47">
        <v>0</v>
      </c>
      <c r="CC13" s="48">
        <v>0</v>
      </c>
      <c r="CD13" s="47">
        <v>0</v>
      </c>
      <c r="CE13" s="47">
        <f>AF13</f>
        <v>0</v>
      </c>
      <c r="CF13" s="47">
        <f>AL13</f>
        <v>0.4</v>
      </c>
      <c r="CG13" s="47">
        <v>0</v>
      </c>
      <c r="CH13" s="16"/>
      <c r="CI13" s="43">
        <f t="shared" si="10"/>
        <v>4.5</v>
      </c>
      <c r="CJ13" s="43">
        <f t="shared" si="11"/>
        <v>0</v>
      </c>
      <c r="CK13" s="43">
        <f t="shared" si="11"/>
        <v>0</v>
      </c>
      <c r="CL13" s="43">
        <f t="shared" si="11"/>
        <v>0</v>
      </c>
      <c r="CM13" s="43">
        <f t="shared" si="11"/>
        <v>0</v>
      </c>
      <c r="CN13" s="43">
        <f t="shared" si="11"/>
        <v>0</v>
      </c>
      <c r="CO13" s="43">
        <f t="shared" si="11"/>
        <v>0</v>
      </c>
      <c r="CP13" s="43">
        <f t="shared" si="11"/>
        <v>0</v>
      </c>
      <c r="CQ13" s="43">
        <f t="shared" si="11"/>
        <v>0.4</v>
      </c>
      <c r="CR13" s="43">
        <f t="shared" si="11"/>
        <v>0</v>
      </c>
      <c r="CT13" s="43">
        <f t="shared" si="12"/>
        <v>4</v>
      </c>
      <c r="CU13" s="43">
        <f t="shared" si="13"/>
        <v>0</v>
      </c>
      <c r="CV13" s="43">
        <f t="shared" si="13"/>
        <v>0</v>
      </c>
      <c r="CW13" s="43">
        <f t="shared" si="13"/>
        <v>0</v>
      </c>
      <c r="CX13" s="43">
        <f t="shared" si="13"/>
        <v>0</v>
      </c>
      <c r="CY13" s="43">
        <f t="shared" si="13"/>
        <v>0</v>
      </c>
      <c r="CZ13" s="43">
        <f t="shared" si="13"/>
        <v>0</v>
      </c>
      <c r="DA13" s="43">
        <f t="shared" si="13"/>
        <v>0</v>
      </c>
      <c r="DB13" s="43">
        <f t="shared" si="13"/>
        <v>0.2</v>
      </c>
      <c r="DC13" s="43">
        <f t="shared" si="13"/>
        <v>0</v>
      </c>
      <c r="DE13" s="16">
        <f t="shared" si="2"/>
        <v>15253051</v>
      </c>
      <c r="DF13" s="16"/>
      <c r="DG13" s="16">
        <f t="shared" si="3"/>
        <v>90</v>
      </c>
    </row>
    <row r="14" spans="1:112" x14ac:dyDescent="0.2">
      <c r="A14" s="16">
        <f>'Donnees - rations format CAP2ER'!B14</f>
        <v>15227030</v>
      </c>
      <c r="B14" s="15" t="str">
        <f>'Donnees - rations format CAP2ER'!C14</f>
        <v>EARL Cairon Rollin</v>
      </c>
      <c r="C14" s="16" t="str">
        <f>'Donnees - rations format CAP2ER'!D14</f>
        <v>F27</v>
      </c>
      <c r="D14" s="20">
        <v>6.25</v>
      </c>
      <c r="E14" s="20">
        <v>0</v>
      </c>
      <c r="F14" s="20">
        <v>5.7565789473684212</v>
      </c>
      <c r="G14" s="21">
        <v>2</v>
      </c>
      <c r="H14" s="21"/>
      <c r="I14" s="21">
        <v>6</v>
      </c>
      <c r="K14" s="16">
        <f>'Donnees - rations format CAP2ER'!ABC14</f>
        <v>190</v>
      </c>
      <c r="L14" s="42" t="str">
        <f>'Donnees - rations format CAP2ER'!ZS14</f>
        <v>Herbe p‚turÈe</v>
      </c>
      <c r="M14" s="40">
        <f>'Donnees - rations format CAP2ER'!ABG14/100</f>
        <v>0</v>
      </c>
      <c r="N14" s="42" t="str">
        <f>'Donnees - rations format CAP2ER'!ZT14</f>
        <v>Foin</v>
      </c>
      <c r="O14" s="40">
        <f>'Donnees - rations format CAP2ER'!ABH14/100</f>
        <v>0.5</v>
      </c>
      <c r="P14" s="42" t="str">
        <f>'Donnees - rations format CAP2ER'!ZU14</f>
        <v>Foin de lÈgumineuses</v>
      </c>
      <c r="Q14" s="40">
        <f>'Donnees - rations format CAP2ER'!ABI14/100</f>
        <v>0.5</v>
      </c>
      <c r="R14" s="42">
        <f>'Donnees - rations format CAP2ER'!ZV14</f>
        <v>0</v>
      </c>
      <c r="S14" s="40">
        <f>'Donnees - rations format CAP2ER'!ABJ14/100</f>
        <v>0</v>
      </c>
      <c r="T14" s="42">
        <f>'Donnees - rations format CAP2ER'!ZW14</f>
        <v>0</v>
      </c>
      <c r="U14" s="40">
        <f>'Donnees - rations format CAP2ER'!ABK14/100</f>
        <v>0</v>
      </c>
      <c r="V14" s="42" t="str">
        <f>'Donnees - rations format CAP2ER'!AAA14</f>
        <v>Foin de graminÈes</v>
      </c>
      <c r="W14" s="40">
        <f>'Donnees - rations format CAP2ER'!ABP14/100</f>
        <v>0</v>
      </c>
      <c r="X14" s="42">
        <f>'Donnees - rations format CAP2ER'!AAB14</f>
        <v>0</v>
      </c>
      <c r="Y14" s="40">
        <f>'Donnees - rations format CAP2ER'!ABQ14/100</f>
        <v>0</v>
      </c>
      <c r="Z14" s="16"/>
      <c r="AA14" s="41">
        <f t="shared" si="4"/>
        <v>1</v>
      </c>
      <c r="AB14" s="16"/>
      <c r="AC14" s="42" t="str">
        <f>'Donnees - rations format CAP2ER'!AAP14</f>
        <v>Tourteau de colza</v>
      </c>
      <c r="AD14" s="47">
        <f>'Donnees - rations format CAP2ER'!ACE14</f>
        <v>1</v>
      </c>
      <c r="AE14" s="42" t="str">
        <f>'Donnees - rations format CAP2ER'!AAQ14</f>
        <v>Luzerne dÈshydratÈe</v>
      </c>
      <c r="AF14" s="47">
        <f>'Donnees - rations format CAP2ER'!ACF14</f>
        <v>0.5</v>
      </c>
      <c r="AG14" s="42" t="str">
        <f>'Donnees - rations format CAP2ER'!AAR14</f>
        <v>Aliment VL 18% de MAT</v>
      </c>
      <c r="AH14" s="47">
        <f>'Donnees - rations format CAP2ER'!ACG14</f>
        <v>1.5</v>
      </c>
      <c r="AI14" s="42">
        <f>'Donnees - rations format CAP2ER'!AAS14</f>
        <v>0</v>
      </c>
      <c r="AJ14" s="47">
        <f>'Donnees - rations format CAP2ER'!ACH14</f>
        <v>0</v>
      </c>
      <c r="AK14" s="42" t="str">
        <f>'Donnees - rations format CAP2ER'!AAZ14</f>
        <v>Poudre de lait</v>
      </c>
      <c r="AL14" s="47">
        <f>'Donnees - rations format CAP2ER'!ACO14</f>
        <v>0</v>
      </c>
      <c r="AM14" s="42">
        <f>'Donnees - rations format CAP2ER'!ABA14</f>
        <v>0</v>
      </c>
      <c r="AN14" s="47">
        <f>'Donnees - rations format CAP2ER'!ACP14</f>
        <v>0</v>
      </c>
      <c r="AO14" s="16"/>
      <c r="AP14" s="40">
        <f>'Donnees - rations format CAP2ER'!ABO14/100</f>
        <v>0</v>
      </c>
      <c r="AQ14" s="40">
        <f t="shared" si="22"/>
        <v>0.5</v>
      </c>
      <c r="AR14" s="40">
        <f>'Donnees - rations format CAP2ER'!ABQ14/100</f>
        <v>0</v>
      </c>
      <c r="AS14" s="40">
        <f>'Donnees - rations format CAP2ER'!ABR14/100</f>
        <v>0</v>
      </c>
      <c r="AT14" s="40">
        <f>'Donnees - rations format CAP2ER'!ABS14/100</f>
        <v>0</v>
      </c>
      <c r="AU14" s="40">
        <f>'Donnees - rations format CAP2ER'!ABT14/100</f>
        <v>0</v>
      </c>
      <c r="AV14" s="40">
        <f>Q14</f>
        <v>0.5</v>
      </c>
      <c r="AW14" s="40">
        <f>'Donnees - rations format CAP2ER'!ABV14/100</f>
        <v>0</v>
      </c>
      <c r="AX14" s="40">
        <f>'Donnees - rations format CAP2ER'!ABW14/100</f>
        <v>0</v>
      </c>
      <c r="AY14" s="40">
        <f>'Donnees - rations format CAP2ER'!ABX14/100</f>
        <v>0</v>
      </c>
      <c r="AZ14" s="40">
        <f>'Donnees - rations format CAP2ER'!ABY14/100</f>
        <v>0</v>
      </c>
      <c r="BL14" s="41">
        <f t="shared" ref="BL14:BV14" si="23">AP31</f>
        <v>0.95</v>
      </c>
      <c r="BM14" s="41">
        <f t="shared" si="23"/>
        <v>0.05</v>
      </c>
      <c r="BN14" s="41">
        <f t="shared" si="23"/>
        <v>0</v>
      </c>
      <c r="BO14" s="41">
        <f t="shared" si="23"/>
        <v>0</v>
      </c>
      <c r="BP14" s="41">
        <f t="shared" si="23"/>
        <v>0</v>
      </c>
      <c r="BQ14" s="41">
        <f t="shared" si="23"/>
        <v>0</v>
      </c>
      <c r="BR14" s="41">
        <f t="shared" si="23"/>
        <v>0</v>
      </c>
      <c r="BS14" s="41">
        <f t="shared" si="23"/>
        <v>0</v>
      </c>
      <c r="BT14" s="41">
        <f t="shared" si="23"/>
        <v>0</v>
      </c>
      <c r="BU14" s="41">
        <f t="shared" si="23"/>
        <v>0</v>
      </c>
      <c r="BV14" s="41">
        <f t="shared" si="23"/>
        <v>0</v>
      </c>
      <c r="BX14" s="47">
        <v>0</v>
      </c>
      <c r="BY14" s="47">
        <v>0</v>
      </c>
      <c r="BZ14" s="47">
        <v>0</v>
      </c>
      <c r="CA14" s="47">
        <f>AD14</f>
        <v>1</v>
      </c>
      <c r="CB14" s="47">
        <v>0</v>
      </c>
      <c r="CC14" s="48">
        <f>AF14</f>
        <v>0.5</v>
      </c>
      <c r="CD14" s="47">
        <v>0</v>
      </c>
      <c r="CE14" s="47">
        <v>0</v>
      </c>
      <c r="CF14" s="47">
        <v>0</v>
      </c>
      <c r="CG14" s="47">
        <f>AL14</f>
        <v>0</v>
      </c>
      <c r="CH14" s="16"/>
      <c r="CT14" s="43">
        <f t="shared" ref="CT14:DC14" si="24">BX31</f>
        <v>0</v>
      </c>
      <c r="CU14" s="43">
        <f t="shared" si="24"/>
        <v>0</v>
      </c>
      <c r="CV14" s="43">
        <f t="shared" si="24"/>
        <v>0</v>
      </c>
      <c r="CW14" s="43">
        <f t="shared" si="24"/>
        <v>0</v>
      </c>
      <c r="CX14" s="43">
        <f t="shared" si="24"/>
        <v>0</v>
      </c>
      <c r="CY14" s="43">
        <f t="shared" si="24"/>
        <v>0</v>
      </c>
      <c r="CZ14" s="43">
        <f t="shared" si="24"/>
        <v>0</v>
      </c>
      <c r="DA14" s="43">
        <f t="shared" si="24"/>
        <v>0</v>
      </c>
      <c r="DB14" s="43">
        <f t="shared" si="24"/>
        <v>0</v>
      </c>
      <c r="DC14" s="43">
        <f t="shared" si="24"/>
        <v>0</v>
      </c>
      <c r="DE14" s="46">
        <f t="shared" si="2"/>
        <v>15227030</v>
      </c>
      <c r="DF14" s="16"/>
      <c r="DG14" s="46">
        <f t="shared" si="3"/>
        <v>0</v>
      </c>
      <c r="DH14" s="15" t="s">
        <v>2132</v>
      </c>
    </row>
    <row r="15" spans="1:112" x14ac:dyDescent="0.2">
      <c r="A15" s="16">
        <f>'Donnees - rations format CAP2ER'!B15</f>
        <v>15248317</v>
      </c>
      <c r="B15" s="15" t="str">
        <f>'Donnees - rations format CAP2ER'!C15</f>
        <v>MISSIEL Hervé</v>
      </c>
      <c r="C15" s="16" t="str">
        <f>'Donnees - rations format CAP2ER'!D15</f>
        <v>F28</v>
      </c>
      <c r="D15" s="20">
        <v>5.427631578947369</v>
      </c>
      <c r="E15" s="20">
        <v>1.3157894736842106</v>
      </c>
      <c r="F15" s="20">
        <v>5.2631578947368425</v>
      </c>
      <c r="G15" s="21">
        <v>2</v>
      </c>
      <c r="H15" s="21">
        <v>9</v>
      </c>
      <c r="I15" s="21">
        <v>6</v>
      </c>
      <c r="K15" s="16">
        <f>'Donnees - rations format CAP2ER'!ABC15</f>
        <v>180</v>
      </c>
      <c r="L15" s="42" t="str">
        <f>'Donnees - rations format CAP2ER'!ZS15</f>
        <v>Herbe p‚turÈe</v>
      </c>
      <c r="M15" s="40">
        <f>'Donnees - rations format CAP2ER'!ABG15/100</f>
        <v>0</v>
      </c>
      <c r="N15" s="42" t="str">
        <f>'Donnees - rations format CAP2ER'!ZT15</f>
        <v>Foin</v>
      </c>
      <c r="O15" s="40">
        <f>'Donnees - rations format CAP2ER'!ABH15/100</f>
        <v>0.88</v>
      </c>
      <c r="P15" s="42">
        <f>'Donnees - rations format CAP2ER'!ZU15</f>
        <v>0</v>
      </c>
      <c r="Q15" s="40">
        <f>'Donnees - rations format CAP2ER'!ABI15/100</f>
        <v>0</v>
      </c>
      <c r="R15" s="42">
        <f>'Donnees - rations format CAP2ER'!ZV15</f>
        <v>0</v>
      </c>
      <c r="S15" s="40">
        <f>'Donnees - rations format CAP2ER'!ABJ15/100</f>
        <v>0</v>
      </c>
      <c r="T15" s="42">
        <f>'Donnees - rations format CAP2ER'!ZW15</f>
        <v>0</v>
      </c>
      <c r="U15" s="40">
        <f>'Donnees - rations format CAP2ER'!ABK15/100</f>
        <v>0</v>
      </c>
      <c r="V15" s="42" t="str">
        <f>'Donnees - rations format CAP2ER'!AAA15</f>
        <v>Foin de graminÈes</v>
      </c>
      <c r="W15" s="40">
        <f>'Donnees - rations format CAP2ER'!ABP15/100</f>
        <v>0.12</v>
      </c>
      <c r="X15" s="42">
        <f>'Donnees - rations format CAP2ER'!AAB15</f>
        <v>0</v>
      </c>
      <c r="Y15" s="40">
        <f>'Donnees - rations format CAP2ER'!ABQ15/100</f>
        <v>0</v>
      </c>
      <c r="Z15" s="16"/>
      <c r="AA15" s="41">
        <f t="shared" si="4"/>
        <v>1</v>
      </c>
      <c r="AB15" s="16"/>
      <c r="AC15" s="42" t="str">
        <f>'Donnees - rations format CAP2ER'!AAP15</f>
        <v>Aliment VL 22% de MAT</v>
      </c>
      <c r="AD15" s="47">
        <f>'Donnees - rations format CAP2ER'!ACE15</f>
        <v>0.5</v>
      </c>
      <c r="AE15" s="42" t="str">
        <f>'Donnees - rations format CAP2ER'!AAQ15</f>
        <v>Aliment VL 18% de MAT</v>
      </c>
      <c r="AF15" s="47">
        <f>'Donnees - rations format CAP2ER'!ACF15</f>
        <v>0</v>
      </c>
      <c r="AG15" s="42" t="str">
        <f>'Donnees - rations format CAP2ER'!AAR15</f>
        <v>Tourteau de colza</v>
      </c>
      <c r="AH15" s="47">
        <f>'Donnees - rations format CAP2ER'!ACG15</f>
        <v>0.5</v>
      </c>
      <c r="AI15" s="42">
        <f>'Donnees - rations format CAP2ER'!AAS15</f>
        <v>0</v>
      </c>
      <c r="AJ15" s="47">
        <f>'Donnees - rations format CAP2ER'!ACH15</f>
        <v>0</v>
      </c>
      <c r="AK15" s="42" t="str">
        <f>'Donnees - rations format CAP2ER'!AAZ15</f>
        <v>Poudre de lait</v>
      </c>
      <c r="AL15" s="47">
        <f>'Donnees - rations format CAP2ER'!ACO15</f>
        <v>0</v>
      </c>
      <c r="AM15" s="42" t="str">
        <f>'Donnees - rations format CAP2ER'!ABA15</f>
        <v>CMV</v>
      </c>
      <c r="AN15" s="47">
        <f>'Donnees - rations format CAP2ER'!ACP15</f>
        <v>0.25</v>
      </c>
      <c r="AO15" s="16"/>
      <c r="AP15" s="40">
        <f>'Donnees - rations format CAP2ER'!ABO15/100</f>
        <v>0</v>
      </c>
      <c r="AQ15" s="40">
        <f t="shared" si="22"/>
        <v>0.88</v>
      </c>
      <c r="AR15" s="40">
        <f>'Donnees - rations format CAP2ER'!ABQ15/100</f>
        <v>0</v>
      </c>
      <c r="AS15" s="40">
        <f>'Donnees - rations format CAP2ER'!ABR15/100</f>
        <v>0</v>
      </c>
      <c r="AT15" s="40">
        <f>'Donnees - rations format CAP2ER'!ABS15/100</f>
        <v>0</v>
      </c>
      <c r="AU15" s="40">
        <f>'Donnees - rations format CAP2ER'!ABT15/100</f>
        <v>0</v>
      </c>
      <c r="AV15" s="40">
        <f>'Donnees - rations format CAP2ER'!ABU15/100</f>
        <v>0</v>
      </c>
      <c r="AW15" s="40">
        <f>'Donnees - rations format CAP2ER'!ABV15/100</f>
        <v>0</v>
      </c>
      <c r="AX15" s="40">
        <f>'Donnees - rations format CAP2ER'!ABW15/100</f>
        <v>0</v>
      </c>
      <c r="AY15" s="40">
        <f>W15</f>
        <v>0.12</v>
      </c>
      <c r="AZ15" s="40">
        <f>'Donnees - rations format CAP2ER'!ABY15/100</f>
        <v>0</v>
      </c>
      <c r="BA15" s="41">
        <f t="shared" si="7"/>
        <v>1</v>
      </c>
      <c r="BB15" s="41">
        <f t="shared" ref="BB15:BK17" si="25">AQ32</f>
        <v>0</v>
      </c>
      <c r="BC15" s="41">
        <f t="shared" si="25"/>
        <v>0</v>
      </c>
      <c r="BD15" s="41">
        <f t="shared" si="25"/>
        <v>0</v>
      </c>
      <c r="BE15" s="41">
        <f t="shared" si="25"/>
        <v>0</v>
      </c>
      <c r="BF15" s="41">
        <f t="shared" si="25"/>
        <v>0</v>
      </c>
      <c r="BG15" s="41">
        <f t="shared" si="25"/>
        <v>0</v>
      </c>
      <c r="BH15" s="41">
        <f t="shared" si="25"/>
        <v>0</v>
      </c>
      <c r="BI15" s="41">
        <f t="shared" si="25"/>
        <v>0</v>
      </c>
      <c r="BJ15" s="41">
        <f t="shared" si="25"/>
        <v>0</v>
      </c>
      <c r="BK15" s="41">
        <f t="shared" si="25"/>
        <v>0</v>
      </c>
      <c r="BL15" s="41">
        <f t="shared" ref="BL15:BV17" si="26">AP49</f>
        <v>0.65</v>
      </c>
      <c r="BM15" s="41">
        <f t="shared" si="26"/>
        <v>0.35</v>
      </c>
      <c r="BN15" s="41">
        <f t="shared" si="26"/>
        <v>0</v>
      </c>
      <c r="BO15" s="41">
        <f t="shared" si="26"/>
        <v>0</v>
      </c>
      <c r="BP15" s="41">
        <f t="shared" si="26"/>
        <v>0</v>
      </c>
      <c r="BQ15" s="41">
        <f t="shared" si="26"/>
        <v>0</v>
      </c>
      <c r="BR15" s="41">
        <f t="shared" si="26"/>
        <v>0</v>
      </c>
      <c r="BS15" s="41">
        <f t="shared" si="26"/>
        <v>0</v>
      </c>
      <c r="BT15" s="41">
        <f t="shared" si="26"/>
        <v>0</v>
      </c>
      <c r="BU15" s="41">
        <f t="shared" si="26"/>
        <v>0</v>
      </c>
      <c r="BV15" s="41">
        <f t="shared" si="26"/>
        <v>0</v>
      </c>
      <c r="BX15" s="47">
        <f>AF15</f>
        <v>0</v>
      </c>
      <c r="BY15" s="47">
        <f>AD15</f>
        <v>0.5</v>
      </c>
      <c r="BZ15" s="47">
        <v>0</v>
      </c>
      <c r="CA15" s="47">
        <v>0</v>
      </c>
      <c r="CB15" s="47">
        <v>0</v>
      </c>
      <c r="CC15" s="48">
        <v>0</v>
      </c>
      <c r="CD15" s="47">
        <v>0</v>
      </c>
      <c r="CE15" s="47">
        <v>0</v>
      </c>
      <c r="CF15" s="47">
        <f>AN15</f>
        <v>0.25</v>
      </c>
      <c r="CG15" s="47">
        <f>AL15</f>
        <v>0</v>
      </c>
      <c r="CH15" s="16"/>
      <c r="CI15" s="43">
        <f t="shared" si="10"/>
        <v>0</v>
      </c>
      <c r="CJ15" s="43">
        <f t="shared" si="11"/>
        <v>0</v>
      </c>
      <c r="CK15" s="43">
        <f t="shared" si="11"/>
        <v>0</v>
      </c>
      <c r="CL15" s="43">
        <f t="shared" si="11"/>
        <v>0</v>
      </c>
      <c r="CM15" s="43">
        <f t="shared" si="11"/>
        <v>0</v>
      </c>
      <c r="CN15" s="43">
        <f t="shared" si="11"/>
        <v>0</v>
      </c>
      <c r="CO15" s="43">
        <f t="shared" si="11"/>
        <v>0</v>
      </c>
      <c r="CP15" s="43">
        <f t="shared" si="11"/>
        <v>0</v>
      </c>
      <c r="CQ15" s="43">
        <f t="shared" si="11"/>
        <v>0</v>
      </c>
      <c r="CR15" s="43">
        <f t="shared" si="11"/>
        <v>0</v>
      </c>
      <c r="CT15" s="43">
        <f t="shared" si="12"/>
        <v>0</v>
      </c>
      <c r="CU15" s="43">
        <f t="shared" si="13"/>
        <v>0</v>
      </c>
      <c r="CV15" s="43">
        <f t="shared" si="13"/>
        <v>0</v>
      </c>
      <c r="CW15" s="43">
        <f t="shared" si="13"/>
        <v>0</v>
      </c>
      <c r="CX15" s="43">
        <f t="shared" si="13"/>
        <v>0</v>
      </c>
      <c r="CY15" s="43">
        <f t="shared" si="13"/>
        <v>0</v>
      </c>
      <c r="CZ15" s="43">
        <f t="shared" si="13"/>
        <v>0</v>
      </c>
      <c r="DA15" s="43">
        <f t="shared" si="13"/>
        <v>0</v>
      </c>
      <c r="DB15" s="43">
        <f t="shared" si="13"/>
        <v>0</v>
      </c>
      <c r="DC15" s="43">
        <f t="shared" si="13"/>
        <v>0</v>
      </c>
      <c r="DE15" s="16">
        <f t="shared" si="2"/>
        <v>15248317</v>
      </c>
      <c r="DF15" s="16"/>
      <c r="DG15" s="16">
        <f t="shared" si="3"/>
        <v>65</v>
      </c>
    </row>
    <row r="16" spans="1:112" ht="15" customHeight="1" x14ac:dyDescent="0.2">
      <c r="A16" s="16">
        <f>'Donnees - rations format CAP2ER'!B16</f>
        <v>15114107</v>
      </c>
      <c r="B16" s="15" t="str">
        <f>'Donnees - rations format CAP2ER'!C16</f>
        <v>INRA de Marcenat Bota</v>
      </c>
      <c r="C16" s="16" t="str">
        <f>'Donnees - rations format CAP2ER'!D16</f>
        <v>F29</v>
      </c>
      <c r="D16" s="20">
        <v>4.9342105263157894</v>
      </c>
      <c r="E16" s="20">
        <v>0.98684210526315796</v>
      </c>
      <c r="F16" s="20">
        <v>6.0855263157894743</v>
      </c>
      <c r="G16" s="21">
        <v>2</v>
      </c>
      <c r="H16" s="21">
        <v>9</v>
      </c>
      <c r="I16" s="21">
        <v>6</v>
      </c>
      <c r="K16" s="16">
        <f>'Donnees - rations format CAP2ER'!ABC16</f>
        <v>150</v>
      </c>
      <c r="L16" s="42" t="str">
        <f>'Donnees - rations format CAP2ER'!ZS16</f>
        <v>Herbe p‚turÈe</v>
      </c>
      <c r="M16" s="40">
        <f>'Donnees - rations format CAP2ER'!ABG16/100</f>
        <v>0</v>
      </c>
      <c r="N16" s="42" t="str">
        <f>'Donnees - rations format CAP2ER'!ZT16</f>
        <v>Foin</v>
      </c>
      <c r="O16" s="40">
        <f>'Donnees - rations format CAP2ER'!ABH16/100</f>
        <v>1</v>
      </c>
      <c r="P16" s="42">
        <f>'Donnees - rations format CAP2ER'!ZU16</f>
        <v>0</v>
      </c>
      <c r="Q16" s="40">
        <f>'Donnees - rations format CAP2ER'!ABI16/100</f>
        <v>0</v>
      </c>
      <c r="R16" s="42">
        <f>'Donnees - rations format CAP2ER'!ZV16</f>
        <v>0</v>
      </c>
      <c r="S16" s="40">
        <f>'Donnees - rations format CAP2ER'!ABJ16/100</f>
        <v>0</v>
      </c>
      <c r="T16" s="42">
        <f>'Donnees - rations format CAP2ER'!ZW16</f>
        <v>0</v>
      </c>
      <c r="U16" s="40">
        <f>'Donnees - rations format CAP2ER'!ABK16/100</f>
        <v>0</v>
      </c>
      <c r="V16" s="42">
        <f>'Donnees - rations format CAP2ER'!AAA16</f>
        <v>0</v>
      </c>
      <c r="W16" s="40">
        <f>'Donnees - rations format CAP2ER'!ABP16/100</f>
        <v>0</v>
      </c>
      <c r="X16" s="42">
        <f>'Donnees - rations format CAP2ER'!AAB16</f>
        <v>0</v>
      </c>
      <c r="Y16" s="40">
        <f>'Donnees - rations format CAP2ER'!ABQ16/100</f>
        <v>0</v>
      </c>
      <c r="Z16" s="16"/>
      <c r="AA16" s="41">
        <f t="shared" si="4"/>
        <v>1</v>
      </c>
      <c r="AB16" s="16"/>
      <c r="AC16" s="42">
        <f>'Donnees - rations format CAP2ER'!AAP16</f>
        <v>0</v>
      </c>
      <c r="AD16" s="47">
        <f>'Donnees - rations format CAP2ER'!ACE16</f>
        <v>0</v>
      </c>
      <c r="AE16" s="42">
        <f>'Donnees - rations format CAP2ER'!AAQ16</f>
        <v>0</v>
      </c>
      <c r="AF16" s="47">
        <f>'Donnees - rations format CAP2ER'!ACF16</f>
        <v>0</v>
      </c>
      <c r="AG16" s="42">
        <f>'Donnees - rations format CAP2ER'!AAR16</f>
        <v>0</v>
      </c>
      <c r="AH16" s="47">
        <f>'Donnees - rations format CAP2ER'!ACG16</f>
        <v>0</v>
      </c>
      <c r="AI16" s="42">
        <f>'Donnees - rations format CAP2ER'!AAS16</f>
        <v>0</v>
      </c>
      <c r="AJ16" s="47">
        <f>'Donnees - rations format CAP2ER'!ACH16</f>
        <v>0</v>
      </c>
      <c r="AK16" s="42">
        <f>'Donnees - rations format CAP2ER'!AAZ16</f>
        <v>0</v>
      </c>
      <c r="AL16" s="47">
        <f>'Donnees - rations format CAP2ER'!ACO16</f>
        <v>0</v>
      </c>
      <c r="AM16" s="42">
        <f>'Donnees - rations format CAP2ER'!ABA16</f>
        <v>0</v>
      </c>
      <c r="AN16" s="47">
        <f>'Donnees - rations format CAP2ER'!ACP16</f>
        <v>0</v>
      </c>
      <c r="AO16" s="16"/>
      <c r="AP16" s="40">
        <f>'Donnees - rations format CAP2ER'!ABO16/100</f>
        <v>0</v>
      </c>
      <c r="AQ16" s="40">
        <f t="shared" si="22"/>
        <v>1</v>
      </c>
      <c r="AR16" s="40">
        <f>'Donnees - rations format CAP2ER'!ABQ16/100</f>
        <v>0</v>
      </c>
      <c r="AS16" s="40">
        <f>'Donnees - rations format CAP2ER'!ABR16/100</f>
        <v>0</v>
      </c>
      <c r="AT16" s="40">
        <f>'Donnees - rations format CAP2ER'!ABS16/100</f>
        <v>0</v>
      </c>
      <c r="AU16" s="40">
        <f>'Donnees - rations format CAP2ER'!ABT16/100</f>
        <v>0</v>
      </c>
      <c r="AV16" s="40">
        <f>'Donnees - rations format CAP2ER'!ABU16/100</f>
        <v>0</v>
      </c>
      <c r="AW16" s="40">
        <f>'Donnees - rations format CAP2ER'!ABV16/100</f>
        <v>0</v>
      </c>
      <c r="AX16" s="40">
        <f>'Donnees - rations format CAP2ER'!ABW16/100</f>
        <v>0</v>
      </c>
      <c r="AY16" s="40">
        <f>'Donnees - rations format CAP2ER'!ABX16/100</f>
        <v>0</v>
      </c>
      <c r="AZ16" s="40">
        <f>'Donnees - rations format CAP2ER'!ABY16/100</f>
        <v>0</v>
      </c>
      <c r="BA16" s="41">
        <f t="shared" si="7"/>
        <v>0.5</v>
      </c>
      <c r="BB16" s="41">
        <f t="shared" si="25"/>
        <v>0.5</v>
      </c>
      <c r="BC16" s="41">
        <f t="shared" si="25"/>
        <v>0</v>
      </c>
      <c r="BD16" s="41">
        <f t="shared" si="25"/>
        <v>0</v>
      </c>
      <c r="BE16" s="41">
        <f t="shared" si="25"/>
        <v>0</v>
      </c>
      <c r="BF16" s="41">
        <f t="shared" si="25"/>
        <v>0</v>
      </c>
      <c r="BG16" s="41">
        <f t="shared" si="25"/>
        <v>0</v>
      </c>
      <c r="BH16" s="41">
        <f t="shared" si="25"/>
        <v>0</v>
      </c>
      <c r="BI16" s="41">
        <f t="shared" si="25"/>
        <v>0</v>
      </c>
      <c r="BJ16" s="41">
        <f t="shared" si="25"/>
        <v>0</v>
      </c>
      <c r="BK16" s="41">
        <f t="shared" si="25"/>
        <v>0</v>
      </c>
      <c r="BL16" s="41">
        <f>AP50</f>
        <v>1</v>
      </c>
      <c r="BM16" s="41">
        <f t="shared" si="26"/>
        <v>0</v>
      </c>
      <c r="BN16" s="41">
        <f t="shared" si="26"/>
        <v>0</v>
      </c>
      <c r="BO16" s="41">
        <f t="shared" si="26"/>
        <v>0</v>
      </c>
      <c r="BP16" s="41">
        <f t="shared" si="26"/>
        <v>0</v>
      </c>
      <c r="BQ16" s="41">
        <f t="shared" si="26"/>
        <v>0</v>
      </c>
      <c r="BR16" s="41">
        <f t="shared" si="26"/>
        <v>0</v>
      </c>
      <c r="BS16" s="41">
        <f t="shared" si="26"/>
        <v>0</v>
      </c>
      <c r="BT16" s="41">
        <f t="shared" si="26"/>
        <v>0</v>
      </c>
      <c r="BU16" s="41">
        <f t="shared" si="26"/>
        <v>0</v>
      </c>
      <c r="BV16" s="41">
        <f t="shared" si="26"/>
        <v>0</v>
      </c>
      <c r="BX16" s="47">
        <v>0</v>
      </c>
      <c r="BY16" s="47">
        <v>0</v>
      </c>
      <c r="BZ16" s="47">
        <v>0</v>
      </c>
      <c r="CA16" s="47">
        <v>0</v>
      </c>
      <c r="CB16" s="47">
        <v>0</v>
      </c>
      <c r="CC16" s="47">
        <v>0</v>
      </c>
      <c r="CD16" s="47">
        <v>0</v>
      </c>
      <c r="CE16" s="47">
        <v>0</v>
      </c>
      <c r="CF16" s="47">
        <v>0</v>
      </c>
      <c r="CG16" s="47">
        <v>0</v>
      </c>
      <c r="CH16" s="16"/>
      <c r="CI16" s="43">
        <f t="shared" si="10"/>
        <v>0</v>
      </c>
      <c r="CJ16" s="43">
        <f t="shared" si="11"/>
        <v>0</v>
      </c>
      <c r="CK16" s="43">
        <f t="shared" si="11"/>
        <v>0</v>
      </c>
      <c r="CL16" s="43">
        <f t="shared" si="11"/>
        <v>0</v>
      </c>
      <c r="CM16" s="43">
        <f t="shared" si="11"/>
        <v>0</v>
      </c>
      <c r="CN16" s="43">
        <f t="shared" si="11"/>
        <v>0</v>
      </c>
      <c r="CO16" s="43">
        <f t="shared" si="11"/>
        <v>0</v>
      </c>
      <c r="CP16" s="43">
        <f t="shared" si="11"/>
        <v>0</v>
      </c>
      <c r="CQ16" s="43">
        <f t="shared" si="11"/>
        <v>0</v>
      </c>
      <c r="CR16" s="43">
        <f t="shared" si="11"/>
        <v>0</v>
      </c>
      <c r="CT16" s="43">
        <f t="shared" si="12"/>
        <v>0</v>
      </c>
      <c r="CU16" s="43">
        <f t="shared" si="13"/>
        <v>0</v>
      </c>
      <c r="CV16" s="43">
        <f t="shared" si="13"/>
        <v>0</v>
      </c>
      <c r="CW16" s="43">
        <f t="shared" si="13"/>
        <v>0</v>
      </c>
      <c r="CX16" s="43">
        <f t="shared" si="13"/>
        <v>0</v>
      </c>
      <c r="CY16" s="43">
        <f t="shared" si="13"/>
        <v>0</v>
      </c>
      <c r="CZ16" s="43">
        <f t="shared" si="13"/>
        <v>0</v>
      </c>
      <c r="DA16" s="43">
        <f t="shared" si="13"/>
        <v>0</v>
      </c>
      <c r="DB16" s="43">
        <f t="shared" si="13"/>
        <v>0</v>
      </c>
      <c r="DC16" s="43">
        <f t="shared" si="13"/>
        <v>0</v>
      </c>
      <c r="DE16" s="16">
        <f t="shared" si="2"/>
        <v>15114107</v>
      </c>
      <c r="DF16" s="16"/>
      <c r="DG16" s="16">
        <f t="shared" si="3"/>
        <v>185</v>
      </c>
    </row>
    <row r="17" spans="1:111" x14ac:dyDescent="0.2">
      <c r="A17" s="16">
        <f>'Donnees - rations format CAP2ER'!B17</f>
        <v>15114107</v>
      </c>
      <c r="B17" s="15" t="str">
        <f>'Donnees - rations format CAP2ER'!C17</f>
        <v>INRA de Marcenat Pepi</v>
      </c>
      <c r="C17" s="16" t="str">
        <f>'Donnees - rations format CAP2ER'!D17</f>
        <v>F30</v>
      </c>
      <c r="D17" s="20">
        <v>5.0328947368421053</v>
      </c>
      <c r="E17" s="20">
        <v>0.88815789473684215</v>
      </c>
      <c r="F17" s="20">
        <v>6.0855263157894743</v>
      </c>
      <c r="G17" s="21">
        <v>2</v>
      </c>
      <c r="H17" s="21">
        <v>9</v>
      </c>
      <c r="I17" s="21">
        <v>6</v>
      </c>
      <c r="K17" s="16">
        <f>'Donnees - rations format CAP2ER'!ABC17</f>
        <v>150</v>
      </c>
      <c r="L17" s="42" t="str">
        <f>'Donnees - rations format CAP2ER'!ZS17</f>
        <v>Herbe p‚turÈe</v>
      </c>
      <c r="M17" s="40">
        <f>'Donnees - rations format CAP2ER'!ABG17/100</f>
        <v>0</v>
      </c>
      <c r="N17" s="42" t="str">
        <f>'Donnees - rations format CAP2ER'!ZT17</f>
        <v>Foin</v>
      </c>
      <c r="O17" s="40">
        <f>'Donnees - rations format CAP2ER'!ABH17/100</f>
        <v>1</v>
      </c>
      <c r="P17" s="42">
        <f>'Donnees - rations format CAP2ER'!ZU17</f>
        <v>0</v>
      </c>
      <c r="Q17" s="40">
        <f>'Donnees - rations format CAP2ER'!ABI17/100</f>
        <v>0</v>
      </c>
      <c r="R17" s="42">
        <f>'Donnees - rations format CAP2ER'!ZV17</f>
        <v>0</v>
      </c>
      <c r="S17" s="40">
        <f>'Donnees - rations format CAP2ER'!ABJ17/100</f>
        <v>0</v>
      </c>
      <c r="T17" s="42">
        <f>'Donnees - rations format CAP2ER'!ZW17</f>
        <v>0</v>
      </c>
      <c r="U17" s="40">
        <f>'Donnees - rations format CAP2ER'!ABK17/100</f>
        <v>0</v>
      </c>
      <c r="V17" s="42">
        <f>'Donnees - rations format CAP2ER'!AAA17</f>
        <v>0</v>
      </c>
      <c r="W17" s="40">
        <f>'Donnees - rations format CAP2ER'!ABP17/100</f>
        <v>0</v>
      </c>
      <c r="X17" s="42">
        <f>'Donnees - rations format CAP2ER'!AAB17</f>
        <v>0</v>
      </c>
      <c r="Y17" s="40">
        <f>'Donnees - rations format CAP2ER'!ABQ17/100</f>
        <v>0</v>
      </c>
      <c r="Z17" s="16"/>
      <c r="AA17" s="41">
        <f t="shared" si="4"/>
        <v>1</v>
      </c>
      <c r="AB17" s="16"/>
      <c r="AC17" s="42">
        <f>'Donnees - rations format CAP2ER'!AAP17</f>
        <v>0</v>
      </c>
      <c r="AD17" s="47">
        <f>'Donnees - rations format CAP2ER'!ACE17</f>
        <v>0</v>
      </c>
      <c r="AE17" s="42">
        <f>'Donnees - rations format CAP2ER'!AAQ17</f>
        <v>0</v>
      </c>
      <c r="AF17" s="47">
        <f>'Donnees - rations format CAP2ER'!ACF17</f>
        <v>0</v>
      </c>
      <c r="AG17" s="42">
        <f>'Donnees - rations format CAP2ER'!AAR17</f>
        <v>0</v>
      </c>
      <c r="AH17" s="47">
        <f>'Donnees - rations format CAP2ER'!ACG17</f>
        <v>0</v>
      </c>
      <c r="AI17" s="42">
        <f>'Donnees - rations format CAP2ER'!AAS17</f>
        <v>0</v>
      </c>
      <c r="AJ17" s="47">
        <f>'Donnees - rations format CAP2ER'!ACH17</f>
        <v>0</v>
      </c>
      <c r="AK17" s="42">
        <f>'Donnees - rations format CAP2ER'!AAZ17</f>
        <v>0</v>
      </c>
      <c r="AL17" s="47">
        <f>'Donnees - rations format CAP2ER'!ACO17</f>
        <v>0</v>
      </c>
      <c r="AM17" s="42">
        <f>'Donnees - rations format CAP2ER'!ABA17</f>
        <v>0</v>
      </c>
      <c r="AN17" s="47">
        <f>'Donnees - rations format CAP2ER'!ACP17</f>
        <v>0</v>
      </c>
      <c r="AO17" s="16"/>
      <c r="AP17" s="40">
        <f>'Donnees - rations format CAP2ER'!ABO17/100</f>
        <v>0</v>
      </c>
      <c r="AQ17" s="40">
        <f t="shared" si="22"/>
        <v>1</v>
      </c>
      <c r="AR17" s="40">
        <f>'Donnees - rations format CAP2ER'!ABQ17/100</f>
        <v>0</v>
      </c>
      <c r="AS17" s="40">
        <f>'Donnees - rations format CAP2ER'!ABR17/100</f>
        <v>0</v>
      </c>
      <c r="AT17" s="40">
        <f>'Donnees - rations format CAP2ER'!ABS17/100</f>
        <v>0</v>
      </c>
      <c r="AU17" s="40">
        <f>'Donnees - rations format CAP2ER'!ABT17/100</f>
        <v>0</v>
      </c>
      <c r="AV17" s="40">
        <f>'Donnees - rations format CAP2ER'!ABU17/100</f>
        <v>0</v>
      </c>
      <c r="AW17" s="40">
        <f>'Donnees - rations format CAP2ER'!ABV17/100</f>
        <v>0</v>
      </c>
      <c r="AX17" s="40">
        <f>'Donnees - rations format CAP2ER'!ABW17/100</f>
        <v>0</v>
      </c>
      <c r="AY17" s="40">
        <f>'Donnees - rations format CAP2ER'!ABX17/100</f>
        <v>0</v>
      </c>
      <c r="AZ17" s="40">
        <f>'Donnees - rations format CAP2ER'!ABY17/100</f>
        <v>0</v>
      </c>
      <c r="BA17" s="41">
        <f t="shared" si="7"/>
        <v>0.5</v>
      </c>
      <c r="BB17" s="41">
        <f t="shared" si="25"/>
        <v>0.5</v>
      </c>
      <c r="BC17" s="41">
        <f t="shared" si="25"/>
        <v>0</v>
      </c>
      <c r="BD17" s="41">
        <f t="shared" si="25"/>
        <v>0</v>
      </c>
      <c r="BE17" s="41">
        <f t="shared" si="25"/>
        <v>0</v>
      </c>
      <c r="BF17" s="41">
        <f t="shared" si="25"/>
        <v>0</v>
      </c>
      <c r="BG17" s="41">
        <f t="shared" si="25"/>
        <v>0</v>
      </c>
      <c r="BH17" s="41">
        <f t="shared" si="25"/>
        <v>0</v>
      </c>
      <c r="BI17" s="41">
        <f t="shared" si="25"/>
        <v>0</v>
      </c>
      <c r="BJ17" s="41">
        <f t="shared" si="25"/>
        <v>0</v>
      </c>
      <c r="BK17" s="41">
        <f t="shared" si="25"/>
        <v>0</v>
      </c>
      <c r="BL17" s="41">
        <f t="shared" si="26"/>
        <v>1</v>
      </c>
      <c r="BM17" s="41">
        <f t="shared" si="26"/>
        <v>0</v>
      </c>
      <c r="BN17" s="41">
        <f t="shared" si="26"/>
        <v>0</v>
      </c>
      <c r="BO17" s="41">
        <f t="shared" si="26"/>
        <v>0</v>
      </c>
      <c r="BP17" s="41">
        <f t="shared" si="26"/>
        <v>0</v>
      </c>
      <c r="BQ17" s="41">
        <f t="shared" si="26"/>
        <v>0</v>
      </c>
      <c r="BR17" s="41">
        <f t="shared" si="26"/>
        <v>0</v>
      </c>
      <c r="BS17" s="41">
        <f t="shared" si="26"/>
        <v>0</v>
      </c>
      <c r="BT17" s="41">
        <f t="shared" si="26"/>
        <v>0</v>
      </c>
      <c r="BU17" s="41">
        <f t="shared" si="26"/>
        <v>0</v>
      </c>
      <c r="BV17" s="41">
        <f t="shared" si="26"/>
        <v>0</v>
      </c>
      <c r="BX17" s="47">
        <v>0</v>
      </c>
      <c r="BY17" s="47">
        <v>0</v>
      </c>
      <c r="BZ17" s="47">
        <v>0</v>
      </c>
      <c r="CA17" s="47">
        <v>0</v>
      </c>
      <c r="CB17" s="47">
        <v>0</v>
      </c>
      <c r="CC17" s="47">
        <v>0</v>
      </c>
      <c r="CD17" s="47">
        <v>0</v>
      </c>
      <c r="CE17" s="47">
        <v>0</v>
      </c>
      <c r="CF17" s="47">
        <v>0</v>
      </c>
      <c r="CG17" s="47">
        <v>0</v>
      </c>
      <c r="CH17" s="16"/>
      <c r="CI17" s="43">
        <f t="shared" si="10"/>
        <v>0</v>
      </c>
      <c r="CJ17" s="43">
        <f t="shared" si="11"/>
        <v>0</v>
      </c>
      <c r="CK17" s="43">
        <f t="shared" si="11"/>
        <v>0</v>
      </c>
      <c r="CL17" s="43">
        <f t="shared" si="11"/>
        <v>0</v>
      </c>
      <c r="CM17" s="43">
        <f t="shared" si="11"/>
        <v>0</v>
      </c>
      <c r="CN17" s="43">
        <f t="shared" si="11"/>
        <v>0</v>
      </c>
      <c r="CO17" s="43">
        <f t="shared" si="11"/>
        <v>0</v>
      </c>
      <c r="CP17" s="43">
        <f t="shared" si="11"/>
        <v>0</v>
      </c>
      <c r="CQ17" s="43">
        <f t="shared" si="11"/>
        <v>0</v>
      </c>
      <c r="CR17" s="43">
        <f t="shared" si="11"/>
        <v>0</v>
      </c>
      <c r="CT17" s="43">
        <f t="shared" si="12"/>
        <v>0</v>
      </c>
      <c r="CU17" s="43">
        <f t="shared" si="13"/>
        <v>0</v>
      </c>
      <c r="CV17" s="43">
        <f t="shared" si="13"/>
        <v>0</v>
      </c>
      <c r="CW17" s="43">
        <f t="shared" si="13"/>
        <v>0</v>
      </c>
      <c r="CX17" s="43">
        <f t="shared" si="13"/>
        <v>0</v>
      </c>
      <c r="CY17" s="43">
        <f t="shared" si="13"/>
        <v>0</v>
      </c>
      <c r="CZ17" s="43">
        <f t="shared" si="13"/>
        <v>0</v>
      </c>
      <c r="DA17" s="43">
        <f t="shared" si="13"/>
        <v>0</v>
      </c>
      <c r="DB17" s="43">
        <f t="shared" si="13"/>
        <v>0</v>
      </c>
      <c r="DC17" s="43">
        <f t="shared" si="13"/>
        <v>0</v>
      </c>
      <c r="DE17" s="16">
        <f t="shared" si="2"/>
        <v>15114107</v>
      </c>
      <c r="DF17" s="16"/>
      <c r="DG17" s="16">
        <f t="shared" si="3"/>
        <v>185</v>
      </c>
    </row>
    <row r="18" spans="1:111" ht="16" x14ac:dyDescent="0.2">
      <c r="B18" s="22"/>
      <c r="C18" s="23"/>
      <c r="D18" s="23"/>
      <c r="K18" s="16"/>
      <c r="L18" s="16"/>
      <c r="AD18" s="47"/>
      <c r="AP18" s="14" t="s">
        <v>2104</v>
      </c>
      <c r="AQ18" s="14" t="s">
        <v>1762</v>
      </c>
      <c r="AR18" s="14"/>
      <c r="AS18" s="14"/>
      <c r="AT18" s="14"/>
      <c r="AU18" s="14"/>
      <c r="AV18" s="14"/>
      <c r="AW18" s="14"/>
      <c r="AX18" s="14"/>
      <c r="AY18" s="14"/>
      <c r="AZ18" s="14"/>
      <c r="BX18" s="14" t="s">
        <v>2104</v>
      </c>
      <c r="BY18" s="14" t="s">
        <v>1762</v>
      </c>
      <c r="BZ18" s="14"/>
      <c r="CA18" s="14"/>
      <c r="CB18" s="14"/>
      <c r="CC18" s="14"/>
      <c r="CD18" s="14"/>
      <c r="CE18" s="14"/>
      <c r="CF18" s="14"/>
      <c r="CG18" s="14"/>
    </row>
    <row r="19" spans="1:111" ht="73" customHeight="1" x14ac:dyDescent="0.2">
      <c r="B19" s="22"/>
      <c r="C19" s="23"/>
      <c r="D19" s="23"/>
      <c r="E19" s="18" t="s">
        <v>2093</v>
      </c>
      <c r="F19" s="18" t="s">
        <v>2092</v>
      </c>
      <c r="I19" s="18" t="str">
        <f>A2</f>
        <v>GEN_EDE</v>
      </c>
      <c r="K19" s="18" t="str">
        <f>'Donnees - rations format CAP2ER'!ABD2</f>
        <v>ALIM_PERIODE_2_VL</v>
      </c>
      <c r="L19" s="18" t="str">
        <f>'Donnees - rations format CAP2ER'!ZS2</f>
        <v>ALIM_FOUPROD1</v>
      </c>
      <c r="M19" s="18" t="str">
        <f>'Donnees - rations format CAP2ER'!ACR2</f>
        <v>ALIM_P2_VL_FOUPROD1</v>
      </c>
      <c r="N19" s="18" t="str">
        <f>'Donnees - rations format CAP2ER'!ZT2</f>
        <v>ALIM_FOUPROD2</v>
      </c>
      <c r="O19" s="18" t="str">
        <f>'Donnees - rations format CAP2ER'!ACS2</f>
        <v>ALIM_P2_VL_FOUPROD2</v>
      </c>
      <c r="P19" s="18" t="str">
        <f>'Donnees - rations format CAP2ER'!ZU2</f>
        <v>ALIM_FOUPROD3</v>
      </c>
      <c r="Q19" s="18" t="str">
        <f>'Donnees - rations format CAP2ER'!ACT2</f>
        <v>ALIM_P2_VL_FOUPROD3</v>
      </c>
      <c r="R19" s="18" t="str">
        <f>'Donnees - rations format CAP2ER'!ZV2</f>
        <v>ALIM_FOUPROD4</v>
      </c>
      <c r="S19" s="18" t="str">
        <f>'Donnees - rations format CAP2ER'!ACU2</f>
        <v>ALIM_P2_VL_FOUPROD4</v>
      </c>
      <c r="T19" s="18" t="str">
        <f>'Donnees - rations format CAP2ER'!ZW2</f>
        <v>ALIM_FOUPROD5</v>
      </c>
      <c r="U19" s="18" t="str">
        <f>'Donnees - rations format CAP2ER'!ACV2</f>
        <v>ALIM_P2_VL_FOUPROD5</v>
      </c>
      <c r="V19" s="18" t="str">
        <f>'Donnees - rations format CAP2ER'!AAA2</f>
        <v>ALIM_FOUACH1</v>
      </c>
      <c r="W19" s="18" t="str">
        <f>'Donnees - rations format CAP2ER'!ADA2</f>
        <v>ALIM_P2_VL_FOUACH1</v>
      </c>
      <c r="X19" s="18" t="str">
        <f>'Donnees - rations format CAP2ER'!AAB2</f>
        <v>ALIM_FOUACH2</v>
      </c>
      <c r="Y19" s="18" t="str">
        <f>'Donnees - rations format CAP2ER'!ADB2</f>
        <v>ALIM_P2_VL_FOUACH2</v>
      </c>
      <c r="AC19" s="18" t="str">
        <f>AC2</f>
        <v>ALIM_CONCACH1</v>
      </c>
      <c r="AD19" s="18" t="str">
        <f>'Donnees - rations format CAP2ER'!ADP2</f>
        <v>ALIM_P2_VL_CONCACH1</v>
      </c>
      <c r="AE19" s="18" t="str">
        <f>AE2</f>
        <v>ALIM_CONCACH2</v>
      </c>
      <c r="AF19" s="18" t="str">
        <f>'Donnees - rations format CAP2ER'!ADQ2</f>
        <v>ALIM_P2_VL_CONCACH2</v>
      </c>
      <c r="AG19" s="18" t="str">
        <f>AG2</f>
        <v>ALIM_CONCACH3</v>
      </c>
      <c r="AH19" s="18" t="str">
        <f>'Donnees - rations format CAP2ER'!ADR2</f>
        <v>ALIM_P2_VL_CONCACH3</v>
      </c>
      <c r="AI19" s="18" t="str">
        <f>AI2</f>
        <v>ALIM_CONCACH4</v>
      </c>
      <c r="AJ19" s="18" t="str">
        <f>'Donnees - rations format CAP2ER'!ADS2</f>
        <v>ALIM_P2_VL_CONCACH4</v>
      </c>
      <c r="AK19" s="18" t="str">
        <f>AK2</f>
        <v>ALIM_LIQ1</v>
      </c>
      <c r="AL19" s="18" t="str">
        <f>'Donnees - rations format CAP2ER'!ADZ2</f>
        <v>ALIM_P2_VL_LIQ1</v>
      </c>
      <c r="AM19" s="18" t="str">
        <f>AM2</f>
        <v>ALIM_LIQ2</v>
      </c>
      <c r="AN19" s="18" t="str">
        <f>'Donnees - rations format CAP2ER'!AEA2</f>
        <v>ALIM_P2_VL_LIQ2</v>
      </c>
      <c r="AP19" s="18" t="s">
        <v>2112</v>
      </c>
      <c r="AQ19" s="18" t="s">
        <v>2113</v>
      </c>
      <c r="AR19" s="18" t="s">
        <v>2114</v>
      </c>
      <c r="AS19" s="18" t="s">
        <v>2115</v>
      </c>
      <c r="AT19" s="18" t="s">
        <v>2116</v>
      </c>
      <c r="AU19" s="18" t="s">
        <v>2117</v>
      </c>
      <c r="AV19" s="18" t="s">
        <v>2168</v>
      </c>
      <c r="AW19" s="18" t="s">
        <v>2169</v>
      </c>
      <c r="AX19" s="18" t="s">
        <v>2118</v>
      </c>
      <c r="AY19" s="18" t="s">
        <v>2119</v>
      </c>
      <c r="AZ19" s="18" t="s">
        <v>2120</v>
      </c>
      <c r="BB19" s="18" t="s">
        <v>2108</v>
      </c>
      <c r="BX19" s="18" t="s">
        <v>2147</v>
      </c>
      <c r="BY19" s="18" t="s">
        <v>2148</v>
      </c>
      <c r="BZ19" s="18" t="s">
        <v>2149</v>
      </c>
      <c r="CA19" s="18" t="s">
        <v>2150</v>
      </c>
      <c r="CB19" s="18" t="s">
        <v>2151</v>
      </c>
      <c r="CC19" s="18" t="s">
        <v>2152</v>
      </c>
      <c r="CD19" s="18" t="s">
        <v>2153</v>
      </c>
      <c r="CE19" s="18" t="s">
        <v>2154</v>
      </c>
      <c r="CF19" s="18" t="s">
        <v>2155</v>
      </c>
      <c r="CG19" s="18" t="s">
        <v>2156</v>
      </c>
      <c r="CI19" s="18" t="s">
        <v>2199</v>
      </c>
      <c r="CJ19" s="18" t="s">
        <v>2191</v>
      </c>
      <c r="CK19" s="18" t="s">
        <v>2193</v>
      </c>
      <c r="CL19" s="18" t="s">
        <v>2192</v>
      </c>
      <c r="CM19" s="18" t="s">
        <v>2194</v>
      </c>
      <c r="CN19" s="18" t="s">
        <v>2195</v>
      </c>
      <c r="CO19" s="18" t="s">
        <v>2200</v>
      </c>
      <c r="CP19" s="18" t="s">
        <v>2196</v>
      </c>
      <c r="CQ19" s="18" t="s">
        <v>2197</v>
      </c>
      <c r="CR19" s="18" t="s">
        <v>2201</v>
      </c>
    </row>
    <row r="20" spans="1:111" x14ac:dyDescent="0.2">
      <c r="C20" s="23"/>
      <c r="D20" s="23"/>
      <c r="E20" s="44">
        <f>1-F20</f>
        <v>0.48190789473684215</v>
      </c>
      <c r="F20" s="43">
        <f>F3/12</f>
        <v>0.51809210526315785</v>
      </c>
      <c r="I20" s="16">
        <f t="shared" ref="I20:I34" si="27">A3</f>
        <v>15196033</v>
      </c>
      <c r="K20" s="15">
        <f>'Donnees - rations format CAP2ER'!ABD3</f>
        <v>215</v>
      </c>
      <c r="L20" s="42" t="str">
        <f>'Donnees - rations format CAP2ER'!ZS3</f>
        <v>Herbe p‚turÈe</v>
      </c>
      <c r="M20" s="40">
        <f>'Donnees - rations format CAP2ER'!ACR3/100</f>
        <v>0.9</v>
      </c>
      <c r="N20" s="42" t="str">
        <f>'Donnees - rations format CAP2ER'!ZT3</f>
        <v>Ensilage de maÔs</v>
      </c>
      <c r="O20" s="40">
        <f>'Donnees - rations format CAP2ER'!ACS3/100</f>
        <v>0</v>
      </c>
      <c r="P20" s="42" t="str">
        <f>'Donnees - rations format CAP2ER'!ZU3</f>
        <v>Enrubannage d'herbe</v>
      </c>
      <c r="Q20" s="40">
        <f>'Donnees - rations format CAP2ER'!ACT3/100</f>
        <v>0.05</v>
      </c>
      <c r="R20" s="42" t="str">
        <f>'Donnees - rations format CAP2ER'!ZV3</f>
        <v>Ensilage d'herbe</v>
      </c>
      <c r="S20" s="40">
        <f>'Donnees - rations format CAP2ER'!ACU3/100</f>
        <v>0</v>
      </c>
      <c r="T20" s="42" t="str">
        <f>'Donnees - rations format CAP2ER'!ZW3</f>
        <v>Foin</v>
      </c>
      <c r="U20" s="40">
        <f>'Donnees - rations format CAP2ER'!ACV3/100</f>
        <v>0.05</v>
      </c>
      <c r="V20" s="42">
        <f>'Donnees - rations format CAP2ER'!AAA3</f>
        <v>0</v>
      </c>
      <c r="W20" s="40">
        <f>'Donnees - rations format CAP2ER'!ADA3/100</f>
        <v>0</v>
      </c>
      <c r="X20" s="42">
        <f>'Donnees - rations format CAP2ER'!AAB3</f>
        <v>0</v>
      </c>
      <c r="Y20" s="40">
        <f>'Donnees - rations format CAP2ER'!ADB3/100</f>
        <v>0</v>
      </c>
      <c r="AA20" s="41">
        <f t="shared" ref="AA20:AA34" si="28">SUM(M20:Y20)</f>
        <v>1</v>
      </c>
      <c r="AC20" s="42" t="str">
        <f>AC3</f>
        <v>Colza achetÈ</v>
      </c>
      <c r="AD20" s="47">
        <f>'Donnees - rations format CAP2ER'!ADP3</f>
        <v>0.6</v>
      </c>
      <c r="AE20" s="42" t="str">
        <f>AE3</f>
        <v>MaÔs grain achetÈ</v>
      </c>
      <c r="AF20" s="47">
        <f>'Donnees - rations format CAP2ER'!ADQ3</f>
        <v>1.2</v>
      </c>
      <c r="AG20" s="42">
        <f>AG3</f>
        <v>0</v>
      </c>
      <c r="AH20" s="47">
        <f>'Donnees - rations format CAP2ER'!ADR3</f>
        <v>0</v>
      </c>
      <c r="AI20" s="42">
        <f>AI3</f>
        <v>0</v>
      </c>
      <c r="AJ20" s="47">
        <f>'Donnees - rations format CAP2ER'!ADS3</f>
        <v>0</v>
      </c>
      <c r="AK20" s="42" t="str">
        <f>AK3</f>
        <v>CMV</v>
      </c>
      <c r="AL20" s="47">
        <f>'Donnees - rations format CAP2ER'!ADZ3</f>
        <v>0</v>
      </c>
      <c r="AM20" s="42">
        <f>AM3</f>
        <v>0</v>
      </c>
      <c r="AN20" s="47">
        <f>'Donnees - rations format CAP2ER'!AEA3</f>
        <v>0</v>
      </c>
      <c r="AP20" s="40">
        <f t="shared" ref="AP20:AP34" si="29">M20</f>
        <v>0.9</v>
      </c>
      <c r="AQ20" s="40">
        <f>U20</f>
        <v>0.05</v>
      </c>
      <c r="AS20" s="40">
        <f>Q20</f>
        <v>0.05</v>
      </c>
      <c r="AT20" s="40">
        <v>0</v>
      </c>
      <c r="AU20" s="40">
        <v>0</v>
      </c>
      <c r="AV20" s="40">
        <v>0</v>
      </c>
      <c r="AW20" s="40">
        <v>0</v>
      </c>
      <c r="AX20" s="40">
        <v>0</v>
      </c>
      <c r="AY20" s="40">
        <v>0</v>
      </c>
      <c r="AZ20" s="40">
        <v>0</v>
      </c>
      <c r="BB20" s="41">
        <f>SUM(AP20:AZ20)</f>
        <v>1</v>
      </c>
      <c r="BX20" s="47">
        <v>0</v>
      </c>
      <c r="BY20" s="47">
        <v>0</v>
      </c>
      <c r="BZ20" s="47">
        <v>0</v>
      </c>
      <c r="CA20" s="47">
        <f>AD20</f>
        <v>0.6</v>
      </c>
      <c r="CB20" s="47">
        <v>0</v>
      </c>
      <c r="CC20" s="47">
        <v>0</v>
      </c>
      <c r="CD20" s="47">
        <v>0</v>
      </c>
      <c r="CE20" s="47">
        <v>0</v>
      </c>
      <c r="CF20" s="47">
        <f>AL20</f>
        <v>0</v>
      </c>
      <c r="CG20" s="47">
        <v>0</v>
      </c>
      <c r="CI20" s="15" t="s">
        <v>2190</v>
      </c>
      <c r="CJ20" s="15">
        <v>2.89</v>
      </c>
      <c r="CK20" s="15">
        <v>1.59</v>
      </c>
      <c r="CL20" s="15">
        <v>1.29</v>
      </c>
      <c r="CM20" s="15">
        <v>1.79</v>
      </c>
      <c r="CN20" s="15">
        <v>0.09</v>
      </c>
      <c r="CO20" s="15">
        <f>SUM(CK20:CN20)</f>
        <v>4.76</v>
      </c>
      <c r="CP20" s="15">
        <v>0.23899999999999999</v>
      </c>
      <c r="CQ20" s="15">
        <v>0.79500000000000004</v>
      </c>
      <c r="CR20" s="15">
        <f>CO20/365*1000+CP20+CQ20</f>
        <v>14.075095890410958</v>
      </c>
    </row>
    <row r="21" spans="1:111" x14ac:dyDescent="0.2">
      <c r="C21" s="23"/>
      <c r="D21" s="23"/>
      <c r="E21" s="44">
        <f t="shared" ref="E21:E34" si="30">1-F21</f>
        <v>0.52028508771929816</v>
      </c>
      <c r="F21" s="43">
        <f t="shared" ref="F21:F34" si="31">F4/12</f>
        <v>0.47971491228070179</v>
      </c>
      <c r="I21" s="16">
        <f t="shared" si="27"/>
        <v>15012010</v>
      </c>
      <c r="K21" s="15">
        <f>'Donnees - rations format CAP2ER'!ABD4</f>
        <v>29</v>
      </c>
      <c r="L21" s="42" t="str">
        <f>'Donnees - rations format CAP2ER'!ZS4</f>
        <v>Herbe p‚turÈe</v>
      </c>
      <c r="M21" s="40">
        <f>'Donnees - rations format CAP2ER'!ACR4/100</f>
        <v>0.5</v>
      </c>
      <c r="N21" s="42" t="str">
        <f>'Donnees - rations format CAP2ER'!ZT4</f>
        <v>Ensilage de maÔs</v>
      </c>
      <c r="O21" s="40">
        <f>'Donnees - rations format CAP2ER'!ACS4/100</f>
        <v>0</v>
      </c>
      <c r="P21" s="42">
        <f>'Donnees - rations format CAP2ER'!ZU4</f>
        <v>0</v>
      </c>
      <c r="Q21" s="40">
        <f>'Donnees - rations format CAP2ER'!ACT4/100</f>
        <v>0</v>
      </c>
      <c r="R21" s="42" t="str">
        <f>'Donnees - rations format CAP2ER'!ZV4</f>
        <v>Ensilage d'herbe</v>
      </c>
      <c r="S21" s="40">
        <f>'Donnees - rations format CAP2ER'!ACU4/100</f>
        <v>0</v>
      </c>
      <c r="T21" s="42" t="str">
        <f>'Donnees - rations format CAP2ER'!ZW4</f>
        <v>Foin</v>
      </c>
      <c r="U21" s="40">
        <f>'Donnees - rations format CAP2ER'!ACV4/100</f>
        <v>0.5</v>
      </c>
      <c r="V21" s="42">
        <f>'Donnees - rations format CAP2ER'!AAA4</f>
        <v>0</v>
      </c>
      <c r="W21" s="40">
        <f>'Donnees - rations format CAP2ER'!ADA4/100</f>
        <v>0</v>
      </c>
      <c r="X21" s="42">
        <f>'Donnees - rations format CAP2ER'!AAB4</f>
        <v>0</v>
      </c>
      <c r="Y21" s="40">
        <f>'Donnees - rations format CAP2ER'!ADB4/100</f>
        <v>0</v>
      </c>
      <c r="AA21" s="41">
        <f t="shared" si="28"/>
        <v>1</v>
      </c>
      <c r="AC21" s="42" t="str">
        <f t="shared" ref="AC21:AE34" si="32">AC4</f>
        <v>Aliment VL 22% de MAT</v>
      </c>
      <c r="AD21" s="47">
        <f>'Donnees - rations format CAP2ER'!ADP4</f>
        <v>1.5</v>
      </c>
      <c r="AE21" s="42" t="str">
        <f t="shared" si="32"/>
        <v>Aliment Jeunes bovins</v>
      </c>
      <c r="AF21" s="47">
        <f>'Donnees - rations format CAP2ER'!ADQ4</f>
        <v>0</v>
      </c>
      <c r="AG21" s="42" t="str">
        <f t="shared" ref="AG21" si="33">AG4</f>
        <v>Triticale achetÈ</v>
      </c>
      <c r="AH21" s="47">
        <f>'Donnees - rations format CAP2ER'!ADR4</f>
        <v>0.2</v>
      </c>
      <c r="AI21" s="42">
        <f t="shared" ref="AI21" si="34">AI4</f>
        <v>0</v>
      </c>
      <c r="AJ21" s="47">
        <f>'Donnees - rations format CAP2ER'!ADS4</f>
        <v>0</v>
      </c>
      <c r="AK21" s="42" t="str">
        <f t="shared" ref="AK21" si="35">AK4</f>
        <v>CMV</v>
      </c>
      <c r="AL21" s="47">
        <f>'Donnees - rations format CAP2ER'!ADZ4</f>
        <v>0</v>
      </c>
      <c r="AM21" s="42" t="str">
        <f t="shared" ref="AM21" si="36">AM4</f>
        <v>Poudre de lait</v>
      </c>
      <c r="AN21" s="47">
        <f>'Donnees - rations format CAP2ER'!AEA4</f>
        <v>0</v>
      </c>
      <c r="AP21" s="40">
        <f t="shared" si="29"/>
        <v>0.5</v>
      </c>
      <c r="AQ21" s="40">
        <f>U21</f>
        <v>0.5</v>
      </c>
      <c r="AR21" s="40">
        <v>0</v>
      </c>
      <c r="AS21" s="40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B21" s="41">
        <f t="shared" ref="BB21:BB34" si="37">SUM(AP21:AZ21)</f>
        <v>1</v>
      </c>
      <c r="BX21" s="47">
        <v>0</v>
      </c>
      <c r="BY21" s="47">
        <f>AD21</f>
        <v>1.5</v>
      </c>
      <c r="BZ21" s="47">
        <v>0</v>
      </c>
      <c r="CA21" s="47">
        <v>0</v>
      </c>
      <c r="CB21" s="47">
        <v>0</v>
      </c>
      <c r="CC21" s="48">
        <v>0</v>
      </c>
      <c r="CD21" s="47">
        <f>AH21</f>
        <v>0.2</v>
      </c>
      <c r="CE21" s="47">
        <f>AF21</f>
        <v>0</v>
      </c>
      <c r="CF21" s="47">
        <f>AL21</f>
        <v>0</v>
      </c>
      <c r="CG21" s="47">
        <f>AN21</f>
        <v>0</v>
      </c>
      <c r="CI21" s="15" t="s">
        <v>2198</v>
      </c>
      <c r="CJ21" s="15">
        <v>4.66</v>
      </c>
      <c r="CK21" s="15">
        <v>2</v>
      </c>
      <c r="CL21" s="15">
        <v>2.65</v>
      </c>
      <c r="CM21" s="15">
        <v>0.1</v>
      </c>
      <c r="CN21" s="15">
        <v>0.03</v>
      </c>
      <c r="CO21" s="15">
        <f>SUM(CK21:CN21)</f>
        <v>4.78</v>
      </c>
      <c r="CP21" s="15">
        <v>0.28399999999999997</v>
      </c>
      <c r="CQ21" s="15">
        <v>0.78200000000000003</v>
      </c>
      <c r="CR21" s="15">
        <f>CO21/365*1000+CP21+CQ21</f>
        <v>14.161890410958906</v>
      </c>
    </row>
    <row r="22" spans="1:111" ht="19" x14ac:dyDescent="0.25">
      <c r="C22" s="23"/>
      <c r="D22" s="23"/>
      <c r="E22" s="44">
        <f t="shared" si="30"/>
        <v>0.41337719298245612</v>
      </c>
      <c r="F22" s="43">
        <f t="shared" si="31"/>
        <v>0.58662280701754388</v>
      </c>
      <c r="I22" s="16">
        <f t="shared" si="27"/>
        <v>15063200</v>
      </c>
      <c r="K22" s="15">
        <f>'Donnees - rations format CAP2ER'!ABD5</f>
        <v>183</v>
      </c>
      <c r="L22" s="42" t="str">
        <f>'Donnees - rations format CAP2ER'!ZS5</f>
        <v>Herbe p‚turÈe</v>
      </c>
      <c r="M22" s="40">
        <f>'Donnees - rations format CAP2ER'!ACR5/100</f>
        <v>1</v>
      </c>
      <c r="N22" s="42" t="str">
        <f>'Donnees - rations format CAP2ER'!ZT5</f>
        <v>Enrubannage d'herbe</v>
      </c>
      <c r="O22" s="40">
        <f>'Donnees - rations format CAP2ER'!ACS5/100</f>
        <v>0</v>
      </c>
      <c r="P22" s="42" t="str">
        <f>'Donnees - rations format CAP2ER'!ZU5</f>
        <v>Foin</v>
      </c>
      <c r="Q22" s="40">
        <f>'Donnees - rations format CAP2ER'!ACT5/100</f>
        <v>0</v>
      </c>
      <c r="R22" s="42">
        <f>'Donnees - rations format CAP2ER'!ZV5</f>
        <v>0</v>
      </c>
      <c r="S22" s="40">
        <f>'Donnees - rations format CAP2ER'!ACU5/100</f>
        <v>0</v>
      </c>
      <c r="T22" s="42">
        <f>'Donnees - rations format CAP2ER'!ZW5</f>
        <v>0</v>
      </c>
      <c r="U22" s="40">
        <f>'Donnees - rations format CAP2ER'!ACV5/100</f>
        <v>0</v>
      </c>
      <c r="V22" s="42" t="str">
        <f>'Donnees - rations format CAP2ER'!AAA5</f>
        <v>MaÔs ensilage achetÈ</v>
      </c>
      <c r="W22" s="40">
        <f>'Donnees - rations format CAP2ER'!ADA5/100</f>
        <v>0</v>
      </c>
      <c r="X22" s="42">
        <f>'Donnees - rations format CAP2ER'!AAB5</f>
        <v>0</v>
      </c>
      <c r="Y22" s="40">
        <f>'Donnees - rations format CAP2ER'!ADB5/100</f>
        <v>0</v>
      </c>
      <c r="AA22" s="41">
        <f t="shared" si="28"/>
        <v>1</v>
      </c>
      <c r="AC22" s="42" t="str">
        <f t="shared" si="32"/>
        <v>Aliment VL 18% de MAT</v>
      </c>
      <c r="AD22" s="47">
        <f>'Donnees - rations format CAP2ER'!ADP5</f>
        <v>1.9</v>
      </c>
      <c r="AE22" s="42" t="str">
        <f t="shared" si="32"/>
        <v>Aliment BV 27% de MAT</v>
      </c>
      <c r="AF22" s="47">
        <f>'Donnees - rations format CAP2ER'!ADQ5</f>
        <v>0</v>
      </c>
      <c r="AG22" s="42" t="str">
        <f t="shared" ref="AG22" si="38">AG5</f>
        <v>CÈrÈales d'automne</v>
      </c>
      <c r="AH22" s="47">
        <f>'Donnees - rations format CAP2ER'!ADR5</f>
        <v>2.1</v>
      </c>
      <c r="AI22" s="42" t="str">
        <f t="shared" ref="AI22" si="39">AI5</f>
        <v>MÈlange CÈrÈales ProtÈagineux achetÈ</v>
      </c>
      <c r="AJ22" s="47">
        <f>'Donnees - rations format CAP2ER'!ADS5</f>
        <v>0.02</v>
      </c>
      <c r="AK22" s="42">
        <f t="shared" ref="AK22" si="40">AK5</f>
        <v>0</v>
      </c>
      <c r="AL22" s="47">
        <f>'Donnees - rations format CAP2ER'!ADZ5</f>
        <v>0</v>
      </c>
      <c r="AM22" s="42">
        <f t="shared" ref="AM22" si="41">AM5</f>
        <v>0</v>
      </c>
      <c r="AN22" s="47">
        <f>'Donnees - rations format CAP2ER'!AEA5</f>
        <v>0</v>
      </c>
      <c r="AP22" s="40">
        <f t="shared" si="29"/>
        <v>1</v>
      </c>
      <c r="AQ22" s="40"/>
      <c r="AR22" s="40">
        <f>O22</f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B22" s="41">
        <f t="shared" si="37"/>
        <v>1</v>
      </c>
      <c r="BX22" s="47">
        <f>AD22</f>
        <v>1.9</v>
      </c>
      <c r="BY22" s="47">
        <f>AF22</f>
        <v>0</v>
      </c>
      <c r="BZ22" s="47">
        <v>0</v>
      </c>
      <c r="CA22" s="47">
        <v>0</v>
      </c>
      <c r="CB22" s="47">
        <f>AJ22</f>
        <v>0.02</v>
      </c>
      <c r="CC22" s="48">
        <v>0</v>
      </c>
      <c r="CD22" s="47">
        <f>AH22</f>
        <v>2.1</v>
      </c>
      <c r="CE22" s="47">
        <v>0</v>
      </c>
      <c r="CF22" s="47">
        <v>0</v>
      </c>
      <c r="CG22" s="47">
        <v>0</v>
      </c>
      <c r="CO22" s="43"/>
      <c r="CQ22" s="52" t="s">
        <v>2215</v>
      </c>
      <c r="CR22" s="53">
        <v>14</v>
      </c>
    </row>
    <row r="23" spans="1:111" x14ac:dyDescent="0.2">
      <c r="C23" s="23"/>
      <c r="D23" s="23"/>
      <c r="E23" s="44">
        <f t="shared" si="30"/>
        <v>0.36951754385964908</v>
      </c>
      <c r="F23" s="43">
        <f t="shared" si="31"/>
        <v>0.63048245614035092</v>
      </c>
      <c r="I23" s="16">
        <f t="shared" si="27"/>
        <v>15153163</v>
      </c>
      <c r="K23" s="15">
        <f>'Donnees - rations format CAP2ER'!ABD6</f>
        <v>15</v>
      </c>
      <c r="L23" s="42" t="str">
        <f>'Donnees - rations format CAP2ER'!ZS6</f>
        <v>Herbe p‚turÈe</v>
      </c>
      <c r="M23" s="40">
        <f>'Donnees - rations format CAP2ER'!ACR6/100</f>
        <v>0.5</v>
      </c>
      <c r="N23" s="42" t="str">
        <f>'Donnees - rations format CAP2ER'!ZT6</f>
        <v>Foin</v>
      </c>
      <c r="O23" s="40">
        <f>'Donnees - rations format CAP2ER'!ACS6/100</f>
        <v>0.5</v>
      </c>
      <c r="P23" s="42">
        <f>'Donnees - rations format CAP2ER'!ZU6</f>
        <v>0</v>
      </c>
      <c r="Q23" s="40">
        <f>'Donnees - rations format CAP2ER'!ACT6/100</f>
        <v>0</v>
      </c>
      <c r="R23" s="42">
        <f>'Donnees - rations format CAP2ER'!ZV6</f>
        <v>0</v>
      </c>
      <c r="S23" s="40">
        <f>'Donnees - rations format CAP2ER'!ACU6/100</f>
        <v>0</v>
      </c>
      <c r="T23" s="42">
        <f>'Donnees - rations format CAP2ER'!ZW6</f>
        <v>0</v>
      </c>
      <c r="U23" s="40">
        <f>'Donnees - rations format CAP2ER'!ACV6/100</f>
        <v>0</v>
      </c>
      <c r="V23" s="42">
        <f>'Donnees - rations format CAP2ER'!AAA6</f>
        <v>0</v>
      </c>
      <c r="W23" s="40">
        <f>'Donnees - rations format CAP2ER'!ADA6/100</f>
        <v>0</v>
      </c>
      <c r="X23" s="42">
        <f>'Donnees - rations format CAP2ER'!AAB6</f>
        <v>0</v>
      </c>
      <c r="Y23" s="40">
        <f>'Donnees - rations format CAP2ER'!ADB6/100</f>
        <v>0</v>
      </c>
      <c r="AA23" s="41">
        <f t="shared" si="28"/>
        <v>1</v>
      </c>
      <c r="AC23" s="42" t="str">
        <f t="shared" si="32"/>
        <v>Aliment VL 18% de MAT</v>
      </c>
      <c r="AD23" s="47">
        <f>'Donnees - rations format CAP2ER'!ADP6</f>
        <v>0.2</v>
      </c>
      <c r="AE23" s="42">
        <f t="shared" si="32"/>
        <v>0</v>
      </c>
      <c r="AF23" s="47">
        <f>'Donnees - rations format CAP2ER'!ADQ6</f>
        <v>0</v>
      </c>
      <c r="AG23" s="42">
        <f t="shared" ref="AG23" si="42">AG6</f>
        <v>0</v>
      </c>
      <c r="AH23" s="47">
        <f>'Donnees - rations format CAP2ER'!ADR6</f>
        <v>0</v>
      </c>
      <c r="AI23" s="42">
        <f t="shared" ref="AI23" si="43">AI6</f>
        <v>0</v>
      </c>
      <c r="AJ23" s="47">
        <f>'Donnees - rations format CAP2ER'!ADS6</f>
        <v>0</v>
      </c>
      <c r="AK23" s="42" t="str">
        <f t="shared" ref="AK23" si="44">AK6</f>
        <v>CMV</v>
      </c>
      <c r="AL23" s="47">
        <f>'Donnees - rations format CAP2ER'!ADZ6</f>
        <v>0</v>
      </c>
      <c r="AM23" s="42">
        <f t="shared" ref="AM23" si="45">AM6</f>
        <v>0</v>
      </c>
      <c r="AN23" s="47">
        <f>'Donnees - rations format CAP2ER'!AEA6</f>
        <v>0</v>
      </c>
      <c r="AP23" s="40">
        <f t="shared" si="29"/>
        <v>0.5</v>
      </c>
      <c r="AQ23" s="40">
        <f>O23</f>
        <v>0.5</v>
      </c>
      <c r="AR23" s="40">
        <v>0</v>
      </c>
      <c r="AS23" s="40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AZ23" s="40">
        <v>0</v>
      </c>
      <c r="BB23" s="41">
        <f t="shared" si="37"/>
        <v>1</v>
      </c>
      <c r="BX23" s="47">
        <f>AD23</f>
        <v>0.2</v>
      </c>
      <c r="BY23" s="47">
        <v>0</v>
      </c>
      <c r="BZ23" s="47">
        <v>0</v>
      </c>
      <c r="CA23" s="47">
        <v>0</v>
      </c>
      <c r="CB23" s="47">
        <v>0</v>
      </c>
      <c r="CC23" s="48">
        <v>0</v>
      </c>
      <c r="CD23" s="47">
        <v>0</v>
      </c>
      <c r="CE23" s="47">
        <v>0</v>
      </c>
      <c r="CF23" s="47">
        <f>AL23</f>
        <v>0</v>
      </c>
      <c r="CG23" s="47">
        <v>0</v>
      </c>
    </row>
    <row r="24" spans="1:111" x14ac:dyDescent="0.2">
      <c r="C24" s="23"/>
      <c r="D24" s="23"/>
      <c r="E24" s="44">
        <f t="shared" si="30"/>
        <v>0.43804824561403499</v>
      </c>
      <c r="F24" s="43">
        <f t="shared" si="31"/>
        <v>0.56195175438596501</v>
      </c>
      <c r="I24" s="16">
        <f t="shared" si="27"/>
        <v>15175301</v>
      </c>
      <c r="K24" s="15">
        <f>'Donnees - rations format CAP2ER'!ABD7</f>
        <v>0</v>
      </c>
      <c r="L24" s="42" t="str">
        <f>'Donnees - rations format CAP2ER'!ZS7</f>
        <v>Herbe p‚turÈe</v>
      </c>
      <c r="M24" s="40">
        <f>'Donnees - rations format CAP2ER'!ACR7/100</f>
        <v>0.83</v>
      </c>
      <c r="N24" s="42" t="str">
        <f>'Donnees - rations format CAP2ER'!ZT7</f>
        <v>Foin</v>
      </c>
      <c r="O24" s="40">
        <f>'Donnees - rations format CAP2ER'!ACS7/100</f>
        <v>0.17</v>
      </c>
      <c r="P24" s="42">
        <f>'Donnees - rations format CAP2ER'!ZU7</f>
        <v>0</v>
      </c>
      <c r="Q24" s="40">
        <f>'Donnees - rations format CAP2ER'!ACT7/100</f>
        <v>0</v>
      </c>
      <c r="R24" s="42">
        <f>'Donnees - rations format CAP2ER'!ZV7</f>
        <v>0</v>
      </c>
      <c r="S24" s="40">
        <f>'Donnees - rations format CAP2ER'!ACU7/100</f>
        <v>0</v>
      </c>
      <c r="T24" s="42">
        <f>'Donnees - rations format CAP2ER'!ZW7</f>
        <v>0</v>
      </c>
      <c r="U24" s="40">
        <f>'Donnees - rations format CAP2ER'!ACV7/100</f>
        <v>0</v>
      </c>
      <c r="V24" s="42" t="str">
        <f>'Donnees - rations format CAP2ER'!AAA7</f>
        <v>Foin de graminÈes</v>
      </c>
      <c r="W24" s="40">
        <f>'Donnees - rations format CAP2ER'!ADA7/100</f>
        <v>0</v>
      </c>
      <c r="X24" s="42">
        <f>'Donnees - rations format CAP2ER'!AAB7</f>
        <v>0</v>
      </c>
      <c r="Y24" s="40">
        <f>'Donnees - rations format CAP2ER'!ADB7/100</f>
        <v>0</v>
      </c>
      <c r="AA24" s="41">
        <f t="shared" si="28"/>
        <v>1</v>
      </c>
      <c r="AC24" s="42" t="str">
        <f t="shared" si="32"/>
        <v>Aliment VL 40% de MAT</v>
      </c>
      <c r="AD24" s="47">
        <f>'Donnees - rations format CAP2ER'!ADP7</f>
        <v>0</v>
      </c>
      <c r="AE24" s="42">
        <f t="shared" si="32"/>
        <v>0</v>
      </c>
      <c r="AF24" s="47">
        <f>'Donnees - rations format CAP2ER'!ADQ7</f>
        <v>0</v>
      </c>
      <c r="AG24" s="42">
        <f t="shared" ref="AG24" si="46">AG7</f>
        <v>0</v>
      </c>
      <c r="AH24" s="47">
        <f>'Donnees - rations format CAP2ER'!ADR7</f>
        <v>0</v>
      </c>
      <c r="AI24" s="42">
        <f t="shared" ref="AI24" si="47">AI7</f>
        <v>0</v>
      </c>
      <c r="AJ24" s="47">
        <f>'Donnees - rations format CAP2ER'!ADS7</f>
        <v>0</v>
      </c>
      <c r="AK24" s="42" t="str">
        <f t="shared" ref="AK24" si="48">AK7</f>
        <v>CMV</v>
      </c>
      <c r="AL24" s="47">
        <f>'Donnees - rations format CAP2ER'!ADZ7</f>
        <v>0.12</v>
      </c>
      <c r="AM24" s="42">
        <f t="shared" ref="AM24" si="49">AM7</f>
        <v>0</v>
      </c>
      <c r="AN24" s="47">
        <f>'Donnees - rations format CAP2ER'!AEA7</f>
        <v>0</v>
      </c>
      <c r="AP24" s="40">
        <f t="shared" si="29"/>
        <v>0.83</v>
      </c>
      <c r="AQ24" s="40">
        <f>O24</f>
        <v>0.17</v>
      </c>
      <c r="AR24" s="40">
        <v>0</v>
      </c>
      <c r="AS24" s="40">
        <v>0</v>
      </c>
      <c r="AT24" s="40">
        <v>0</v>
      </c>
      <c r="AU24" s="40">
        <v>0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B24" s="41">
        <f t="shared" si="37"/>
        <v>1</v>
      </c>
      <c r="BX24" s="47">
        <v>0</v>
      </c>
      <c r="BY24" s="47">
        <v>0</v>
      </c>
      <c r="BZ24" s="47">
        <f>AD24</f>
        <v>0</v>
      </c>
      <c r="CA24" s="47">
        <v>0</v>
      </c>
      <c r="CB24" s="47">
        <v>0</v>
      </c>
      <c r="CC24" s="48">
        <v>0</v>
      </c>
      <c r="CD24" s="47">
        <v>0</v>
      </c>
      <c r="CE24" s="47">
        <v>0</v>
      </c>
      <c r="CF24" s="47">
        <f>AL24</f>
        <v>0.12</v>
      </c>
      <c r="CG24" s="47">
        <v>0</v>
      </c>
    </row>
    <row r="25" spans="1:111" x14ac:dyDescent="0.2">
      <c r="C25" s="23"/>
      <c r="D25" s="23"/>
      <c r="E25" s="44">
        <f t="shared" si="30"/>
        <v>0.53947368421052633</v>
      </c>
      <c r="F25" s="43">
        <f t="shared" si="31"/>
        <v>0.46052631578947367</v>
      </c>
      <c r="I25" s="16">
        <f t="shared" si="27"/>
        <v>15050024</v>
      </c>
      <c r="K25" s="15">
        <f>'Donnees - rations format CAP2ER'!ABD8</f>
        <v>75</v>
      </c>
      <c r="L25" s="42" t="str">
        <f>'Donnees - rations format CAP2ER'!ZS8</f>
        <v>Herbe p‚turÈe</v>
      </c>
      <c r="M25" s="40">
        <f>'Donnees - rations format CAP2ER'!ACR8/100</f>
        <v>1</v>
      </c>
      <c r="N25" s="42" t="str">
        <f>'Donnees - rations format CAP2ER'!ZT8</f>
        <v>Enrubannage d'herbe</v>
      </c>
      <c r="O25" s="40">
        <f>'Donnees - rations format CAP2ER'!ACS8/100</f>
        <v>0</v>
      </c>
      <c r="P25" s="42" t="str">
        <f>'Donnees - rations format CAP2ER'!ZU8</f>
        <v>Foin</v>
      </c>
      <c r="Q25" s="40">
        <f>'Donnees - rations format CAP2ER'!ACT8/100</f>
        <v>0</v>
      </c>
      <c r="R25" s="42">
        <f>'Donnees - rations format CAP2ER'!ZV8</f>
        <v>0</v>
      </c>
      <c r="S25" s="40">
        <f>'Donnees - rations format CAP2ER'!ACU8/100</f>
        <v>0</v>
      </c>
      <c r="T25" s="42">
        <f>'Donnees - rations format CAP2ER'!ZW8</f>
        <v>0</v>
      </c>
      <c r="U25" s="40">
        <f>'Donnees - rations format CAP2ER'!ACV8/100</f>
        <v>0</v>
      </c>
      <c r="V25" s="42" t="str">
        <f>'Donnees - rations format CAP2ER'!AAA8</f>
        <v>Foin de graminÈes</v>
      </c>
      <c r="W25" s="40">
        <f>'Donnees - rations format CAP2ER'!ADA8/100</f>
        <v>0</v>
      </c>
      <c r="X25" s="42" t="str">
        <f>'Donnees - rations format CAP2ER'!AAB8</f>
        <v>MaÔs ensilage achetÈ</v>
      </c>
      <c r="Y25" s="40">
        <f>'Donnees - rations format CAP2ER'!ADB8/100</f>
        <v>0</v>
      </c>
      <c r="AA25" s="41">
        <f t="shared" si="28"/>
        <v>1</v>
      </c>
      <c r="AC25" s="42" t="str">
        <f t="shared" si="32"/>
        <v>Aliment VL 18% de MAT</v>
      </c>
      <c r="AD25" s="47">
        <f>'Donnees - rations format CAP2ER'!ADP8</f>
        <v>2.5</v>
      </c>
      <c r="AE25" s="42">
        <f t="shared" si="32"/>
        <v>0</v>
      </c>
      <c r="AF25" s="47">
        <f>'Donnees - rations format CAP2ER'!ADQ8</f>
        <v>0</v>
      </c>
      <c r="AG25" s="42" t="str">
        <f t="shared" ref="AG25" si="50">AG8</f>
        <v>Aliment Jeunes bovins</v>
      </c>
      <c r="AH25" s="47">
        <f>'Donnees - rations format CAP2ER'!ADR8</f>
        <v>0</v>
      </c>
      <c r="AI25" s="42" t="str">
        <f t="shared" ref="AI25" si="51">AI8</f>
        <v>Aliment veaux</v>
      </c>
      <c r="AJ25" s="47">
        <f>'Donnees - rations format CAP2ER'!ADS8</f>
        <v>0</v>
      </c>
      <c r="AK25" s="42" t="str">
        <f t="shared" ref="AK25" si="52">AK8</f>
        <v>Poudre de lait</v>
      </c>
      <c r="AL25" s="47">
        <f>'Donnees - rations format CAP2ER'!ADZ8</f>
        <v>0</v>
      </c>
      <c r="AM25" s="42" t="str">
        <f t="shared" ref="AM25" si="53">AM8</f>
        <v>CMV</v>
      </c>
      <c r="AN25" s="47">
        <f>'Donnees - rations format CAP2ER'!AEA8</f>
        <v>7.0000000000000007E-2</v>
      </c>
      <c r="AP25" s="40">
        <f t="shared" si="29"/>
        <v>1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0</v>
      </c>
      <c r="AW25" s="40">
        <v>0</v>
      </c>
      <c r="AX25" s="40">
        <v>0</v>
      </c>
      <c r="AY25" s="40">
        <v>0</v>
      </c>
      <c r="AZ25" s="40">
        <v>0</v>
      </c>
      <c r="BB25" s="41">
        <f t="shared" si="37"/>
        <v>1</v>
      </c>
      <c r="BX25" s="47">
        <f>AD25</f>
        <v>2.5</v>
      </c>
      <c r="BY25" s="47">
        <v>0</v>
      </c>
      <c r="BZ25" s="47">
        <v>0</v>
      </c>
      <c r="CA25" s="47">
        <v>0</v>
      </c>
      <c r="CB25" s="47">
        <v>0</v>
      </c>
      <c r="CC25" s="48">
        <v>0</v>
      </c>
      <c r="CD25" s="47">
        <v>0</v>
      </c>
      <c r="CE25" s="47">
        <f>AH25+AJ25</f>
        <v>0</v>
      </c>
      <c r="CF25" s="47">
        <f>AN25</f>
        <v>7.0000000000000007E-2</v>
      </c>
      <c r="CG25" s="47">
        <f>AL25</f>
        <v>0</v>
      </c>
    </row>
    <row r="26" spans="1:111" x14ac:dyDescent="0.2">
      <c r="C26" s="23"/>
      <c r="D26" s="23"/>
      <c r="E26" s="44">
        <f t="shared" si="30"/>
        <v>0.46546052631578949</v>
      </c>
      <c r="F26" s="43">
        <f t="shared" si="31"/>
        <v>0.53453947368421051</v>
      </c>
      <c r="I26" s="16">
        <f t="shared" si="27"/>
        <v>15185011</v>
      </c>
      <c r="K26" s="15">
        <f>'Donnees - rations format CAP2ER'!ABD9</f>
        <v>24</v>
      </c>
      <c r="L26" s="42" t="str">
        <f>'Donnees - rations format CAP2ER'!ZS9</f>
        <v>Herbe p‚turÈe</v>
      </c>
      <c r="M26" s="40">
        <f>'Donnees - rations format CAP2ER'!ACR9/100</f>
        <v>0.5</v>
      </c>
      <c r="N26" s="42" t="str">
        <f>'Donnees - rations format CAP2ER'!ZT9</f>
        <v>Enrubannage d'herbe</v>
      </c>
      <c r="O26" s="40">
        <f>'Donnees - rations format CAP2ER'!ACS9/100</f>
        <v>0</v>
      </c>
      <c r="P26" s="42" t="str">
        <f>'Donnees - rations format CAP2ER'!ZU9</f>
        <v>Foin</v>
      </c>
      <c r="Q26" s="40">
        <f>'Donnees - rations format CAP2ER'!ACT9/100</f>
        <v>0.3</v>
      </c>
      <c r="R26" s="42">
        <f>'Donnees - rations format CAP2ER'!ZV9</f>
        <v>0</v>
      </c>
      <c r="S26" s="40">
        <f>'Donnees - rations format CAP2ER'!ACU9/100</f>
        <v>0</v>
      </c>
      <c r="T26" s="42">
        <f>'Donnees - rations format CAP2ER'!ZW9</f>
        <v>0</v>
      </c>
      <c r="U26" s="40">
        <f>'Donnees - rations format CAP2ER'!ACV9/100</f>
        <v>0</v>
      </c>
      <c r="V26" s="42" t="str">
        <f>'Donnees - rations format CAP2ER'!AAA9</f>
        <v>Paille orge</v>
      </c>
      <c r="W26" s="40">
        <f>'Donnees - rations format CAP2ER'!ADA9/100</f>
        <v>0</v>
      </c>
      <c r="X26" s="42" t="str">
        <f>'Donnees - rations format CAP2ER'!AAB9</f>
        <v>Foin de graminÈes</v>
      </c>
      <c r="Y26" s="40">
        <f>'Donnees - rations format CAP2ER'!ADB9/100</f>
        <v>0.2</v>
      </c>
      <c r="AA26" s="41">
        <f t="shared" si="28"/>
        <v>1</v>
      </c>
      <c r="AC26" s="42" t="str">
        <f t="shared" si="32"/>
        <v>Luzerne dÈshydratÈe</v>
      </c>
      <c r="AD26" s="47">
        <f>'Donnees - rations format CAP2ER'!ADP9</f>
        <v>0</v>
      </c>
      <c r="AE26" s="42" t="str">
        <f t="shared" si="32"/>
        <v>Tourteau soja 46</v>
      </c>
      <c r="AF26" s="47">
        <f>'Donnees - rations format CAP2ER'!ADQ9</f>
        <v>0</v>
      </c>
      <c r="AG26" s="42" t="str">
        <f t="shared" ref="AG26" si="54">AG9</f>
        <v>Aliment VL 18% de MAT</v>
      </c>
      <c r="AH26" s="47">
        <f>'Donnees - rations format CAP2ER'!ADR9</f>
        <v>0</v>
      </c>
      <c r="AI26" s="42" t="str">
        <f t="shared" ref="AI26" si="55">AI9</f>
        <v>Triticale achetÈ</v>
      </c>
      <c r="AJ26" s="47">
        <f>'Donnees - rations format CAP2ER'!ADS9</f>
        <v>0</v>
      </c>
      <c r="AK26" s="42">
        <f t="shared" ref="AK26" si="56">AK9</f>
        <v>0</v>
      </c>
      <c r="AL26" s="47">
        <f>'Donnees - rations format CAP2ER'!ADZ9</f>
        <v>0</v>
      </c>
      <c r="AM26" s="42">
        <f t="shared" ref="AM26" si="57">AM9</f>
        <v>0</v>
      </c>
      <c r="AN26" s="47">
        <f>'Donnees - rations format CAP2ER'!AEA9</f>
        <v>0</v>
      </c>
      <c r="AP26" s="40">
        <f t="shared" si="29"/>
        <v>0.5</v>
      </c>
      <c r="AQ26" s="40">
        <f>Q26</f>
        <v>0.3</v>
      </c>
      <c r="AR26" s="40">
        <v>0</v>
      </c>
      <c r="AS26" s="40">
        <v>0</v>
      </c>
      <c r="AT26" s="40">
        <v>0</v>
      </c>
      <c r="AU26" s="40">
        <v>0</v>
      </c>
      <c r="AV26" s="40">
        <v>0</v>
      </c>
      <c r="AW26" s="40">
        <v>0</v>
      </c>
      <c r="AX26" s="40">
        <v>0</v>
      </c>
      <c r="AY26" s="40">
        <f>Y26</f>
        <v>0.2</v>
      </c>
      <c r="AZ26" s="40">
        <v>0</v>
      </c>
      <c r="BB26" s="41">
        <f t="shared" si="37"/>
        <v>1</v>
      </c>
      <c r="BX26" s="47">
        <f>AH26</f>
        <v>0</v>
      </c>
      <c r="BY26" s="47">
        <v>0</v>
      </c>
      <c r="BZ26" s="47">
        <v>0</v>
      </c>
      <c r="CA26" s="47">
        <v>0</v>
      </c>
      <c r="CB26" s="47">
        <f>AF26</f>
        <v>0</v>
      </c>
      <c r="CC26" s="48">
        <v>0</v>
      </c>
      <c r="CD26" s="47">
        <f>AJ26</f>
        <v>0</v>
      </c>
      <c r="CE26" s="47">
        <v>0</v>
      </c>
      <c r="CF26" s="47">
        <v>0</v>
      </c>
      <c r="CG26" s="47">
        <v>0</v>
      </c>
    </row>
    <row r="27" spans="1:111" x14ac:dyDescent="0.2">
      <c r="C27" s="23"/>
      <c r="D27" s="23"/>
      <c r="E27" s="44">
        <f t="shared" si="30"/>
        <v>0.51206140350877183</v>
      </c>
      <c r="F27" s="43">
        <f t="shared" si="31"/>
        <v>0.48793859649122812</v>
      </c>
      <c r="I27" s="16">
        <f t="shared" si="27"/>
        <v>15050110</v>
      </c>
      <c r="K27" s="15">
        <f>'Donnees - rations format CAP2ER'!ABD10</f>
        <v>180</v>
      </c>
      <c r="L27" s="42" t="str">
        <f>'Donnees - rations format CAP2ER'!ZS10</f>
        <v>Herbe p‚turÈe</v>
      </c>
      <c r="M27" s="40">
        <f>'Donnees - rations format CAP2ER'!ACR10/100</f>
        <v>0.9</v>
      </c>
      <c r="N27" s="42" t="str">
        <f>'Donnees - rations format CAP2ER'!ZT10</f>
        <v>Foin</v>
      </c>
      <c r="O27" s="40">
        <f>'Donnees - rations format CAP2ER'!ACS10/100</f>
        <v>0.1</v>
      </c>
      <c r="P27" s="42">
        <f>'Donnees - rations format CAP2ER'!ZU10</f>
        <v>0</v>
      </c>
      <c r="Q27" s="40">
        <f>'Donnees - rations format CAP2ER'!ACT10/100</f>
        <v>0</v>
      </c>
      <c r="R27" s="42">
        <f>'Donnees - rations format CAP2ER'!ZV10</f>
        <v>0</v>
      </c>
      <c r="S27" s="40">
        <f>'Donnees - rations format CAP2ER'!ACU10/100</f>
        <v>0</v>
      </c>
      <c r="T27" s="42">
        <f>'Donnees - rations format CAP2ER'!ZW10</f>
        <v>0</v>
      </c>
      <c r="U27" s="40">
        <f>'Donnees - rations format CAP2ER'!ACV10/100</f>
        <v>0</v>
      </c>
      <c r="V27" s="42">
        <f>'Donnees - rations format CAP2ER'!AAA10</f>
        <v>0</v>
      </c>
      <c r="W27" s="40">
        <f>'Donnees - rations format CAP2ER'!ADA10/100</f>
        <v>0</v>
      </c>
      <c r="X27" s="42">
        <f>'Donnees - rations format CAP2ER'!AAB10</f>
        <v>0</v>
      </c>
      <c r="Y27" s="40">
        <f>'Donnees - rations format CAP2ER'!ADB10/100</f>
        <v>0</v>
      </c>
      <c r="AA27" s="41">
        <f t="shared" si="28"/>
        <v>1</v>
      </c>
      <c r="AC27" s="42" t="str">
        <f t="shared" si="32"/>
        <v>MaÔs grain achetÈ</v>
      </c>
      <c r="AD27" s="47">
        <f>'Donnees - rations format CAP2ER'!ADP10</f>
        <v>0</v>
      </c>
      <c r="AE27" s="42" t="str">
        <f t="shared" si="32"/>
        <v>Luzerne dÈshydratÈe</v>
      </c>
      <c r="AF27" s="47">
        <f>'Donnees - rations format CAP2ER'!ADQ10</f>
        <v>0</v>
      </c>
      <c r="AG27" s="42" t="str">
        <f t="shared" ref="AG27" si="58">AG10</f>
        <v>Orge hiver achetÈe</v>
      </c>
      <c r="AH27" s="47">
        <f>'Donnees - rations format CAP2ER'!ADR10</f>
        <v>2.1</v>
      </c>
      <c r="AI27" s="42">
        <f t="shared" ref="AI27" si="59">AI10</f>
        <v>0</v>
      </c>
      <c r="AJ27" s="47">
        <f>'Donnees - rations format CAP2ER'!ADS10</f>
        <v>0</v>
      </c>
      <c r="AK27" s="42" t="str">
        <f t="shared" ref="AK27" si="60">AK10</f>
        <v>Poudre de lait</v>
      </c>
      <c r="AL27" s="47">
        <f>'Donnees - rations format CAP2ER'!ADZ10</f>
        <v>0</v>
      </c>
      <c r="AM27" s="42" t="str">
        <f t="shared" ref="AM27" si="61">AM10</f>
        <v>CMV</v>
      </c>
      <c r="AN27" s="47">
        <f>'Donnees - rations format CAP2ER'!AEA10</f>
        <v>0.08</v>
      </c>
      <c r="AP27" s="40">
        <f t="shared" si="29"/>
        <v>0.9</v>
      </c>
      <c r="AQ27" s="40">
        <f>O27</f>
        <v>0.1</v>
      </c>
      <c r="AR27" s="40">
        <v>0</v>
      </c>
      <c r="AS27" s="40">
        <v>0</v>
      </c>
      <c r="AT27" s="40">
        <v>0</v>
      </c>
      <c r="AU27" s="40">
        <v>0</v>
      </c>
      <c r="AV27" s="40">
        <v>0</v>
      </c>
      <c r="AW27" s="40">
        <v>0</v>
      </c>
      <c r="AX27" s="40">
        <v>0</v>
      </c>
      <c r="AY27" s="40">
        <v>0</v>
      </c>
      <c r="AZ27" s="40">
        <v>0</v>
      </c>
      <c r="BB27" s="41">
        <f t="shared" si="37"/>
        <v>1</v>
      </c>
      <c r="BX27" s="47">
        <v>0</v>
      </c>
      <c r="BY27" s="47">
        <v>0</v>
      </c>
      <c r="BZ27" s="47">
        <v>0</v>
      </c>
      <c r="CA27" s="47">
        <v>0</v>
      </c>
      <c r="CB27" s="47">
        <v>0</v>
      </c>
      <c r="CC27" s="48">
        <f>AF27</f>
        <v>0</v>
      </c>
      <c r="CD27" s="47">
        <f>AD27</f>
        <v>0</v>
      </c>
      <c r="CE27" s="47">
        <v>0</v>
      </c>
      <c r="CF27" s="47">
        <f>AN27</f>
        <v>0.08</v>
      </c>
      <c r="CG27" s="47">
        <f>AL27</f>
        <v>0</v>
      </c>
    </row>
    <row r="28" spans="1:111" x14ac:dyDescent="0.2">
      <c r="C28" s="23"/>
      <c r="D28" s="23"/>
      <c r="E28" s="44">
        <f t="shared" si="30"/>
        <v>0.52576754385964919</v>
      </c>
      <c r="F28" s="43">
        <f t="shared" si="31"/>
        <v>0.47423245614035087</v>
      </c>
      <c r="I28" s="16">
        <f t="shared" si="27"/>
        <v>15049247</v>
      </c>
      <c r="K28" s="15">
        <f>'Donnees - rations format CAP2ER'!ABD11</f>
        <v>60</v>
      </c>
      <c r="L28" s="42" t="str">
        <f>'Donnees - rations format CAP2ER'!ZS11</f>
        <v>Herbe p‚turÈe</v>
      </c>
      <c r="M28" s="40">
        <f>'Donnees - rations format CAP2ER'!ACR11/100</f>
        <v>1</v>
      </c>
      <c r="N28" s="42" t="str">
        <f>'Donnees - rations format CAP2ER'!ZT11</f>
        <v>Enrubannage d'herbe</v>
      </c>
      <c r="O28" s="40">
        <f>'Donnees - rations format CAP2ER'!ACS11/100</f>
        <v>0</v>
      </c>
      <c r="P28" s="42" t="str">
        <f>'Donnees - rations format CAP2ER'!ZU11</f>
        <v>Foin</v>
      </c>
      <c r="Q28" s="40">
        <f>'Donnees - rations format CAP2ER'!ACT11/100</f>
        <v>0</v>
      </c>
      <c r="R28" s="42">
        <f>'Donnees - rations format CAP2ER'!ZV11</f>
        <v>0</v>
      </c>
      <c r="S28" s="40">
        <f>'Donnees - rations format CAP2ER'!ACU11/100</f>
        <v>0</v>
      </c>
      <c r="T28" s="42">
        <f>'Donnees - rations format CAP2ER'!ZW11</f>
        <v>0</v>
      </c>
      <c r="U28" s="40">
        <f>'Donnees - rations format CAP2ER'!ACV11/100</f>
        <v>0</v>
      </c>
      <c r="V28" s="42" t="str">
        <f>'Donnees - rations format CAP2ER'!AAA11</f>
        <v>Foin de graminÈes</v>
      </c>
      <c r="W28" s="40">
        <f>'Donnees - rations format CAP2ER'!ADA11/100</f>
        <v>0</v>
      </c>
      <c r="X28" s="42">
        <f>'Donnees - rations format CAP2ER'!AAB11</f>
        <v>0</v>
      </c>
      <c r="Y28" s="40">
        <f>'Donnees - rations format CAP2ER'!ADB11/100</f>
        <v>0</v>
      </c>
      <c r="AA28" s="41">
        <f t="shared" si="28"/>
        <v>1</v>
      </c>
      <c r="AC28" s="42" t="str">
        <f t="shared" si="32"/>
        <v>Aliment VL 18% de MAT</v>
      </c>
      <c r="AD28" s="47">
        <f>'Donnees - rations format CAP2ER'!ADP11</f>
        <v>2.77</v>
      </c>
      <c r="AE28" s="42" t="str">
        <f t="shared" si="32"/>
        <v>Aliment VL 22% de MAT</v>
      </c>
      <c r="AF28" s="47">
        <f>'Donnees - rations format CAP2ER'!ADQ11</f>
        <v>0.22</v>
      </c>
      <c r="AG28" s="42">
        <f t="shared" ref="AG28" si="62">AG11</f>
        <v>0</v>
      </c>
      <c r="AH28" s="47">
        <f>'Donnees - rations format CAP2ER'!ADR11</f>
        <v>0</v>
      </c>
      <c r="AI28" s="42">
        <f t="shared" ref="AI28" si="63">AI11</f>
        <v>0</v>
      </c>
      <c r="AJ28" s="47">
        <f>'Donnees - rations format CAP2ER'!ADS11</f>
        <v>0</v>
      </c>
      <c r="AK28" s="42" t="str">
        <f t="shared" ref="AK28" si="64">AK11</f>
        <v>CMV</v>
      </c>
      <c r="AL28" s="47">
        <f>'Donnees - rations format CAP2ER'!ADZ11</f>
        <v>0</v>
      </c>
      <c r="AM28" s="42" t="str">
        <f t="shared" ref="AM28" si="65">AM11</f>
        <v>Poudre de lait</v>
      </c>
      <c r="AN28" s="47">
        <f>'Donnees - rations format CAP2ER'!AEA11</f>
        <v>0</v>
      </c>
      <c r="AP28" s="40">
        <f t="shared" si="29"/>
        <v>1</v>
      </c>
      <c r="AQ28" s="40"/>
      <c r="AR28" s="40">
        <v>0</v>
      </c>
      <c r="AS28" s="40">
        <v>0</v>
      </c>
      <c r="AT28" s="40">
        <v>0</v>
      </c>
      <c r="AU28" s="40">
        <v>0</v>
      </c>
      <c r="AV28" s="40">
        <v>0</v>
      </c>
      <c r="AW28" s="40">
        <v>0</v>
      </c>
      <c r="AX28" s="40">
        <v>0</v>
      </c>
      <c r="AY28" s="40">
        <v>0</v>
      </c>
      <c r="AZ28" s="40">
        <v>0</v>
      </c>
      <c r="BB28" s="41">
        <f t="shared" si="37"/>
        <v>1</v>
      </c>
      <c r="BX28" s="47">
        <f>AD28</f>
        <v>2.77</v>
      </c>
      <c r="BY28" s="47">
        <f>AF28</f>
        <v>0.22</v>
      </c>
      <c r="BZ28" s="47">
        <v>0</v>
      </c>
      <c r="CA28" s="47">
        <v>0</v>
      </c>
      <c r="CB28" s="47">
        <v>0</v>
      </c>
      <c r="CC28" s="48">
        <v>0</v>
      </c>
      <c r="CD28" s="47">
        <v>0</v>
      </c>
      <c r="CE28" s="47">
        <v>0</v>
      </c>
      <c r="CF28" s="47">
        <f>AL28</f>
        <v>0</v>
      </c>
      <c r="CG28" s="47">
        <f>AN28</f>
        <v>0</v>
      </c>
    </row>
    <row r="29" spans="1:111" x14ac:dyDescent="0.2">
      <c r="C29" s="23"/>
      <c r="D29" s="23"/>
      <c r="E29" s="44">
        <f t="shared" si="30"/>
        <v>0.50932017543859653</v>
      </c>
      <c r="F29" s="43">
        <f t="shared" si="31"/>
        <v>0.49067982456140352</v>
      </c>
      <c r="I29" s="16">
        <f t="shared" si="27"/>
        <v>15155093</v>
      </c>
      <c r="K29" s="15">
        <f>'Donnees - rations format CAP2ER'!ABD12</f>
        <v>14</v>
      </c>
      <c r="L29" s="42" t="str">
        <f>'Donnees - rations format CAP2ER'!ZS12</f>
        <v>Herbe p‚turÈe</v>
      </c>
      <c r="M29" s="40">
        <f>'Donnees - rations format CAP2ER'!ACR12/100</f>
        <v>0.5</v>
      </c>
      <c r="N29" s="42" t="str">
        <f>'Donnees - rations format CAP2ER'!ZT12</f>
        <v>Foin</v>
      </c>
      <c r="O29" s="40">
        <f>'Donnees - rations format CAP2ER'!ACS12/100</f>
        <v>0.5</v>
      </c>
      <c r="P29" s="42">
        <f>'Donnees - rations format CAP2ER'!ZU12</f>
        <v>0</v>
      </c>
      <c r="Q29" s="40">
        <f>'Donnees - rations format CAP2ER'!ACT12/100</f>
        <v>0</v>
      </c>
      <c r="R29" s="42">
        <f>'Donnees - rations format CAP2ER'!ZV12</f>
        <v>0</v>
      </c>
      <c r="S29" s="40">
        <f>'Donnees - rations format CAP2ER'!ACU12/100</f>
        <v>0</v>
      </c>
      <c r="T29" s="42">
        <f>'Donnees - rations format CAP2ER'!ZW12</f>
        <v>0</v>
      </c>
      <c r="U29" s="40">
        <f>'Donnees - rations format CAP2ER'!ACV12/100</f>
        <v>0</v>
      </c>
      <c r="V29" s="42">
        <f>'Donnees - rations format CAP2ER'!AAA12</f>
        <v>0</v>
      </c>
      <c r="W29" s="40">
        <f>'Donnees - rations format CAP2ER'!ADA12/100</f>
        <v>0</v>
      </c>
      <c r="X29" s="42">
        <f>'Donnees - rations format CAP2ER'!AAB12</f>
        <v>0</v>
      </c>
      <c r="Y29" s="40">
        <f>'Donnees - rations format CAP2ER'!ADB12/100</f>
        <v>0</v>
      </c>
      <c r="AA29" s="41">
        <f t="shared" si="28"/>
        <v>1</v>
      </c>
      <c r="AC29" s="42" t="str">
        <f t="shared" si="32"/>
        <v>Aliment VL 18% de MAT</v>
      </c>
      <c r="AD29" s="47">
        <f>'Donnees - rations format CAP2ER'!ADP12</f>
        <v>6.5</v>
      </c>
      <c r="AE29" s="42">
        <f t="shared" si="32"/>
        <v>0</v>
      </c>
      <c r="AF29" s="47">
        <f>'Donnees - rations format CAP2ER'!ADQ12</f>
        <v>0</v>
      </c>
      <c r="AG29" s="42" t="str">
        <f t="shared" ref="AG29" si="66">AG12</f>
        <v>Aliment Jeunes bovins</v>
      </c>
      <c r="AH29" s="47">
        <f>'Donnees - rations format CAP2ER'!ADR12</f>
        <v>0</v>
      </c>
      <c r="AI29" s="42">
        <f t="shared" ref="AI29" si="67">AI12</f>
        <v>0</v>
      </c>
      <c r="AJ29" s="47">
        <f>'Donnees - rations format CAP2ER'!ADS12</f>
        <v>0</v>
      </c>
      <c r="AK29" s="42">
        <f t="shared" ref="AK29" si="68">AK12</f>
        <v>0</v>
      </c>
      <c r="AL29" s="47">
        <f>'Donnees - rations format CAP2ER'!ADZ12</f>
        <v>0</v>
      </c>
      <c r="AM29" s="42">
        <f t="shared" ref="AM29" si="69">AM12</f>
        <v>0</v>
      </c>
      <c r="AN29" s="47">
        <f>'Donnees - rations format CAP2ER'!AEA12</f>
        <v>0</v>
      </c>
      <c r="AP29" s="40">
        <f t="shared" si="29"/>
        <v>0.5</v>
      </c>
      <c r="AQ29" s="40">
        <f t="shared" ref="AQ29:AQ34" si="70">O29</f>
        <v>0.5</v>
      </c>
      <c r="AR29" s="40">
        <v>0</v>
      </c>
      <c r="AS29" s="40">
        <v>0</v>
      </c>
      <c r="AT29" s="40">
        <v>0</v>
      </c>
      <c r="AU29" s="40">
        <v>0</v>
      </c>
      <c r="AV29" s="40">
        <v>0</v>
      </c>
      <c r="AW29" s="40">
        <v>0</v>
      </c>
      <c r="AX29" s="40">
        <v>0</v>
      </c>
      <c r="AY29" s="40">
        <v>0</v>
      </c>
      <c r="AZ29" s="40">
        <v>0</v>
      </c>
      <c r="BB29" s="41">
        <f t="shared" si="37"/>
        <v>1</v>
      </c>
      <c r="BX29" s="47">
        <f>AD29</f>
        <v>6.5</v>
      </c>
      <c r="BY29" s="47">
        <v>0</v>
      </c>
      <c r="BZ29" s="47">
        <v>0</v>
      </c>
      <c r="CA29" s="47">
        <v>0</v>
      </c>
      <c r="CB29" s="47">
        <v>0</v>
      </c>
      <c r="CC29" s="48">
        <v>0</v>
      </c>
      <c r="CD29" s="47">
        <v>0</v>
      </c>
      <c r="CE29" s="47">
        <f>AH29</f>
        <v>0</v>
      </c>
      <c r="CF29" s="47">
        <v>0</v>
      </c>
      <c r="CG29" s="47">
        <v>0</v>
      </c>
    </row>
    <row r="30" spans="1:111" x14ac:dyDescent="0.2">
      <c r="C30" s="23"/>
      <c r="D30" s="23"/>
      <c r="E30" s="44">
        <f t="shared" si="30"/>
        <v>0.44353070175438591</v>
      </c>
      <c r="F30" s="43">
        <f t="shared" si="31"/>
        <v>0.55646929824561409</v>
      </c>
      <c r="I30" s="16">
        <f t="shared" si="27"/>
        <v>15253051</v>
      </c>
      <c r="K30" s="15">
        <f>'Donnees - rations format CAP2ER'!ABD13</f>
        <v>30</v>
      </c>
      <c r="L30" s="42" t="str">
        <f>'Donnees - rations format CAP2ER'!ZS13</f>
        <v>Herbe p‚turÈe</v>
      </c>
      <c r="M30" s="40">
        <f>'Donnees - rations format CAP2ER'!ACR13/100</f>
        <v>0.5</v>
      </c>
      <c r="N30" s="42" t="str">
        <f>'Donnees - rations format CAP2ER'!ZT13</f>
        <v>Foin</v>
      </c>
      <c r="O30" s="40">
        <f>'Donnees - rations format CAP2ER'!ACS13/100</f>
        <v>0.5</v>
      </c>
      <c r="P30" s="42">
        <f>'Donnees - rations format CAP2ER'!ZU13</f>
        <v>0</v>
      </c>
      <c r="Q30" s="40">
        <f>'Donnees - rations format CAP2ER'!ACT13/100</f>
        <v>0</v>
      </c>
      <c r="R30" s="42">
        <f>'Donnees - rations format CAP2ER'!ZV13</f>
        <v>0</v>
      </c>
      <c r="S30" s="40">
        <f>'Donnees - rations format CAP2ER'!ACU13/100</f>
        <v>0</v>
      </c>
      <c r="T30" s="42">
        <f>'Donnees - rations format CAP2ER'!ZW13</f>
        <v>0</v>
      </c>
      <c r="U30" s="40">
        <f>'Donnees - rations format CAP2ER'!ACV13/100</f>
        <v>0</v>
      </c>
      <c r="V30" s="42">
        <f>'Donnees - rations format CAP2ER'!AAA13</f>
        <v>0</v>
      </c>
      <c r="W30" s="40">
        <f>'Donnees - rations format CAP2ER'!ADA13/100</f>
        <v>0</v>
      </c>
      <c r="X30" s="42" t="str">
        <f>'Donnees - rations format CAP2ER'!AAB13</f>
        <v>Foin de graminÈes</v>
      </c>
      <c r="Y30" s="40">
        <f>'Donnees - rations format CAP2ER'!ADB13/100</f>
        <v>0</v>
      </c>
      <c r="AA30" s="41">
        <f t="shared" si="28"/>
        <v>1</v>
      </c>
      <c r="AC30" s="42" t="str">
        <f t="shared" si="32"/>
        <v>Aliment VL 18% de MAT</v>
      </c>
      <c r="AD30" s="47">
        <f>'Donnees - rations format CAP2ER'!ADP13</f>
        <v>4.5</v>
      </c>
      <c r="AE30" s="42" t="str">
        <f t="shared" si="32"/>
        <v>Aliment veaux</v>
      </c>
      <c r="AF30" s="47">
        <f>'Donnees - rations format CAP2ER'!ADQ13</f>
        <v>0</v>
      </c>
      <c r="AG30" s="42">
        <f t="shared" ref="AG30" si="71">AG13</f>
        <v>0</v>
      </c>
      <c r="AH30" s="47">
        <f>'Donnees - rations format CAP2ER'!ADR13</f>
        <v>0</v>
      </c>
      <c r="AI30" s="42">
        <f t="shared" ref="AI30" si="72">AI13</f>
        <v>0</v>
      </c>
      <c r="AJ30" s="47">
        <f>'Donnees - rations format CAP2ER'!ADS13</f>
        <v>0</v>
      </c>
      <c r="AK30" s="42" t="str">
        <f t="shared" ref="AK30" si="73">AK13</f>
        <v>CMV</v>
      </c>
      <c r="AL30" s="47">
        <f>'Donnees - rations format CAP2ER'!ADZ13</f>
        <v>0.4</v>
      </c>
      <c r="AM30" s="42">
        <f t="shared" ref="AM30" si="74">AM13</f>
        <v>0</v>
      </c>
      <c r="AN30" s="47">
        <f>'Donnees - rations format CAP2ER'!AEA13</f>
        <v>0</v>
      </c>
      <c r="AP30" s="40">
        <f t="shared" si="29"/>
        <v>0.5</v>
      </c>
      <c r="AQ30" s="40">
        <f t="shared" si="70"/>
        <v>0.5</v>
      </c>
      <c r="AR30" s="40">
        <v>0</v>
      </c>
      <c r="AS30" s="40">
        <v>0</v>
      </c>
      <c r="AT30" s="40">
        <v>0</v>
      </c>
      <c r="AU30" s="40">
        <v>0</v>
      </c>
      <c r="AV30" s="40">
        <v>0</v>
      </c>
      <c r="AW30" s="40">
        <v>0</v>
      </c>
      <c r="AX30" s="40">
        <v>0</v>
      </c>
      <c r="AY30" s="40">
        <v>0</v>
      </c>
      <c r="AZ30" s="40">
        <v>0</v>
      </c>
      <c r="BB30" s="41">
        <f t="shared" si="37"/>
        <v>1</v>
      </c>
      <c r="BX30" s="47">
        <f>AD30</f>
        <v>4.5</v>
      </c>
      <c r="BY30" s="47">
        <v>0</v>
      </c>
      <c r="BZ30" s="47">
        <v>0</v>
      </c>
      <c r="CA30" s="47">
        <v>0</v>
      </c>
      <c r="CB30" s="47">
        <v>0</v>
      </c>
      <c r="CC30" s="48">
        <v>0</v>
      </c>
      <c r="CD30" s="47">
        <v>0</v>
      </c>
      <c r="CE30" s="47">
        <f>AF30</f>
        <v>0</v>
      </c>
      <c r="CF30" s="47">
        <f>AL30</f>
        <v>0.4</v>
      </c>
      <c r="CG30" s="47">
        <v>0</v>
      </c>
    </row>
    <row r="31" spans="1:111" x14ac:dyDescent="0.2">
      <c r="C31" s="23"/>
      <c r="D31" s="23"/>
      <c r="E31" s="44">
        <f t="shared" si="30"/>
        <v>0.52028508771929816</v>
      </c>
      <c r="F31" s="43">
        <f t="shared" si="31"/>
        <v>0.47971491228070179</v>
      </c>
      <c r="I31" s="16">
        <f t="shared" si="27"/>
        <v>15227030</v>
      </c>
      <c r="K31" s="15">
        <f>'Donnees - rations format CAP2ER'!ABD14</f>
        <v>175</v>
      </c>
      <c r="L31" s="42" t="str">
        <f>'Donnees - rations format CAP2ER'!ZS14</f>
        <v>Herbe p‚turÈe</v>
      </c>
      <c r="M31" s="40">
        <f>'Donnees - rations format CAP2ER'!ACR14/100</f>
        <v>0.95</v>
      </c>
      <c r="N31" s="42" t="str">
        <f>'Donnees - rations format CAP2ER'!ZT14</f>
        <v>Foin</v>
      </c>
      <c r="O31" s="40">
        <f>'Donnees - rations format CAP2ER'!ACS14/100</f>
        <v>0.05</v>
      </c>
      <c r="P31" s="42" t="str">
        <f>'Donnees - rations format CAP2ER'!ZU14</f>
        <v>Foin de lÈgumineuses</v>
      </c>
      <c r="Q31" s="40">
        <f>'Donnees - rations format CAP2ER'!ACT14/100</f>
        <v>0</v>
      </c>
      <c r="R31" s="42">
        <f>'Donnees - rations format CAP2ER'!ZV14</f>
        <v>0</v>
      </c>
      <c r="S31" s="40">
        <f>'Donnees - rations format CAP2ER'!ACU14/100</f>
        <v>0</v>
      </c>
      <c r="T31" s="42">
        <f>'Donnees - rations format CAP2ER'!ZW14</f>
        <v>0</v>
      </c>
      <c r="U31" s="40">
        <f>'Donnees - rations format CAP2ER'!ACV14/100</f>
        <v>0</v>
      </c>
      <c r="V31" s="42" t="str">
        <f>'Donnees - rations format CAP2ER'!AAA14</f>
        <v>Foin de graminÈes</v>
      </c>
      <c r="W31" s="40">
        <f>'Donnees - rations format CAP2ER'!ADA14/100</f>
        <v>0</v>
      </c>
      <c r="X31" s="42">
        <f>'Donnees - rations format CAP2ER'!AAB14</f>
        <v>0</v>
      </c>
      <c r="Y31" s="40">
        <f>'Donnees - rations format CAP2ER'!ADB14/100</f>
        <v>0</v>
      </c>
      <c r="AA31" s="41">
        <f t="shared" si="28"/>
        <v>1</v>
      </c>
      <c r="AC31" s="42" t="str">
        <f t="shared" si="32"/>
        <v>Tourteau de colza</v>
      </c>
      <c r="AD31" s="47">
        <f>'Donnees - rations format CAP2ER'!ADP14</f>
        <v>0</v>
      </c>
      <c r="AE31" s="42" t="str">
        <f t="shared" si="32"/>
        <v>Luzerne dÈshydratÈe</v>
      </c>
      <c r="AF31" s="47">
        <f>'Donnees - rations format CAP2ER'!ADQ14</f>
        <v>0</v>
      </c>
      <c r="AG31" s="42" t="str">
        <f t="shared" ref="AG31" si="75">AG14</f>
        <v>Aliment VL 18% de MAT</v>
      </c>
      <c r="AH31" s="47">
        <f>'Donnees - rations format CAP2ER'!ADR14</f>
        <v>0</v>
      </c>
      <c r="AI31" s="42">
        <f t="shared" ref="AI31" si="76">AI14</f>
        <v>0</v>
      </c>
      <c r="AJ31" s="47">
        <f>'Donnees - rations format CAP2ER'!ADS14</f>
        <v>0</v>
      </c>
      <c r="AK31" s="42" t="str">
        <f t="shared" ref="AK31" si="77">AK14</f>
        <v>Poudre de lait</v>
      </c>
      <c r="AL31" s="47">
        <f>'Donnees - rations format CAP2ER'!ADZ14</f>
        <v>0</v>
      </c>
      <c r="AM31" s="42">
        <f t="shared" ref="AM31" si="78">AM14</f>
        <v>0</v>
      </c>
      <c r="AN31" s="47">
        <f>'Donnees - rations format CAP2ER'!AEA14</f>
        <v>0</v>
      </c>
      <c r="AP31" s="40">
        <f t="shared" si="29"/>
        <v>0.95</v>
      </c>
      <c r="AQ31" s="40">
        <f t="shared" si="70"/>
        <v>0.05</v>
      </c>
      <c r="AR31" s="40">
        <v>0</v>
      </c>
      <c r="AS31" s="40">
        <v>0</v>
      </c>
      <c r="AT31" s="40">
        <v>0</v>
      </c>
      <c r="AU31" s="40">
        <v>0</v>
      </c>
      <c r="AV31" s="40">
        <v>0</v>
      </c>
      <c r="AW31" s="40">
        <v>0</v>
      </c>
      <c r="AX31" s="40">
        <v>0</v>
      </c>
      <c r="AY31" s="40">
        <v>0</v>
      </c>
      <c r="AZ31" s="40">
        <v>0</v>
      </c>
      <c r="BB31" s="41">
        <f t="shared" si="37"/>
        <v>1</v>
      </c>
      <c r="BX31" s="47">
        <v>0</v>
      </c>
      <c r="BY31" s="47">
        <v>0</v>
      </c>
      <c r="BZ31" s="47">
        <v>0</v>
      </c>
      <c r="CA31" s="47">
        <f>AD31</f>
        <v>0</v>
      </c>
      <c r="CB31" s="47">
        <v>0</v>
      </c>
      <c r="CC31" s="48">
        <f>AF31</f>
        <v>0</v>
      </c>
      <c r="CD31" s="47">
        <v>0</v>
      </c>
      <c r="CE31" s="47">
        <v>0</v>
      </c>
      <c r="CF31" s="47">
        <v>0</v>
      </c>
      <c r="CG31" s="47">
        <f>AL31</f>
        <v>0</v>
      </c>
    </row>
    <row r="32" spans="1:111" x14ac:dyDescent="0.2">
      <c r="C32" s="23"/>
      <c r="D32" s="23"/>
      <c r="E32" s="44">
        <f t="shared" si="30"/>
        <v>0.56140350877192979</v>
      </c>
      <c r="F32" s="43">
        <f t="shared" si="31"/>
        <v>0.43859649122807021</v>
      </c>
      <c r="I32" s="16">
        <f t="shared" si="27"/>
        <v>15248317</v>
      </c>
      <c r="K32" s="15">
        <f>'Donnees - rations format CAP2ER'!ABD15</f>
        <v>120</v>
      </c>
      <c r="L32" s="42" t="str">
        <f>'Donnees - rations format CAP2ER'!ZS15</f>
        <v>Herbe p‚turÈe</v>
      </c>
      <c r="M32" s="40">
        <f>'Donnees - rations format CAP2ER'!ACR15/100</f>
        <v>1</v>
      </c>
      <c r="N32" s="42" t="str">
        <f>'Donnees - rations format CAP2ER'!ZT15</f>
        <v>Foin</v>
      </c>
      <c r="O32" s="40">
        <f>'Donnees - rations format CAP2ER'!ACS15/100</f>
        <v>0</v>
      </c>
      <c r="P32" s="42">
        <f>'Donnees - rations format CAP2ER'!ZU15</f>
        <v>0</v>
      </c>
      <c r="Q32" s="40">
        <f>'Donnees - rations format CAP2ER'!ACT15/100</f>
        <v>0</v>
      </c>
      <c r="R32" s="42">
        <f>'Donnees - rations format CAP2ER'!ZV15</f>
        <v>0</v>
      </c>
      <c r="S32" s="40">
        <f>'Donnees - rations format CAP2ER'!ACU15/100</f>
        <v>0</v>
      </c>
      <c r="T32" s="42">
        <f>'Donnees - rations format CAP2ER'!ZW15</f>
        <v>0</v>
      </c>
      <c r="U32" s="40">
        <f>'Donnees - rations format CAP2ER'!ACV15/100</f>
        <v>0</v>
      </c>
      <c r="V32" s="42" t="str">
        <f>'Donnees - rations format CAP2ER'!AAA15</f>
        <v>Foin de graminÈes</v>
      </c>
      <c r="W32" s="40">
        <f>'Donnees - rations format CAP2ER'!ADA15/100</f>
        <v>0</v>
      </c>
      <c r="X32" s="42">
        <f>'Donnees - rations format CAP2ER'!AAB15</f>
        <v>0</v>
      </c>
      <c r="Y32" s="40">
        <f>'Donnees - rations format CAP2ER'!ADB15/100</f>
        <v>0</v>
      </c>
      <c r="AA32" s="41">
        <f t="shared" si="28"/>
        <v>1</v>
      </c>
      <c r="AC32" s="42" t="str">
        <f t="shared" si="32"/>
        <v>Aliment VL 22% de MAT</v>
      </c>
      <c r="AD32" s="47">
        <f>'Donnees - rations format CAP2ER'!ADP15</f>
        <v>0</v>
      </c>
      <c r="AE32" s="42" t="str">
        <f t="shared" si="32"/>
        <v>Aliment VL 18% de MAT</v>
      </c>
      <c r="AF32" s="47">
        <f>'Donnees - rations format CAP2ER'!ADQ15</f>
        <v>0</v>
      </c>
      <c r="AG32" s="42" t="str">
        <f t="shared" ref="AG32" si="79">AG15</f>
        <v>Tourteau de colza</v>
      </c>
      <c r="AH32" s="47">
        <f>'Donnees - rations format CAP2ER'!ADR15</f>
        <v>0.3</v>
      </c>
      <c r="AI32" s="42">
        <f t="shared" ref="AI32" si="80">AI15</f>
        <v>0</v>
      </c>
      <c r="AJ32" s="47">
        <f>'Donnees - rations format CAP2ER'!ADS15</f>
        <v>0</v>
      </c>
      <c r="AK32" s="42" t="str">
        <f t="shared" ref="AK32" si="81">AK15</f>
        <v>Poudre de lait</v>
      </c>
      <c r="AL32" s="47">
        <f>'Donnees - rations format CAP2ER'!ADZ15</f>
        <v>0</v>
      </c>
      <c r="AM32" s="42" t="str">
        <f t="shared" ref="AM32" si="82">AM15</f>
        <v>CMV</v>
      </c>
      <c r="AN32" s="47">
        <f>'Donnees - rations format CAP2ER'!AEA15</f>
        <v>0</v>
      </c>
      <c r="AP32" s="40">
        <f t="shared" si="29"/>
        <v>1</v>
      </c>
      <c r="AQ32" s="40">
        <f t="shared" si="70"/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0</v>
      </c>
      <c r="AW32" s="40">
        <v>0</v>
      </c>
      <c r="AX32" s="40">
        <v>0</v>
      </c>
      <c r="AY32" s="40">
        <v>0</v>
      </c>
      <c r="AZ32" s="40">
        <v>0</v>
      </c>
      <c r="BB32" s="41">
        <f t="shared" si="37"/>
        <v>1</v>
      </c>
      <c r="BX32" s="47">
        <f>AF32</f>
        <v>0</v>
      </c>
      <c r="BY32" s="47">
        <f>AD32</f>
        <v>0</v>
      </c>
      <c r="BZ32" s="47">
        <v>0</v>
      </c>
      <c r="CA32" s="47">
        <v>0</v>
      </c>
      <c r="CB32" s="47">
        <v>0</v>
      </c>
      <c r="CC32" s="48">
        <v>0</v>
      </c>
      <c r="CD32" s="47">
        <v>0</v>
      </c>
      <c r="CE32" s="47">
        <v>0</v>
      </c>
      <c r="CF32" s="47">
        <f>AN32</f>
        <v>0</v>
      </c>
      <c r="CG32" s="47">
        <f>AL32</f>
        <v>0</v>
      </c>
    </row>
    <row r="33" spans="1:85" x14ac:dyDescent="0.2">
      <c r="A33" s="22"/>
      <c r="B33" s="22"/>
      <c r="C33" s="23"/>
      <c r="D33" s="23"/>
      <c r="E33" s="44">
        <f t="shared" si="30"/>
        <v>0.49287280701754377</v>
      </c>
      <c r="F33" s="43">
        <f t="shared" si="31"/>
        <v>0.50712719298245623</v>
      </c>
      <c r="I33" s="16">
        <f t="shared" si="27"/>
        <v>15114107</v>
      </c>
      <c r="K33" s="15">
        <f>'Donnees - rations format CAP2ER'!ABD16</f>
        <v>30</v>
      </c>
      <c r="L33" s="42" t="str">
        <f>'Donnees - rations format CAP2ER'!ZS16</f>
        <v>Herbe p‚turÈe</v>
      </c>
      <c r="M33" s="40">
        <f>'Donnees - rations format CAP2ER'!ACR16/100</f>
        <v>0.5</v>
      </c>
      <c r="N33" s="42" t="str">
        <f>'Donnees - rations format CAP2ER'!ZT16</f>
        <v>Foin</v>
      </c>
      <c r="O33" s="40">
        <f>'Donnees - rations format CAP2ER'!ACS16/100</f>
        <v>0.5</v>
      </c>
      <c r="P33" s="42">
        <f>'Donnees - rations format CAP2ER'!ZU16</f>
        <v>0</v>
      </c>
      <c r="Q33" s="40">
        <f>'Donnees - rations format CAP2ER'!ACT16/100</f>
        <v>0</v>
      </c>
      <c r="R33" s="42">
        <f>'Donnees - rations format CAP2ER'!ZV16</f>
        <v>0</v>
      </c>
      <c r="S33" s="40">
        <f>'Donnees - rations format CAP2ER'!ACU16/100</f>
        <v>0</v>
      </c>
      <c r="T33" s="42">
        <f>'Donnees - rations format CAP2ER'!ZW16</f>
        <v>0</v>
      </c>
      <c r="U33" s="40">
        <f>'Donnees - rations format CAP2ER'!ACV16/100</f>
        <v>0</v>
      </c>
      <c r="V33" s="42">
        <f>'Donnees - rations format CAP2ER'!AAA16</f>
        <v>0</v>
      </c>
      <c r="W33" s="40">
        <f>'Donnees - rations format CAP2ER'!ADA16/100</f>
        <v>0</v>
      </c>
      <c r="X33" s="42">
        <f>'Donnees - rations format CAP2ER'!AAB16</f>
        <v>0</v>
      </c>
      <c r="Y33" s="40">
        <f>'Donnees - rations format CAP2ER'!ADB16/100</f>
        <v>0</v>
      </c>
      <c r="AA33" s="41">
        <f t="shared" si="28"/>
        <v>1</v>
      </c>
      <c r="AC33" s="42">
        <f t="shared" si="32"/>
        <v>0</v>
      </c>
      <c r="AD33" s="47">
        <f>'Donnees - rations format CAP2ER'!ADP16</f>
        <v>0</v>
      </c>
      <c r="AE33" s="42">
        <f t="shared" si="32"/>
        <v>0</v>
      </c>
      <c r="AF33" s="47">
        <f>'Donnees - rations format CAP2ER'!ADQ16</f>
        <v>0</v>
      </c>
      <c r="AG33" s="42">
        <f t="shared" ref="AG33" si="83">AG16</f>
        <v>0</v>
      </c>
      <c r="AH33" s="47">
        <f>'Donnees - rations format CAP2ER'!ADR16</f>
        <v>0</v>
      </c>
      <c r="AI33" s="42">
        <f t="shared" ref="AI33" si="84">AI16</f>
        <v>0</v>
      </c>
      <c r="AJ33" s="47">
        <f>'Donnees - rations format CAP2ER'!ADS16</f>
        <v>0</v>
      </c>
      <c r="AK33" s="42">
        <f t="shared" ref="AK33" si="85">AK16</f>
        <v>0</v>
      </c>
      <c r="AL33" s="47">
        <f>'Donnees - rations format CAP2ER'!ADZ16</f>
        <v>0</v>
      </c>
      <c r="AM33" s="42">
        <f t="shared" ref="AM33" si="86">AM16</f>
        <v>0</v>
      </c>
      <c r="AN33" s="47">
        <f>'Donnees - rations format CAP2ER'!AEA16</f>
        <v>0</v>
      </c>
      <c r="AP33" s="40">
        <f t="shared" si="29"/>
        <v>0.5</v>
      </c>
      <c r="AQ33" s="40">
        <f t="shared" si="70"/>
        <v>0.5</v>
      </c>
      <c r="AR33" s="40">
        <v>0</v>
      </c>
      <c r="AS33" s="40">
        <v>0</v>
      </c>
      <c r="AT33" s="40">
        <v>0</v>
      </c>
      <c r="AU33" s="40">
        <v>0</v>
      </c>
      <c r="AV33" s="40">
        <v>0</v>
      </c>
      <c r="AW33" s="40">
        <v>0</v>
      </c>
      <c r="AX33" s="40">
        <v>0</v>
      </c>
      <c r="AY33" s="40">
        <v>0</v>
      </c>
      <c r="AZ33" s="40">
        <v>0</v>
      </c>
      <c r="BB33" s="41">
        <f t="shared" si="37"/>
        <v>1</v>
      </c>
      <c r="BX33" s="47">
        <v>0</v>
      </c>
      <c r="BY33" s="47">
        <v>0</v>
      </c>
      <c r="BZ33" s="47">
        <v>0</v>
      </c>
      <c r="CA33" s="47">
        <v>0</v>
      </c>
      <c r="CB33" s="47">
        <v>0</v>
      </c>
      <c r="CC33" s="47">
        <v>0</v>
      </c>
      <c r="CD33" s="47">
        <v>0</v>
      </c>
      <c r="CE33" s="47">
        <v>0</v>
      </c>
      <c r="CF33" s="47">
        <v>0</v>
      </c>
      <c r="CG33" s="47">
        <v>0</v>
      </c>
    </row>
    <row r="34" spans="1:85" x14ac:dyDescent="0.2">
      <c r="A34" s="22"/>
      <c r="B34" s="22"/>
      <c r="C34" s="23"/>
      <c r="D34" s="23"/>
      <c r="E34" s="44">
        <f t="shared" si="30"/>
        <v>0.49287280701754377</v>
      </c>
      <c r="F34" s="43">
        <f t="shared" si="31"/>
        <v>0.50712719298245623</v>
      </c>
      <c r="I34" s="16">
        <f t="shared" si="27"/>
        <v>15114107</v>
      </c>
      <c r="K34" s="15">
        <f>'Donnees - rations format CAP2ER'!ABD17</f>
        <v>30</v>
      </c>
      <c r="L34" s="42" t="str">
        <f>'Donnees - rations format CAP2ER'!ZS17</f>
        <v>Herbe p‚turÈe</v>
      </c>
      <c r="M34" s="40">
        <f>'Donnees - rations format CAP2ER'!ACR17/100</f>
        <v>0.5</v>
      </c>
      <c r="N34" s="42" t="str">
        <f>'Donnees - rations format CAP2ER'!ZT17</f>
        <v>Foin</v>
      </c>
      <c r="O34" s="40">
        <f>'Donnees - rations format CAP2ER'!ACS17/100</f>
        <v>0.5</v>
      </c>
      <c r="P34" s="42">
        <f>'Donnees - rations format CAP2ER'!ZU17</f>
        <v>0</v>
      </c>
      <c r="Q34" s="40">
        <f>'Donnees - rations format CAP2ER'!ACT17/100</f>
        <v>0</v>
      </c>
      <c r="R34" s="42">
        <f>'Donnees - rations format CAP2ER'!ZV17</f>
        <v>0</v>
      </c>
      <c r="S34" s="40">
        <f>'Donnees - rations format CAP2ER'!ACU17/100</f>
        <v>0</v>
      </c>
      <c r="T34" s="42">
        <f>'Donnees - rations format CAP2ER'!ZW17</f>
        <v>0</v>
      </c>
      <c r="U34" s="40">
        <f>'Donnees - rations format CAP2ER'!ACV17/100</f>
        <v>0</v>
      </c>
      <c r="V34" s="42">
        <f>'Donnees - rations format CAP2ER'!AAA17</f>
        <v>0</v>
      </c>
      <c r="W34" s="40">
        <f>'Donnees - rations format CAP2ER'!ADA17/100</f>
        <v>0</v>
      </c>
      <c r="X34" s="42">
        <f>'Donnees - rations format CAP2ER'!AAB17</f>
        <v>0</v>
      </c>
      <c r="Y34" s="40">
        <f>'Donnees - rations format CAP2ER'!ADB17/100</f>
        <v>0</v>
      </c>
      <c r="AA34" s="41">
        <f t="shared" si="28"/>
        <v>1</v>
      </c>
      <c r="AC34" s="42">
        <f t="shared" si="32"/>
        <v>0</v>
      </c>
      <c r="AD34" s="47">
        <f>'Donnees - rations format CAP2ER'!ADP17</f>
        <v>0</v>
      </c>
      <c r="AE34" s="42">
        <f t="shared" si="32"/>
        <v>0</v>
      </c>
      <c r="AF34" s="47">
        <f>'Donnees - rations format CAP2ER'!ADQ17</f>
        <v>0</v>
      </c>
      <c r="AG34" s="42">
        <f t="shared" ref="AG34" si="87">AG17</f>
        <v>0</v>
      </c>
      <c r="AH34" s="47">
        <f>'Donnees - rations format CAP2ER'!ADR17</f>
        <v>0</v>
      </c>
      <c r="AI34" s="42">
        <f t="shared" ref="AI34" si="88">AI17</f>
        <v>0</v>
      </c>
      <c r="AJ34" s="47">
        <f>'Donnees - rations format CAP2ER'!ADS17</f>
        <v>0</v>
      </c>
      <c r="AK34" s="42">
        <f t="shared" ref="AK34" si="89">AK17</f>
        <v>0</v>
      </c>
      <c r="AL34" s="47">
        <f>'Donnees - rations format CAP2ER'!ADZ17</f>
        <v>0</v>
      </c>
      <c r="AM34" s="42">
        <f t="shared" ref="AM34" si="90">AM17</f>
        <v>0</v>
      </c>
      <c r="AN34" s="47">
        <f>'Donnees - rations format CAP2ER'!AEA17</f>
        <v>0</v>
      </c>
      <c r="AP34" s="40">
        <f t="shared" si="29"/>
        <v>0.5</v>
      </c>
      <c r="AQ34" s="40">
        <f t="shared" si="70"/>
        <v>0.5</v>
      </c>
      <c r="AR34" s="40">
        <v>0</v>
      </c>
      <c r="AS34" s="40">
        <v>0</v>
      </c>
      <c r="AT34" s="40">
        <v>0</v>
      </c>
      <c r="AU34" s="40">
        <v>0</v>
      </c>
      <c r="AV34" s="40">
        <v>0</v>
      </c>
      <c r="AW34" s="40">
        <v>0</v>
      </c>
      <c r="AX34" s="40">
        <v>0</v>
      </c>
      <c r="AY34" s="40">
        <v>0</v>
      </c>
      <c r="AZ34" s="40">
        <v>0</v>
      </c>
      <c r="BB34" s="41">
        <f t="shared" si="37"/>
        <v>1</v>
      </c>
      <c r="BX34" s="47">
        <v>0</v>
      </c>
      <c r="BY34" s="47">
        <v>0</v>
      </c>
      <c r="BZ34" s="47">
        <v>0</v>
      </c>
      <c r="CA34" s="47">
        <v>0</v>
      </c>
      <c r="CB34" s="47">
        <v>0</v>
      </c>
      <c r="CC34" s="47">
        <v>0</v>
      </c>
      <c r="CD34" s="47">
        <v>0</v>
      </c>
      <c r="CE34" s="47">
        <v>0</v>
      </c>
      <c r="CF34" s="47">
        <v>0</v>
      </c>
      <c r="CG34" s="47">
        <v>0</v>
      </c>
    </row>
    <row r="35" spans="1:85" ht="16" x14ac:dyDescent="0.2">
      <c r="A35" s="22"/>
      <c r="B35" s="22"/>
      <c r="C35" s="23"/>
      <c r="D35" s="23"/>
      <c r="AP35" s="14" t="s">
        <v>2105</v>
      </c>
      <c r="AQ35" s="14" t="s">
        <v>1762</v>
      </c>
      <c r="AR35" s="14"/>
      <c r="AS35" s="14"/>
      <c r="AT35" s="14"/>
      <c r="AU35" s="14"/>
      <c r="AV35" s="14"/>
      <c r="AW35" s="14"/>
      <c r="AX35" s="14"/>
      <c r="AY35" s="14"/>
      <c r="AZ35" s="14"/>
      <c r="BX35" s="14" t="s">
        <v>2105</v>
      </c>
      <c r="BY35" s="14" t="s">
        <v>1762</v>
      </c>
      <c r="BZ35" s="14"/>
      <c r="CA35" s="14"/>
      <c r="CB35" s="14"/>
      <c r="CC35" s="14"/>
      <c r="CD35" s="14"/>
      <c r="CE35" s="14"/>
      <c r="CF35" s="14"/>
      <c r="CG35" s="14"/>
    </row>
    <row r="36" spans="1:85" ht="73" customHeight="1" x14ac:dyDescent="0.2">
      <c r="I36" s="18" t="str">
        <f t="shared" ref="I36" si="91">I19</f>
        <v>GEN_EDE</v>
      </c>
      <c r="K36" s="18" t="str">
        <f>'Donnees - rations format CAP2ER'!ABE2</f>
        <v>ALIM_PERIODE_3_VL</v>
      </c>
      <c r="L36" s="18" t="str">
        <f>'Donnees - rations format CAP2ER'!ZS2</f>
        <v>ALIM_FOUPROD1</v>
      </c>
      <c r="M36" s="18" t="str">
        <f>'Donnees - rations format CAP2ER'!AEC2</f>
        <v>ALIM_P3_VL_FOUPROD1</v>
      </c>
      <c r="N36" s="18" t="str">
        <f>'Donnees - rations format CAP2ER'!ZT2</f>
        <v>ALIM_FOUPROD2</v>
      </c>
      <c r="O36" s="18" t="str">
        <f>'Donnees - rations format CAP2ER'!AED2</f>
        <v>ALIM_P3_VL_FOUPROD2</v>
      </c>
      <c r="P36" s="18" t="str">
        <f>'Donnees - rations format CAP2ER'!ZU2</f>
        <v>ALIM_FOUPROD3</v>
      </c>
      <c r="Q36" s="18" t="str">
        <f>'Donnees - rations format CAP2ER'!AEE2</f>
        <v>ALIM_P3_VL_FOUPROD3</v>
      </c>
      <c r="R36" s="18" t="s">
        <v>1038</v>
      </c>
      <c r="S36" s="18" t="s">
        <v>1129</v>
      </c>
      <c r="T36" s="18" t="s">
        <v>1039</v>
      </c>
      <c r="U36" s="18" t="s">
        <v>1130</v>
      </c>
      <c r="V36" s="18" t="s">
        <v>1763</v>
      </c>
      <c r="W36" s="18" t="s">
        <v>1135</v>
      </c>
      <c r="X36" s="18" t="s">
        <v>1850</v>
      </c>
      <c r="Y36" s="18" t="s">
        <v>1136</v>
      </c>
      <c r="AC36" s="18" t="s">
        <v>1850</v>
      </c>
      <c r="AD36" s="18" t="str">
        <f>'Donnees - rations format CAP2ER'!AFA2</f>
        <v>ALIM_P3_VL_CONCACH1</v>
      </c>
      <c r="AE36" s="18" t="s">
        <v>1850</v>
      </c>
      <c r="AF36" s="18" t="str">
        <f>'Donnees - rations format CAP2ER'!AFB2</f>
        <v>ALIM_P3_VL_CONCACH2</v>
      </c>
      <c r="AG36" s="18" t="s">
        <v>1850</v>
      </c>
      <c r="AH36" s="18" t="str">
        <f>'Donnees - rations format CAP2ER'!AFC2</f>
        <v>ALIM_P3_VL_CONCACH3</v>
      </c>
      <c r="AI36" s="18" t="s">
        <v>1850</v>
      </c>
      <c r="AJ36" s="18" t="str">
        <f>'Donnees - rations format CAP2ER'!AFD2</f>
        <v>ALIM_P3_VL_CONCACH4</v>
      </c>
      <c r="AK36" s="18" t="s">
        <v>1850</v>
      </c>
      <c r="AL36" s="18" t="str">
        <f>'Donnees - rations format CAP2ER'!AFK2</f>
        <v>ALIM_P3_VL_LIQ1</v>
      </c>
      <c r="AM36" s="18" t="s">
        <v>1850</v>
      </c>
      <c r="AN36" s="18" t="str">
        <f>'Donnees - rations format CAP2ER'!AFL2</f>
        <v>ALIM_P3_VL_LIQ2</v>
      </c>
      <c r="AP36" s="18" t="s">
        <v>2121</v>
      </c>
      <c r="AQ36" s="18" t="s">
        <v>2122</v>
      </c>
      <c r="AR36" s="18" t="s">
        <v>2123</v>
      </c>
      <c r="AS36" s="18" t="s">
        <v>2124</v>
      </c>
      <c r="AT36" s="18" t="s">
        <v>2125</v>
      </c>
      <c r="AU36" s="18" t="s">
        <v>2126</v>
      </c>
      <c r="AV36" s="18" t="s">
        <v>2171</v>
      </c>
      <c r="AW36" s="18" t="s">
        <v>2170</v>
      </c>
      <c r="AX36" s="18" t="s">
        <v>2127</v>
      </c>
      <c r="AY36" s="18" t="s">
        <v>2128</v>
      </c>
      <c r="AZ36" s="18" t="s">
        <v>2129</v>
      </c>
      <c r="BB36" s="18" t="s">
        <v>2108</v>
      </c>
      <c r="BX36" s="18" t="s">
        <v>2157</v>
      </c>
      <c r="BY36" s="18" t="s">
        <v>2158</v>
      </c>
      <c r="BZ36" s="18" t="s">
        <v>2159</v>
      </c>
      <c r="CA36" s="18" t="s">
        <v>2160</v>
      </c>
      <c r="CB36" s="18" t="s">
        <v>2161</v>
      </c>
      <c r="CC36" s="18" t="s">
        <v>2162</v>
      </c>
      <c r="CD36" s="18" t="s">
        <v>2163</v>
      </c>
      <c r="CE36" s="18" t="s">
        <v>2164</v>
      </c>
      <c r="CF36" s="18" t="s">
        <v>2165</v>
      </c>
      <c r="CG36" s="18" t="s">
        <v>2166</v>
      </c>
    </row>
    <row r="37" spans="1:85" x14ac:dyDescent="0.2">
      <c r="I37" s="46">
        <f>I20</f>
        <v>15196033</v>
      </c>
      <c r="K37" s="45">
        <f>'Donnees - rations format CAP2ER'!ABE3</f>
        <v>0</v>
      </c>
      <c r="L37" s="42" t="str">
        <f>'Donnees - rations format CAP2ER'!ZS3</f>
        <v>Herbe p‚turÈe</v>
      </c>
      <c r="M37" s="40">
        <f>'Donnees - rations format CAP2ER'!AEC3/100</f>
        <v>0</v>
      </c>
      <c r="N37" s="42" t="str">
        <f>'Donnees - rations format CAP2ER'!ZT3</f>
        <v>Ensilage de maÔs</v>
      </c>
      <c r="O37" s="40">
        <f>'Donnees - rations format CAP2ER'!AED3/100</f>
        <v>0</v>
      </c>
      <c r="P37" s="42" t="str">
        <f>'Donnees - rations format CAP2ER'!ZU3</f>
        <v>Enrubannage d'herbe</v>
      </c>
      <c r="Q37" s="40">
        <f>'Donnees - rations format CAP2ER'!AEE3/100</f>
        <v>0</v>
      </c>
      <c r="R37" s="42" t="str">
        <f>R20</f>
        <v>Ensilage d'herbe</v>
      </c>
      <c r="S37" s="40">
        <f>'Donnees - rations format CAP2ER'!AEF3/100</f>
        <v>0</v>
      </c>
      <c r="T37" s="42" t="str">
        <f>T20</f>
        <v>Foin</v>
      </c>
      <c r="U37" s="40">
        <f>'Donnees - rations format CAP2ER'!AEG3/100</f>
        <v>0</v>
      </c>
      <c r="V37" s="42">
        <f>V20</f>
        <v>0</v>
      </c>
      <c r="W37" s="40">
        <f>'Donnees - rations format CAP2ER'!AEL3/100</f>
        <v>0</v>
      </c>
      <c r="X37" s="42">
        <f>X20</f>
        <v>0</v>
      </c>
      <c r="Y37" s="40">
        <f>'Donnees - rations format CAP2ER'!AEM3/100</f>
        <v>0</v>
      </c>
      <c r="AA37" s="41">
        <f t="shared" ref="AA37:AA51" si="92">SUM(M37:Y37)</f>
        <v>0</v>
      </c>
      <c r="AC37" s="42" t="str">
        <f t="shared" ref="AC37" si="93">AC20</f>
        <v>Colza achetÈ</v>
      </c>
      <c r="AD37" s="47">
        <f>'Donnees - rations format CAP2ER'!AFA3</f>
        <v>0</v>
      </c>
      <c r="AE37" s="42" t="str">
        <f t="shared" ref="AE37:AE51" si="94">AE20</f>
        <v>MaÔs grain achetÈ</v>
      </c>
      <c r="AF37" s="47">
        <f>'Donnees - rations format CAP2ER'!AFB3</f>
        <v>0</v>
      </c>
      <c r="AG37" s="42">
        <f t="shared" ref="AG37:AG51" si="95">AG20</f>
        <v>0</v>
      </c>
      <c r="AH37" s="47">
        <f>'Donnees - rations format CAP2ER'!AFC3</f>
        <v>0</v>
      </c>
      <c r="AI37" s="42">
        <f t="shared" ref="AI37:AI51" si="96">AI20</f>
        <v>0</v>
      </c>
      <c r="AJ37" s="47">
        <f>'Donnees - rations format CAP2ER'!AFD3</f>
        <v>0</v>
      </c>
      <c r="AK37" s="42" t="str">
        <f t="shared" ref="AK37:AK51" si="97">AK20</f>
        <v>CMV</v>
      </c>
      <c r="AL37" s="47">
        <f>'Donnees - rations format CAP2ER'!AFK3</f>
        <v>0</v>
      </c>
      <c r="AM37" s="42">
        <f t="shared" ref="AM37:AM51" si="98">AM20</f>
        <v>0</v>
      </c>
      <c r="AN37" s="47">
        <f>'Donnees - rations format CAP2ER'!AFL3</f>
        <v>0</v>
      </c>
      <c r="AP37" s="40">
        <v>0</v>
      </c>
      <c r="AQ37" s="40">
        <v>0</v>
      </c>
      <c r="AR37" s="40"/>
      <c r="AS37" s="40">
        <v>0</v>
      </c>
      <c r="AT37" s="40">
        <v>0</v>
      </c>
      <c r="AU37" s="40">
        <v>0</v>
      </c>
      <c r="AV37" s="40">
        <v>0</v>
      </c>
      <c r="AW37" s="40">
        <v>0</v>
      </c>
      <c r="AX37" s="40">
        <v>0</v>
      </c>
      <c r="AY37" s="40">
        <v>0</v>
      </c>
      <c r="AZ37" s="40">
        <v>0</v>
      </c>
      <c r="BB37" s="41">
        <f>SUM(AP37:AZ37)</f>
        <v>0</v>
      </c>
      <c r="BX37" s="47">
        <v>0</v>
      </c>
      <c r="BY37" s="47">
        <v>0</v>
      </c>
      <c r="BZ37" s="47">
        <v>0</v>
      </c>
      <c r="CA37" s="47">
        <f>AD37</f>
        <v>0</v>
      </c>
      <c r="CB37" s="47">
        <v>0</v>
      </c>
      <c r="CC37" s="47">
        <v>0</v>
      </c>
      <c r="CD37" s="47">
        <v>0</v>
      </c>
      <c r="CE37" s="47">
        <v>0</v>
      </c>
      <c r="CF37" s="47">
        <f>AL37</f>
        <v>0</v>
      </c>
      <c r="CG37" s="47">
        <v>0</v>
      </c>
    </row>
    <row r="38" spans="1:85" x14ac:dyDescent="0.2">
      <c r="I38" s="16">
        <f t="shared" ref="I38:I51" si="99">I21</f>
        <v>15012010</v>
      </c>
      <c r="K38" s="15">
        <f>'Donnees - rations format CAP2ER'!ABE4</f>
        <v>175</v>
      </c>
      <c r="L38" s="42" t="str">
        <f>'Donnees - rations format CAP2ER'!ZS4</f>
        <v>Herbe p‚turÈe</v>
      </c>
      <c r="M38" s="40">
        <f>'Donnees - rations format CAP2ER'!AEC4/100</f>
        <v>1</v>
      </c>
      <c r="N38" s="42" t="str">
        <f>'Donnees - rations format CAP2ER'!ZT4</f>
        <v>Ensilage de maÔs</v>
      </c>
      <c r="O38" s="40">
        <f>'Donnees - rations format CAP2ER'!AED4/100</f>
        <v>0</v>
      </c>
      <c r="P38" s="42">
        <f>'Donnees - rations format CAP2ER'!ZU4</f>
        <v>0</v>
      </c>
      <c r="Q38" s="40">
        <f>'Donnees - rations format CAP2ER'!AEE4/100</f>
        <v>0</v>
      </c>
      <c r="R38" s="42" t="str">
        <f t="shared" ref="R38:T51" si="100">R21</f>
        <v>Ensilage d'herbe</v>
      </c>
      <c r="S38" s="40">
        <f>'Donnees - rations format CAP2ER'!AEF4/100</f>
        <v>0</v>
      </c>
      <c r="T38" s="42" t="str">
        <f t="shared" si="100"/>
        <v>Foin</v>
      </c>
      <c r="U38" s="40">
        <f>'Donnees - rations format CAP2ER'!AEG4/100</f>
        <v>0</v>
      </c>
      <c r="V38" s="42">
        <f t="shared" ref="V38" si="101">V21</f>
        <v>0</v>
      </c>
      <c r="W38" s="40">
        <f>'Donnees - rations format CAP2ER'!AEL4/100</f>
        <v>0</v>
      </c>
      <c r="X38" s="42">
        <f t="shared" ref="X38:AC38" si="102">X21</f>
        <v>0</v>
      </c>
      <c r="Y38" s="40">
        <f>'Donnees - rations format CAP2ER'!AEM4/100</f>
        <v>0</v>
      </c>
      <c r="AA38" s="41">
        <f t="shared" si="92"/>
        <v>1</v>
      </c>
      <c r="AC38" s="42" t="str">
        <f t="shared" si="102"/>
        <v>Aliment VL 22% de MAT</v>
      </c>
      <c r="AD38" s="47">
        <f>'Donnees - rations format CAP2ER'!AFA4</f>
        <v>0.6</v>
      </c>
      <c r="AE38" s="42" t="str">
        <f t="shared" si="94"/>
        <v>Aliment Jeunes bovins</v>
      </c>
      <c r="AF38" s="47">
        <f>'Donnees - rations format CAP2ER'!AFB4</f>
        <v>0</v>
      </c>
      <c r="AG38" s="42" t="str">
        <f t="shared" si="95"/>
        <v>Triticale achetÈ</v>
      </c>
      <c r="AH38" s="47">
        <f>'Donnees - rations format CAP2ER'!AFC4</f>
        <v>0</v>
      </c>
      <c r="AI38" s="42">
        <f t="shared" si="96"/>
        <v>0</v>
      </c>
      <c r="AJ38" s="47">
        <f>'Donnees - rations format CAP2ER'!AFD4</f>
        <v>0</v>
      </c>
      <c r="AK38" s="42" t="str">
        <f t="shared" si="97"/>
        <v>CMV</v>
      </c>
      <c r="AL38" s="47">
        <f>'Donnees - rations format CAP2ER'!AFK4</f>
        <v>0</v>
      </c>
      <c r="AM38" s="42" t="str">
        <f t="shared" si="98"/>
        <v>Poudre de lait</v>
      </c>
      <c r="AN38" s="47">
        <f>'Donnees - rations format CAP2ER'!AFL4</f>
        <v>0</v>
      </c>
      <c r="AP38" s="40">
        <f>M38</f>
        <v>1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0</v>
      </c>
      <c r="AW38" s="40">
        <v>0</v>
      </c>
      <c r="AX38" s="40">
        <v>0</v>
      </c>
      <c r="AY38" s="40">
        <v>0</v>
      </c>
      <c r="AZ38" s="40">
        <v>0</v>
      </c>
      <c r="BB38" s="41">
        <f t="shared" ref="BB38:BB51" si="103">SUM(AP38:AZ38)</f>
        <v>1</v>
      </c>
      <c r="BX38" s="47">
        <v>0</v>
      </c>
      <c r="BY38" s="47">
        <f>AD38</f>
        <v>0.6</v>
      </c>
      <c r="BZ38" s="47">
        <v>0</v>
      </c>
      <c r="CA38" s="47">
        <v>0</v>
      </c>
      <c r="CB38" s="47">
        <v>0</v>
      </c>
      <c r="CC38" s="48">
        <v>0</v>
      </c>
      <c r="CD38" s="47">
        <f>AH38</f>
        <v>0</v>
      </c>
      <c r="CE38" s="47">
        <f>AF38</f>
        <v>0</v>
      </c>
      <c r="CF38" s="47">
        <f>AL38</f>
        <v>0</v>
      </c>
      <c r="CG38" s="47">
        <f>AN38</f>
        <v>0</v>
      </c>
    </row>
    <row r="39" spans="1:85" x14ac:dyDescent="0.2">
      <c r="I39" s="46">
        <f t="shared" si="99"/>
        <v>15063200</v>
      </c>
      <c r="K39" s="45">
        <f>'Donnees - rations format CAP2ER'!ABE5</f>
        <v>0</v>
      </c>
      <c r="L39" s="42" t="str">
        <f>'Donnees - rations format CAP2ER'!ZS5</f>
        <v>Herbe p‚turÈe</v>
      </c>
      <c r="M39" s="40">
        <f>'Donnees - rations format CAP2ER'!AEC5/100</f>
        <v>0</v>
      </c>
      <c r="N39" s="42" t="str">
        <f>'Donnees - rations format CAP2ER'!ZT5</f>
        <v>Enrubannage d'herbe</v>
      </c>
      <c r="O39" s="40">
        <f>'Donnees - rations format CAP2ER'!AED5/100</f>
        <v>0</v>
      </c>
      <c r="P39" s="42" t="str">
        <f>'Donnees - rations format CAP2ER'!ZU5</f>
        <v>Foin</v>
      </c>
      <c r="Q39" s="40">
        <f>'Donnees - rations format CAP2ER'!AEE5/100</f>
        <v>0</v>
      </c>
      <c r="R39" s="42">
        <f t="shared" si="100"/>
        <v>0</v>
      </c>
      <c r="S39" s="40">
        <f>'Donnees - rations format CAP2ER'!AEF5/100</f>
        <v>0</v>
      </c>
      <c r="T39" s="42">
        <f t="shared" si="100"/>
        <v>0</v>
      </c>
      <c r="U39" s="40">
        <f>'Donnees - rations format CAP2ER'!AEG5/100</f>
        <v>0</v>
      </c>
      <c r="V39" s="42" t="str">
        <f t="shared" ref="V39" si="104">V22</f>
        <v>MaÔs ensilage achetÈ</v>
      </c>
      <c r="W39" s="40">
        <f>'Donnees - rations format CAP2ER'!AEL5/100</f>
        <v>0</v>
      </c>
      <c r="X39" s="42">
        <f t="shared" ref="X39:AC39" si="105">X22</f>
        <v>0</v>
      </c>
      <c r="Y39" s="40">
        <f>'Donnees - rations format CAP2ER'!AEM5/100</f>
        <v>0</v>
      </c>
      <c r="AA39" s="41">
        <f t="shared" si="92"/>
        <v>0</v>
      </c>
      <c r="AC39" s="42" t="str">
        <f t="shared" si="105"/>
        <v>Aliment VL 18% de MAT</v>
      </c>
      <c r="AD39" s="47">
        <f>'Donnees - rations format CAP2ER'!AFA5</f>
        <v>0</v>
      </c>
      <c r="AE39" s="42" t="str">
        <f t="shared" si="94"/>
        <v>Aliment BV 27% de MAT</v>
      </c>
      <c r="AF39" s="47">
        <f>'Donnees - rations format CAP2ER'!AFB5</f>
        <v>0</v>
      </c>
      <c r="AG39" s="42" t="str">
        <f t="shared" si="95"/>
        <v>CÈrÈales d'automne</v>
      </c>
      <c r="AH39" s="47">
        <f>'Donnees - rations format CAP2ER'!AFC5</f>
        <v>0</v>
      </c>
      <c r="AI39" s="42" t="str">
        <f t="shared" si="96"/>
        <v>MÈlange CÈrÈales ProtÈagineux achetÈ</v>
      </c>
      <c r="AJ39" s="47">
        <f>'Donnees - rations format CAP2ER'!AFD5</f>
        <v>0</v>
      </c>
      <c r="AK39" s="42">
        <f t="shared" si="97"/>
        <v>0</v>
      </c>
      <c r="AL39" s="47">
        <f>'Donnees - rations format CAP2ER'!AFK5</f>
        <v>0</v>
      </c>
      <c r="AM39" s="42">
        <f t="shared" si="98"/>
        <v>0</v>
      </c>
      <c r="AN39" s="47">
        <f>'Donnees - rations format CAP2ER'!AFL5</f>
        <v>0</v>
      </c>
      <c r="AP39" s="40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0</v>
      </c>
      <c r="AY39" s="40">
        <v>0</v>
      </c>
      <c r="AZ39" s="40">
        <v>0</v>
      </c>
      <c r="BB39" s="41">
        <f t="shared" si="103"/>
        <v>0</v>
      </c>
      <c r="BX39" s="47">
        <f>AD39</f>
        <v>0</v>
      </c>
      <c r="BY39" s="47">
        <f>AF39</f>
        <v>0</v>
      </c>
      <c r="BZ39" s="47">
        <v>0</v>
      </c>
      <c r="CA39" s="47">
        <v>0</v>
      </c>
      <c r="CB39" s="47">
        <f>AJ39</f>
        <v>0</v>
      </c>
      <c r="CC39" s="48">
        <v>0</v>
      </c>
      <c r="CD39" s="47">
        <f>AH39</f>
        <v>0</v>
      </c>
      <c r="CE39" s="47">
        <v>0</v>
      </c>
      <c r="CF39" s="47">
        <v>0</v>
      </c>
      <c r="CG39" s="47">
        <v>0</v>
      </c>
    </row>
    <row r="40" spans="1:85" x14ac:dyDescent="0.2">
      <c r="I40" s="16">
        <f t="shared" si="99"/>
        <v>15153163</v>
      </c>
      <c r="K40" s="15">
        <f>'Donnees - rations format CAP2ER'!ABE6</f>
        <v>230</v>
      </c>
      <c r="L40" s="42" t="str">
        <f>'Donnees - rations format CAP2ER'!ZS6</f>
        <v>Herbe p‚turÈe</v>
      </c>
      <c r="M40" s="40">
        <f>'Donnees - rations format CAP2ER'!AEC6/100</f>
        <v>1</v>
      </c>
      <c r="N40" s="42" t="str">
        <f>'Donnees - rations format CAP2ER'!ZT6</f>
        <v>Foin</v>
      </c>
      <c r="O40" s="40">
        <f>'Donnees - rations format CAP2ER'!AED6/100</f>
        <v>0</v>
      </c>
      <c r="P40" s="42">
        <f>'Donnees - rations format CAP2ER'!ZU6</f>
        <v>0</v>
      </c>
      <c r="Q40" s="40">
        <f>'Donnees - rations format CAP2ER'!AEE6/100</f>
        <v>0</v>
      </c>
      <c r="R40" s="42">
        <f t="shared" si="100"/>
        <v>0</v>
      </c>
      <c r="S40" s="40">
        <f>'Donnees - rations format CAP2ER'!AEF6/100</f>
        <v>0</v>
      </c>
      <c r="T40" s="42">
        <f t="shared" si="100"/>
        <v>0</v>
      </c>
      <c r="U40" s="40">
        <f>'Donnees - rations format CAP2ER'!AEG6/100</f>
        <v>0</v>
      </c>
      <c r="V40" s="42">
        <f t="shared" ref="V40" si="106">V23</f>
        <v>0</v>
      </c>
      <c r="W40" s="40">
        <f>'Donnees - rations format CAP2ER'!AEL6/100</f>
        <v>0</v>
      </c>
      <c r="X40" s="42">
        <f t="shared" ref="X40:AC40" si="107">X23</f>
        <v>0</v>
      </c>
      <c r="Y40" s="40">
        <f>'Donnees - rations format CAP2ER'!AEM6/100</f>
        <v>0</v>
      </c>
      <c r="AA40" s="41">
        <f t="shared" si="92"/>
        <v>1</v>
      </c>
      <c r="AC40" s="42" t="str">
        <f t="shared" si="107"/>
        <v>Aliment VL 18% de MAT</v>
      </c>
      <c r="AD40" s="47">
        <f>'Donnees - rations format CAP2ER'!AFA6</f>
        <v>0</v>
      </c>
      <c r="AE40" s="42">
        <f t="shared" si="94"/>
        <v>0</v>
      </c>
      <c r="AF40" s="47">
        <f>'Donnees - rations format CAP2ER'!AFB6</f>
        <v>0</v>
      </c>
      <c r="AG40" s="42">
        <f t="shared" si="95"/>
        <v>0</v>
      </c>
      <c r="AH40" s="47">
        <f>'Donnees - rations format CAP2ER'!AFC6</f>
        <v>0</v>
      </c>
      <c r="AI40" s="42">
        <f t="shared" si="96"/>
        <v>0</v>
      </c>
      <c r="AJ40" s="47">
        <f>'Donnees - rations format CAP2ER'!AFD6</f>
        <v>0</v>
      </c>
      <c r="AK40" s="42" t="str">
        <f t="shared" si="97"/>
        <v>CMV</v>
      </c>
      <c r="AL40" s="47">
        <f>'Donnees - rations format CAP2ER'!AFK6</f>
        <v>0</v>
      </c>
      <c r="AM40" s="42">
        <f t="shared" si="98"/>
        <v>0</v>
      </c>
      <c r="AN40" s="47">
        <f>'Donnees - rations format CAP2ER'!AFL6</f>
        <v>0</v>
      </c>
      <c r="AP40" s="40">
        <f>M40</f>
        <v>1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0</v>
      </c>
      <c r="AW40" s="40">
        <v>0</v>
      </c>
      <c r="AX40" s="40">
        <v>0</v>
      </c>
      <c r="AY40" s="40">
        <v>0</v>
      </c>
      <c r="AZ40" s="40">
        <v>0</v>
      </c>
      <c r="BB40" s="41">
        <f t="shared" si="103"/>
        <v>1</v>
      </c>
      <c r="BX40" s="47">
        <f>AD40</f>
        <v>0</v>
      </c>
      <c r="BY40" s="47">
        <v>0</v>
      </c>
      <c r="BZ40" s="47">
        <v>0</v>
      </c>
      <c r="CA40" s="47">
        <v>0</v>
      </c>
      <c r="CB40" s="47">
        <v>0</v>
      </c>
      <c r="CC40" s="48">
        <v>0</v>
      </c>
      <c r="CD40" s="47">
        <v>0</v>
      </c>
      <c r="CE40" s="47">
        <v>0</v>
      </c>
      <c r="CF40" s="47">
        <f>AL40</f>
        <v>0</v>
      </c>
      <c r="CG40" s="47">
        <v>0</v>
      </c>
    </row>
    <row r="41" spans="1:85" x14ac:dyDescent="0.2">
      <c r="I41" s="16">
        <f t="shared" si="99"/>
        <v>15175301</v>
      </c>
      <c r="K41" s="15">
        <f>'Donnees - rations format CAP2ER'!ABE7</f>
        <v>205</v>
      </c>
      <c r="L41" s="42" t="str">
        <f>'Donnees - rations format CAP2ER'!ZS7</f>
        <v>Herbe p‚turÈe</v>
      </c>
      <c r="M41" s="40">
        <f>'Donnees - rations format CAP2ER'!AEC7/100</f>
        <v>0.95</v>
      </c>
      <c r="N41" s="42" t="str">
        <f>'Donnees - rations format CAP2ER'!ZT7</f>
        <v>Foin</v>
      </c>
      <c r="O41" s="40">
        <f>'Donnees - rations format CAP2ER'!AED7/100</f>
        <v>0.05</v>
      </c>
      <c r="P41" s="42">
        <f>'Donnees - rations format CAP2ER'!ZU7</f>
        <v>0</v>
      </c>
      <c r="Q41" s="40">
        <f>'Donnees - rations format CAP2ER'!AEE7/100</f>
        <v>0</v>
      </c>
      <c r="R41" s="42">
        <f t="shared" si="100"/>
        <v>0</v>
      </c>
      <c r="S41" s="40">
        <f>'Donnees - rations format CAP2ER'!AEF7/100</f>
        <v>0</v>
      </c>
      <c r="T41" s="42">
        <f t="shared" si="100"/>
        <v>0</v>
      </c>
      <c r="U41" s="40">
        <f>'Donnees - rations format CAP2ER'!AEG7/100</f>
        <v>0</v>
      </c>
      <c r="V41" s="42" t="str">
        <f t="shared" ref="V41" si="108">V24</f>
        <v>Foin de graminÈes</v>
      </c>
      <c r="W41" s="40">
        <f>'Donnees - rations format CAP2ER'!AEL7/100</f>
        <v>0</v>
      </c>
      <c r="X41" s="42">
        <f t="shared" ref="X41:AC41" si="109">X24</f>
        <v>0</v>
      </c>
      <c r="Y41" s="40">
        <f>'Donnees - rations format CAP2ER'!AEM7/100</f>
        <v>0</v>
      </c>
      <c r="AA41" s="41">
        <f t="shared" si="92"/>
        <v>1</v>
      </c>
      <c r="AC41" s="42" t="str">
        <f t="shared" si="109"/>
        <v>Aliment VL 40% de MAT</v>
      </c>
      <c r="AD41" s="47">
        <f>'Donnees - rations format CAP2ER'!AFA7</f>
        <v>0.4</v>
      </c>
      <c r="AE41" s="42">
        <f t="shared" si="94"/>
        <v>0</v>
      </c>
      <c r="AF41" s="47">
        <f>'Donnees - rations format CAP2ER'!AFB7</f>
        <v>0</v>
      </c>
      <c r="AG41" s="42">
        <f t="shared" si="95"/>
        <v>0</v>
      </c>
      <c r="AH41" s="47">
        <f>'Donnees - rations format CAP2ER'!AFC7</f>
        <v>0</v>
      </c>
      <c r="AI41" s="42">
        <f t="shared" si="96"/>
        <v>0</v>
      </c>
      <c r="AJ41" s="47">
        <f>'Donnees - rations format CAP2ER'!AFD7</f>
        <v>0</v>
      </c>
      <c r="AK41" s="42" t="str">
        <f t="shared" si="97"/>
        <v>CMV</v>
      </c>
      <c r="AL41" s="47">
        <f>'Donnees - rations format CAP2ER'!AFK7</f>
        <v>0</v>
      </c>
      <c r="AM41" s="42">
        <f t="shared" si="98"/>
        <v>0</v>
      </c>
      <c r="AN41" s="47">
        <f>'Donnees - rations format CAP2ER'!AFL7</f>
        <v>0</v>
      </c>
      <c r="AP41" s="40">
        <f>M41</f>
        <v>0.95</v>
      </c>
      <c r="AQ41" s="40">
        <f>O41</f>
        <v>0.05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0</v>
      </c>
      <c r="AX41" s="40">
        <v>0</v>
      </c>
      <c r="AY41" s="40">
        <v>0</v>
      </c>
      <c r="AZ41" s="40">
        <v>0</v>
      </c>
      <c r="BB41" s="41">
        <f t="shared" si="103"/>
        <v>1</v>
      </c>
      <c r="BX41" s="47">
        <v>0</v>
      </c>
      <c r="BY41" s="47">
        <v>0</v>
      </c>
      <c r="BZ41" s="47">
        <f>AD41</f>
        <v>0.4</v>
      </c>
      <c r="CA41" s="47">
        <v>0</v>
      </c>
      <c r="CB41" s="47">
        <v>0</v>
      </c>
      <c r="CC41" s="48">
        <v>0</v>
      </c>
      <c r="CD41" s="47">
        <v>0</v>
      </c>
      <c r="CE41" s="47">
        <v>0</v>
      </c>
      <c r="CF41" s="47">
        <f>AL41</f>
        <v>0</v>
      </c>
      <c r="CG41" s="47">
        <v>0</v>
      </c>
    </row>
    <row r="42" spans="1:85" x14ac:dyDescent="0.2">
      <c r="I42" s="16">
        <f t="shared" si="99"/>
        <v>15050024</v>
      </c>
      <c r="K42" s="15">
        <f>'Donnees - rations format CAP2ER'!ABE8</f>
        <v>125</v>
      </c>
      <c r="L42" s="42" t="str">
        <f>'Donnees - rations format CAP2ER'!ZS8</f>
        <v>Herbe p‚turÈe</v>
      </c>
      <c r="M42" s="40">
        <f>'Donnees - rations format CAP2ER'!AEC8/100</f>
        <v>0.5</v>
      </c>
      <c r="N42" s="42" t="str">
        <f>'Donnees - rations format CAP2ER'!ZT8</f>
        <v>Enrubannage d'herbe</v>
      </c>
      <c r="O42" s="40">
        <f>'Donnees - rations format CAP2ER'!AED8/100</f>
        <v>0.1</v>
      </c>
      <c r="P42" s="42" t="str">
        <f>'Donnees - rations format CAP2ER'!ZU8</f>
        <v>Foin</v>
      </c>
      <c r="Q42" s="40">
        <f>'Donnees - rations format CAP2ER'!AEE8/100</f>
        <v>0.2</v>
      </c>
      <c r="R42" s="42">
        <f t="shared" si="100"/>
        <v>0</v>
      </c>
      <c r="S42" s="40">
        <f>'Donnees - rations format CAP2ER'!AEF8/100</f>
        <v>0</v>
      </c>
      <c r="T42" s="42">
        <f t="shared" si="100"/>
        <v>0</v>
      </c>
      <c r="U42" s="40">
        <f>'Donnees - rations format CAP2ER'!AEG8/100</f>
        <v>0</v>
      </c>
      <c r="V42" s="42" t="str">
        <f t="shared" ref="V42" si="110">V25</f>
        <v>Foin de graminÈes</v>
      </c>
      <c r="W42" s="40">
        <f>'Donnees - rations format CAP2ER'!AEL8/100</f>
        <v>0</v>
      </c>
      <c r="X42" s="42" t="str">
        <f t="shared" ref="X42:AC42" si="111">X25</f>
        <v>MaÔs ensilage achetÈ</v>
      </c>
      <c r="Y42" s="40">
        <f>'Donnees - rations format CAP2ER'!AEM8/100</f>
        <v>0.2</v>
      </c>
      <c r="AA42" s="41">
        <f t="shared" si="92"/>
        <v>1</v>
      </c>
      <c r="AC42" s="42" t="str">
        <f t="shared" si="111"/>
        <v>Aliment VL 18% de MAT</v>
      </c>
      <c r="AD42" s="47">
        <f>'Donnees - rations format CAP2ER'!AFA8</f>
        <v>3.1</v>
      </c>
      <c r="AE42" s="42">
        <f t="shared" si="94"/>
        <v>0</v>
      </c>
      <c r="AF42" s="47">
        <f>'Donnees - rations format CAP2ER'!AFB8</f>
        <v>0</v>
      </c>
      <c r="AG42" s="42" t="str">
        <f t="shared" si="95"/>
        <v>Aliment Jeunes bovins</v>
      </c>
      <c r="AH42" s="47">
        <f>'Donnees - rations format CAP2ER'!AFC8</f>
        <v>0</v>
      </c>
      <c r="AI42" s="42" t="str">
        <f t="shared" si="96"/>
        <v>Aliment veaux</v>
      </c>
      <c r="AJ42" s="47">
        <f>'Donnees - rations format CAP2ER'!AFD8</f>
        <v>0</v>
      </c>
      <c r="AK42" s="42" t="str">
        <f t="shared" si="97"/>
        <v>Poudre de lait</v>
      </c>
      <c r="AL42" s="47">
        <f>'Donnees - rations format CAP2ER'!AFK8</f>
        <v>0</v>
      </c>
      <c r="AM42" s="42" t="str">
        <f t="shared" si="98"/>
        <v>CMV</v>
      </c>
      <c r="AN42" s="47">
        <f>'Donnees - rations format CAP2ER'!AFL8</f>
        <v>7.0000000000000007E-2</v>
      </c>
      <c r="AP42" s="40">
        <f>M42</f>
        <v>0.5</v>
      </c>
      <c r="AQ42" s="40">
        <f>Q42</f>
        <v>0.2</v>
      </c>
      <c r="AR42" s="40">
        <f>O42</f>
        <v>0.1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f>Y42</f>
        <v>0.2</v>
      </c>
      <c r="AZ42" s="40">
        <v>0</v>
      </c>
      <c r="BB42" s="41">
        <f t="shared" si="103"/>
        <v>1</v>
      </c>
      <c r="BX42" s="47">
        <f>AD42</f>
        <v>3.1</v>
      </c>
      <c r="BY42" s="47">
        <v>0</v>
      </c>
      <c r="BZ42" s="47">
        <v>0</v>
      </c>
      <c r="CA42" s="47">
        <v>0</v>
      </c>
      <c r="CB42" s="47">
        <v>0</v>
      </c>
      <c r="CC42" s="48">
        <v>0</v>
      </c>
      <c r="CD42" s="47">
        <v>0</v>
      </c>
      <c r="CE42" s="47">
        <f>AH42+AJ42</f>
        <v>0</v>
      </c>
      <c r="CF42" s="47">
        <f>AN42</f>
        <v>7.0000000000000007E-2</v>
      </c>
      <c r="CG42" s="47">
        <f>AL42</f>
        <v>0</v>
      </c>
    </row>
    <row r="43" spans="1:85" x14ac:dyDescent="0.2">
      <c r="I43" s="16">
        <f t="shared" si="99"/>
        <v>15185011</v>
      </c>
      <c r="K43" s="15">
        <f>'Donnees - rations format CAP2ER'!ABE9</f>
        <v>195</v>
      </c>
      <c r="L43" s="42" t="str">
        <f>'Donnees - rations format CAP2ER'!ZS9</f>
        <v>Herbe p‚turÈe</v>
      </c>
      <c r="M43" s="40">
        <f>'Donnees - rations format CAP2ER'!AEC9/100</f>
        <v>0.95</v>
      </c>
      <c r="N43" s="42" t="str">
        <f>'Donnees - rations format CAP2ER'!ZT9</f>
        <v>Enrubannage d'herbe</v>
      </c>
      <c r="O43" s="40">
        <f>'Donnees - rations format CAP2ER'!AED9/100</f>
        <v>0</v>
      </c>
      <c r="P43" s="42" t="str">
        <f>'Donnees - rations format CAP2ER'!ZU9</f>
        <v>Foin</v>
      </c>
      <c r="Q43" s="40">
        <f>'Donnees - rations format CAP2ER'!AEE9/100</f>
        <v>0.05</v>
      </c>
      <c r="R43" s="42">
        <f t="shared" si="100"/>
        <v>0</v>
      </c>
      <c r="S43" s="40">
        <f>'Donnees - rations format CAP2ER'!AEF9/100</f>
        <v>0</v>
      </c>
      <c r="T43" s="42">
        <f t="shared" si="100"/>
        <v>0</v>
      </c>
      <c r="U43" s="40">
        <f>'Donnees - rations format CAP2ER'!AEG9/100</f>
        <v>0</v>
      </c>
      <c r="V43" s="42" t="str">
        <f t="shared" ref="V43" si="112">V26</f>
        <v>Paille orge</v>
      </c>
      <c r="W43" s="40">
        <f>'Donnees - rations format CAP2ER'!AEL9/100</f>
        <v>0</v>
      </c>
      <c r="X43" s="42" t="str">
        <f t="shared" ref="X43:AC43" si="113">X26</f>
        <v>Foin de graminÈes</v>
      </c>
      <c r="Y43" s="40">
        <f>'Donnees - rations format CAP2ER'!AEM9/100</f>
        <v>0</v>
      </c>
      <c r="AA43" s="41">
        <f t="shared" si="92"/>
        <v>1</v>
      </c>
      <c r="AC43" s="42" t="str">
        <f t="shared" si="113"/>
        <v>Luzerne dÈshydratÈe</v>
      </c>
      <c r="AD43" s="47">
        <f>'Donnees - rations format CAP2ER'!AFA9</f>
        <v>0</v>
      </c>
      <c r="AE43" s="42" t="str">
        <f t="shared" si="94"/>
        <v>Tourteau soja 46</v>
      </c>
      <c r="AF43" s="47">
        <f>'Donnees - rations format CAP2ER'!AFB9</f>
        <v>0</v>
      </c>
      <c r="AG43" s="42" t="str">
        <f t="shared" si="95"/>
        <v>Aliment VL 18% de MAT</v>
      </c>
      <c r="AH43" s="47">
        <f>'Donnees - rations format CAP2ER'!AFC9</f>
        <v>0</v>
      </c>
      <c r="AI43" s="42" t="str">
        <f t="shared" si="96"/>
        <v>Triticale achetÈ</v>
      </c>
      <c r="AJ43" s="47">
        <f>'Donnees - rations format CAP2ER'!AFD9</f>
        <v>0</v>
      </c>
      <c r="AK43" s="42">
        <f t="shared" si="97"/>
        <v>0</v>
      </c>
      <c r="AL43" s="47">
        <f>'Donnees - rations format CAP2ER'!AFK9</f>
        <v>0</v>
      </c>
      <c r="AM43" s="42">
        <f t="shared" si="98"/>
        <v>0</v>
      </c>
      <c r="AN43" s="47">
        <f>'Donnees - rations format CAP2ER'!AFL9</f>
        <v>0</v>
      </c>
      <c r="AP43" s="40">
        <f>M43</f>
        <v>0.95</v>
      </c>
      <c r="AQ43" s="40">
        <f>Q43</f>
        <v>0.05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B43" s="41">
        <f t="shared" si="103"/>
        <v>1</v>
      </c>
      <c r="BX43" s="47">
        <f>AH43</f>
        <v>0</v>
      </c>
      <c r="BY43" s="47">
        <v>0</v>
      </c>
      <c r="BZ43" s="47">
        <v>0</v>
      </c>
      <c r="CA43" s="47">
        <v>0</v>
      </c>
      <c r="CB43" s="47">
        <f>AF43</f>
        <v>0</v>
      </c>
      <c r="CC43" s="48">
        <v>0</v>
      </c>
      <c r="CD43" s="47">
        <f>AJ43</f>
        <v>0</v>
      </c>
      <c r="CE43" s="47">
        <v>0</v>
      </c>
      <c r="CF43" s="47">
        <v>0</v>
      </c>
      <c r="CG43" s="47">
        <v>0</v>
      </c>
    </row>
    <row r="44" spans="1:85" x14ac:dyDescent="0.2">
      <c r="I44" s="46">
        <f t="shared" si="99"/>
        <v>15050110</v>
      </c>
      <c r="K44" s="45">
        <f>'Donnees - rations format CAP2ER'!ABE10</f>
        <v>0</v>
      </c>
      <c r="L44" s="42" t="str">
        <f>'Donnees - rations format CAP2ER'!ZS10</f>
        <v>Herbe p‚turÈe</v>
      </c>
      <c r="M44" s="40">
        <f>'Donnees - rations format CAP2ER'!AEC10/100</f>
        <v>0</v>
      </c>
      <c r="N44" s="42" t="str">
        <f>'Donnees - rations format CAP2ER'!ZT10</f>
        <v>Foin</v>
      </c>
      <c r="O44" s="40">
        <f>'Donnees - rations format CAP2ER'!AED10/100</f>
        <v>0</v>
      </c>
      <c r="P44" s="42">
        <f>'Donnees - rations format CAP2ER'!ZU10</f>
        <v>0</v>
      </c>
      <c r="Q44" s="40">
        <f>'Donnees - rations format CAP2ER'!AEE10/100</f>
        <v>0</v>
      </c>
      <c r="R44" s="42">
        <f t="shared" si="100"/>
        <v>0</v>
      </c>
      <c r="S44" s="40">
        <f>'Donnees - rations format CAP2ER'!AEF10/100</f>
        <v>0</v>
      </c>
      <c r="T44" s="42">
        <f t="shared" si="100"/>
        <v>0</v>
      </c>
      <c r="U44" s="40">
        <f>'Donnees - rations format CAP2ER'!AEG10/100</f>
        <v>0</v>
      </c>
      <c r="V44" s="42">
        <f t="shared" ref="V44" si="114">V27</f>
        <v>0</v>
      </c>
      <c r="W44" s="40">
        <f>'Donnees - rations format CAP2ER'!AEL10/100</f>
        <v>0</v>
      </c>
      <c r="X44" s="42">
        <f t="shared" ref="X44:AC44" si="115">X27</f>
        <v>0</v>
      </c>
      <c r="Y44" s="40">
        <f>'Donnees - rations format CAP2ER'!AEM10/100</f>
        <v>0</v>
      </c>
      <c r="AA44" s="41">
        <f t="shared" si="92"/>
        <v>0</v>
      </c>
      <c r="AC44" s="42" t="str">
        <f t="shared" si="115"/>
        <v>MaÔs grain achetÈ</v>
      </c>
      <c r="AD44" s="47">
        <f>'Donnees - rations format CAP2ER'!AFA10</f>
        <v>0</v>
      </c>
      <c r="AE44" s="42" t="str">
        <f t="shared" si="94"/>
        <v>Luzerne dÈshydratÈe</v>
      </c>
      <c r="AF44" s="47">
        <f>'Donnees - rations format CAP2ER'!AFB10</f>
        <v>0</v>
      </c>
      <c r="AG44" s="42" t="str">
        <f t="shared" si="95"/>
        <v>Orge hiver achetÈe</v>
      </c>
      <c r="AH44" s="47">
        <f>'Donnees - rations format CAP2ER'!AFC10</f>
        <v>0</v>
      </c>
      <c r="AI44" s="42">
        <f t="shared" si="96"/>
        <v>0</v>
      </c>
      <c r="AJ44" s="47">
        <f>'Donnees - rations format CAP2ER'!AFD10</f>
        <v>0</v>
      </c>
      <c r="AK44" s="42" t="str">
        <f t="shared" si="97"/>
        <v>Poudre de lait</v>
      </c>
      <c r="AL44" s="47">
        <f>'Donnees - rations format CAP2ER'!AFK10</f>
        <v>0</v>
      </c>
      <c r="AM44" s="42" t="str">
        <f t="shared" si="98"/>
        <v>CMV</v>
      </c>
      <c r="AN44" s="47">
        <f>'Donnees - rations format CAP2ER'!AFL10</f>
        <v>0</v>
      </c>
      <c r="AP44" s="40">
        <v>0</v>
      </c>
      <c r="AQ44" s="40">
        <v>0</v>
      </c>
      <c r="AR44" s="40">
        <v>0</v>
      </c>
      <c r="AS44" s="40">
        <v>0</v>
      </c>
      <c r="AT44" s="40">
        <v>0</v>
      </c>
      <c r="AU44" s="40">
        <v>0</v>
      </c>
      <c r="AV44" s="40">
        <v>0</v>
      </c>
      <c r="AW44" s="40">
        <v>0</v>
      </c>
      <c r="AX44" s="40">
        <v>0</v>
      </c>
      <c r="AY44" s="40">
        <v>0</v>
      </c>
      <c r="AZ44" s="40">
        <v>0</v>
      </c>
      <c r="BB44" s="41">
        <f t="shared" si="103"/>
        <v>0</v>
      </c>
      <c r="BX44" s="47">
        <v>0</v>
      </c>
      <c r="BY44" s="47">
        <v>0</v>
      </c>
      <c r="BZ44" s="47">
        <v>0</v>
      </c>
      <c r="CA44" s="47">
        <v>0</v>
      </c>
      <c r="CB44" s="47">
        <v>0</v>
      </c>
      <c r="CC44" s="48">
        <f>AF44</f>
        <v>0</v>
      </c>
      <c r="CD44" s="47">
        <f>AD44</f>
        <v>0</v>
      </c>
      <c r="CE44" s="47">
        <v>0</v>
      </c>
      <c r="CF44" s="47">
        <f>AN44</f>
        <v>0</v>
      </c>
      <c r="CG44" s="47">
        <f>AL44</f>
        <v>0</v>
      </c>
    </row>
    <row r="45" spans="1:85" x14ac:dyDescent="0.2">
      <c r="I45" s="16">
        <f t="shared" si="99"/>
        <v>15049247</v>
      </c>
      <c r="K45" s="15">
        <f>'Donnees - rations format CAP2ER'!ABE11</f>
        <v>165</v>
      </c>
      <c r="L45" s="42" t="str">
        <f>'Donnees - rations format CAP2ER'!ZS11</f>
        <v>Herbe p‚turÈe</v>
      </c>
      <c r="M45" s="40">
        <f>'Donnees - rations format CAP2ER'!AEC11/100</f>
        <v>0.2</v>
      </c>
      <c r="N45" s="42" t="str">
        <f>'Donnees - rations format CAP2ER'!ZT11</f>
        <v>Enrubannage d'herbe</v>
      </c>
      <c r="O45" s="40">
        <f>'Donnees - rations format CAP2ER'!AED11/100</f>
        <v>0</v>
      </c>
      <c r="P45" s="42" t="str">
        <f>'Donnees - rations format CAP2ER'!ZU11</f>
        <v>Foin</v>
      </c>
      <c r="Q45" s="40">
        <f>'Donnees - rations format CAP2ER'!AEE11/100</f>
        <v>0.8</v>
      </c>
      <c r="R45" s="42">
        <f t="shared" si="100"/>
        <v>0</v>
      </c>
      <c r="S45" s="40">
        <f>'Donnees - rations format CAP2ER'!AEF11/100</f>
        <v>0</v>
      </c>
      <c r="T45" s="42">
        <f t="shared" si="100"/>
        <v>0</v>
      </c>
      <c r="U45" s="40">
        <f>'Donnees - rations format CAP2ER'!AEG11/100</f>
        <v>0</v>
      </c>
      <c r="V45" s="42" t="str">
        <f t="shared" ref="V45" si="116">V28</f>
        <v>Foin de graminÈes</v>
      </c>
      <c r="W45" s="40">
        <f>'Donnees - rations format CAP2ER'!AEL11/100</f>
        <v>0</v>
      </c>
      <c r="X45" s="42">
        <f t="shared" ref="X45:AC45" si="117">X28</f>
        <v>0</v>
      </c>
      <c r="Y45" s="40">
        <f>'Donnees - rations format CAP2ER'!AEM11/100</f>
        <v>0</v>
      </c>
      <c r="AA45" s="41">
        <f t="shared" si="92"/>
        <v>1</v>
      </c>
      <c r="AC45" s="42" t="str">
        <f t="shared" si="117"/>
        <v>Aliment VL 18% de MAT</v>
      </c>
      <c r="AD45" s="47">
        <f>'Donnees - rations format CAP2ER'!AFA11</f>
        <v>2.77</v>
      </c>
      <c r="AE45" s="42" t="str">
        <f t="shared" si="94"/>
        <v>Aliment VL 22% de MAT</v>
      </c>
      <c r="AF45" s="47">
        <f>'Donnees - rations format CAP2ER'!AFB11</f>
        <v>0.22</v>
      </c>
      <c r="AG45" s="42">
        <f t="shared" si="95"/>
        <v>0</v>
      </c>
      <c r="AH45" s="47">
        <f>'Donnees - rations format CAP2ER'!AFC11</f>
        <v>0</v>
      </c>
      <c r="AI45" s="42">
        <f t="shared" si="96"/>
        <v>0</v>
      </c>
      <c r="AJ45" s="47">
        <f>'Donnees - rations format CAP2ER'!AFD11</f>
        <v>0</v>
      </c>
      <c r="AK45" s="42" t="str">
        <f t="shared" si="97"/>
        <v>CMV</v>
      </c>
      <c r="AL45" s="47">
        <f>'Donnees - rations format CAP2ER'!AFK11</f>
        <v>0</v>
      </c>
      <c r="AM45" s="42" t="str">
        <f t="shared" si="98"/>
        <v>Poudre de lait</v>
      </c>
      <c r="AN45" s="47">
        <f>'Donnees - rations format CAP2ER'!AFL11</f>
        <v>0</v>
      </c>
      <c r="AP45" s="40">
        <f>M45</f>
        <v>0.2</v>
      </c>
      <c r="AQ45" s="40">
        <f>Q45</f>
        <v>0.8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0</v>
      </c>
      <c r="AZ45" s="40">
        <v>0</v>
      </c>
      <c r="BB45" s="41">
        <f t="shared" si="103"/>
        <v>1</v>
      </c>
      <c r="BX45" s="47">
        <f>AD45</f>
        <v>2.77</v>
      </c>
      <c r="BY45" s="47">
        <f>AF45</f>
        <v>0.22</v>
      </c>
      <c r="BZ45" s="47">
        <v>0</v>
      </c>
      <c r="CA45" s="47">
        <v>0</v>
      </c>
      <c r="CB45" s="47">
        <v>0</v>
      </c>
      <c r="CC45" s="48">
        <v>0</v>
      </c>
      <c r="CD45" s="47">
        <v>0</v>
      </c>
      <c r="CE45" s="47">
        <v>0</v>
      </c>
      <c r="CF45" s="47">
        <f>AL45</f>
        <v>0</v>
      </c>
      <c r="CG45" s="47">
        <f>AN45</f>
        <v>0</v>
      </c>
    </row>
    <row r="46" spans="1:85" x14ac:dyDescent="0.2">
      <c r="I46" s="16">
        <f t="shared" si="99"/>
        <v>15155093</v>
      </c>
      <c r="K46" s="15">
        <f>'Donnees - rations format CAP2ER'!ABE12</f>
        <v>179</v>
      </c>
      <c r="L46" s="42" t="str">
        <f>'Donnees - rations format CAP2ER'!ZS12</f>
        <v>Herbe p‚turÈe</v>
      </c>
      <c r="M46" s="40">
        <f>'Donnees - rations format CAP2ER'!AEC12/100</f>
        <v>1</v>
      </c>
      <c r="N46" s="42" t="str">
        <f>'Donnees - rations format CAP2ER'!ZT12</f>
        <v>Foin</v>
      </c>
      <c r="O46" s="40">
        <f>'Donnees - rations format CAP2ER'!AED12/100</f>
        <v>0</v>
      </c>
      <c r="P46" s="42">
        <f>'Donnees - rations format CAP2ER'!ZU12</f>
        <v>0</v>
      </c>
      <c r="Q46" s="40">
        <f>'Donnees - rations format CAP2ER'!AEE12/100</f>
        <v>0</v>
      </c>
      <c r="R46" s="42">
        <f t="shared" si="100"/>
        <v>0</v>
      </c>
      <c r="S46" s="40">
        <f>'Donnees - rations format CAP2ER'!AEF12/100</f>
        <v>0</v>
      </c>
      <c r="T46" s="42">
        <f t="shared" si="100"/>
        <v>0</v>
      </c>
      <c r="U46" s="40">
        <f>'Donnees - rations format CAP2ER'!AEG12/100</f>
        <v>0</v>
      </c>
      <c r="V46" s="42">
        <f t="shared" ref="V46" si="118">V29</f>
        <v>0</v>
      </c>
      <c r="W46" s="40">
        <f>'Donnees - rations format CAP2ER'!AEL12/100</f>
        <v>0</v>
      </c>
      <c r="X46" s="42">
        <f t="shared" ref="X46:AC46" si="119">X29</f>
        <v>0</v>
      </c>
      <c r="Y46" s="40">
        <f>'Donnees - rations format CAP2ER'!AEM12/100</f>
        <v>0</v>
      </c>
      <c r="AA46" s="41">
        <f t="shared" si="92"/>
        <v>1</v>
      </c>
      <c r="AC46" s="42" t="str">
        <f t="shared" si="119"/>
        <v>Aliment VL 18% de MAT</v>
      </c>
      <c r="AD46" s="47">
        <f>'Donnees - rations format CAP2ER'!AFA12</f>
        <v>2</v>
      </c>
      <c r="AE46" s="42">
        <f t="shared" si="94"/>
        <v>0</v>
      </c>
      <c r="AF46" s="47">
        <f>'Donnees - rations format CAP2ER'!AFB12</f>
        <v>0</v>
      </c>
      <c r="AG46" s="42" t="str">
        <f t="shared" si="95"/>
        <v>Aliment Jeunes bovins</v>
      </c>
      <c r="AH46" s="47">
        <f>'Donnees - rations format CAP2ER'!AFC12</f>
        <v>0</v>
      </c>
      <c r="AI46" s="42">
        <f t="shared" si="96"/>
        <v>0</v>
      </c>
      <c r="AJ46" s="47">
        <f>'Donnees - rations format CAP2ER'!AFD12</f>
        <v>0</v>
      </c>
      <c r="AK46" s="42">
        <f t="shared" si="97"/>
        <v>0</v>
      </c>
      <c r="AL46" s="47">
        <f>'Donnees - rations format CAP2ER'!AFK12</f>
        <v>0</v>
      </c>
      <c r="AM46" s="42">
        <f t="shared" si="98"/>
        <v>0</v>
      </c>
      <c r="AN46" s="47">
        <f>'Donnees - rations format CAP2ER'!AFL12</f>
        <v>0</v>
      </c>
      <c r="AP46" s="40">
        <f>M46</f>
        <v>1</v>
      </c>
      <c r="AQ46" s="40">
        <v>0</v>
      </c>
      <c r="AR46" s="40">
        <v>0</v>
      </c>
      <c r="AS46" s="40">
        <v>0</v>
      </c>
      <c r="AT46" s="40">
        <v>0</v>
      </c>
      <c r="AU46" s="40">
        <v>0</v>
      </c>
      <c r="AV46" s="40">
        <v>0</v>
      </c>
      <c r="AW46" s="40">
        <v>0</v>
      </c>
      <c r="AX46" s="40">
        <v>0</v>
      </c>
      <c r="AY46" s="40">
        <v>0</v>
      </c>
      <c r="AZ46" s="40">
        <v>0</v>
      </c>
      <c r="BB46" s="41">
        <f t="shared" si="103"/>
        <v>1</v>
      </c>
      <c r="BX46" s="47">
        <f>AD46</f>
        <v>2</v>
      </c>
      <c r="BY46" s="47">
        <v>0</v>
      </c>
      <c r="BZ46" s="47">
        <v>0</v>
      </c>
      <c r="CA46" s="47">
        <v>0</v>
      </c>
      <c r="CB46" s="47">
        <v>0</v>
      </c>
      <c r="CC46" s="48">
        <v>0</v>
      </c>
      <c r="CD46" s="47">
        <v>0</v>
      </c>
      <c r="CE46" s="47">
        <f>AH46</f>
        <v>0</v>
      </c>
      <c r="CF46" s="47">
        <v>0</v>
      </c>
      <c r="CG46" s="47">
        <v>0</v>
      </c>
    </row>
    <row r="47" spans="1:85" x14ac:dyDescent="0.2">
      <c r="A47" s="22"/>
      <c r="B47" s="22"/>
      <c r="I47" s="16">
        <f t="shared" si="99"/>
        <v>15253051</v>
      </c>
      <c r="K47" s="15">
        <f>'Donnees - rations format CAP2ER'!ABE13</f>
        <v>90</v>
      </c>
      <c r="L47" s="42" t="str">
        <f>'Donnees - rations format CAP2ER'!ZS13</f>
        <v>Herbe p‚turÈe</v>
      </c>
      <c r="M47" s="40">
        <f>'Donnees - rations format CAP2ER'!AEC13/100</f>
        <v>1</v>
      </c>
      <c r="N47" s="42" t="str">
        <f>'Donnees - rations format CAP2ER'!ZT13</f>
        <v>Foin</v>
      </c>
      <c r="O47" s="40">
        <f>'Donnees - rations format CAP2ER'!AED13/100</f>
        <v>0</v>
      </c>
      <c r="P47" s="42">
        <f>'Donnees - rations format CAP2ER'!ZU13</f>
        <v>0</v>
      </c>
      <c r="Q47" s="40">
        <f>'Donnees - rations format CAP2ER'!AEE13/100</f>
        <v>0</v>
      </c>
      <c r="R47" s="42">
        <f t="shared" si="100"/>
        <v>0</v>
      </c>
      <c r="S47" s="40">
        <f>'Donnees - rations format CAP2ER'!AEF13/100</f>
        <v>0</v>
      </c>
      <c r="T47" s="42">
        <f t="shared" si="100"/>
        <v>0</v>
      </c>
      <c r="U47" s="40">
        <f>'Donnees - rations format CAP2ER'!AEG13/100</f>
        <v>0</v>
      </c>
      <c r="V47" s="42">
        <f t="shared" ref="V47" si="120">V30</f>
        <v>0</v>
      </c>
      <c r="W47" s="40">
        <f>'Donnees - rations format CAP2ER'!AEL13/100</f>
        <v>0</v>
      </c>
      <c r="X47" s="42" t="str">
        <f t="shared" ref="X47:AC47" si="121">X30</f>
        <v>Foin de graminÈes</v>
      </c>
      <c r="Y47" s="40">
        <f>'Donnees - rations format CAP2ER'!AEM13/100</f>
        <v>0</v>
      </c>
      <c r="AA47" s="41">
        <f t="shared" si="92"/>
        <v>1</v>
      </c>
      <c r="AC47" s="42" t="str">
        <f t="shared" si="121"/>
        <v>Aliment VL 18% de MAT</v>
      </c>
      <c r="AD47" s="47">
        <f>'Donnees - rations format CAP2ER'!AFA13</f>
        <v>4</v>
      </c>
      <c r="AE47" s="42" t="str">
        <f t="shared" si="94"/>
        <v>Aliment veaux</v>
      </c>
      <c r="AF47" s="47">
        <f>'Donnees - rations format CAP2ER'!AFB13</f>
        <v>0</v>
      </c>
      <c r="AG47" s="42">
        <f t="shared" si="95"/>
        <v>0</v>
      </c>
      <c r="AH47" s="47">
        <f>'Donnees - rations format CAP2ER'!AFC13</f>
        <v>0</v>
      </c>
      <c r="AI47" s="42">
        <f t="shared" si="96"/>
        <v>0</v>
      </c>
      <c r="AJ47" s="47">
        <f>'Donnees - rations format CAP2ER'!AFD13</f>
        <v>0</v>
      </c>
      <c r="AK47" s="42" t="str">
        <f t="shared" si="97"/>
        <v>CMV</v>
      </c>
      <c r="AL47" s="47">
        <f>'Donnees - rations format CAP2ER'!AFK13</f>
        <v>0.2</v>
      </c>
      <c r="AM47" s="42">
        <f t="shared" si="98"/>
        <v>0</v>
      </c>
      <c r="AN47" s="47">
        <f>'Donnees - rations format CAP2ER'!AFL13</f>
        <v>0</v>
      </c>
      <c r="AP47" s="40">
        <f>M47</f>
        <v>1</v>
      </c>
      <c r="AQ47" s="40">
        <v>0</v>
      </c>
      <c r="AR47" s="40">
        <v>0</v>
      </c>
      <c r="AS47" s="40">
        <v>0</v>
      </c>
      <c r="AT47" s="40">
        <v>0</v>
      </c>
      <c r="AU47" s="40">
        <v>0</v>
      </c>
      <c r="AV47" s="40">
        <v>0</v>
      </c>
      <c r="AW47" s="40">
        <v>0</v>
      </c>
      <c r="AX47" s="40">
        <v>0</v>
      </c>
      <c r="AY47" s="40">
        <v>0</v>
      </c>
      <c r="AZ47" s="40">
        <v>0</v>
      </c>
      <c r="BB47" s="41">
        <f t="shared" si="103"/>
        <v>1</v>
      </c>
      <c r="BX47" s="47">
        <f>AD47</f>
        <v>4</v>
      </c>
      <c r="BY47" s="47">
        <v>0</v>
      </c>
      <c r="BZ47" s="47">
        <v>0</v>
      </c>
      <c r="CA47" s="47">
        <v>0</v>
      </c>
      <c r="CB47" s="47">
        <v>0</v>
      </c>
      <c r="CC47" s="48">
        <v>0</v>
      </c>
      <c r="CD47" s="47">
        <v>0</v>
      </c>
      <c r="CE47" s="47">
        <f>AF47</f>
        <v>0</v>
      </c>
      <c r="CF47" s="47">
        <f>AL47</f>
        <v>0.2</v>
      </c>
      <c r="CG47" s="47">
        <v>0</v>
      </c>
    </row>
    <row r="48" spans="1:85" x14ac:dyDescent="0.2">
      <c r="I48" s="46">
        <f t="shared" si="99"/>
        <v>15227030</v>
      </c>
      <c r="K48" s="45">
        <f>'Donnees - rations format CAP2ER'!ABE14</f>
        <v>0</v>
      </c>
      <c r="L48" s="42" t="str">
        <f>'Donnees - rations format CAP2ER'!ZS14</f>
        <v>Herbe p‚turÈe</v>
      </c>
      <c r="M48" s="40">
        <f>'Donnees - rations format CAP2ER'!AEC14/100</f>
        <v>0</v>
      </c>
      <c r="N48" s="42" t="str">
        <f>'Donnees - rations format CAP2ER'!ZT14</f>
        <v>Foin</v>
      </c>
      <c r="O48" s="40">
        <f>'Donnees - rations format CAP2ER'!AED14/100</f>
        <v>0</v>
      </c>
      <c r="P48" s="42" t="str">
        <f>'Donnees - rations format CAP2ER'!ZU14</f>
        <v>Foin de lÈgumineuses</v>
      </c>
      <c r="Q48" s="40">
        <f>'Donnees - rations format CAP2ER'!AEE14/100</f>
        <v>0</v>
      </c>
      <c r="R48" s="42">
        <f t="shared" si="100"/>
        <v>0</v>
      </c>
      <c r="S48" s="40">
        <f>'Donnees - rations format CAP2ER'!AEF14/100</f>
        <v>0</v>
      </c>
      <c r="T48" s="42">
        <f t="shared" si="100"/>
        <v>0</v>
      </c>
      <c r="U48" s="40">
        <f>'Donnees - rations format CAP2ER'!AEG14/100</f>
        <v>0</v>
      </c>
      <c r="V48" s="42" t="str">
        <f t="shared" ref="V48" si="122">V31</f>
        <v>Foin de graminÈes</v>
      </c>
      <c r="W48" s="40">
        <f>'Donnees - rations format CAP2ER'!AEL14/100</f>
        <v>0</v>
      </c>
      <c r="X48" s="42">
        <f t="shared" ref="X48:AC48" si="123">X31</f>
        <v>0</v>
      </c>
      <c r="Y48" s="40">
        <f>'Donnees - rations format CAP2ER'!AEM14/100</f>
        <v>0</v>
      </c>
      <c r="AA48" s="41">
        <f t="shared" si="92"/>
        <v>0</v>
      </c>
      <c r="AC48" s="42" t="str">
        <f t="shared" si="123"/>
        <v>Tourteau de colza</v>
      </c>
      <c r="AD48" s="47">
        <f>'Donnees - rations format CAP2ER'!AFA14</f>
        <v>0</v>
      </c>
      <c r="AE48" s="42" t="str">
        <f t="shared" si="94"/>
        <v>Luzerne dÈshydratÈe</v>
      </c>
      <c r="AF48" s="47">
        <f>'Donnees - rations format CAP2ER'!AFB14</f>
        <v>0</v>
      </c>
      <c r="AG48" s="42" t="str">
        <f t="shared" si="95"/>
        <v>Aliment VL 18% de MAT</v>
      </c>
      <c r="AH48" s="47">
        <f>'Donnees - rations format CAP2ER'!AFC14</f>
        <v>0</v>
      </c>
      <c r="AI48" s="42">
        <f t="shared" si="96"/>
        <v>0</v>
      </c>
      <c r="AJ48" s="47">
        <f>'Donnees - rations format CAP2ER'!AFD14</f>
        <v>0</v>
      </c>
      <c r="AK48" s="42" t="str">
        <f t="shared" si="97"/>
        <v>Poudre de lait</v>
      </c>
      <c r="AL48" s="47">
        <f>'Donnees - rations format CAP2ER'!AFK14</f>
        <v>0</v>
      </c>
      <c r="AM48" s="42">
        <f t="shared" si="98"/>
        <v>0</v>
      </c>
      <c r="AN48" s="47">
        <f>'Donnees - rations format CAP2ER'!AFL14</f>
        <v>0</v>
      </c>
      <c r="AP48" s="40">
        <v>0</v>
      </c>
      <c r="AQ48" s="40">
        <v>0</v>
      </c>
      <c r="AR48" s="40">
        <v>0</v>
      </c>
      <c r="AS48" s="40">
        <v>0</v>
      </c>
      <c r="AT48" s="40">
        <v>0</v>
      </c>
      <c r="AU48" s="40">
        <v>0</v>
      </c>
      <c r="AV48" s="40">
        <v>0</v>
      </c>
      <c r="AW48" s="40">
        <v>0</v>
      </c>
      <c r="AX48" s="40">
        <v>0</v>
      </c>
      <c r="AY48" s="40">
        <v>0</v>
      </c>
      <c r="AZ48" s="40">
        <v>0</v>
      </c>
      <c r="BB48" s="41">
        <f t="shared" si="103"/>
        <v>0</v>
      </c>
      <c r="BX48" s="47">
        <v>0</v>
      </c>
      <c r="BY48" s="47">
        <v>0</v>
      </c>
      <c r="BZ48" s="47">
        <v>0</v>
      </c>
      <c r="CA48" s="47">
        <f>AD48</f>
        <v>0</v>
      </c>
      <c r="CB48" s="47">
        <v>0</v>
      </c>
      <c r="CC48" s="48">
        <f>AF48</f>
        <v>0</v>
      </c>
      <c r="CD48" s="47">
        <v>0</v>
      </c>
      <c r="CE48" s="47">
        <v>0</v>
      </c>
      <c r="CF48" s="47">
        <v>0</v>
      </c>
      <c r="CG48" s="47">
        <f>AL48</f>
        <v>0</v>
      </c>
    </row>
    <row r="49" spans="9:105" x14ac:dyDescent="0.2">
      <c r="I49" s="16">
        <f t="shared" si="99"/>
        <v>15248317</v>
      </c>
      <c r="K49" s="15">
        <f>'Donnees - rations format CAP2ER'!ABE15</f>
        <v>65</v>
      </c>
      <c r="L49" s="42" t="str">
        <f>'Donnees - rations format CAP2ER'!ZS15</f>
        <v>Herbe p‚turÈe</v>
      </c>
      <c r="M49" s="40">
        <f>'Donnees - rations format CAP2ER'!AEC15/100</f>
        <v>0.65</v>
      </c>
      <c r="N49" s="42" t="str">
        <f>'Donnees - rations format CAP2ER'!ZT15</f>
        <v>Foin</v>
      </c>
      <c r="O49" s="40">
        <f>'Donnees - rations format CAP2ER'!AED15/100</f>
        <v>0.35</v>
      </c>
      <c r="P49" s="42">
        <f>'Donnees - rations format CAP2ER'!ZU15</f>
        <v>0</v>
      </c>
      <c r="Q49" s="40">
        <f>'Donnees - rations format CAP2ER'!AEE15/100</f>
        <v>0</v>
      </c>
      <c r="R49" s="42">
        <f t="shared" si="100"/>
        <v>0</v>
      </c>
      <c r="S49" s="40">
        <f>'Donnees - rations format CAP2ER'!AEF15/100</f>
        <v>0</v>
      </c>
      <c r="T49" s="42">
        <f t="shared" si="100"/>
        <v>0</v>
      </c>
      <c r="U49" s="40">
        <f>'Donnees - rations format CAP2ER'!AEG15/100</f>
        <v>0</v>
      </c>
      <c r="V49" s="42" t="str">
        <f t="shared" ref="V49" si="124">V32</f>
        <v>Foin de graminÈes</v>
      </c>
      <c r="W49" s="40">
        <f>'Donnees - rations format CAP2ER'!AEL15/100</f>
        <v>0</v>
      </c>
      <c r="X49" s="42">
        <f t="shared" ref="X49:AC49" si="125">X32</f>
        <v>0</v>
      </c>
      <c r="Y49" s="40">
        <f>'Donnees - rations format CAP2ER'!AEM15/100</f>
        <v>0</v>
      </c>
      <c r="AA49" s="41">
        <f t="shared" si="92"/>
        <v>1</v>
      </c>
      <c r="AC49" s="42" t="str">
        <f t="shared" si="125"/>
        <v>Aliment VL 22% de MAT</v>
      </c>
      <c r="AD49" s="47">
        <f>'Donnees - rations format CAP2ER'!AFA15</f>
        <v>0</v>
      </c>
      <c r="AE49" s="42" t="str">
        <f t="shared" si="94"/>
        <v>Aliment VL 18% de MAT</v>
      </c>
      <c r="AF49" s="47">
        <f>'Donnees - rations format CAP2ER'!AFB15</f>
        <v>0</v>
      </c>
      <c r="AG49" s="42" t="str">
        <f t="shared" si="95"/>
        <v>Tourteau de colza</v>
      </c>
      <c r="AH49" s="47">
        <f>'Donnees - rations format CAP2ER'!AFC15</f>
        <v>0</v>
      </c>
      <c r="AI49" s="42">
        <f t="shared" si="96"/>
        <v>0</v>
      </c>
      <c r="AJ49" s="47">
        <f>'Donnees - rations format CAP2ER'!AFD15</f>
        <v>0</v>
      </c>
      <c r="AK49" s="42" t="str">
        <f t="shared" si="97"/>
        <v>Poudre de lait</v>
      </c>
      <c r="AL49" s="47">
        <f>'Donnees - rations format CAP2ER'!AFK15</f>
        <v>0</v>
      </c>
      <c r="AM49" s="42" t="str">
        <f t="shared" si="98"/>
        <v>CMV</v>
      </c>
      <c r="AN49" s="47">
        <f>'Donnees - rations format CAP2ER'!AFL15</f>
        <v>0</v>
      </c>
      <c r="AP49" s="40">
        <f>M49</f>
        <v>0.65</v>
      </c>
      <c r="AQ49" s="40">
        <f>O49</f>
        <v>0.35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B49" s="41">
        <f t="shared" si="103"/>
        <v>1</v>
      </c>
      <c r="BX49" s="47">
        <f>AF49</f>
        <v>0</v>
      </c>
      <c r="BY49" s="47">
        <f>AD49</f>
        <v>0</v>
      </c>
      <c r="BZ49" s="47">
        <v>0</v>
      </c>
      <c r="CA49" s="47">
        <v>0</v>
      </c>
      <c r="CB49" s="47">
        <v>0</v>
      </c>
      <c r="CC49" s="48">
        <v>0</v>
      </c>
      <c r="CD49" s="47">
        <v>0</v>
      </c>
      <c r="CE49" s="47">
        <v>0</v>
      </c>
      <c r="CF49" s="47">
        <f>AN49</f>
        <v>0</v>
      </c>
      <c r="CG49" s="47">
        <f>AL49</f>
        <v>0</v>
      </c>
    </row>
    <row r="50" spans="9:105" x14ac:dyDescent="0.2">
      <c r="I50" s="16">
        <f t="shared" si="99"/>
        <v>15114107</v>
      </c>
      <c r="K50" s="15">
        <f>'Donnees - rations format CAP2ER'!ABE16</f>
        <v>185</v>
      </c>
      <c r="L50" s="42" t="str">
        <f>'Donnees - rations format CAP2ER'!ZS16</f>
        <v>Herbe p‚turÈe</v>
      </c>
      <c r="M50" s="40">
        <f>'Donnees - rations format CAP2ER'!AEC16/100</f>
        <v>1</v>
      </c>
      <c r="N50" s="42" t="str">
        <f>'Donnees - rations format CAP2ER'!ZT16</f>
        <v>Foin</v>
      </c>
      <c r="O50" s="40">
        <f>'Donnees - rations format CAP2ER'!AED16/100</f>
        <v>0</v>
      </c>
      <c r="P50" s="42">
        <f>'Donnees - rations format CAP2ER'!ZU16</f>
        <v>0</v>
      </c>
      <c r="Q50" s="40">
        <f>'Donnees - rations format CAP2ER'!AEE16/100</f>
        <v>0</v>
      </c>
      <c r="R50" s="42">
        <f t="shared" si="100"/>
        <v>0</v>
      </c>
      <c r="S50" s="40">
        <f>'Donnees - rations format CAP2ER'!AEF16/100</f>
        <v>0</v>
      </c>
      <c r="T50" s="42">
        <f t="shared" si="100"/>
        <v>0</v>
      </c>
      <c r="U50" s="40">
        <f>'Donnees - rations format CAP2ER'!AEG16/100</f>
        <v>0</v>
      </c>
      <c r="V50" s="42">
        <f t="shared" ref="V50" si="126">V33</f>
        <v>0</v>
      </c>
      <c r="W50" s="40">
        <f>'Donnees - rations format CAP2ER'!AEL16/100</f>
        <v>0</v>
      </c>
      <c r="X50" s="42">
        <f t="shared" ref="X50:AC50" si="127">X33</f>
        <v>0</v>
      </c>
      <c r="Y50" s="40">
        <f>'Donnees - rations format CAP2ER'!AEM16/100</f>
        <v>0</v>
      </c>
      <c r="AA50" s="41">
        <f t="shared" si="92"/>
        <v>1</v>
      </c>
      <c r="AC50" s="42">
        <f t="shared" si="127"/>
        <v>0</v>
      </c>
      <c r="AD50" s="47">
        <f>'Donnees - rations format CAP2ER'!AFA16</f>
        <v>0</v>
      </c>
      <c r="AE50" s="42">
        <f t="shared" si="94"/>
        <v>0</v>
      </c>
      <c r="AF50" s="47">
        <f>'Donnees - rations format CAP2ER'!AFB16</f>
        <v>0</v>
      </c>
      <c r="AG50" s="42">
        <f t="shared" si="95"/>
        <v>0</v>
      </c>
      <c r="AH50" s="47">
        <f>'Donnees - rations format CAP2ER'!AFC16</f>
        <v>0</v>
      </c>
      <c r="AI50" s="42">
        <f t="shared" si="96"/>
        <v>0</v>
      </c>
      <c r="AJ50" s="47">
        <f>'Donnees - rations format CAP2ER'!AFD16</f>
        <v>0</v>
      </c>
      <c r="AK50" s="42">
        <f t="shared" si="97"/>
        <v>0</v>
      </c>
      <c r="AL50" s="47">
        <f>'Donnees - rations format CAP2ER'!AFK16</f>
        <v>0</v>
      </c>
      <c r="AM50" s="42">
        <f t="shared" si="98"/>
        <v>0</v>
      </c>
      <c r="AN50" s="47">
        <f>'Donnees - rations format CAP2ER'!AFL16</f>
        <v>0</v>
      </c>
      <c r="AP50" s="40">
        <f>M50</f>
        <v>1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0</v>
      </c>
      <c r="AZ50" s="40">
        <v>0</v>
      </c>
      <c r="BB50" s="41">
        <f t="shared" si="103"/>
        <v>1</v>
      </c>
      <c r="BX50" s="47">
        <v>0</v>
      </c>
      <c r="BY50" s="47">
        <v>0</v>
      </c>
      <c r="BZ50" s="47">
        <v>0</v>
      </c>
      <c r="CA50" s="47">
        <v>0</v>
      </c>
      <c r="CB50" s="47">
        <v>0</v>
      </c>
      <c r="CC50" s="47">
        <v>0</v>
      </c>
      <c r="CD50" s="47">
        <v>0</v>
      </c>
      <c r="CE50" s="47">
        <v>0</v>
      </c>
      <c r="CF50" s="47">
        <v>0</v>
      </c>
      <c r="CG50" s="47">
        <v>0</v>
      </c>
    </row>
    <row r="51" spans="9:105" x14ac:dyDescent="0.2">
      <c r="I51" s="46">
        <f t="shared" si="99"/>
        <v>15114107</v>
      </c>
      <c r="K51" s="45">
        <f>'Donnees - rations format CAP2ER'!ABE17</f>
        <v>185</v>
      </c>
      <c r="L51" s="42" t="str">
        <f>'Donnees - rations format CAP2ER'!ZS17</f>
        <v>Herbe p‚turÈe</v>
      </c>
      <c r="M51" s="40">
        <f>'Donnees - rations format CAP2ER'!AEC17/100</f>
        <v>1</v>
      </c>
      <c r="N51" s="42" t="str">
        <f>'Donnees - rations format CAP2ER'!ZT17</f>
        <v>Foin</v>
      </c>
      <c r="O51" s="40">
        <f>'Donnees - rations format CAP2ER'!AED17/100</f>
        <v>0</v>
      </c>
      <c r="P51" s="42">
        <f>'Donnees - rations format CAP2ER'!ZU17</f>
        <v>0</v>
      </c>
      <c r="Q51" s="40">
        <f>'Donnees - rations format CAP2ER'!AEE17/100</f>
        <v>0</v>
      </c>
      <c r="R51" s="42">
        <f t="shared" si="100"/>
        <v>0</v>
      </c>
      <c r="S51" s="40">
        <f>'Donnees - rations format CAP2ER'!AEF17/100</f>
        <v>0</v>
      </c>
      <c r="T51" s="42">
        <f t="shared" si="100"/>
        <v>0</v>
      </c>
      <c r="U51" s="40">
        <f>'Donnees - rations format CAP2ER'!AEG17/100</f>
        <v>0</v>
      </c>
      <c r="V51" s="42">
        <f t="shared" ref="V51" si="128">V34</f>
        <v>0</v>
      </c>
      <c r="W51" s="40">
        <f>'Donnees - rations format CAP2ER'!AEL17/100</f>
        <v>0</v>
      </c>
      <c r="X51" s="42">
        <f t="shared" ref="X51:AC51" si="129">X34</f>
        <v>0</v>
      </c>
      <c r="Y51" s="40">
        <f>'Donnees - rations format CAP2ER'!AEM17/100</f>
        <v>0</v>
      </c>
      <c r="AA51" s="41">
        <f t="shared" si="92"/>
        <v>1</v>
      </c>
      <c r="AC51" s="42">
        <f t="shared" si="129"/>
        <v>0</v>
      </c>
      <c r="AD51" s="47">
        <f>'Donnees - rations format CAP2ER'!AFA17</f>
        <v>0</v>
      </c>
      <c r="AE51" s="42">
        <f t="shared" si="94"/>
        <v>0</v>
      </c>
      <c r="AF51" s="47">
        <f>'Donnees - rations format CAP2ER'!AFB17</f>
        <v>0</v>
      </c>
      <c r="AG51" s="42">
        <f t="shared" si="95"/>
        <v>0</v>
      </c>
      <c r="AH51" s="47">
        <f>'Donnees - rations format CAP2ER'!AFC17</f>
        <v>0</v>
      </c>
      <c r="AI51" s="42">
        <f t="shared" si="96"/>
        <v>0</v>
      </c>
      <c r="AJ51" s="47">
        <f>'Donnees - rations format CAP2ER'!AFD17</f>
        <v>0</v>
      </c>
      <c r="AK51" s="42">
        <f t="shared" si="97"/>
        <v>0</v>
      </c>
      <c r="AL51" s="47">
        <f>'Donnees - rations format CAP2ER'!AFK17</f>
        <v>0</v>
      </c>
      <c r="AM51" s="42">
        <f t="shared" si="98"/>
        <v>0</v>
      </c>
      <c r="AN51" s="47">
        <f>'Donnees - rations format CAP2ER'!AFL17</f>
        <v>0</v>
      </c>
      <c r="AP51" s="40">
        <f>M51</f>
        <v>1</v>
      </c>
      <c r="AQ51" s="40">
        <v>0</v>
      </c>
      <c r="AR51" s="40">
        <v>0</v>
      </c>
      <c r="AS51" s="40">
        <v>0</v>
      </c>
      <c r="AT51" s="40">
        <v>0</v>
      </c>
      <c r="AU51" s="40">
        <v>0</v>
      </c>
      <c r="AV51" s="40">
        <v>0</v>
      </c>
      <c r="AW51" s="40">
        <v>0</v>
      </c>
      <c r="AX51" s="40">
        <v>0</v>
      </c>
      <c r="AY51" s="40">
        <v>0</v>
      </c>
      <c r="AZ51" s="40">
        <v>0</v>
      </c>
      <c r="BB51" s="41">
        <f t="shared" si="103"/>
        <v>1</v>
      </c>
      <c r="BX51" s="47">
        <v>0</v>
      </c>
      <c r="BY51" s="47">
        <v>0</v>
      </c>
      <c r="BZ51" s="47">
        <v>0</v>
      </c>
      <c r="CA51" s="47">
        <v>0</v>
      </c>
      <c r="CB51" s="47">
        <v>0</v>
      </c>
      <c r="CC51" s="47">
        <v>0</v>
      </c>
      <c r="CD51" s="47">
        <v>0</v>
      </c>
      <c r="CE51" s="47">
        <v>0</v>
      </c>
      <c r="CF51" s="47">
        <v>0</v>
      </c>
      <c r="CG51" s="47">
        <v>0</v>
      </c>
    </row>
    <row r="52" spans="9:105" ht="15" thickBot="1" x14ac:dyDescent="0.25"/>
    <row r="53" spans="9:105" ht="16" x14ac:dyDescent="0.2">
      <c r="BX53" s="59" t="s">
        <v>2214</v>
      </c>
      <c r="BY53" s="60"/>
      <c r="BZ53" s="60"/>
      <c r="CA53" s="60"/>
      <c r="CB53" s="60"/>
      <c r="CC53" s="60"/>
      <c r="CD53" s="61"/>
      <c r="CE53" s="51"/>
      <c r="CF53" s="51"/>
      <c r="CG53" s="51"/>
      <c r="CT53" s="59" t="s">
        <v>2216</v>
      </c>
      <c r="CU53" s="60"/>
      <c r="CV53" s="60"/>
      <c r="CW53" s="60"/>
      <c r="CX53" s="60"/>
      <c r="CY53" s="60"/>
      <c r="CZ53" s="61"/>
    </row>
    <row r="54" spans="9:105" ht="85" x14ac:dyDescent="0.2">
      <c r="BX54" s="62" t="s">
        <v>2202</v>
      </c>
      <c r="BY54" s="18" t="s">
        <v>2203</v>
      </c>
      <c r="BZ54" s="18" t="s">
        <v>2205</v>
      </c>
      <c r="CA54" s="18" t="s">
        <v>2206</v>
      </c>
      <c r="CB54" s="18" t="s">
        <v>2204</v>
      </c>
      <c r="CC54" s="18" t="s">
        <v>2229</v>
      </c>
      <c r="CD54" s="63" t="s">
        <v>2207</v>
      </c>
      <c r="CE54" s="18"/>
      <c r="CF54" s="18"/>
      <c r="CG54" s="18"/>
      <c r="CT54" s="62" t="s">
        <v>2217</v>
      </c>
      <c r="CU54" s="18" t="s">
        <v>2218</v>
      </c>
      <c r="CV54" s="18" t="s">
        <v>2219</v>
      </c>
      <c r="CW54" s="18" t="s">
        <v>2220</v>
      </c>
      <c r="CX54" s="18" t="s">
        <v>2221</v>
      </c>
      <c r="CY54" s="18" t="s">
        <v>2231</v>
      </c>
      <c r="CZ54" s="63" t="s">
        <v>2222</v>
      </c>
    </row>
    <row r="55" spans="9:105" ht="51" x14ac:dyDescent="0.2">
      <c r="BX55" s="62" t="s">
        <v>2208</v>
      </c>
      <c r="BY55" s="18" t="s">
        <v>2209</v>
      </c>
      <c r="BZ55" s="18" t="s">
        <v>2210</v>
      </c>
      <c r="CA55" s="18" t="s">
        <v>2212</v>
      </c>
      <c r="CB55" s="18" t="s">
        <v>2211</v>
      </c>
      <c r="CC55" s="18" t="s">
        <v>2230</v>
      </c>
      <c r="CD55" s="63" t="s">
        <v>2213</v>
      </c>
      <c r="CE55" s="18"/>
      <c r="CF55" s="18"/>
      <c r="CG55" s="18"/>
      <c r="CT55" s="62" t="s">
        <v>2223</v>
      </c>
      <c r="CU55" s="18" t="s">
        <v>2224</v>
      </c>
      <c r="CV55" s="18" t="s">
        <v>2225</v>
      </c>
      <c r="CW55" s="18" t="s">
        <v>2226</v>
      </c>
      <c r="CX55" s="18" t="s">
        <v>2227</v>
      </c>
      <c r="CY55" s="18" t="s">
        <v>2232</v>
      </c>
      <c r="CZ55" s="63" t="s">
        <v>2228</v>
      </c>
    </row>
    <row r="56" spans="9:105" x14ac:dyDescent="0.2">
      <c r="BV56" s="15" t="str">
        <f>C3</f>
        <v>F16</v>
      </c>
      <c r="BX56" s="64">
        <f>($CR$22-SUM($BX3:$CG3))*AP3/$CR$22</f>
        <v>0</v>
      </c>
      <c r="BY56" s="50">
        <f>($CR$22-SUM($BX3:$CG3))*SUM($AQ3:$AS3,AU3:AV3,AY3)/$CR$22</f>
        <v>0.59234285714285717</v>
      </c>
      <c r="BZ56" s="50">
        <f>($CR$22-SUM($BX3:$CG3))*SUM(AT3,AX3)/$CR$22</f>
        <v>0.2419428571428571</v>
      </c>
      <c r="CA56" s="50">
        <f>($CR$22-SUM($BX3:$CG3))*SUM(AW3,AZ3)/$CR$22</f>
        <v>0</v>
      </c>
      <c r="CB56" s="50">
        <f>SUM($BX3:$CG3)/$CR$22</f>
        <v>0.16571428571428573</v>
      </c>
      <c r="CC56" s="43">
        <f>SUM($BX3:$CG3)</f>
        <v>2.3200000000000003</v>
      </c>
      <c r="CD56" s="65">
        <f t="shared" ref="CD56:CD70" si="130">($CR$22-SUM(BX3:CG3))/$CR$22</f>
        <v>0.8342857142857143</v>
      </c>
      <c r="CI56" s="50">
        <f>SUM(BX56:CB56)</f>
        <v>1</v>
      </c>
      <c r="CT56" s="64">
        <f>($CR$22-SUM($CT3:$DC3))*BL3/$CR$22</f>
        <v>0.86142857142857143</v>
      </c>
      <c r="CU56" s="50">
        <f>($CR$22-SUM($CT3:$DC3))*SUM($BM3:$BO3,BQ3:BR3,BU3)/$CR$22</f>
        <v>9.5714285714285724E-2</v>
      </c>
      <c r="CV56" s="50">
        <f>($CR$22-SUM($CT3:$DC3))*SUM(BP3,BT3)/$CR$22</f>
        <v>0</v>
      </c>
      <c r="CW56" s="50">
        <f>($CR$22-SUM($CT3:$DC3))*SUM(BS3,BV3)/$CR$22</f>
        <v>0</v>
      </c>
      <c r="CX56" s="50">
        <f>SUM($CT3:$DC3)/$CR$22</f>
        <v>4.2857142857142858E-2</v>
      </c>
      <c r="CY56" s="43">
        <f>SUM($CT3:$DC3)</f>
        <v>0.6</v>
      </c>
      <c r="CZ56" s="65">
        <f t="shared" ref="CZ56:CZ70" si="131">($CR$22-SUM(CT3:DC3))/$CR$22</f>
        <v>0.95714285714285718</v>
      </c>
      <c r="DA56" s="50">
        <f>SUM(CT56:CX56)</f>
        <v>1</v>
      </c>
    </row>
    <row r="57" spans="9:105" x14ac:dyDescent="0.2">
      <c r="BV57" s="15" t="str">
        <f t="shared" ref="BV57:BV70" si="132">C4</f>
        <v>F17</v>
      </c>
      <c r="BX57" s="64">
        <f t="shared" ref="BX57:BX70" si="133">($CR$22-SUM($BX4:$CG4))*AP4/$CR$22</f>
        <v>0</v>
      </c>
      <c r="BY57" s="50">
        <f t="shared" ref="BY57:BY70" si="134">($CR$22-SUM($BX4:$CG4))*SUM($AQ4:$AS4,AU4:AV4,AY4)/$CR$22</f>
        <v>0.77285714285714291</v>
      </c>
      <c r="BZ57" s="50">
        <f t="shared" ref="BZ57:BZ70" si="135">($CR$22-SUM($BX4:$CG4))*SUM(AT4,AX4)/$CR$22</f>
        <v>0</v>
      </c>
      <c r="CA57" s="50">
        <f t="shared" ref="CA57:CA70" si="136">($CR$22-SUM($BX4:$CG4))*SUM(AW4,AZ4)/$CR$22</f>
        <v>0</v>
      </c>
      <c r="CB57" s="50">
        <f t="shared" ref="CB57:CB70" si="137">SUM($BX4:$CG4)/$CR$22</f>
        <v>0.22714285714285715</v>
      </c>
      <c r="CC57" s="43">
        <f t="shared" ref="CC57:CC70" si="138">SUM($BX4:$CG4)</f>
        <v>3.18</v>
      </c>
      <c r="CD57" s="65">
        <f t="shared" si="130"/>
        <v>0.77285714285714291</v>
      </c>
      <c r="CI57" s="50">
        <f t="shared" ref="CI57:CI70" si="139">SUM(BX57:CB57)</f>
        <v>1</v>
      </c>
      <c r="CT57" s="64">
        <f t="shared" ref="CT57:CT70" si="140">($CR$22-SUM($CT4:$DC4))*BL4/$CR$22</f>
        <v>0.95714285714285718</v>
      </c>
      <c r="CU57" s="50">
        <f t="shared" ref="CU57:CU70" si="141">($CR$22-SUM($CT4:$DC4))*SUM($BM4:$BO4,BQ4:BR4,BU4)/$CR$22</f>
        <v>0</v>
      </c>
      <c r="CV57" s="50">
        <f t="shared" ref="CV57:CV70" si="142">($CR$22-SUM($CT4:$DC4))*SUM(BP4,BT4)/$CR$22</f>
        <v>0</v>
      </c>
      <c r="CW57" s="50">
        <f t="shared" ref="CW57:CW70" si="143">($CR$22-SUM($CT4:$DC4))*SUM(BS4,BV4)/$CR$22</f>
        <v>0</v>
      </c>
      <c r="CX57" s="50">
        <f t="shared" ref="CX57:CX70" si="144">SUM($CT4:$DC4)/$CR$22</f>
        <v>4.2857142857142858E-2</v>
      </c>
      <c r="CY57" s="43">
        <f t="shared" ref="CY57:CY70" si="145">SUM($CT4:$DC4)</f>
        <v>0.6</v>
      </c>
      <c r="CZ57" s="65">
        <f t="shared" si="131"/>
        <v>0.95714285714285718</v>
      </c>
      <c r="DA57" s="50">
        <f t="shared" ref="DA57:DA70" si="146">SUM(CT57:CX57)</f>
        <v>1</v>
      </c>
    </row>
    <row r="58" spans="9:105" x14ac:dyDescent="0.2">
      <c r="BV58" s="15" t="str">
        <f t="shared" si="132"/>
        <v>F18</v>
      </c>
      <c r="BX58" s="64">
        <f t="shared" si="133"/>
        <v>0</v>
      </c>
      <c r="BY58" s="50">
        <f t="shared" si="134"/>
        <v>0.56546428571428575</v>
      </c>
      <c r="BZ58" s="50">
        <f t="shared" si="135"/>
        <v>0.23096428571428571</v>
      </c>
      <c r="CA58" s="50">
        <f t="shared" si="136"/>
        <v>0</v>
      </c>
      <c r="CB58" s="50">
        <f t="shared" si="137"/>
        <v>0.20357142857142857</v>
      </c>
      <c r="CC58" s="43">
        <f t="shared" si="138"/>
        <v>2.85</v>
      </c>
      <c r="CD58" s="65">
        <f t="shared" si="130"/>
        <v>0.79642857142857149</v>
      </c>
      <c r="CI58" s="50">
        <f t="shared" si="139"/>
        <v>1</v>
      </c>
      <c r="CT58" s="64">
        <f t="shared" si="140"/>
        <v>0.71285714285714286</v>
      </c>
      <c r="CU58" s="50">
        <f t="shared" si="141"/>
        <v>0</v>
      </c>
      <c r="CV58" s="50">
        <f t="shared" si="142"/>
        <v>0</v>
      </c>
      <c r="CW58" s="50">
        <f t="shared" si="143"/>
        <v>0</v>
      </c>
      <c r="CX58" s="50">
        <f t="shared" si="144"/>
        <v>0.28714285714285709</v>
      </c>
      <c r="CY58" s="43">
        <f t="shared" si="145"/>
        <v>4.0199999999999996</v>
      </c>
      <c r="CZ58" s="65">
        <f t="shared" si="131"/>
        <v>0.71285714285714286</v>
      </c>
      <c r="DA58" s="50">
        <f t="shared" si="146"/>
        <v>1</v>
      </c>
    </row>
    <row r="59" spans="9:105" x14ac:dyDescent="0.2">
      <c r="BV59" s="15" t="str">
        <f t="shared" si="132"/>
        <v>F19</v>
      </c>
      <c r="BX59" s="64">
        <f t="shared" si="133"/>
        <v>0</v>
      </c>
      <c r="BY59" s="50">
        <f t="shared" si="134"/>
        <v>0.9464285714285714</v>
      </c>
      <c r="BZ59" s="50">
        <f t="shared" si="135"/>
        <v>0</v>
      </c>
      <c r="CA59" s="50">
        <f t="shared" si="136"/>
        <v>0</v>
      </c>
      <c r="CB59" s="50">
        <f t="shared" si="137"/>
        <v>5.3571428571428568E-2</v>
      </c>
      <c r="CC59" s="43">
        <f t="shared" si="138"/>
        <v>0.75</v>
      </c>
      <c r="CD59" s="65">
        <f t="shared" si="130"/>
        <v>0.9464285714285714</v>
      </c>
      <c r="CI59" s="50">
        <f t="shared" si="139"/>
        <v>1</v>
      </c>
      <c r="CT59" s="64">
        <f t="shared" si="140"/>
        <v>1</v>
      </c>
      <c r="CU59" s="50">
        <f t="shared" si="141"/>
        <v>0</v>
      </c>
      <c r="CV59" s="50">
        <f t="shared" si="142"/>
        <v>0</v>
      </c>
      <c r="CW59" s="50">
        <f t="shared" si="143"/>
        <v>0</v>
      </c>
      <c r="CX59" s="50">
        <f t="shared" si="144"/>
        <v>0</v>
      </c>
      <c r="CY59" s="43">
        <f t="shared" si="145"/>
        <v>0</v>
      </c>
      <c r="CZ59" s="65">
        <f t="shared" si="131"/>
        <v>1</v>
      </c>
      <c r="DA59" s="50">
        <f t="shared" si="146"/>
        <v>1</v>
      </c>
    </row>
    <row r="60" spans="9:105" x14ac:dyDescent="0.2">
      <c r="BV60" s="15" t="str">
        <f t="shared" si="132"/>
        <v>F20</v>
      </c>
      <c r="BX60" s="64">
        <f t="shared" si="133"/>
        <v>0</v>
      </c>
      <c r="BY60" s="50">
        <f t="shared" si="134"/>
        <v>0.95571428571428574</v>
      </c>
      <c r="BZ60" s="50">
        <f t="shared" si="135"/>
        <v>0</v>
      </c>
      <c r="CA60" s="50">
        <f t="shared" si="136"/>
        <v>0</v>
      </c>
      <c r="CB60" s="50">
        <f t="shared" si="137"/>
        <v>4.4285714285714282E-2</v>
      </c>
      <c r="CC60" s="43">
        <f t="shared" si="138"/>
        <v>0.62</v>
      </c>
      <c r="CD60" s="65">
        <f t="shared" si="130"/>
        <v>0.95571428571428574</v>
      </c>
      <c r="CI60" s="50">
        <f t="shared" si="139"/>
        <v>1</v>
      </c>
      <c r="CT60" s="64">
        <f t="shared" si="140"/>
        <v>0.92285714285714282</v>
      </c>
      <c r="CU60" s="50">
        <f t="shared" si="141"/>
        <v>4.8571428571428578E-2</v>
      </c>
      <c r="CV60" s="50">
        <f t="shared" si="142"/>
        <v>0</v>
      </c>
      <c r="CW60" s="50">
        <f t="shared" si="143"/>
        <v>0</v>
      </c>
      <c r="CX60" s="50">
        <f t="shared" si="144"/>
        <v>2.8571428571428574E-2</v>
      </c>
      <c r="CY60" s="43">
        <f t="shared" si="145"/>
        <v>0.4</v>
      </c>
      <c r="CZ60" s="65">
        <f t="shared" si="131"/>
        <v>0.97142857142857142</v>
      </c>
      <c r="DA60" s="50">
        <f t="shared" si="146"/>
        <v>1</v>
      </c>
    </row>
    <row r="61" spans="9:105" x14ac:dyDescent="0.2">
      <c r="BV61" s="15" t="str">
        <f t="shared" si="132"/>
        <v>F21</v>
      </c>
      <c r="BX61" s="64">
        <f t="shared" si="133"/>
        <v>0</v>
      </c>
      <c r="BY61" s="50">
        <f t="shared" si="134"/>
        <v>0.29799999999999999</v>
      </c>
      <c r="BZ61" s="50">
        <f t="shared" si="135"/>
        <v>0.44700000000000001</v>
      </c>
      <c r="CA61" s="50">
        <f t="shared" si="136"/>
        <v>0</v>
      </c>
      <c r="CB61" s="50">
        <f t="shared" si="137"/>
        <v>0.255</v>
      </c>
      <c r="CC61" s="43">
        <f t="shared" si="138"/>
        <v>3.57</v>
      </c>
      <c r="CD61" s="65">
        <f t="shared" si="130"/>
        <v>0.745</v>
      </c>
      <c r="CI61" s="50">
        <f t="shared" si="139"/>
        <v>1</v>
      </c>
      <c r="CT61" s="64">
        <f t="shared" si="140"/>
        <v>0.38678571428571429</v>
      </c>
      <c r="CU61" s="50">
        <f t="shared" si="141"/>
        <v>0.38678571428571429</v>
      </c>
      <c r="CV61" s="50">
        <f t="shared" si="142"/>
        <v>0</v>
      </c>
      <c r="CW61" s="50">
        <f t="shared" si="143"/>
        <v>0</v>
      </c>
      <c r="CX61" s="50">
        <f t="shared" si="144"/>
        <v>0.22642857142857142</v>
      </c>
      <c r="CY61" s="43">
        <f t="shared" si="145"/>
        <v>3.17</v>
      </c>
      <c r="CZ61" s="65">
        <f t="shared" si="131"/>
        <v>0.77357142857142858</v>
      </c>
      <c r="DA61" s="50">
        <f t="shared" si="146"/>
        <v>1</v>
      </c>
    </row>
    <row r="62" spans="9:105" x14ac:dyDescent="0.2">
      <c r="BV62" s="15" t="str">
        <f t="shared" si="132"/>
        <v>F22</v>
      </c>
      <c r="BX62" s="64">
        <f t="shared" si="133"/>
        <v>0</v>
      </c>
      <c r="BY62" s="50">
        <f t="shared" si="134"/>
        <v>0.91428571428571437</v>
      </c>
      <c r="BZ62" s="50">
        <f t="shared" si="135"/>
        <v>0</v>
      </c>
      <c r="CA62" s="50">
        <f t="shared" si="136"/>
        <v>0</v>
      </c>
      <c r="CB62" s="50">
        <f t="shared" si="137"/>
        <v>8.5714285714285729E-2</v>
      </c>
      <c r="CC62" s="43">
        <f t="shared" si="138"/>
        <v>1.2000000000000002</v>
      </c>
      <c r="CD62" s="65">
        <f t="shared" si="130"/>
        <v>0.91428571428571437</v>
      </c>
      <c r="CI62" s="50">
        <f t="shared" si="139"/>
        <v>1</v>
      </c>
      <c r="CT62" s="64">
        <f t="shared" si="140"/>
        <v>0.95</v>
      </c>
      <c r="CU62" s="50">
        <f t="shared" si="141"/>
        <v>0.05</v>
      </c>
      <c r="CV62" s="50">
        <f t="shared" si="142"/>
        <v>0</v>
      </c>
      <c r="CW62" s="50">
        <f t="shared" si="143"/>
        <v>0</v>
      </c>
      <c r="CX62" s="50">
        <f t="shared" si="144"/>
        <v>0</v>
      </c>
      <c r="CY62" s="43">
        <f t="shared" si="145"/>
        <v>0</v>
      </c>
      <c r="CZ62" s="65">
        <f t="shared" si="131"/>
        <v>1</v>
      </c>
      <c r="DA62" s="50">
        <f t="shared" si="146"/>
        <v>1</v>
      </c>
    </row>
    <row r="63" spans="9:105" x14ac:dyDescent="0.2">
      <c r="BV63" s="15" t="str">
        <f t="shared" si="132"/>
        <v>F23</v>
      </c>
      <c r="BX63" s="64">
        <f t="shared" si="133"/>
        <v>0</v>
      </c>
      <c r="BY63" s="50">
        <f t="shared" si="134"/>
        <v>0.73642857142857143</v>
      </c>
      <c r="BZ63" s="50">
        <f t="shared" si="135"/>
        <v>0</v>
      </c>
      <c r="CA63" s="50">
        <f t="shared" si="136"/>
        <v>0</v>
      </c>
      <c r="CB63" s="50">
        <f t="shared" si="137"/>
        <v>0.26357142857142857</v>
      </c>
      <c r="CC63" s="43">
        <f t="shared" si="138"/>
        <v>3.69</v>
      </c>
      <c r="CD63" s="65">
        <f t="shared" si="130"/>
        <v>0.73642857142857143</v>
      </c>
      <c r="CI63" s="50">
        <f t="shared" si="139"/>
        <v>1</v>
      </c>
      <c r="CT63" s="64">
        <f t="shared" si="140"/>
        <v>0.89485714285714291</v>
      </c>
      <c r="CU63" s="50">
        <f t="shared" si="141"/>
        <v>9.9428571428571436E-2</v>
      </c>
      <c r="CV63" s="50">
        <f t="shared" si="142"/>
        <v>0</v>
      </c>
      <c r="CW63" s="50">
        <f t="shared" si="143"/>
        <v>0</v>
      </c>
      <c r="CX63" s="50">
        <f t="shared" si="144"/>
        <v>5.7142857142857143E-3</v>
      </c>
      <c r="CY63" s="43">
        <f t="shared" si="145"/>
        <v>0.08</v>
      </c>
      <c r="CZ63" s="65">
        <f t="shared" si="131"/>
        <v>0.99428571428571433</v>
      </c>
      <c r="DA63" s="50">
        <f t="shared" si="146"/>
        <v>1</v>
      </c>
    </row>
    <row r="64" spans="9:105" x14ac:dyDescent="0.2">
      <c r="BV64" s="15" t="str">
        <f t="shared" si="132"/>
        <v>F24</v>
      </c>
      <c r="BX64" s="64">
        <f t="shared" si="133"/>
        <v>0</v>
      </c>
      <c r="BY64" s="50">
        <f t="shared" si="134"/>
        <v>0.77785714285714291</v>
      </c>
      <c r="BZ64" s="50">
        <f t="shared" si="135"/>
        <v>0</v>
      </c>
      <c r="CA64" s="50">
        <f t="shared" si="136"/>
        <v>0</v>
      </c>
      <c r="CB64" s="50">
        <f t="shared" si="137"/>
        <v>0.22214285714285717</v>
      </c>
      <c r="CC64" s="43">
        <f t="shared" si="138"/>
        <v>3.1100000000000003</v>
      </c>
      <c r="CD64" s="65">
        <f t="shared" si="130"/>
        <v>0.77785714285714291</v>
      </c>
      <c r="CI64" s="50">
        <f t="shared" si="139"/>
        <v>1</v>
      </c>
      <c r="CJ64" s="50"/>
      <c r="CK64" s="50"/>
      <c r="CL64" s="50"/>
      <c r="CM64" s="50"/>
      <c r="CN64" s="43"/>
      <c r="CT64" s="64">
        <f t="shared" si="140"/>
        <v>0.15728571428571428</v>
      </c>
      <c r="CU64" s="50">
        <f t="shared" si="141"/>
        <v>0.62914285714285711</v>
      </c>
      <c r="CV64" s="50">
        <f t="shared" si="142"/>
        <v>0</v>
      </c>
      <c r="CW64" s="50">
        <f t="shared" si="143"/>
        <v>0</v>
      </c>
      <c r="CX64" s="50">
        <f t="shared" si="144"/>
        <v>0.21357142857142858</v>
      </c>
      <c r="CY64" s="43">
        <f t="shared" si="145"/>
        <v>2.99</v>
      </c>
      <c r="CZ64" s="65">
        <f t="shared" si="131"/>
        <v>0.78642857142857137</v>
      </c>
      <c r="DA64" s="50">
        <f t="shared" si="146"/>
        <v>1</v>
      </c>
    </row>
    <row r="65" spans="74:105" x14ac:dyDescent="0.2">
      <c r="BV65" s="15" t="str">
        <f t="shared" si="132"/>
        <v>F25</v>
      </c>
      <c r="BX65" s="64">
        <f t="shared" si="133"/>
        <v>0</v>
      </c>
      <c r="BY65" s="50">
        <f t="shared" si="134"/>
        <v>0.39285714285714285</v>
      </c>
      <c r="BZ65" s="50">
        <f t="shared" si="135"/>
        <v>0</v>
      </c>
      <c r="CA65" s="50">
        <f t="shared" si="136"/>
        <v>0</v>
      </c>
      <c r="CB65" s="50">
        <f t="shared" si="137"/>
        <v>0.6071428571428571</v>
      </c>
      <c r="CC65" s="43">
        <f t="shared" si="138"/>
        <v>8.5</v>
      </c>
      <c r="CD65" s="65">
        <f t="shared" si="130"/>
        <v>0.39285714285714285</v>
      </c>
      <c r="CI65" s="50">
        <f t="shared" si="139"/>
        <v>1</v>
      </c>
      <c r="CJ65" s="50"/>
      <c r="CK65" s="50"/>
      <c r="CL65" s="50"/>
      <c r="CM65" s="50"/>
      <c r="CN65" s="43"/>
      <c r="CT65" s="64">
        <f t="shared" si="140"/>
        <v>0.8571428571428571</v>
      </c>
      <c r="CU65" s="50">
        <f t="shared" si="141"/>
        <v>0</v>
      </c>
      <c r="CV65" s="50">
        <f t="shared" si="142"/>
        <v>0</v>
      </c>
      <c r="CW65" s="50">
        <f t="shared" si="143"/>
        <v>0</v>
      </c>
      <c r="CX65" s="50">
        <f t="shared" si="144"/>
        <v>0.14285714285714285</v>
      </c>
      <c r="CY65" s="43">
        <f t="shared" si="145"/>
        <v>2</v>
      </c>
      <c r="CZ65" s="65">
        <f t="shared" si="131"/>
        <v>0.8571428571428571</v>
      </c>
      <c r="DA65" s="50">
        <f t="shared" si="146"/>
        <v>1</v>
      </c>
    </row>
    <row r="66" spans="74:105" x14ac:dyDescent="0.2">
      <c r="BV66" s="15" t="str">
        <f t="shared" si="132"/>
        <v>F26</v>
      </c>
      <c r="BX66" s="64">
        <f t="shared" si="133"/>
        <v>0</v>
      </c>
      <c r="BY66" s="50">
        <f t="shared" si="134"/>
        <v>0.61428571428571421</v>
      </c>
      <c r="BZ66" s="50">
        <f t="shared" si="135"/>
        <v>0</v>
      </c>
      <c r="CA66" s="50">
        <f t="shared" si="136"/>
        <v>0</v>
      </c>
      <c r="CB66" s="50">
        <f t="shared" si="137"/>
        <v>0.38571428571428573</v>
      </c>
      <c r="CC66" s="43">
        <f t="shared" si="138"/>
        <v>5.4</v>
      </c>
      <c r="CD66" s="65">
        <f t="shared" si="130"/>
        <v>0.61428571428571421</v>
      </c>
      <c r="CI66" s="50">
        <f t="shared" si="139"/>
        <v>1</v>
      </c>
      <c r="CJ66" s="50"/>
      <c r="CK66" s="50"/>
      <c r="CL66" s="50"/>
      <c r="CM66" s="50"/>
      <c r="CN66" s="43"/>
      <c r="CT66" s="64">
        <f t="shared" si="140"/>
        <v>0.70000000000000007</v>
      </c>
      <c r="CU66" s="50">
        <f t="shared" si="141"/>
        <v>0</v>
      </c>
      <c r="CV66" s="50">
        <f t="shared" si="142"/>
        <v>0</v>
      </c>
      <c r="CW66" s="50">
        <f t="shared" si="143"/>
        <v>0</v>
      </c>
      <c r="CX66" s="50">
        <f>SUM($CT13:$DC13)/$CR$22</f>
        <v>0.3</v>
      </c>
      <c r="CY66" s="43">
        <f t="shared" si="145"/>
        <v>4.2</v>
      </c>
      <c r="CZ66" s="65">
        <f t="shared" si="131"/>
        <v>0.70000000000000007</v>
      </c>
      <c r="DA66" s="50">
        <f t="shared" si="146"/>
        <v>1</v>
      </c>
    </row>
    <row r="67" spans="74:105" x14ac:dyDescent="0.2">
      <c r="BV67" s="15" t="str">
        <f t="shared" si="132"/>
        <v>F27</v>
      </c>
      <c r="BX67" s="64">
        <f t="shared" si="133"/>
        <v>0</v>
      </c>
      <c r="BY67" s="50">
        <f t="shared" si="134"/>
        <v>0.8928571428571429</v>
      </c>
      <c r="BZ67" s="50">
        <f t="shared" si="135"/>
        <v>0</v>
      </c>
      <c r="CA67" s="50">
        <f t="shared" si="136"/>
        <v>0</v>
      </c>
      <c r="CB67" s="50">
        <f t="shared" si="137"/>
        <v>0.10714285714285714</v>
      </c>
      <c r="CC67" s="43">
        <f t="shared" si="138"/>
        <v>1.5</v>
      </c>
      <c r="CD67" s="65">
        <f t="shared" si="130"/>
        <v>0.8928571428571429</v>
      </c>
      <c r="CI67" s="50">
        <f t="shared" si="139"/>
        <v>1</v>
      </c>
      <c r="CJ67" s="50"/>
      <c r="CK67" s="50"/>
      <c r="CL67" s="50"/>
      <c r="CM67" s="50"/>
      <c r="CN67" s="43"/>
      <c r="CT67" s="64">
        <f t="shared" si="140"/>
        <v>0.95</v>
      </c>
      <c r="CU67" s="50">
        <f t="shared" si="141"/>
        <v>0.05</v>
      </c>
      <c r="CV67" s="50">
        <f t="shared" si="142"/>
        <v>0</v>
      </c>
      <c r="CW67" s="50">
        <f t="shared" si="143"/>
        <v>0</v>
      </c>
      <c r="CX67" s="50">
        <f t="shared" si="144"/>
        <v>0</v>
      </c>
      <c r="CY67" s="43">
        <f t="shared" si="145"/>
        <v>0</v>
      </c>
      <c r="CZ67" s="65">
        <f t="shared" si="131"/>
        <v>1</v>
      </c>
      <c r="DA67" s="50">
        <f t="shared" si="146"/>
        <v>1</v>
      </c>
    </row>
    <row r="68" spans="74:105" x14ac:dyDescent="0.2">
      <c r="BV68" s="15" t="str">
        <f t="shared" si="132"/>
        <v>F28</v>
      </c>
      <c r="BX68" s="64">
        <f t="shared" si="133"/>
        <v>0</v>
      </c>
      <c r="BY68" s="50">
        <f t="shared" si="134"/>
        <v>0.9464285714285714</v>
      </c>
      <c r="BZ68" s="50">
        <f t="shared" si="135"/>
        <v>0</v>
      </c>
      <c r="CA68" s="50">
        <f t="shared" si="136"/>
        <v>0</v>
      </c>
      <c r="CB68" s="50">
        <f t="shared" si="137"/>
        <v>5.3571428571428568E-2</v>
      </c>
      <c r="CC68" s="43">
        <f t="shared" si="138"/>
        <v>0.75</v>
      </c>
      <c r="CD68" s="65">
        <f t="shared" si="130"/>
        <v>0.9464285714285714</v>
      </c>
      <c r="CI68" s="50">
        <f t="shared" si="139"/>
        <v>1</v>
      </c>
      <c r="CJ68" s="50"/>
      <c r="CK68" s="50"/>
      <c r="CL68" s="50"/>
      <c r="CM68" s="50"/>
      <c r="CN68" s="43"/>
      <c r="CT68" s="64">
        <f t="shared" si="140"/>
        <v>0.65</v>
      </c>
      <c r="CU68" s="50">
        <f t="shared" si="141"/>
        <v>0.35</v>
      </c>
      <c r="CV68" s="50">
        <f t="shared" si="142"/>
        <v>0</v>
      </c>
      <c r="CW68" s="50">
        <f t="shared" si="143"/>
        <v>0</v>
      </c>
      <c r="CX68" s="50">
        <f t="shared" si="144"/>
        <v>0</v>
      </c>
      <c r="CY68" s="43">
        <f t="shared" si="145"/>
        <v>0</v>
      </c>
      <c r="CZ68" s="65">
        <f t="shared" si="131"/>
        <v>1</v>
      </c>
      <c r="DA68" s="50">
        <f t="shared" si="146"/>
        <v>1</v>
      </c>
    </row>
    <row r="69" spans="74:105" x14ac:dyDescent="0.2">
      <c r="BV69" s="15" t="str">
        <f t="shared" si="132"/>
        <v>F29</v>
      </c>
      <c r="BX69" s="64">
        <f t="shared" si="133"/>
        <v>0</v>
      </c>
      <c r="BY69" s="50">
        <f t="shared" si="134"/>
        <v>1</v>
      </c>
      <c r="BZ69" s="50">
        <f t="shared" si="135"/>
        <v>0</v>
      </c>
      <c r="CA69" s="50">
        <f t="shared" si="136"/>
        <v>0</v>
      </c>
      <c r="CB69" s="50">
        <f t="shared" si="137"/>
        <v>0</v>
      </c>
      <c r="CC69" s="43">
        <f t="shared" si="138"/>
        <v>0</v>
      </c>
      <c r="CD69" s="65">
        <f t="shared" si="130"/>
        <v>1</v>
      </c>
      <c r="CI69" s="50">
        <f t="shared" si="139"/>
        <v>1</v>
      </c>
      <c r="CJ69" s="50"/>
      <c r="CK69" s="50"/>
      <c r="CL69" s="50"/>
      <c r="CM69" s="50"/>
      <c r="CN69" s="43"/>
      <c r="CT69" s="64">
        <f t="shared" si="140"/>
        <v>1</v>
      </c>
      <c r="CU69" s="50">
        <f t="shared" si="141"/>
        <v>0</v>
      </c>
      <c r="CV69" s="50">
        <f t="shared" si="142"/>
        <v>0</v>
      </c>
      <c r="CW69" s="50">
        <f t="shared" si="143"/>
        <v>0</v>
      </c>
      <c r="CX69" s="50">
        <f t="shared" si="144"/>
        <v>0</v>
      </c>
      <c r="CY69" s="43">
        <f t="shared" si="145"/>
        <v>0</v>
      </c>
      <c r="CZ69" s="65">
        <f t="shared" si="131"/>
        <v>1</v>
      </c>
      <c r="DA69" s="50">
        <f t="shared" si="146"/>
        <v>1</v>
      </c>
    </row>
    <row r="70" spans="74:105" ht="15" thickBot="1" x14ac:dyDescent="0.25">
      <c r="BV70" s="15" t="str">
        <f t="shared" si="132"/>
        <v>F30</v>
      </c>
      <c r="BX70" s="66">
        <f t="shared" si="133"/>
        <v>0</v>
      </c>
      <c r="BY70" s="67">
        <f t="shared" si="134"/>
        <v>1</v>
      </c>
      <c r="BZ70" s="67">
        <f t="shared" si="135"/>
        <v>0</v>
      </c>
      <c r="CA70" s="67">
        <f t="shared" si="136"/>
        <v>0</v>
      </c>
      <c r="CB70" s="67">
        <f t="shared" si="137"/>
        <v>0</v>
      </c>
      <c r="CC70" s="68">
        <f t="shared" si="138"/>
        <v>0</v>
      </c>
      <c r="CD70" s="69">
        <f t="shared" si="130"/>
        <v>1</v>
      </c>
      <c r="CI70" s="50">
        <f t="shared" si="139"/>
        <v>1</v>
      </c>
      <c r="CJ70" s="50"/>
      <c r="CK70" s="50"/>
      <c r="CL70" s="50"/>
      <c r="CM70" s="50"/>
      <c r="CN70" s="43"/>
      <c r="CT70" s="66">
        <f t="shared" si="140"/>
        <v>1</v>
      </c>
      <c r="CU70" s="67">
        <f t="shared" si="141"/>
        <v>0</v>
      </c>
      <c r="CV70" s="67">
        <f t="shared" si="142"/>
        <v>0</v>
      </c>
      <c r="CW70" s="67">
        <f t="shared" si="143"/>
        <v>0</v>
      </c>
      <c r="CX70" s="67">
        <f t="shared" si="144"/>
        <v>0</v>
      </c>
      <c r="CY70" s="68">
        <f t="shared" si="145"/>
        <v>0</v>
      </c>
      <c r="CZ70" s="69">
        <f t="shared" si="131"/>
        <v>1</v>
      </c>
      <c r="DA70" s="50">
        <f t="shared" si="146"/>
        <v>1</v>
      </c>
    </row>
    <row r="72" spans="74:105" ht="15" thickBot="1" x14ac:dyDescent="0.25"/>
    <row r="73" spans="74:105" ht="16" x14ac:dyDescent="0.2">
      <c r="CT73" s="59" t="s">
        <v>2238</v>
      </c>
      <c r="CU73" s="60"/>
      <c r="CV73" s="60"/>
      <c r="CW73" s="60"/>
      <c r="CX73" s="60"/>
      <c r="CY73" s="60"/>
      <c r="CZ73" s="61"/>
    </row>
    <row r="74" spans="74:105" ht="102" x14ac:dyDescent="0.2">
      <c r="CT74" s="62" t="s">
        <v>2253</v>
      </c>
      <c r="CU74" s="18" t="s">
        <v>2254</v>
      </c>
      <c r="CV74" s="18" t="s">
        <v>2255</v>
      </c>
      <c r="CW74" s="18" t="s">
        <v>2256</v>
      </c>
      <c r="CX74" s="18" t="s">
        <v>2257</v>
      </c>
      <c r="CY74" s="18" t="s">
        <v>2258</v>
      </c>
      <c r="CZ74" s="63" t="s">
        <v>2259</v>
      </c>
    </row>
    <row r="75" spans="74:105" ht="51" x14ac:dyDescent="0.2">
      <c r="CT75" s="62" t="s">
        <v>2239</v>
      </c>
      <c r="CU75" s="18" t="s">
        <v>2240</v>
      </c>
      <c r="CV75" s="18" t="s">
        <v>2241</v>
      </c>
      <c r="CW75" s="18" t="s">
        <v>2242</v>
      </c>
      <c r="CX75" s="18" t="s">
        <v>2243</v>
      </c>
      <c r="CY75" s="18" t="s">
        <v>2244</v>
      </c>
      <c r="CZ75" s="63" t="s">
        <v>2245</v>
      </c>
    </row>
    <row r="76" spans="74:105" x14ac:dyDescent="0.2">
      <c r="CT76" s="64">
        <f>BX56*$E20+CT56*$F20</f>
        <v>0.44629934210526312</v>
      </c>
      <c r="CU76" s="50">
        <f t="shared" ref="CU76:CZ76" si="147">BY56*$E20+CU56*$F20</f>
        <v>0.335043515037594</v>
      </c>
      <c r="CV76" s="50">
        <f t="shared" si="147"/>
        <v>0.11659417293233082</v>
      </c>
      <c r="CW76" s="50">
        <f t="shared" si="147"/>
        <v>0</v>
      </c>
      <c r="CX76" s="50">
        <f t="shared" si="147"/>
        <v>0.10206296992481204</v>
      </c>
      <c r="CY76" s="43">
        <f t="shared" si="147"/>
        <v>1.4288815789473686</v>
      </c>
      <c r="CZ76" s="65">
        <f t="shared" si="147"/>
        <v>0.89793703007518799</v>
      </c>
      <c r="DA76" s="50">
        <f>SUM(CT76:CX76)</f>
        <v>0.99999999999999989</v>
      </c>
    </row>
    <row r="77" spans="74:105" x14ac:dyDescent="0.2">
      <c r="CT77" s="64">
        <f t="shared" ref="CT77:CT90" si="148">BX57*$E21+CT57*$F21</f>
        <v>0.45915570175438603</v>
      </c>
      <c r="CU77" s="50">
        <f t="shared" ref="CU77:CU90" si="149">BY57*$E21+CU57*$F21</f>
        <v>0.40210604636591474</v>
      </c>
      <c r="CV77" s="50">
        <f t="shared" ref="CV77:CV90" si="150">BZ57*$E21+CV57*$F21</f>
        <v>0</v>
      </c>
      <c r="CW77" s="50">
        <f t="shared" ref="CW77:CW90" si="151">CA57*$E21+CW57*$F21</f>
        <v>0</v>
      </c>
      <c r="CX77" s="50">
        <f t="shared" ref="CX77:CX90" si="152">CB57*$E21+CX57*$F21</f>
        <v>0.13873825187969924</v>
      </c>
      <c r="CY77" s="43">
        <f t="shared" ref="CY77:CY90" si="153">CC57*$E21+CY57*$F21</f>
        <v>1.9423355263157893</v>
      </c>
      <c r="CZ77" s="65">
        <f t="shared" ref="CZ77:CZ90" si="154">CD57*$E21+CZ57*$F21</f>
        <v>0.86126174812030076</v>
      </c>
      <c r="DA77" s="50">
        <f t="shared" ref="DA77:DA90" si="155">SUM(CT77:CX77)</f>
        <v>1</v>
      </c>
    </row>
    <row r="78" spans="74:105" x14ac:dyDescent="0.2">
      <c r="CT78" s="64">
        <f t="shared" si="148"/>
        <v>0.41817825814536341</v>
      </c>
      <c r="CU78" s="50">
        <f t="shared" si="149"/>
        <v>0.23375003916040102</v>
      </c>
      <c r="CV78" s="50">
        <f t="shared" si="150"/>
        <v>9.5475368107769409E-2</v>
      </c>
      <c r="CW78" s="50">
        <f t="shared" si="151"/>
        <v>0</v>
      </c>
      <c r="CX78" s="50">
        <f t="shared" si="152"/>
        <v>0.25259633458646613</v>
      </c>
      <c r="CY78" s="43">
        <f t="shared" si="153"/>
        <v>3.5363486842105263</v>
      </c>
      <c r="CZ78" s="65">
        <f t="shared" si="154"/>
        <v>0.74740366541353387</v>
      </c>
      <c r="DA78" s="50">
        <f t="shared" si="155"/>
        <v>1</v>
      </c>
    </row>
    <row r="79" spans="74:105" x14ac:dyDescent="0.2">
      <c r="CT79" s="64">
        <f t="shared" si="148"/>
        <v>0.63048245614035092</v>
      </c>
      <c r="CU79" s="50">
        <f t="shared" si="149"/>
        <v>0.34972196115288218</v>
      </c>
      <c r="CV79" s="50">
        <f t="shared" si="150"/>
        <v>0</v>
      </c>
      <c r="CW79" s="50">
        <f t="shared" si="151"/>
        <v>0</v>
      </c>
      <c r="CX79" s="50">
        <f t="shared" si="152"/>
        <v>1.9795582706766915E-2</v>
      </c>
      <c r="CY79" s="43">
        <f t="shared" si="153"/>
        <v>0.27713815789473684</v>
      </c>
      <c r="CZ79" s="65">
        <f t="shared" si="154"/>
        <v>0.98020441729323315</v>
      </c>
      <c r="DA79" s="50">
        <f t="shared" si="155"/>
        <v>1</v>
      </c>
    </row>
    <row r="80" spans="74:105" x14ac:dyDescent="0.2">
      <c r="CT80" s="64">
        <f t="shared" si="148"/>
        <v>0.51860119047619058</v>
      </c>
      <c r="CU80" s="50">
        <f t="shared" si="149"/>
        <v>0.44594376566416033</v>
      </c>
      <c r="CV80" s="50">
        <f t="shared" si="150"/>
        <v>0</v>
      </c>
      <c r="CW80" s="50">
        <f t="shared" si="151"/>
        <v>0</v>
      </c>
      <c r="CX80" s="50">
        <f t="shared" si="152"/>
        <v>3.5455043859649121E-2</v>
      </c>
      <c r="CY80" s="43">
        <f>CC60*$E24+CY60*$F24</f>
        <v>0.4963706140350877</v>
      </c>
      <c r="CZ80" s="65">
        <f t="shared" si="154"/>
        <v>0.96454495614035085</v>
      </c>
      <c r="DA80" s="50">
        <f t="shared" si="155"/>
        <v>1</v>
      </c>
    </row>
    <row r="81" spans="98:105" x14ac:dyDescent="0.2">
      <c r="CT81" s="64">
        <f t="shared" si="148"/>
        <v>0.17812500000000001</v>
      </c>
      <c r="CU81" s="50">
        <f t="shared" si="149"/>
        <v>0.33888815789473681</v>
      </c>
      <c r="CV81" s="50">
        <f t="shared" si="150"/>
        <v>0.24114473684210527</v>
      </c>
      <c r="CW81" s="50">
        <f t="shared" si="151"/>
        <v>0</v>
      </c>
      <c r="CX81" s="50">
        <f t="shared" si="152"/>
        <v>0.24184210526315791</v>
      </c>
      <c r="CY81" s="43">
        <f t="shared" si="153"/>
        <v>3.3857894736842105</v>
      </c>
      <c r="CZ81" s="65">
        <f t="shared" si="154"/>
        <v>0.75815789473684214</v>
      </c>
      <c r="DA81" s="50">
        <f t="shared" si="155"/>
        <v>1</v>
      </c>
    </row>
    <row r="82" spans="98:105" x14ac:dyDescent="0.2">
      <c r="CT82" s="64">
        <f t="shared" si="148"/>
        <v>0.5078125</v>
      </c>
      <c r="CU82" s="50">
        <f t="shared" si="149"/>
        <v>0.45229088345864665</v>
      </c>
      <c r="CV82" s="50">
        <f t="shared" si="150"/>
        <v>0</v>
      </c>
      <c r="CW82" s="50">
        <f t="shared" si="151"/>
        <v>0</v>
      </c>
      <c r="CX82" s="50">
        <f t="shared" si="152"/>
        <v>3.9896616541353389E-2</v>
      </c>
      <c r="CY82" s="43">
        <f t="shared" si="153"/>
        <v>0.55855263157894752</v>
      </c>
      <c r="CZ82" s="65">
        <f t="shared" si="154"/>
        <v>0.96010338345864665</v>
      </c>
      <c r="DA82" s="50">
        <f t="shared" si="155"/>
        <v>1</v>
      </c>
    </row>
    <row r="83" spans="98:105" x14ac:dyDescent="0.2">
      <c r="CT83" s="64">
        <f t="shared" si="148"/>
        <v>0.43663533834586471</v>
      </c>
      <c r="CU83" s="50">
        <f t="shared" si="149"/>
        <v>0.42561168546365907</v>
      </c>
      <c r="CV83" s="50">
        <f t="shared" si="150"/>
        <v>0</v>
      </c>
      <c r="CW83" s="50">
        <f t="shared" si="151"/>
        <v>0</v>
      </c>
      <c r="CX83" s="50">
        <f t="shared" si="152"/>
        <v>0.13775297619047616</v>
      </c>
      <c r="CY83" s="43">
        <f t="shared" si="153"/>
        <v>1.9285416666666662</v>
      </c>
      <c r="CZ83" s="65">
        <f t="shared" si="154"/>
        <v>0.86224702380952378</v>
      </c>
      <c r="DA83" s="50">
        <f t="shared" si="155"/>
        <v>1</v>
      </c>
    </row>
    <row r="84" spans="98:105" x14ac:dyDescent="0.2">
      <c r="CT84" s="64">
        <f t="shared" si="148"/>
        <v>7.4589990601503758E-2</v>
      </c>
      <c r="CU84" s="50">
        <f t="shared" si="149"/>
        <v>0.70733200187969936</v>
      </c>
      <c r="CV84" s="50">
        <f t="shared" si="150"/>
        <v>0</v>
      </c>
      <c r="CW84" s="50">
        <f t="shared" si="151"/>
        <v>0</v>
      </c>
      <c r="CX84" s="50">
        <f t="shared" si="152"/>
        <v>0.21807800751879702</v>
      </c>
      <c r="CY84" s="43">
        <f t="shared" si="153"/>
        <v>3.0530921052631586</v>
      </c>
      <c r="CZ84" s="65">
        <f t="shared" si="154"/>
        <v>0.78192199248120309</v>
      </c>
      <c r="DA84" s="50">
        <f t="shared" si="155"/>
        <v>1</v>
      </c>
    </row>
    <row r="85" spans="98:105" x14ac:dyDescent="0.2">
      <c r="CT85" s="64">
        <f t="shared" si="148"/>
        <v>0.42058270676691728</v>
      </c>
      <c r="CU85" s="50">
        <f t="shared" si="149"/>
        <v>0.20009006892230577</v>
      </c>
      <c r="CV85" s="50">
        <f t="shared" si="150"/>
        <v>0</v>
      </c>
      <c r="CW85" s="50">
        <f t="shared" si="151"/>
        <v>0</v>
      </c>
      <c r="CX85" s="50">
        <f t="shared" si="152"/>
        <v>0.37932722431077692</v>
      </c>
      <c r="CY85" s="43">
        <f t="shared" si="153"/>
        <v>5.3105811403508776</v>
      </c>
      <c r="CZ85" s="65">
        <f t="shared" si="154"/>
        <v>0.62067277568922308</v>
      </c>
      <c r="DA85" s="50">
        <f t="shared" si="155"/>
        <v>1</v>
      </c>
    </row>
    <row r="86" spans="98:105" x14ac:dyDescent="0.2">
      <c r="CT86" s="64">
        <f t="shared" si="148"/>
        <v>0.3895285087719299</v>
      </c>
      <c r="CU86" s="50">
        <f t="shared" si="149"/>
        <v>0.27245457393483702</v>
      </c>
      <c r="CV86" s="50">
        <f t="shared" si="150"/>
        <v>0</v>
      </c>
      <c r="CW86" s="50">
        <f t="shared" si="151"/>
        <v>0</v>
      </c>
      <c r="CX86" s="50">
        <f t="shared" si="152"/>
        <v>0.33801691729323308</v>
      </c>
      <c r="CY86" s="43">
        <f t="shared" si="153"/>
        <v>4.7322368421052632</v>
      </c>
      <c r="CZ86" s="65">
        <f t="shared" si="154"/>
        <v>0.66198308270676698</v>
      </c>
      <c r="DA86" s="50">
        <f t="shared" si="155"/>
        <v>1</v>
      </c>
    </row>
    <row r="87" spans="98:105" x14ac:dyDescent="0.2">
      <c r="CT87" s="64">
        <f t="shared" si="148"/>
        <v>0.45572916666666669</v>
      </c>
      <c r="CU87" s="50">
        <f t="shared" si="149"/>
        <v>0.4885260025062656</v>
      </c>
      <c r="CV87" s="50">
        <f t="shared" si="150"/>
        <v>0</v>
      </c>
      <c r="CW87" s="50">
        <f t="shared" si="151"/>
        <v>0</v>
      </c>
      <c r="CX87" s="50">
        <f t="shared" si="152"/>
        <v>5.574483082706766E-2</v>
      </c>
      <c r="CY87" s="43">
        <f t="shared" si="153"/>
        <v>0.78042763157894723</v>
      </c>
      <c r="CZ87" s="65">
        <f t="shared" si="154"/>
        <v>0.94425516917293228</v>
      </c>
      <c r="DA87" s="50">
        <f t="shared" si="155"/>
        <v>1</v>
      </c>
    </row>
    <row r="88" spans="98:105" x14ac:dyDescent="0.2">
      <c r="CT88" s="64">
        <f t="shared" si="148"/>
        <v>0.28508771929824567</v>
      </c>
      <c r="CU88" s="50">
        <f t="shared" si="149"/>
        <v>0.68483709273182958</v>
      </c>
      <c r="CV88" s="50">
        <f t="shared" si="150"/>
        <v>0</v>
      </c>
      <c r="CW88" s="50">
        <f t="shared" si="151"/>
        <v>0</v>
      </c>
      <c r="CX88" s="50">
        <f t="shared" si="152"/>
        <v>3.007518796992481E-2</v>
      </c>
      <c r="CY88" s="43">
        <f t="shared" si="153"/>
        <v>0.42105263157894735</v>
      </c>
      <c r="CZ88" s="65">
        <f t="shared" si="154"/>
        <v>0.96992481203007519</v>
      </c>
      <c r="DA88" s="50">
        <f t="shared" si="155"/>
        <v>1</v>
      </c>
    </row>
    <row r="89" spans="98:105" x14ac:dyDescent="0.2">
      <c r="CT89" s="64">
        <f t="shared" si="148"/>
        <v>0.50712719298245623</v>
      </c>
      <c r="CU89" s="50">
        <f t="shared" si="149"/>
        <v>0.49287280701754377</v>
      </c>
      <c r="CV89" s="50">
        <f t="shared" si="150"/>
        <v>0</v>
      </c>
      <c r="CW89" s="50">
        <f t="shared" si="151"/>
        <v>0</v>
      </c>
      <c r="CX89" s="50">
        <f t="shared" si="152"/>
        <v>0</v>
      </c>
      <c r="CY89" s="43">
        <f t="shared" si="153"/>
        <v>0</v>
      </c>
      <c r="CZ89" s="65">
        <f t="shared" si="154"/>
        <v>1</v>
      </c>
      <c r="DA89" s="50">
        <f t="shared" si="155"/>
        <v>1</v>
      </c>
    </row>
    <row r="90" spans="98:105" ht="15" thickBot="1" x14ac:dyDescent="0.25">
      <c r="CT90" s="66">
        <f t="shared" si="148"/>
        <v>0.50712719298245623</v>
      </c>
      <c r="CU90" s="67">
        <f t="shared" si="149"/>
        <v>0.49287280701754377</v>
      </c>
      <c r="CV90" s="67">
        <f t="shared" si="150"/>
        <v>0</v>
      </c>
      <c r="CW90" s="67">
        <f t="shared" si="151"/>
        <v>0</v>
      </c>
      <c r="CX90" s="67">
        <f t="shared" si="152"/>
        <v>0</v>
      </c>
      <c r="CY90" s="68">
        <f t="shared" si="153"/>
        <v>0</v>
      </c>
      <c r="CZ90" s="69">
        <f t="shared" si="154"/>
        <v>1</v>
      </c>
      <c r="DA90" s="50">
        <f t="shared" si="155"/>
        <v>1</v>
      </c>
    </row>
    <row r="111" spans="1:2" x14ac:dyDescent="0.2">
      <c r="A111" s="24">
        <v>1</v>
      </c>
      <c r="B111" s="25" t="s">
        <v>1779</v>
      </c>
    </row>
    <row r="112" spans="1:2" ht="30" x14ac:dyDescent="0.2">
      <c r="A112" s="24">
        <v>3</v>
      </c>
      <c r="B112" s="26" t="s">
        <v>1764</v>
      </c>
    </row>
    <row r="113" spans="1:2" ht="30" x14ac:dyDescent="0.2">
      <c r="A113" s="24">
        <v>4</v>
      </c>
      <c r="B113" s="26" t="s">
        <v>1765</v>
      </c>
    </row>
    <row r="114" spans="1:2" ht="30" x14ac:dyDescent="0.2">
      <c r="A114" s="24">
        <v>5</v>
      </c>
      <c r="B114" s="26" t="s">
        <v>1766</v>
      </c>
    </row>
    <row r="115" spans="1:2" ht="30" x14ac:dyDescent="0.2">
      <c r="A115" s="24">
        <v>6</v>
      </c>
      <c r="B115" s="26" t="s">
        <v>1767</v>
      </c>
    </row>
    <row r="116" spans="1:2" ht="30" x14ac:dyDescent="0.2">
      <c r="A116" s="24">
        <v>7</v>
      </c>
      <c r="B116" s="26" t="s">
        <v>1768</v>
      </c>
    </row>
    <row r="117" spans="1:2" ht="30" x14ac:dyDescent="0.2">
      <c r="A117" s="24">
        <v>8</v>
      </c>
      <c r="B117" s="26" t="s">
        <v>1769</v>
      </c>
    </row>
    <row r="118" spans="1:2" ht="30" x14ac:dyDescent="0.2">
      <c r="A118" s="24">
        <v>9</v>
      </c>
      <c r="B118" s="26" t="s">
        <v>1770</v>
      </c>
    </row>
    <row r="119" spans="1:2" ht="30" x14ac:dyDescent="0.2">
      <c r="A119" s="24">
        <v>10</v>
      </c>
      <c r="B119" s="26" t="s">
        <v>1771</v>
      </c>
    </row>
    <row r="120" spans="1:2" x14ac:dyDescent="0.2">
      <c r="A120" s="27">
        <v>11</v>
      </c>
      <c r="B120" s="25" t="s">
        <v>1772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BBE37"/>
  <sheetViews>
    <sheetView zoomScale="93" zoomScaleNormal="8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6" sqref="C16"/>
    </sheetView>
  </sheetViews>
  <sheetFormatPr baseColWidth="10" defaultColWidth="20.6640625" defaultRowHeight="16" x14ac:dyDescent="0.2"/>
  <cols>
    <col min="26" max="26" width="28.1640625" customWidth="1"/>
    <col min="187" max="187" width="40.33203125" customWidth="1"/>
  </cols>
  <sheetData>
    <row r="1" spans="1:1409" ht="19" customHeight="1" x14ac:dyDescent="0.2">
      <c r="A1" t="s">
        <v>116</v>
      </c>
      <c r="B1" t="s">
        <v>117</v>
      </c>
      <c r="C1" t="s">
        <v>1736</v>
      </c>
      <c r="D1" s="6" t="s">
        <v>1493</v>
      </c>
      <c r="E1" t="s">
        <v>118</v>
      </c>
      <c r="F1" t="s">
        <v>119</v>
      </c>
      <c r="G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130</v>
      </c>
      <c r="R1" s="1" t="s">
        <v>131</v>
      </c>
      <c r="S1" s="1" t="s">
        <v>132</v>
      </c>
      <c r="T1" s="1" t="s">
        <v>133</v>
      </c>
      <c r="U1" s="1" t="s">
        <v>134</v>
      </c>
      <c r="V1" s="1" t="s">
        <v>135</v>
      </c>
      <c r="W1" s="1" t="s">
        <v>136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142</v>
      </c>
      <c r="AD1" s="1" t="s">
        <v>143</v>
      </c>
      <c r="AE1" s="1" t="s">
        <v>144</v>
      </c>
      <c r="AF1" s="1" t="s">
        <v>145</v>
      </c>
      <c r="AG1" s="1" t="s">
        <v>146</v>
      </c>
      <c r="AH1" s="1" t="s">
        <v>147</v>
      </c>
      <c r="AI1" s="1" t="s">
        <v>148</v>
      </c>
      <c r="AJ1" s="1" t="s">
        <v>149</v>
      </c>
      <c r="AK1" s="1" t="s">
        <v>150</v>
      </c>
      <c r="AL1" s="1" t="s">
        <v>151</v>
      </c>
      <c r="AM1" s="1" t="s">
        <v>152</v>
      </c>
      <c r="AN1" s="1" t="s">
        <v>152</v>
      </c>
      <c r="AO1" s="1" t="s">
        <v>152</v>
      </c>
      <c r="AP1" s="1" t="s">
        <v>153</v>
      </c>
      <c r="AQ1" s="1" t="s">
        <v>152</v>
      </c>
      <c r="AR1" s="1" t="s">
        <v>152</v>
      </c>
      <c r="AS1" s="1" t="s">
        <v>152</v>
      </c>
      <c r="AT1" s="1" t="s">
        <v>154</v>
      </c>
      <c r="AU1" s="1" t="s">
        <v>148</v>
      </c>
      <c r="AV1" s="1" t="s">
        <v>149</v>
      </c>
      <c r="AW1" s="1" t="s">
        <v>150</v>
      </c>
      <c r="AX1" s="1" t="s">
        <v>155</v>
      </c>
      <c r="AY1" s="1" t="s">
        <v>156</v>
      </c>
      <c r="AZ1" s="1" t="s">
        <v>157</v>
      </c>
      <c r="BA1" s="1" t="s">
        <v>155</v>
      </c>
      <c r="BB1" s="1" t="s">
        <v>156</v>
      </c>
      <c r="BC1" s="1" t="s">
        <v>157</v>
      </c>
      <c r="BD1" s="1" t="s">
        <v>155</v>
      </c>
      <c r="BE1" s="1" t="s">
        <v>156</v>
      </c>
      <c r="BF1" s="1" t="s">
        <v>157</v>
      </c>
      <c r="BG1" s="1" t="s">
        <v>155</v>
      </c>
      <c r="BH1" s="1" t="s">
        <v>156</v>
      </c>
      <c r="BI1" s="1" t="s">
        <v>157</v>
      </c>
      <c r="BJ1" s="1" t="s">
        <v>155</v>
      </c>
      <c r="BK1" s="1" t="s">
        <v>156</v>
      </c>
      <c r="BL1" s="1" t="s">
        <v>157</v>
      </c>
      <c r="BM1" s="1" t="s">
        <v>158</v>
      </c>
      <c r="BN1" s="1" t="s">
        <v>159</v>
      </c>
      <c r="BO1" s="1" t="s">
        <v>160</v>
      </c>
      <c r="BP1" s="1" t="s">
        <v>160</v>
      </c>
      <c r="BQ1" s="1" t="s">
        <v>161</v>
      </c>
      <c r="BR1" s="1" t="s">
        <v>160</v>
      </c>
      <c r="BS1" s="1" t="s">
        <v>162</v>
      </c>
      <c r="BT1" s="1" t="s">
        <v>163</v>
      </c>
      <c r="BU1" s="1" t="s">
        <v>164</v>
      </c>
      <c r="BV1" s="1" t="s">
        <v>165</v>
      </c>
      <c r="BW1" s="1" t="s">
        <v>166</v>
      </c>
      <c r="BX1" s="1" t="s">
        <v>164</v>
      </c>
      <c r="BY1" s="1" t="s">
        <v>167</v>
      </c>
      <c r="BZ1" s="1" t="s">
        <v>168</v>
      </c>
      <c r="CA1" s="1" t="s">
        <v>169</v>
      </c>
      <c r="CB1" s="1"/>
      <c r="CC1" s="1" t="s">
        <v>170</v>
      </c>
      <c r="CD1" s="1"/>
      <c r="CE1" s="1" t="s">
        <v>171</v>
      </c>
      <c r="CF1" s="1"/>
      <c r="CG1" s="1" t="s">
        <v>172</v>
      </c>
      <c r="CH1" s="1"/>
      <c r="CI1" s="1" t="s">
        <v>173</v>
      </c>
      <c r="CJ1" s="1"/>
      <c r="CK1" s="1" t="s">
        <v>174</v>
      </c>
      <c r="CL1" s="1"/>
      <c r="CM1" s="1" t="s">
        <v>175</v>
      </c>
      <c r="CN1" s="1"/>
      <c r="CO1" s="2" t="s">
        <v>248</v>
      </c>
      <c r="CP1" s="2" t="s">
        <v>249</v>
      </c>
      <c r="CQ1" s="2" t="s">
        <v>250</v>
      </c>
      <c r="CR1" s="2" t="s">
        <v>251</v>
      </c>
      <c r="CS1" s="2" t="s">
        <v>252</v>
      </c>
      <c r="CT1" s="2" t="s">
        <v>253</v>
      </c>
      <c r="CU1" s="2" t="s">
        <v>254</v>
      </c>
      <c r="CV1" s="2" t="s">
        <v>255</v>
      </c>
      <c r="CW1" s="2" t="s">
        <v>256</v>
      </c>
      <c r="CX1" s="2" t="s">
        <v>257</v>
      </c>
      <c r="CY1" s="2"/>
      <c r="CZ1" s="2" t="s">
        <v>258</v>
      </c>
      <c r="DA1" s="2" t="s">
        <v>259</v>
      </c>
      <c r="DB1" s="2" t="s">
        <v>260</v>
      </c>
      <c r="DC1" s="2" t="s">
        <v>261</v>
      </c>
      <c r="DD1" s="2" t="s">
        <v>262</v>
      </c>
      <c r="DE1" s="2"/>
      <c r="DF1" s="2" t="s">
        <v>263</v>
      </c>
      <c r="DG1" s="2" t="s">
        <v>264</v>
      </c>
      <c r="DH1" s="2" t="s">
        <v>265</v>
      </c>
      <c r="DI1" s="2" t="s">
        <v>266</v>
      </c>
      <c r="DJ1" s="2" t="s">
        <v>267</v>
      </c>
      <c r="DK1" s="2"/>
      <c r="DL1" s="2" t="s">
        <v>268</v>
      </c>
      <c r="DM1" s="2" t="s">
        <v>269</v>
      </c>
      <c r="DN1" s="2" t="s">
        <v>270</v>
      </c>
      <c r="DO1" s="2" t="s">
        <v>271</v>
      </c>
      <c r="DP1" s="2" t="s">
        <v>272</v>
      </c>
      <c r="DQ1" s="2"/>
      <c r="DR1" s="2" t="s">
        <v>273</v>
      </c>
      <c r="DS1" s="2" t="s">
        <v>274</v>
      </c>
      <c r="DT1" s="2"/>
      <c r="DU1" s="2" t="s">
        <v>275</v>
      </c>
      <c r="DV1" s="2" t="s">
        <v>276</v>
      </c>
      <c r="DW1" s="2" t="s">
        <v>277</v>
      </c>
      <c r="DX1" s="2" t="s">
        <v>278</v>
      </c>
      <c r="DY1" s="2" t="s">
        <v>279</v>
      </c>
      <c r="DZ1" s="2" t="s">
        <v>280</v>
      </c>
      <c r="EA1" s="2"/>
      <c r="EB1" s="2"/>
      <c r="EC1" s="2" t="s">
        <v>281</v>
      </c>
      <c r="ED1" s="2" t="s">
        <v>282</v>
      </c>
      <c r="EE1" s="2" t="s">
        <v>283</v>
      </c>
      <c r="EF1" s="2" t="s">
        <v>284</v>
      </c>
      <c r="EG1" s="2" t="s">
        <v>285</v>
      </c>
      <c r="EH1" s="2" t="s">
        <v>286</v>
      </c>
      <c r="EI1" s="2" t="s">
        <v>287</v>
      </c>
      <c r="EJ1" s="2"/>
      <c r="EK1" s="2" t="s">
        <v>288</v>
      </c>
      <c r="EL1" s="2" t="s">
        <v>289</v>
      </c>
      <c r="EM1" s="2" t="s">
        <v>290</v>
      </c>
      <c r="EN1" s="2" t="s">
        <v>291</v>
      </c>
      <c r="EO1" s="2" t="s">
        <v>292</v>
      </c>
      <c r="EP1" s="2" t="s">
        <v>293</v>
      </c>
      <c r="EQ1" s="2"/>
      <c r="ER1" s="2"/>
      <c r="ES1" s="2" t="s">
        <v>294</v>
      </c>
      <c r="ET1" s="2" t="s">
        <v>295</v>
      </c>
      <c r="EU1" s="2" t="s">
        <v>296</v>
      </c>
      <c r="EV1" s="2" t="s">
        <v>297</v>
      </c>
      <c r="EW1" s="2" t="s">
        <v>298</v>
      </c>
      <c r="EX1" s="2" t="s">
        <v>299</v>
      </c>
      <c r="EY1" s="2" t="s">
        <v>301</v>
      </c>
      <c r="EZ1" s="2" t="s">
        <v>302</v>
      </c>
      <c r="FA1" s="2" t="s">
        <v>300</v>
      </c>
      <c r="FB1" s="2" t="s">
        <v>304</v>
      </c>
      <c r="FC1" s="2" t="s">
        <v>303</v>
      </c>
      <c r="FD1" s="2"/>
      <c r="FE1" s="2" t="s">
        <v>305</v>
      </c>
      <c r="FF1" s="2" t="s">
        <v>306</v>
      </c>
      <c r="FG1" s="2" t="s">
        <v>307</v>
      </c>
      <c r="FH1" s="2" t="s">
        <v>308</v>
      </c>
      <c r="FI1" s="2" t="s">
        <v>309</v>
      </c>
      <c r="FJ1" s="2" t="s">
        <v>310</v>
      </c>
      <c r="FK1" s="2" t="s">
        <v>311</v>
      </c>
      <c r="FL1" s="2" t="s">
        <v>312</v>
      </c>
      <c r="FM1" s="2" t="s">
        <v>313</v>
      </c>
      <c r="FN1" s="2" t="s">
        <v>314</v>
      </c>
      <c r="FO1" s="2" t="s">
        <v>315</v>
      </c>
      <c r="FP1" s="2" t="s">
        <v>316</v>
      </c>
      <c r="FQ1" s="2" t="s">
        <v>317</v>
      </c>
      <c r="FR1" s="2" t="s">
        <v>318</v>
      </c>
      <c r="FS1" s="2"/>
      <c r="FT1" s="2"/>
      <c r="FU1" s="3" t="s">
        <v>374</v>
      </c>
      <c r="FV1" s="3" t="s">
        <v>375</v>
      </c>
      <c r="FW1" s="3" t="s">
        <v>376</v>
      </c>
      <c r="FX1" s="3" t="s">
        <v>377</v>
      </c>
      <c r="FY1" s="3"/>
      <c r="FZ1" s="3" t="s">
        <v>378</v>
      </c>
      <c r="GA1" s="3" t="s">
        <v>379</v>
      </c>
      <c r="GB1" s="3" t="s">
        <v>380</v>
      </c>
      <c r="GC1" s="3" t="s">
        <v>381</v>
      </c>
      <c r="GD1" s="3" t="s">
        <v>382</v>
      </c>
      <c r="GE1" s="3" t="s">
        <v>383</v>
      </c>
      <c r="GF1" s="3" t="s">
        <v>384</v>
      </c>
      <c r="GG1" s="3" t="s">
        <v>385</v>
      </c>
      <c r="GH1" s="3" t="s">
        <v>386</v>
      </c>
      <c r="GI1" s="3" t="s">
        <v>387</v>
      </c>
      <c r="GJ1" s="3" t="s">
        <v>388</v>
      </c>
      <c r="GK1" s="3" t="s">
        <v>389</v>
      </c>
      <c r="GL1" s="3" t="s">
        <v>390</v>
      </c>
      <c r="GM1" s="3" t="s">
        <v>391</v>
      </c>
      <c r="GN1" s="3" t="s">
        <v>392</v>
      </c>
      <c r="GO1" s="3" t="s">
        <v>393</v>
      </c>
      <c r="GP1" s="3" t="s">
        <v>394</v>
      </c>
      <c r="GQ1" s="3" t="s">
        <v>395</v>
      </c>
      <c r="GR1" s="3" t="s">
        <v>396</v>
      </c>
      <c r="GS1" s="3" t="s">
        <v>397</v>
      </c>
      <c r="GT1" s="3" t="s">
        <v>398</v>
      </c>
      <c r="GU1" s="3" t="s">
        <v>399</v>
      </c>
      <c r="GV1" s="3" t="s">
        <v>400</v>
      </c>
      <c r="GW1" s="3" t="s">
        <v>401</v>
      </c>
      <c r="GX1" s="3" t="s">
        <v>402</v>
      </c>
      <c r="GY1" s="3" t="s">
        <v>403</v>
      </c>
      <c r="GZ1" s="3" t="s">
        <v>404</v>
      </c>
      <c r="HA1" s="3" t="s">
        <v>405</v>
      </c>
      <c r="HB1" s="3" t="s">
        <v>406</v>
      </c>
      <c r="HC1" s="3" t="s">
        <v>407</v>
      </c>
      <c r="HD1" s="3" t="s">
        <v>408</v>
      </c>
      <c r="HE1" s="3" t="s">
        <v>409</v>
      </c>
      <c r="HF1" s="3" t="s">
        <v>410</v>
      </c>
      <c r="HG1" s="3" t="s">
        <v>411</v>
      </c>
      <c r="HH1" s="3" t="s">
        <v>412</v>
      </c>
      <c r="HI1" s="3" t="s">
        <v>413</v>
      </c>
      <c r="HJ1" s="3" t="s">
        <v>414</v>
      </c>
      <c r="HK1" s="3" t="s">
        <v>415</v>
      </c>
      <c r="HL1" s="3" t="s">
        <v>416</v>
      </c>
      <c r="HM1" s="3" t="s">
        <v>396</v>
      </c>
      <c r="HN1" s="3" t="s">
        <v>397</v>
      </c>
      <c r="HO1" s="3" t="s">
        <v>398</v>
      </c>
      <c r="HP1" s="3" t="s">
        <v>403</v>
      </c>
      <c r="HQ1" s="3" t="s">
        <v>417</v>
      </c>
      <c r="HR1" s="3" t="s">
        <v>405</v>
      </c>
      <c r="HS1" s="3" t="s">
        <v>410</v>
      </c>
      <c r="HT1" s="3" t="s">
        <v>418</v>
      </c>
      <c r="HU1" s="3" t="s">
        <v>412</v>
      </c>
      <c r="HV1" s="4" t="s">
        <v>741</v>
      </c>
      <c r="HW1" s="4" t="s">
        <v>742</v>
      </c>
      <c r="HX1" s="4" t="s">
        <v>743</v>
      </c>
      <c r="HY1" s="4" t="s">
        <v>744</v>
      </c>
      <c r="HZ1" s="4" t="s">
        <v>745</v>
      </c>
      <c r="IA1" s="4" t="s">
        <v>746</v>
      </c>
      <c r="IB1" s="4" t="s">
        <v>747</v>
      </c>
      <c r="IC1" s="4" t="s">
        <v>2094</v>
      </c>
      <c r="ID1" s="4" t="s">
        <v>2095</v>
      </c>
      <c r="IE1" s="4" t="s">
        <v>2094</v>
      </c>
      <c r="IF1" s="4" t="s">
        <v>2095</v>
      </c>
      <c r="IG1" s="4" t="s">
        <v>2094</v>
      </c>
      <c r="IH1" s="4" t="s">
        <v>2095</v>
      </c>
      <c r="II1" s="4" t="s">
        <v>2096</v>
      </c>
      <c r="IJ1" s="4" t="s">
        <v>2097</v>
      </c>
      <c r="IK1" s="4" t="s">
        <v>2096</v>
      </c>
      <c r="IL1" s="4" t="s">
        <v>2097</v>
      </c>
      <c r="IM1" s="4" t="s">
        <v>748</v>
      </c>
      <c r="IN1" s="4" t="s">
        <v>748</v>
      </c>
      <c r="IO1" s="4" t="s">
        <v>749</v>
      </c>
      <c r="IP1" s="4" t="s">
        <v>750</v>
      </c>
      <c r="IQ1" s="4" t="s">
        <v>751</v>
      </c>
      <c r="IR1" s="4" t="s">
        <v>752</v>
      </c>
      <c r="IS1" s="4" t="s">
        <v>753</v>
      </c>
      <c r="IT1" s="4" t="s">
        <v>753</v>
      </c>
      <c r="IU1" s="4" t="s">
        <v>754</v>
      </c>
      <c r="IV1" s="4" t="s">
        <v>755</v>
      </c>
      <c r="IW1" s="4" t="s">
        <v>755</v>
      </c>
      <c r="IX1" s="4" t="s">
        <v>755</v>
      </c>
      <c r="IY1" s="4" t="s">
        <v>756</v>
      </c>
      <c r="IZ1" s="4" t="s">
        <v>756</v>
      </c>
      <c r="JA1" s="4" t="s">
        <v>757</v>
      </c>
      <c r="JB1" s="4" t="s">
        <v>757</v>
      </c>
      <c r="JC1" s="4" t="s">
        <v>758</v>
      </c>
      <c r="JD1" s="4" t="s">
        <v>759</v>
      </c>
      <c r="JE1" s="4" t="s">
        <v>760</v>
      </c>
      <c r="JF1" s="4" t="s">
        <v>761</v>
      </c>
      <c r="JG1" s="4" t="s">
        <v>762</v>
      </c>
      <c r="JH1" s="4" t="s">
        <v>762</v>
      </c>
      <c r="JI1" s="4" t="s">
        <v>762</v>
      </c>
      <c r="JJ1" s="4" t="s">
        <v>762</v>
      </c>
      <c r="JK1" s="4" t="s">
        <v>762</v>
      </c>
      <c r="JL1" s="4" t="s">
        <v>762</v>
      </c>
      <c r="JM1" s="4" t="s">
        <v>762</v>
      </c>
      <c r="JN1" s="4" t="s">
        <v>762</v>
      </c>
      <c r="JO1" s="4" t="s">
        <v>763</v>
      </c>
      <c r="JP1" s="4" t="s">
        <v>764</v>
      </c>
      <c r="JQ1" s="4" t="s">
        <v>765</v>
      </c>
      <c r="JR1" s="4" t="s">
        <v>766</v>
      </c>
      <c r="JS1" s="4" t="s">
        <v>767</v>
      </c>
      <c r="JT1" s="4" t="s">
        <v>768</v>
      </c>
      <c r="JU1" s="4" t="s">
        <v>769</v>
      </c>
      <c r="JV1" s="4" t="s">
        <v>770</v>
      </c>
      <c r="JW1" s="4" t="s">
        <v>771</v>
      </c>
      <c r="JX1" s="4" t="s">
        <v>772</v>
      </c>
      <c r="JY1" s="4" t="s">
        <v>773</v>
      </c>
      <c r="JZ1" s="4" t="s">
        <v>774</v>
      </c>
      <c r="KA1" s="4" t="s">
        <v>775</v>
      </c>
      <c r="KB1" s="4" t="s">
        <v>776</v>
      </c>
      <c r="KC1" s="4" t="s">
        <v>776</v>
      </c>
      <c r="KD1" s="4" t="s">
        <v>776</v>
      </c>
      <c r="KE1" s="4" t="s">
        <v>777</v>
      </c>
      <c r="KF1" s="4" t="s">
        <v>777</v>
      </c>
      <c r="KG1" s="4" t="s">
        <v>778</v>
      </c>
      <c r="KH1" s="4" t="s">
        <v>779</v>
      </c>
      <c r="KI1" s="4" t="s">
        <v>780</v>
      </c>
      <c r="KJ1" s="4" t="s">
        <v>781</v>
      </c>
      <c r="KK1" s="4" t="s">
        <v>782</v>
      </c>
      <c r="KL1" s="4" t="s">
        <v>782</v>
      </c>
      <c r="KM1" s="4" t="s">
        <v>782</v>
      </c>
      <c r="KN1" s="4" t="s">
        <v>782</v>
      </c>
      <c r="KO1" s="4" t="s">
        <v>782</v>
      </c>
      <c r="KP1" s="4" t="s">
        <v>782</v>
      </c>
      <c r="KQ1" s="4" t="s">
        <v>782</v>
      </c>
      <c r="KR1" s="4" t="s">
        <v>782</v>
      </c>
      <c r="KS1" s="4" t="s">
        <v>783</v>
      </c>
      <c r="KT1" s="4" t="s">
        <v>784</v>
      </c>
      <c r="KU1" s="4" t="s">
        <v>785</v>
      </c>
      <c r="KV1" s="4" t="s">
        <v>786</v>
      </c>
      <c r="KW1" s="4" t="s">
        <v>787</v>
      </c>
      <c r="KX1" s="4" t="s">
        <v>788</v>
      </c>
      <c r="KY1" s="4" t="s">
        <v>789</v>
      </c>
      <c r="KZ1" s="4" t="s">
        <v>790</v>
      </c>
      <c r="LA1" s="4" t="s">
        <v>790</v>
      </c>
      <c r="LB1" s="4" t="s">
        <v>790</v>
      </c>
      <c r="LC1" s="4" t="s">
        <v>791</v>
      </c>
      <c r="LD1" s="4" t="s">
        <v>791</v>
      </c>
      <c r="LE1" s="4" t="s">
        <v>792</v>
      </c>
      <c r="LF1" s="4" t="s">
        <v>793</v>
      </c>
      <c r="LG1" s="4" t="s">
        <v>794</v>
      </c>
      <c r="LH1" s="4" t="s">
        <v>795</v>
      </c>
      <c r="LI1" s="4" t="s">
        <v>796</v>
      </c>
      <c r="LJ1" s="4" t="s">
        <v>796</v>
      </c>
      <c r="LK1" s="4" t="s">
        <v>796</v>
      </c>
      <c r="LL1" s="4" t="s">
        <v>796</v>
      </c>
      <c r="LM1" s="4" t="s">
        <v>796</v>
      </c>
      <c r="LN1" s="4" t="s">
        <v>796</v>
      </c>
      <c r="LO1" s="4" t="s">
        <v>796</v>
      </c>
      <c r="LP1" s="4" t="s">
        <v>796</v>
      </c>
      <c r="LQ1" s="4" t="s">
        <v>797</v>
      </c>
      <c r="LR1" s="4" t="s">
        <v>798</v>
      </c>
      <c r="LS1" s="4" t="s">
        <v>799</v>
      </c>
      <c r="LT1" s="4" t="s">
        <v>800</v>
      </c>
      <c r="LU1" s="4" t="s">
        <v>801</v>
      </c>
      <c r="LV1" s="4" t="s">
        <v>802</v>
      </c>
      <c r="LW1" s="4" t="s">
        <v>803</v>
      </c>
      <c r="LX1" s="4" t="s">
        <v>804</v>
      </c>
      <c r="LY1" s="4" t="s">
        <v>804</v>
      </c>
      <c r="LZ1" s="4" t="s">
        <v>804</v>
      </c>
      <c r="MA1" s="4" t="s">
        <v>805</v>
      </c>
      <c r="MB1" s="4" t="s">
        <v>805</v>
      </c>
      <c r="MC1" s="4" t="s">
        <v>806</v>
      </c>
      <c r="MD1" s="4" t="s">
        <v>807</v>
      </c>
      <c r="ME1" s="4" t="s">
        <v>808</v>
      </c>
      <c r="MF1" s="4" t="s">
        <v>809</v>
      </c>
      <c r="MG1" s="4" t="s">
        <v>810</v>
      </c>
      <c r="MH1" s="4" t="s">
        <v>810</v>
      </c>
      <c r="MI1" s="4" t="s">
        <v>810</v>
      </c>
      <c r="MJ1" s="4" t="s">
        <v>810</v>
      </c>
      <c r="MK1" s="4" t="s">
        <v>810</v>
      </c>
      <c r="ML1" s="4" t="s">
        <v>810</v>
      </c>
      <c r="MM1" s="4" t="s">
        <v>810</v>
      </c>
      <c r="MN1" s="4" t="s">
        <v>810</v>
      </c>
      <c r="MO1" s="4" t="s">
        <v>811</v>
      </c>
      <c r="MP1" s="4" t="s">
        <v>812</v>
      </c>
      <c r="MQ1" s="4" t="s">
        <v>813</v>
      </c>
      <c r="MR1" s="4" t="s">
        <v>814</v>
      </c>
      <c r="MS1" s="4" t="s">
        <v>815</v>
      </c>
      <c r="MT1" s="4" t="s">
        <v>816</v>
      </c>
      <c r="MU1" s="4" t="s">
        <v>817</v>
      </c>
      <c r="MV1" s="4" t="s">
        <v>818</v>
      </c>
      <c r="MW1" s="4" t="s">
        <v>818</v>
      </c>
      <c r="MX1" s="4" t="s">
        <v>818</v>
      </c>
      <c r="MY1" s="4" t="s">
        <v>819</v>
      </c>
      <c r="MZ1" s="4" t="s">
        <v>819</v>
      </c>
      <c r="NA1" s="4" t="s">
        <v>820</v>
      </c>
      <c r="NB1" s="4" t="s">
        <v>821</v>
      </c>
      <c r="NC1" s="4" t="s">
        <v>822</v>
      </c>
      <c r="ND1" s="4" t="s">
        <v>823</v>
      </c>
      <c r="NE1" s="4" t="s">
        <v>824</v>
      </c>
      <c r="NF1" s="4" t="s">
        <v>824</v>
      </c>
      <c r="NG1" s="4" t="s">
        <v>824</v>
      </c>
      <c r="NH1" s="4" t="s">
        <v>824</v>
      </c>
      <c r="NI1" s="4" t="s">
        <v>824</v>
      </c>
      <c r="NJ1" s="4" t="s">
        <v>824</v>
      </c>
      <c r="NK1" s="4" t="s">
        <v>824</v>
      </c>
      <c r="NL1" s="4" t="s">
        <v>824</v>
      </c>
      <c r="NM1" s="4" t="s">
        <v>825</v>
      </c>
      <c r="NN1" s="4" t="s">
        <v>826</v>
      </c>
      <c r="NO1" s="4" t="s">
        <v>827</v>
      </c>
      <c r="NP1" s="4" t="s">
        <v>828</v>
      </c>
      <c r="NQ1" s="4" t="s">
        <v>829</v>
      </c>
      <c r="NR1" s="4" t="s">
        <v>830</v>
      </c>
      <c r="NS1" s="4" t="s">
        <v>831</v>
      </c>
      <c r="NT1" s="4" t="s">
        <v>832</v>
      </c>
      <c r="NU1" s="4" t="s">
        <v>832</v>
      </c>
      <c r="NV1" s="4" t="s">
        <v>832</v>
      </c>
      <c r="NW1" s="4" t="s">
        <v>833</v>
      </c>
      <c r="NX1" s="4" t="s">
        <v>833</v>
      </c>
      <c r="NY1" s="4" t="s">
        <v>834</v>
      </c>
      <c r="NZ1" s="4" t="s">
        <v>835</v>
      </c>
      <c r="OA1" s="4" t="s">
        <v>836</v>
      </c>
      <c r="OB1" s="4" t="s">
        <v>837</v>
      </c>
      <c r="OC1" s="4" t="s">
        <v>838</v>
      </c>
      <c r="OD1" s="4" t="s">
        <v>838</v>
      </c>
      <c r="OE1" s="4" t="s">
        <v>838</v>
      </c>
      <c r="OF1" s="4" t="s">
        <v>838</v>
      </c>
      <c r="OG1" s="4" t="s">
        <v>838</v>
      </c>
      <c r="OH1" s="4" t="s">
        <v>838</v>
      </c>
      <c r="OI1" s="4" t="s">
        <v>838</v>
      </c>
      <c r="OJ1" s="4" t="s">
        <v>838</v>
      </c>
      <c r="OK1" s="4" t="s">
        <v>839</v>
      </c>
      <c r="OL1" s="4" t="s">
        <v>840</v>
      </c>
      <c r="OM1" s="4" t="s">
        <v>841</v>
      </c>
      <c r="ON1" s="4" t="s">
        <v>842</v>
      </c>
      <c r="OO1" s="4" t="s">
        <v>843</v>
      </c>
      <c r="OP1" s="4" t="s">
        <v>844</v>
      </c>
      <c r="OQ1" s="4" t="s">
        <v>845</v>
      </c>
      <c r="OR1" s="4" t="s">
        <v>846</v>
      </c>
      <c r="OS1" s="4" t="s">
        <v>846</v>
      </c>
      <c r="OT1" s="4" t="s">
        <v>846</v>
      </c>
      <c r="OU1" s="4" t="s">
        <v>847</v>
      </c>
      <c r="OV1" s="4" t="s">
        <v>847</v>
      </c>
      <c r="OW1" s="4" t="s">
        <v>848</v>
      </c>
      <c r="OX1" s="4" t="s">
        <v>849</v>
      </c>
      <c r="OY1" s="4" t="s">
        <v>850</v>
      </c>
      <c r="OZ1" s="4" t="s">
        <v>851</v>
      </c>
      <c r="PA1" s="4" t="s">
        <v>852</v>
      </c>
      <c r="PB1" s="4" t="s">
        <v>852</v>
      </c>
      <c r="PC1" s="4" t="s">
        <v>852</v>
      </c>
      <c r="PD1" s="4" t="s">
        <v>852</v>
      </c>
      <c r="PE1" s="4" t="s">
        <v>852</v>
      </c>
      <c r="PF1" s="4" t="s">
        <v>852</v>
      </c>
      <c r="PG1" s="4" t="s">
        <v>852</v>
      </c>
      <c r="PH1" s="4" t="s">
        <v>852</v>
      </c>
      <c r="PI1" s="4" t="s">
        <v>853</v>
      </c>
      <c r="PJ1" s="4" t="s">
        <v>854</v>
      </c>
      <c r="PK1" s="4" t="s">
        <v>855</v>
      </c>
      <c r="PL1" s="4" t="s">
        <v>856</v>
      </c>
      <c r="PM1" s="4" t="s">
        <v>857</v>
      </c>
      <c r="PN1" s="4" t="s">
        <v>858</v>
      </c>
      <c r="PO1" s="4" t="s">
        <v>859</v>
      </c>
      <c r="PP1" s="4" t="s">
        <v>859</v>
      </c>
      <c r="PQ1" s="4" t="s">
        <v>859</v>
      </c>
      <c r="PR1" s="4" t="s">
        <v>859</v>
      </c>
      <c r="PS1" s="4" t="s">
        <v>859</v>
      </c>
      <c r="PT1" s="4" t="s">
        <v>860</v>
      </c>
      <c r="PU1" s="4" t="s">
        <v>861</v>
      </c>
      <c r="PV1" s="4" t="s">
        <v>862</v>
      </c>
      <c r="PW1" s="4" t="s">
        <v>863</v>
      </c>
      <c r="PX1" s="4" t="s">
        <v>864</v>
      </c>
      <c r="PY1" s="4" t="s">
        <v>865</v>
      </c>
      <c r="PZ1" s="4" t="s">
        <v>866</v>
      </c>
      <c r="QA1" s="4" t="s">
        <v>867</v>
      </c>
      <c r="QB1" s="4" t="s">
        <v>867</v>
      </c>
      <c r="QC1" s="4" t="s">
        <v>867</v>
      </c>
      <c r="QD1" s="4" t="s">
        <v>868</v>
      </c>
      <c r="QE1" s="4" t="s">
        <v>868</v>
      </c>
      <c r="QF1" s="4" t="s">
        <v>869</v>
      </c>
      <c r="QG1" s="4" t="s">
        <v>870</v>
      </c>
      <c r="QH1" s="4" t="s">
        <v>871</v>
      </c>
      <c r="QI1" s="4" t="s">
        <v>872</v>
      </c>
      <c r="QJ1" s="4" t="s">
        <v>873</v>
      </c>
      <c r="QK1" s="4" t="s">
        <v>873</v>
      </c>
      <c r="QL1" s="4" t="s">
        <v>873</v>
      </c>
      <c r="QM1" s="4" t="s">
        <v>873</v>
      </c>
      <c r="QN1" s="4" t="s">
        <v>873</v>
      </c>
      <c r="QO1" s="4" t="s">
        <v>873</v>
      </c>
      <c r="QP1" s="4" t="s">
        <v>873</v>
      </c>
      <c r="QQ1" s="4" t="s">
        <v>873</v>
      </c>
      <c r="QR1" s="4" t="s">
        <v>874</v>
      </c>
      <c r="QS1" s="4" t="s">
        <v>875</v>
      </c>
      <c r="QT1" s="4" t="s">
        <v>876</v>
      </c>
      <c r="QU1" s="4" t="s">
        <v>877</v>
      </c>
      <c r="QV1" s="4" t="s">
        <v>878</v>
      </c>
      <c r="QW1" s="4" t="s">
        <v>879</v>
      </c>
      <c r="QX1" s="4" t="s">
        <v>880</v>
      </c>
      <c r="QY1" s="4" t="s">
        <v>881</v>
      </c>
      <c r="QZ1" s="4" t="s">
        <v>881</v>
      </c>
      <c r="RA1" s="4" t="s">
        <v>881</v>
      </c>
      <c r="RB1" s="4" t="s">
        <v>882</v>
      </c>
      <c r="RC1" s="4" t="s">
        <v>882</v>
      </c>
      <c r="RD1" s="4" t="s">
        <v>883</v>
      </c>
      <c r="RE1" s="4" t="s">
        <v>884</v>
      </c>
      <c r="RF1" s="4" t="s">
        <v>885</v>
      </c>
      <c r="RG1" s="4" t="s">
        <v>886</v>
      </c>
      <c r="RH1" s="4" t="s">
        <v>887</v>
      </c>
      <c r="RI1" s="4" t="s">
        <v>887</v>
      </c>
      <c r="RJ1" s="4" t="s">
        <v>887</v>
      </c>
      <c r="RK1" s="4" t="s">
        <v>887</v>
      </c>
      <c r="RL1" s="4" t="s">
        <v>887</v>
      </c>
      <c r="RM1" s="4" t="s">
        <v>887</v>
      </c>
      <c r="RN1" s="4" t="s">
        <v>887</v>
      </c>
      <c r="RO1" s="4" t="s">
        <v>887</v>
      </c>
      <c r="RP1" s="4" t="s">
        <v>860</v>
      </c>
      <c r="RQ1" s="4" t="s">
        <v>861</v>
      </c>
      <c r="RR1" s="4" t="s">
        <v>862</v>
      </c>
      <c r="RS1" s="4" t="s">
        <v>863</v>
      </c>
      <c r="RT1" s="4" t="s">
        <v>864</v>
      </c>
      <c r="RU1" s="4" t="s">
        <v>865</v>
      </c>
      <c r="RV1" s="4" t="s">
        <v>866</v>
      </c>
      <c r="RW1" s="4" t="s">
        <v>867</v>
      </c>
      <c r="RX1" s="4" t="s">
        <v>867</v>
      </c>
      <c r="RY1" s="4" t="s">
        <v>867</v>
      </c>
      <c r="RZ1" s="4" t="s">
        <v>868</v>
      </c>
      <c r="SA1" s="4" t="s">
        <v>868</v>
      </c>
      <c r="SB1" s="4" t="s">
        <v>869</v>
      </c>
      <c r="SC1" s="4" t="s">
        <v>870</v>
      </c>
      <c r="SD1" s="4" t="s">
        <v>871</v>
      </c>
      <c r="SE1" s="4" t="s">
        <v>872</v>
      </c>
      <c r="SF1" s="4" t="s">
        <v>873</v>
      </c>
      <c r="SG1" s="4" t="s">
        <v>873</v>
      </c>
      <c r="SH1" s="4" t="s">
        <v>873</v>
      </c>
      <c r="SI1" s="4" t="s">
        <v>873</v>
      </c>
      <c r="SJ1" s="4" t="s">
        <v>873</v>
      </c>
      <c r="SK1" s="4" t="s">
        <v>873</v>
      </c>
      <c r="SL1" s="4" t="s">
        <v>873</v>
      </c>
      <c r="SM1" s="4" t="s">
        <v>873</v>
      </c>
      <c r="SN1" s="4" t="s">
        <v>874</v>
      </c>
      <c r="SO1" s="4" t="s">
        <v>875</v>
      </c>
      <c r="SP1" s="4" t="s">
        <v>876</v>
      </c>
      <c r="SQ1" s="4" t="s">
        <v>877</v>
      </c>
      <c r="SR1" s="4" t="s">
        <v>878</v>
      </c>
      <c r="SS1" s="4" t="s">
        <v>879</v>
      </c>
      <c r="ST1" s="4" t="s">
        <v>880</v>
      </c>
      <c r="SU1" s="4" t="s">
        <v>881</v>
      </c>
      <c r="SV1" s="4" t="s">
        <v>881</v>
      </c>
      <c r="SW1" s="4" t="s">
        <v>881</v>
      </c>
      <c r="SX1" s="4" t="s">
        <v>882</v>
      </c>
      <c r="SY1" s="4" t="s">
        <v>882</v>
      </c>
      <c r="SZ1" s="4" t="s">
        <v>883</v>
      </c>
      <c r="TA1" s="4" t="s">
        <v>884</v>
      </c>
      <c r="TB1" s="4" t="s">
        <v>885</v>
      </c>
      <c r="TC1" s="4" t="s">
        <v>886</v>
      </c>
      <c r="TD1" s="4" t="s">
        <v>887</v>
      </c>
      <c r="TE1" s="4" t="s">
        <v>887</v>
      </c>
      <c r="TF1" s="4" t="s">
        <v>887</v>
      </c>
      <c r="TG1" s="4" t="s">
        <v>887</v>
      </c>
      <c r="TH1" s="4" t="s">
        <v>887</v>
      </c>
      <c r="TI1" s="4" t="s">
        <v>887</v>
      </c>
      <c r="TJ1" s="4" t="s">
        <v>887</v>
      </c>
      <c r="TK1" s="4" t="s">
        <v>887</v>
      </c>
      <c r="TL1" s="4" t="s">
        <v>888</v>
      </c>
      <c r="TM1" s="4" t="s">
        <v>889</v>
      </c>
      <c r="TN1" s="4" t="s">
        <v>890</v>
      </c>
      <c r="TO1" s="4" t="s">
        <v>891</v>
      </c>
      <c r="TP1" s="4" t="s">
        <v>891</v>
      </c>
      <c r="TQ1" s="4" t="s">
        <v>891</v>
      </c>
      <c r="TR1" s="4" t="s">
        <v>891</v>
      </c>
      <c r="TS1" s="4" t="s">
        <v>891</v>
      </c>
      <c r="TT1" s="4" t="s">
        <v>891</v>
      </c>
      <c r="TU1" s="4" t="s">
        <v>891</v>
      </c>
      <c r="TV1" s="4" t="s">
        <v>892</v>
      </c>
      <c r="TW1" s="4" t="s">
        <v>893</v>
      </c>
      <c r="TX1" s="4" t="s">
        <v>894</v>
      </c>
      <c r="TY1" s="4" t="s">
        <v>895</v>
      </c>
      <c r="TZ1" s="4" t="s">
        <v>896</v>
      </c>
      <c r="UA1" s="4" t="s">
        <v>897</v>
      </c>
      <c r="UB1" s="4" t="s">
        <v>898</v>
      </c>
      <c r="UC1" s="4" t="s">
        <v>899</v>
      </c>
      <c r="UD1" s="4" t="s">
        <v>900</v>
      </c>
      <c r="UE1" s="4" t="s">
        <v>901</v>
      </c>
      <c r="UF1" s="4" t="s">
        <v>902</v>
      </c>
      <c r="UG1" s="4" t="s">
        <v>903</v>
      </c>
      <c r="UH1" s="4" t="s">
        <v>904</v>
      </c>
      <c r="UI1" s="4" t="s">
        <v>905</v>
      </c>
      <c r="UJ1" s="4" t="s">
        <v>904</v>
      </c>
      <c r="UK1" s="4" t="s">
        <v>906</v>
      </c>
      <c r="UL1" s="4" t="s">
        <v>904</v>
      </c>
      <c r="UM1" s="4" t="s">
        <v>907</v>
      </c>
      <c r="UN1" s="4" t="s">
        <v>904</v>
      </c>
      <c r="UO1" s="4" t="s">
        <v>908</v>
      </c>
      <c r="UP1" s="4" t="s">
        <v>904</v>
      </c>
      <c r="UQ1" s="4" t="s">
        <v>909</v>
      </c>
      <c r="UR1" s="4" t="s">
        <v>904</v>
      </c>
      <c r="US1" s="4" t="s">
        <v>910</v>
      </c>
      <c r="UT1" s="4" t="s">
        <v>904</v>
      </c>
      <c r="UU1" s="4" t="s">
        <v>911</v>
      </c>
      <c r="UV1" s="4" t="s">
        <v>904</v>
      </c>
      <c r="UW1" s="4" t="s">
        <v>912</v>
      </c>
      <c r="UX1" s="4" t="s">
        <v>904</v>
      </c>
      <c r="UY1" s="5" t="s">
        <v>1439</v>
      </c>
      <c r="UZ1" s="5" t="s">
        <v>1440</v>
      </c>
      <c r="VA1" s="5" t="s">
        <v>1441</v>
      </c>
      <c r="VB1" s="5" t="s">
        <v>1442</v>
      </c>
      <c r="VC1" s="5" t="s">
        <v>1443</v>
      </c>
      <c r="VD1" s="5" t="s">
        <v>1444</v>
      </c>
      <c r="VE1" s="5" t="s">
        <v>1445</v>
      </c>
      <c r="VF1" s="5" t="s">
        <v>1446</v>
      </c>
      <c r="VG1" s="5" t="s">
        <v>1447</v>
      </c>
      <c r="VH1" s="5" t="s">
        <v>1448</v>
      </c>
      <c r="VI1" s="5" t="s">
        <v>1449</v>
      </c>
      <c r="VJ1" s="5" t="s">
        <v>1450</v>
      </c>
      <c r="VK1" s="5" t="s">
        <v>1451</v>
      </c>
      <c r="VL1" s="5" t="s">
        <v>1452</v>
      </c>
      <c r="VM1" s="5" t="s">
        <v>1452</v>
      </c>
      <c r="VN1" s="5" t="s">
        <v>1452</v>
      </c>
      <c r="VO1" s="5" t="s">
        <v>1453</v>
      </c>
      <c r="VP1" s="5" t="s">
        <v>1453</v>
      </c>
      <c r="VQ1" s="5" t="s">
        <v>1454</v>
      </c>
      <c r="VR1" s="5" t="s">
        <v>1455</v>
      </c>
      <c r="VS1" s="5" t="s">
        <v>1456</v>
      </c>
      <c r="VT1" s="5" t="s">
        <v>1457</v>
      </c>
      <c r="VU1" s="5" t="s">
        <v>1458</v>
      </c>
      <c r="VV1" s="5" t="s">
        <v>1459</v>
      </c>
      <c r="VW1" s="5" t="s">
        <v>1460</v>
      </c>
      <c r="VX1" s="5" t="s">
        <v>1461</v>
      </c>
      <c r="VY1" s="5" t="s">
        <v>1461</v>
      </c>
      <c r="VZ1" s="5" t="s">
        <v>1461</v>
      </c>
      <c r="WA1" s="5" t="s">
        <v>1462</v>
      </c>
      <c r="WB1" s="5" t="s">
        <v>1462</v>
      </c>
      <c r="WC1" s="5" t="s">
        <v>1463</v>
      </c>
      <c r="WD1" s="5" t="s">
        <v>1463</v>
      </c>
      <c r="WE1" s="5" t="s">
        <v>1463</v>
      </c>
      <c r="WF1" s="5" t="s">
        <v>1463</v>
      </c>
      <c r="WG1" s="5" t="s">
        <v>1463</v>
      </c>
      <c r="WH1" s="5" t="s">
        <v>1463</v>
      </c>
      <c r="WI1" s="5" t="s">
        <v>1463</v>
      </c>
      <c r="WJ1" s="5" t="s">
        <v>1463</v>
      </c>
      <c r="WK1" s="5" t="s">
        <v>1463</v>
      </c>
      <c r="WL1" s="5" t="s">
        <v>1463</v>
      </c>
      <c r="WM1" s="5" t="s">
        <v>1464</v>
      </c>
      <c r="WN1" s="5" t="s">
        <v>1464</v>
      </c>
      <c r="WO1" s="5" t="s">
        <v>1464</v>
      </c>
      <c r="WP1" s="5" t="s">
        <v>1464</v>
      </c>
      <c r="WQ1" s="5" t="s">
        <v>1464</v>
      </c>
      <c r="WR1" s="5" t="s">
        <v>1464</v>
      </c>
      <c r="WS1" s="5" t="s">
        <v>1464</v>
      </c>
      <c r="WT1" s="5" t="s">
        <v>1464</v>
      </c>
      <c r="WU1" s="5" t="s">
        <v>1464</v>
      </c>
      <c r="WV1" s="5" t="s">
        <v>1464</v>
      </c>
      <c r="WW1" s="5" t="s">
        <v>1465</v>
      </c>
      <c r="WX1" s="5" t="s">
        <v>1465</v>
      </c>
      <c r="WY1" s="5" t="s">
        <v>1465</v>
      </c>
      <c r="WZ1" s="5" t="s">
        <v>1465</v>
      </c>
      <c r="XA1" s="5" t="s">
        <v>1465</v>
      </c>
      <c r="XB1" s="5" t="s">
        <v>1465</v>
      </c>
      <c r="XC1" s="5" t="s">
        <v>1465</v>
      </c>
      <c r="XD1" s="5" t="s">
        <v>1465</v>
      </c>
      <c r="XE1" s="5" t="s">
        <v>1465</v>
      </c>
      <c r="XF1" s="5" t="s">
        <v>1465</v>
      </c>
      <c r="XG1" s="5" t="s">
        <v>1466</v>
      </c>
      <c r="XH1" s="5" t="s">
        <v>1467</v>
      </c>
      <c r="XI1" s="5" t="s">
        <v>1468</v>
      </c>
      <c r="XJ1" s="5" t="s">
        <v>1469</v>
      </c>
      <c r="XK1" s="5" t="s">
        <v>1470</v>
      </c>
      <c r="XL1" s="5" t="s">
        <v>1470</v>
      </c>
      <c r="XM1" s="5" t="s">
        <v>1470</v>
      </c>
      <c r="XN1" s="5" t="s">
        <v>1470</v>
      </c>
      <c r="XO1" s="5" t="s">
        <v>1470</v>
      </c>
      <c r="XP1" s="5" t="s">
        <v>1470</v>
      </c>
      <c r="XQ1" s="5" t="s">
        <v>1470</v>
      </c>
      <c r="XR1" s="5" t="s">
        <v>1470</v>
      </c>
      <c r="XS1" s="5" t="s">
        <v>1471</v>
      </c>
      <c r="XT1" s="5" t="s">
        <v>1472</v>
      </c>
      <c r="XU1" s="5" t="s">
        <v>1473</v>
      </c>
      <c r="XV1" s="5" t="s">
        <v>1474</v>
      </c>
      <c r="XW1" s="5" t="s">
        <v>1475</v>
      </c>
      <c r="XX1" s="5" t="s">
        <v>1475</v>
      </c>
      <c r="XY1" s="5" t="s">
        <v>1475</v>
      </c>
      <c r="XZ1" s="5" t="s">
        <v>1475</v>
      </c>
      <c r="YA1" s="5" t="s">
        <v>1475</v>
      </c>
      <c r="YB1" s="5" t="s">
        <v>1475</v>
      </c>
      <c r="YC1" s="5" t="s">
        <v>1475</v>
      </c>
      <c r="YD1" s="5" t="s">
        <v>1475</v>
      </c>
      <c r="YE1" s="5" t="s">
        <v>1476</v>
      </c>
      <c r="YF1" s="5" t="s">
        <v>1476</v>
      </c>
      <c r="YG1" s="5" t="s">
        <v>1476</v>
      </c>
      <c r="YH1" s="5" t="s">
        <v>1476</v>
      </c>
      <c r="YI1" s="5" t="s">
        <v>1476</v>
      </c>
      <c r="YJ1" s="5" t="s">
        <v>1476</v>
      </c>
      <c r="YK1" s="5" t="s">
        <v>1476</v>
      </c>
      <c r="YL1" s="5" t="s">
        <v>1476</v>
      </c>
      <c r="YM1" s="5" t="s">
        <v>1476</v>
      </c>
      <c r="YN1" s="5" t="s">
        <v>1476</v>
      </c>
      <c r="YO1" s="5" t="s">
        <v>1477</v>
      </c>
      <c r="YP1" s="5" t="s">
        <v>1477</v>
      </c>
      <c r="YQ1" s="5" t="s">
        <v>1477</v>
      </c>
      <c r="YR1" s="5" t="s">
        <v>1477</v>
      </c>
      <c r="YS1" s="5" t="s">
        <v>1477</v>
      </c>
      <c r="YT1" s="5" t="s">
        <v>1477</v>
      </c>
      <c r="YU1" s="5" t="s">
        <v>1477</v>
      </c>
      <c r="YV1" s="5" t="s">
        <v>1477</v>
      </c>
      <c r="YW1" s="5" t="s">
        <v>1477</v>
      </c>
      <c r="YX1" s="5" t="s">
        <v>1477</v>
      </c>
      <c r="YY1" s="5" t="s">
        <v>1478</v>
      </c>
      <c r="YZ1" s="5" t="s">
        <v>1478</v>
      </c>
      <c r="ZA1" s="5" t="s">
        <v>1478</v>
      </c>
      <c r="ZB1" s="5" t="s">
        <v>1478</v>
      </c>
      <c r="ZC1" s="5" t="s">
        <v>1478</v>
      </c>
      <c r="ZD1" s="5" t="s">
        <v>1478</v>
      </c>
      <c r="ZE1" s="5" t="s">
        <v>1478</v>
      </c>
      <c r="ZF1" s="5" t="s">
        <v>1478</v>
      </c>
      <c r="ZG1" s="5" t="s">
        <v>1478</v>
      </c>
      <c r="ZH1" s="5" t="s">
        <v>1478</v>
      </c>
      <c r="ZI1" s="5" t="s">
        <v>1479</v>
      </c>
      <c r="ZJ1" s="5" t="s">
        <v>1479</v>
      </c>
      <c r="ZK1" s="5" t="s">
        <v>1479</v>
      </c>
      <c r="ZL1" s="5" t="s">
        <v>1479</v>
      </c>
      <c r="ZM1" s="5" t="s">
        <v>1479</v>
      </c>
      <c r="ZN1" s="5" t="s">
        <v>1480</v>
      </c>
      <c r="ZO1" s="5" t="s">
        <v>1481</v>
      </c>
      <c r="ZP1" s="5" t="s">
        <v>1481</v>
      </c>
      <c r="ZQ1" s="5" t="s">
        <v>1481</v>
      </c>
      <c r="ZR1" s="5" t="s">
        <v>1482</v>
      </c>
      <c r="ZS1" s="5" t="s">
        <v>1483</v>
      </c>
      <c r="ZT1" s="5" t="s">
        <v>1483</v>
      </c>
      <c r="ZU1" s="5" t="s">
        <v>1483</v>
      </c>
      <c r="ZV1" s="5" t="s">
        <v>1483</v>
      </c>
      <c r="ZW1" s="5" t="s">
        <v>1483</v>
      </c>
      <c r="ZX1" s="5" t="s">
        <v>1483</v>
      </c>
      <c r="ZY1" s="5" t="s">
        <v>1483</v>
      </c>
      <c r="ZZ1" s="5" t="s">
        <v>1483</v>
      </c>
      <c r="AAA1" s="5" t="s">
        <v>1483</v>
      </c>
      <c r="AAB1" s="5" t="s">
        <v>1483</v>
      </c>
      <c r="AAC1" s="5" t="s">
        <v>1483</v>
      </c>
      <c r="AAD1" s="5" t="s">
        <v>1483</v>
      </c>
      <c r="AAE1" s="5" t="s">
        <v>1483</v>
      </c>
      <c r="AAF1" s="5" t="s">
        <v>1483</v>
      </c>
      <c r="AAG1" s="5" t="s">
        <v>1483</v>
      </c>
      <c r="AAH1" s="5" t="s">
        <v>1483</v>
      </c>
      <c r="AAI1" s="5" t="s">
        <v>1483</v>
      </c>
      <c r="AAJ1" s="5" t="s">
        <v>1483</v>
      </c>
      <c r="AAK1" s="5" t="s">
        <v>1483</v>
      </c>
      <c r="AAL1" s="5" t="s">
        <v>1483</v>
      </c>
      <c r="AAM1" s="5" t="s">
        <v>1483</v>
      </c>
      <c r="AAN1" s="5" t="s">
        <v>1483</v>
      </c>
      <c r="AAO1" s="5" t="s">
        <v>1483</v>
      </c>
      <c r="AAP1" s="5" t="s">
        <v>1483</v>
      </c>
      <c r="AAQ1" s="5" t="s">
        <v>1483</v>
      </c>
      <c r="AAR1" s="5" t="s">
        <v>1483</v>
      </c>
      <c r="AAS1" s="5" t="s">
        <v>1483</v>
      </c>
      <c r="AAT1" s="5" t="s">
        <v>1483</v>
      </c>
      <c r="AAU1" s="5" t="s">
        <v>1483</v>
      </c>
      <c r="AAV1" s="5" t="s">
        <v>1483</v>
      </c>
      <c r="AAW1" s="5" t="s">
        <v>1483</v>
      </c>
      <c r="AAX1" s="5" t="s">
        <v>1483</v>
      </c>
      <c r="AAY1" s="5" t="s">
        <v>1483</v>
      </c>
      <c r="AAZ1" s="5" t="s">
        <v>1483</v>
      </c>
      <c r="ABA1" s="5" t="s">
        <v>1483</v>
      </c>
      <c r="ABB1" s="5" t="s">
        <v>1483</v>
      </c>
      <c r="ABC1" s="5" t="s">
        <v>1483</v>
      </c>
      <c r="ABD1" s="5" t="s">
        <v>1483</v>
      </c>
      <c r="ABE1" s="5" t="s">
        <v>1483</v>
      </c>
      <c r="ABF1" s="5" t="s">
        <v>1483</v>
      </c>
      <c r="ABG1" s="5" t="s">
        <v>1483</v>
      </c>
      <c r="ABH1" s="5" t="s">
        <v>1483</v>
      </c>
      <c r="ABI1" s="5" t="s">
        <v>1483</v>
      </c>
      <c r="ABJ1" s="5" t="s">
        <v>1483</v>
      </c>
      <c r="ABK1" s="5" t="s">
        <v>1483</v>
      </c>
      <c r="ABL1" s="5" t="s">
        <v>1483</v>
      </c>
      <c r="ABM1" s="5" t="s">
        <v>1483</v>
      </c>
      <c r="ABN1" s="5" t="s">
        <v>1483</v>
      </c>
      <c r="ABO1" s="5" t="s">
        <v>1483</v>
      </c>
      <c r="ABP1" s="5" t="s">
        <v>1483</v>
      </c>
      <c r="ABQ1" s="5" t="s">
        <v>1483</v>
      </c>
      <c r="ABR1" s="5" t="s">
        <v>1483</v>
      </c>
      <c r="ABS1" s="5" t="s">
        <v>1483</v>
      </c>
      <c r="ABT1" s="5" t="s">
        <v>1483</v>
      </c>
      <c r="ABU1" s="5" t="s">
        <v>1484</v>
      </c>
      <c r="ABV1" s="5" t="s">
        <v>1485</v>
      </c>
      <c r="ABW1" s="5" t="s">
        <v>1486</v>
      </c>
      <c r="ABX1" s="5" t="s">
        <v>1487</v>
      </c>
      <c r="ABY1" s="5" t="s">
        <v>1487</v>
      </c>
      <c r="ABZ1" s="5" t="s">
        <v>1487</v>
      </c>
      <c r="ACA1" s="5" t="s">
        <v>1487</v>
      </c>
      <c r="ACB1" s="5" t="s">
        <v>1487</v>
      </c>
      <c r="ACC1" s="5" t="s">
        <v>1487</v>
      </c>
      <c r="ACD1" s="5" t="s">
        <v>1487</v>
      </c>
      <c r="ACE1" s="5" t="s">
        <v>1487</v>
      </c>
      <c r="ACF1" s="5" t="s">
        <v>1487</v>
      </c>
      <c r="ACG1" s="5" t="s">
        <v>1487</v>
      </c>
      <c r="ACH1" s="5" t="s">
        <v>1488</v>
      </c>
      <c r="ACI1" s="5" t="s">
        <v>1489</v>
      </c>
      <c r="ACJ1" s="5" t="s">
        <v>1489</v>
      </c>
      <c r="ACK1" s="5" t="s">
        <v>1489</v>
      </c>
      <c r="ACL1" s="5" t="s">
        <v>1489</v>
      </c>
      <c r="ACM1" s="5" t="s">
        <v>1489</v>
      </c>
      <c r="ACN1" s="5" t="s">
        <v>1489</v>
      </c>
      <c r="ACO1" s="5" t="s">
        <v>1489</v>
      </c>
      <c r="ACP1" s="5" t="s">
        <v>1489</v>
      </c>
      <c r="ACQ1" s="5" t="s">
        <v>1489</v>
      </c>
      <c r="ACR1" s="5" t="s">
        <v>1489</v>
      </c>
      <c r="ACS1" s="5" t="s">
        <v>1490</v>
      </c>
      <c r="ACT1" s="5" t="s">
        <v>1490</v>
      </c>
      <c r="ACU1" s="5" t="s">
        <v>1490</v>
      </c>
      <c r="ACV1" s="5" t="s">
        <v>1490</v>
      </c>
      <c r="ACW1" s="5" t="s">
        <v>1490</v>
      </c>
      <c r="ACX1" s="5" t="s">
        <v>1491</v>
      </c>
      <c r="ACY1" s="5" t="s">
        <v>1491</v>
      </c>
      <c r="ACZ1" s="5" t="s">
        <v>1491</v>
      </c>
      <c r="ADA1" s="5" t="s">
        <v>1491</v>
      </c>
      <c r="ADB1" s="5" t="s">
        <v>1491</v>
      </c>
      <c r="ADC1" s="5" t="s">
        <v>1491</v>
      </c>
      <c r="ADD1" s="5" t="s">
        <v>1491</v>
      </c>
      <c r="ADE1" s="5" t="s">
        <v>1491</v>
      </c>
      <c r="ADF1" s="5" t="s">
        <v>1491</v>
      </c>
      <c r="ADG1" s="5" t="s">
        <v>1491</v>
      </c>
      <c r="ADH1" s="5" t="s">
        <v>1491</v>
      </c>
      <c r="ADI1" s="5" t="s">
        <v>1491</v>
      </c>
      <c r="ADJ1" s="5" t="s">
        <v>1491</v>
      </c>
      <c r="ADK1" s="5" t="s">
        <v>1491</v>
      </c>
      <c r="ADL1" s="5" t="s">
        <v>1491</v>
      </c>
      <c r="ADM1" s="5" t="s">
        <v>1492</v>
      </c>
      <c r="ADN1" s="5" t="s">
        <v>1492</v>
      </c>
      <c r="ADO1" s="5" t="s">
        <v>1492</v>
      </c>
      <c r="ADP1" s="5" t="s">
        <v>1487</v>
      </c>
      <c r="ADQ1" s="5" t="s">
        <v>1487</v>
      </c>
      <c r="ADR1" s="5" t="s">
        <v>1487</v>
      </c>
      <c r="ADS1" s="5" t="s">
        <v>1487</v>
      </c>
      <c r="ADT1" s="5" t="s">
        <v>1487</v>
      </c>
      <c r="ADU1" s="5" t="s">
        <v>1487</v>
      </c>
      <c r="ADV1" s="5" t="s">
        <v>1487</v>
      </c>
      <c r="ADW1" s="5" t="s">
        <v>1487</v>
      </c>
      <c r="ADX1" s="5" t="s">
        <v>1487</v>
      </c>
      <c r="ADY1" s="5" t="s">
        <v>1487</v>
      </c>
      <c r="ADZ1" s="5" t="s">
        <v>1488</v>
      </c>
      <c r="AEA1" s="5" t="s">
        <v>1489</v>
      </c>
      <c r="AEB1" s="5" t="s">
        <v>1489</v>
      </c>
      <c r="AEC1" s="5" t="s">
        <v>1489</v>
      </c>
      <c r="AED1" s="5" t="s">
        <v>1489</v>
      </c>
      <c r="AEE1" s="5" t="s">
        <v>1489</v>
      </c>
      <c r="AEF1" s="5" t="s">
        <v>1489</v>
      </c>
      <c r="AEG1" s="5" t="s">
        <v>1489</v>
      </c>
      <c r="AEH1" s="5" t="s">
        <v>1489</v>
      </c>
      <c r="AEI1" s="5" t="s">
        <v>1489</v>
      </c>
      <c r="AEJ1" s="5" t="s">
        <v>1489</v>
      </c>
      <c r="AEK1" s="5" t="s">
        <v>1490</v>
      </c>
      <c r="AEL1" s="5" t="s">
        <v>1490</v>
      </c>
      <c r="AEM1" s="5" t="s">
        <v>1490</v>
      </c>
      <c r="AEN1" s="5" t="s">
        <v>1490</v>
      </c>
      <c r="AEO1" s="5" t="s">
        <v>1490</v>
      </c>
      <c r="AEP1" s="5" t="s">
        <v>1491</v>
      </c>
      <c r="AEQ1" s="5" t="s">
        <v>1491</v>
      </c>
      <c r="AER1" s="5" t="s">
        <v>1491</v>
      </c>
      <c r="AES1" s="5" t="s">
        <v>1491</v>
      </c>
      <c r="AET1" s="5" t="s">
        <v>1491</v>
      </c>
      <c r="AEU1" s="5" t="s">
        <v>1491</v>
      </c>
      <c r="AEV1" s="5" t="s">
        <v>1491</v>
      </c>
      <c r="AEW1" s="5" t="s">
        <v>1491</v>
      </c>
      <c r="AEX1" s="5" t="s">
        <v>1491</v>
      </c>
      <c r="AEY1" s="5" t="s">
        <v>1491</v>
      </c>
      <c r="AEZ1" s="5" t="s">
        <v>1491</v>
      </c>
      <c r="AFA1" s="5" t="s">
        <v>1491</v>
      </c>
      <c r="AFB1" s="5" t="s">
        <v>1491</v>
      </c>
      <c r="AFC1" s="5" t="s">
        <v>1491</v>
      </c>
      <c r="AFD1" s="5" t="s">
        <v>1491</v>
      </c>
      <c r="AFE1" s="5" t="s">
        <v>1492</v>
      </c>
      <c r="AFF1" s="5" t="s">
        <v>1492</v>
      </c>
      <c r="AFG1" s="5" t="s">
        <v>1492</v>
      </c>
      <c r="AFH1" s="5" t="s">
        <v>1484</v>
      </c>
      <c r="AFI1" s="5" t="s">
        <v>1485</v>
      </c>
      <c r="AFJ1" s="5" t="s">
        <v>1486</v>
      </c>
      <c r="AFK1" s="5" t="s">
        <v>1487</v>
      </c>
      <c r="AFL1" s="5" t="s">
        <v>1487</v>
      </c>
      <c r="AFM1" s="5" t="s">
        <v>1487</v>
      </c>
      <c r="AFN1" s="5" t="s">
        <v>1487</v>
      </c>
      <c r="AFO1" s="5" t="s">
        <v>1487</v>
      </c>
      <c r="AFP1" s="5" t="s">
        <v>1487</v>
      </c>
      <c r="AFQ1" s="5" t="s">
        <v>1487</v>
      </c>
      <c r="AFR1" s="5" t="s">
        <v>1487</v>
      </c>
      <c r="AFS1" s="5" t="s">
        <v>1487</v>
      </c>
      <c r="AFT1" s="5" t="s">
        <v>1487</v>
      </c>
      <c r="AFU1" s="5" t="s">
        <v>1488</v>
      </c>
      <c r="AFV1" s="5" t="s">
        <v>1489</v>
      </c>
      <c r="AFW1" s="5" t="s">
        <v>1489</v>
      </c>
      <c r="AFX1" s="5" t="s">
        <v>1489</v>
      </c>
      <c r="AFY1" s="5" t="s">
        <v>1489</v>
      </c>
      <c r="AFZ1" s="5" t="s">
        <v>1489</v>
      </c>
      <c r="AGA1" s="5" t="s">
        <v>1489</v>
      </c>
      <c r="AGB1" s="5" t="s">
        <v>1489</v>
      </c>
      <c r="AGC1" s="5" t="s">
        <v>1489</v>
      </c>
      <c r="AGD1" s="5" t="s">
        <v>1489</v>
      </c>
      <c r="AGE1" s="5" t="s">
        <v>1489</v>
      </c>
      <c r="AGF1" s="5" t="s">
        <v>1490</v>
      </c>
      <c r="AGG1" s="5" t="s">
        <v>1490</v>
      </c>
      <c r="AGH1" s="5" t="s">
        <v>1490</v>
      </c>
      <c r="AGI1" s="5" t="s">
        <v>1490</v>
      </c>
      <c r="AGJ1" s="5" t="s">
        <v>1490</v>
      </c>
      <c r="AGK1" s="5" t="s">
        <v>1491</v>
      </c>
      <c r="AGL1" s="5" t="s">
        <v>1491</v>
      </c>
      <c r="AGM1" s="5" t="s">
        <v>1491</v>
      </c>
      <c r="AGN1" s="5" t="s">
        <v>1491</v>
      </c>
      <c r="AGO1" s="5" t="s">
        <v>1491</v>
      </c>
      <c r="AGP1" s="5" t="s">
        <v>1491</v>
      </c>
      <c r="AGQ1" s="5" t="s">
        <v>1491</v>
      </c>
      <c r="AGR1" s="5" t="s">
        <v>1491</v>
      </c>
      <c r="AGS1" s="5" t="s">
        <v>1491</v>
      </c>
      <c r="AGT1" s="5" t="s">
        <v>1491</v>
      </c>
      <c r="AGU1" s="5" t="s">
        <v>1491</v>
      </c>
      <c r="AGV1" s="5" t="s">
        <v>1491</v>
      </c>
      <c r="AGW1" s="5" t="s">
        <v>1491</v>
      </c>
      <c r="AGX1" s="5" t="s">
        <v>1491</v>
      </c>
      <c r="AGY1" s="5" t="s">
        <v>1491</v>
      </c>
      <c r="AGZ1" s="5" t="s">
        <v>1492</v>
      </c>
      <c r="AHA1" s="5" t="s">
        <v>1492</v>
      </c>
      <c r="AHB1" s="5" t="s">
        <v>1492</v>
      </c>
      <c r="AHC1" s="5" t="s">
        <v>1487</v>
      </c>
      <c r="AHD1" s="5" t="s">
        <v>1487</v>
      </c>
      <c r="AHE1" s="5" t="s">
        <v>1487</v>
      </c>
      <c r="AHF1" s="5" t="s">
        <v>1487</v>
      </c>
      <c r="AHG1" s="5" t="s">
        <v>1487</v>
      </c>
      <c r="AHH1" s="5" t="s">
        <v>1487</v>
      </c>
      <c r="AHI1" s="5" t="s">
        <v>1487</v>
      </c>
      <c r="AHJ1" s="5" t="s">
        <v>1487</v>
      </c>
      <c r="AHK1" s="5" t="s">
        <v>1487</v>
      </c>
      <c r="AHL1" s="5" t="s">
        <v>1487</v>
      </c>
      <c r="AHM1" s="5" t="s">
        <v>1488</v>
      </c>
      <c r="AHN1" s="5" t="s">
        <v>1489</v>
      </c>
      <c r="AHO1" s="5" t="s">
        <v>1489</v>
      </c>
      <c r="AHP1" s="5" t="s">
        <v>1489</v>
      </c>
      <c r="AHQ1" s="5" t="s">
        <v>1489</v>
      </c>
      <c r="AHR1" s="5" t="s">
        <v>1489</v>
      </c>
      <c r="AHS1" s="5" t="s">
        <v>1489</v>
      </c>
      <c r="AHT1" s="5" t="s">
        <v>1489</v>
      </c>
      <c r="AHU1" s="5" t="s">
        <v>1489</v>
      </c>
      <c r="AHV1" s="5" t="s">
        <v>1489</v>
      </c>
      <c r="AHW1" s="5" t="s">
        <v>1489</v>
      </c>
      <c r="AHX1" s="5" t="s">
        <v>1490</v>
      </c>
      <c r="AHY1" s="5" t="s">
        <v>1490</v>
      </c>
      <c r="AHZ1" s="5" t="s">
        <v>1490</v>
      </c>
      <c r="AIA1" s="5" t="s">
        <v>1490</v>
      </c>
      <c r="AIB1" s="5" t="s">
        <v>1490</v>
      </c>
      <c r="AIC1" s="5" t="s">
        <v>1491</v>
      </c>
      <c r="AID1" s="5" t="s">
        <v>1491</v>
      </c>
      <c r="AIE1" s="5" t="s">
        <v>1491</v>
      </c>
      <c r="AIF1" s="5" t="s">
        <v>1491</v>
      </c>
      <c r="AIG1" s="5" t="s">
        <v>1491</v>
      </c>
      <c r="AIH1" s="5" t="s">
        <v>1491</v>
      </c>
      <c r="AII1" s="5" t="s">
        <v>1491</v>
      </c>
      <c r="AIJ1" s="5" t="s">
        <v>1491</v>
      </c>
      <c r="AIK1" s="5" t="s">
        <v>1491</v>
      </c>
      <c r="AIL1" s="5" t="s">
        <v>1491</v>
      </c>
      <c r="AIM1" s="5" t="s">
        <v>1491</v>
      </c>
      <c r="AIN1" s="5" t="s">
        <v>1491</v>
      </c>
      <c r="AIO1" s="5" t="s">
        <v>1491</v>
      </c>
      <c r="AIP1" s="5" t="s">
        <v>1491</v>
      </c>
      <c r="AIQ1" s="5" t="s">
        <v>1491</v>
      </c>
      <c r="AIR1" s="5" t="s">
        <v>1492</v>
      </c>
      <c r="AIS1" s="5" t="s">
        <v>1492</v>
      </c>
      <c r="AIT1" s="5" t="s">
        <v>1492</v>
      </c>
      <c r="AIU1" s="5" t="s">
        <v>1484</v>
      </c>
      <c r="AIV1" s="5" t="s">
        <v>1485</v>
      </c>
      <c r="AIW1" s="5" t="s">
        <v>1486</v>
      </c>
      <c r="AIX1" s="5" t="s">
        <v>1487</v>
      </c>
      <c r="AIY1" s="5" t="s">
        <v>1487</v>
      </c>
      <c r="AIZ1" s="5" t="s">
        <v>1487</v>
      </c>
      <c r="AJA1" s="5" t="s">
        <v>1487</v>
      </c>
      <c r="AJB1" s="5" t="s">
        <v>1487</v>
      </c>
      <c r="AJC1" s="5" t="s">
        <v>1487</v>
      </c>
      <c r="AJD1" s="5" t="s">
        <v>1487</v>
      </c>
      <c r="AJE1" s="5" t="s">
        <v>1487</v>
      </c>
      <c r="AJF1" s="5" t="s">
        <v>1487</v>
      </c>
      <c r="AJG1" s="5" t="s">
        <v>1487</v>
      </c>
      <c r="AJH1" s="5" t="s">
        <v>1488</v>
      </c>
      <c r="AJI1" s="5" t="s">
        <v>1489</v>
      </c>
      <c r="AJJ1" s="5" t="s">
        <v>1489</v>
      </c>
      <c r="AJK1" s="5" t="s">
        <v>1489</v>
      </c>
      <c r="AJL1" s="5" t="s">
        <v>1489</v>
      </c>
      <c r="AJM1" s="5" t="s">
        <v>1489</v>
      </c>
      <c r="AJN1" s="5" t="s">
        <v>1489</v>
      </c>
      <c r="AJO1" s="5" t="s">
        <v>1489</v>
      </c>
      <c r="AJP1" s="5" t="s">
        <v>1489</v>
      </c>
      <c r="AJQ1" s="5" t="s">
        <v>1489</v>
      </c>
      <c r="AJR1" s="5" t="s">
        <v>1489</v>
      </c>
      <c r="AJS1" s="5" t="s">
        <v>1490</v>
      </c>
      <c r="AJT1" s="5" t="s">
        <v>1490</v>
      </c>
      <c r="AJU1" s="5" t="s">
        <v>1490</v>
      </c>
      <c r="AJV1" s="5" t="s">
        <v>1490</v>
      </c>
      <c r="AJW1" s="5" t="s">
        <v>1490</v>
      </c>
      <c r="AJX1" s="5" t="s">
        <v>1490</v>
      </c>
      <c r="AJY1" s="5" t="s">
        <v>1490</v>
      </c>
      <c r="AJZ1" s="5" t="s">
        <v>1490</v>
      </c>
      <c r="AKA1" s="5" t="s">
        <v>1490</v>
      </c>
      <c r="AKB1" s="5" t="s">
        <v>1490</v>
      </c>
      <c r="AKC1" s="5" t="s">
        <v>1491</v>
      </c>
      <c r="AKD1" s="5" t="s">
        <v>1491</v>
      </c>
      <c r="AKE1" s="5" t="s">
        <v>1491</v>
      </c>
      <c r="AKF1" s="5" t="s">
        <v>1491</v>
      </c>
      <c r="AKG1" s="5" t="s">
        <v>1491</v>
      </c>
      <c r="AKH1" s="5" t="s">
        <v>1491</v>
      </c>
      <c r="AKI1" s="5" t="s">
        <v>1491</v>
      </c>
      <c r="AKJ1" s="5" t="s">
        <v>1491</v>
      </c>
      <c r="AKK1" s="5" t="s">
        <v>1491</v>
      </c>
      <c r="AKL1" s="5" t="s">
        <v>1491</v>
      </c>
      <c r="AKM1" s="5" t="s">
        <v>1492</v>
      </c>
      <c r="AKN1" s="5" t="s">
        <v>1492</v>
      </c>
      <c r="AKO1" s="5" t="s">
        <v>1492</v>
      </c>
      <c r="AKP1" s="5" t="s">
        <v>1487</v>
      </c>
      <c r="AKQ1" s="5" t="s">
        <v>1487</v>
      </c>
      <c r="AKR1" s="5" t="s">
        <v>1487</v>
      </c>
      <c r="AKS1" s="5" t="s">
        <v>1487</v>
      </c>
      <c r="AKT1" s="5" t="s">
        <v>1487</v>
      </c>
      <c r="AKU1" s="5" t="s">
        <v>1487</v>
      </c>
      <c r="AKV1" s="5" t="s">
        <v>1487</v>
      </c>
      <c r="AKW1" s="5" t="s">
        <v>1487</v>
      </c>
      <c r="AKX1" s="5" t="s">
        <v>1487</v>
      </c>
      <c r="AKY1" s="5" t="s">
        <v>1487</v>
      </c>
      <c r="AKZ1" s="5" t="s">
        <v>1488</v>
      </c>
      <c r="ALA1" s="5" t="s">
        <v>1489</v>
      </c>
      <c r="ALB1" s="5" t="s">
        <v>1489</v>
      </c>
      <c r="ALC1" s="5" t="s">
        <v>1489</v>
      </c>
      <c r="ALD1" s="5" t="s">
        <v>1489</v>
      </c>
      <c r="ALE1" s="5" t="s">
        <v>1489</v>
      </c>
      <c r="ALF1" s="5" t="s">
        <v>1489</v>
      </c>
      <c r="ALG1" s="5" t="s">
        <v>1489</v>
      </c>
      <c r="ALH1" s="5" t="s">
        <v>1489</v>
      </c>
      <c r="ALI1" s="5" t="s">
        <v>1489</v>
      </c>
      <c r="ALJ1" s="5" t="s">
        <v>1489</v>
      </c>
      <c r="ALK1" s="5" t="s">
        <v>1490</v>
      </c>
      <c r="ALL1" s="5" t="s">
        <v>1490</v>
      </c>
      <c r="ALM1" s="5" t="s">
        <v>1490</v>
      </c>
      <c r="ALN1" s="5" t="s">
        <v>1490</v>
      </c>
      <c r="ALO1" s="5" t="s">
        <v>1490</v>
      </c>
      <c r="ALP1" s="5" t="s">
        <v>1491</v>
      </c>
      <c r="ALQ1" s="5" t="s">
        <v>1491</v>
      </c>
      <c r="ALR1" s="5" t="s">
        <v>1491</v>
      </c>
      <c r="ALS1" s="5" t="s">
        <v>1491</v>
      </c>
      <c r="ALT1" s="5" t="s">
        <v>1491</v>
      </c>
      <c r="ALU1" s="5" t="s">
        <v>1491</v>
      </c>
      <c r="ALV1" s="5" t="s">
        <v>1491</v>
      </c>
      <c r="ALW1" s="5" t="s">
        <v>1491</v>
      </c>
      <c r="ALX1" s="5" t="s">
        <v>1491</v>
      </c>
      <c r="ALY1" s="5" t="s">
        <v>1491</v>
      </c>
      <c r="ALZ1" s="5" t="s">
        <v>1491</v>
      </c>
      <c r="AMA1" s="5" t="s">
        <v>1491</v>
      </c>
      <c r="AMB1" s="5" t="s">
        <v>1491</v>
      </c>
      <c r="AMC1" s="5" t="s">
        <v>1491</v>
      </c>
      <c r="AMD1" s="5" t="s">
        <v>1491</v>
      </c>
      <c r="AME1" s="5" t="s">
        <v>1492</v>
      </c>
      <c r="AMF1" s="5" t="s">
        <v>1492</v>
      </c>
      <c r="AMG1" s="5" t="s">
        <v>1492</v>
      </c>
      <c r="AMH1" s="5" t="s">
        <v>1484</v>
      </c>
      <c r="AMI1" s="5" t="s">
        <v>1485</v>
      </c>
      <c r="AMJ1" s="5" t="s">
        <v>1486</v>
      </c>
      <c r="AMK1" s="5" t="s">
        <v>1487</v>
      </c>
      <c r="AML1" s="5" t="s">
        <v>1487</v>
      </c>
      <c r="AMM1" s="5" t="s">
        <v>1487</v>
      </c>
      <c r="AMN1" s="5" t="s">
        <v>1487</v>
      </c>
      <c r="AMO1" s="5" t="s">
        <v>1487</v>
      </c>
      <c r="AMP1" s="5" t="s">
        <v>1487</v>
      </c>
      <c r="AMQ1" s="5" t="s">
        <v>1487</v>
      </c>
      <c r="AMR1" s="5" t="s">
        <v>1487</v>
      </c>
      <c r="AMS1" s="5" t="s">
        <v>1487</v>
      </c>
      <c r="AMT1" s="5" t="s">
        <v>1487</v>
      </c>
      <c r="AMU1" s="5" t="s">
        <v>1488</v>
      </c>
      <c r="AMV1" s="5" t="s">
        <v>1489</v>
      </c>
      <c r="AMW1" s="5" t="s">
        <v>1489</v>
      </c>
      <c r="AMX1" s="5" t="s">
        <v>1489</v>
      </c>
      <c r="AMY1" s="5" t="s">
        <v>1489</v>
      </c>
      <c r="AMZ1" s="5" t="s">
        <v>1489</v>
      </c>
      <c r="ANA1" s="5" t="s">
        <v>1489</v>
      </c>
      <c r="ANB1" s="5" t="s">
        <v>1489</v>
      </c>
      <c r="ANC1" s="5" t="s">
        <v>1489</v>
      </c>
      <c r="AND1" s="5" t="s">
        <v>1489</v>
      </c>
      <c r="ANE1" s="5" t="s">
        <v>1489</v>
      </c>
      <c r="ANF1" s="5" t="s">
        <v>1490</v>
      </c>
      <c r="ANG1" s="5" t="s">
        <v>1490</v>
      </c>
      <c r="ANH1" s="5" t="s">
        <v>1490</v>
      </c>
      <c r="ANI1" s="5" t="s">
        <v>1490</v>
      </c>
      <c r="ANJ1" s="5" t="s">
        <v>1490</v>
      </c>
      <c r="ANK1" s="5" t="s">
        <v>1490</v>
      </c>
      <c r="ANL1" s="5" t="s">
        <v>1490</v>
      </c>
      <c r="ANM1" s="5" t="s">
        <v>1490</v>
      </c>
      <c r="ANN1" s="5" t="s">
        <v>1490</v>
      </c>
      <c r="ANO1" s="5" t="s">
        <v>1490</v>
      </c>
      <c r="ANP1" s="5" t="s">
        <v>1491</v>
      </c>
      <c r="ANQ1" s="5" t="s">
        <v>1491</v>
      </c>
      <c r="ANR1" s="5" t="s">
        <v>1491</v>
      </c>
      <c r="ANS1" s="5" t="s">
        <v>1491</v>
      </c>
      <c r="ANT1" s="5" t="s">
        <v>1491</v>
      </c>
      <c r="ANU1" s="5" t="s">
        <v>1491</v>
      </c>
      <c r="ANV1" s="5" t="s">
        <v>1491</v>
      </c>
      <c r="ANW1" s="5" t="s">
        <v>1491</v>
      </c>
      <c r="ANX1" s="5" t="s">
        <v>1491</v>
      </c>
      <c r="ANY1" s="5" t="s">
        <v>1491</v>
      </c>
      <c r="ANZ1" s="5" t="s">
        <v>1492</v>
      </c>
      <c r="AOA1" s="5" t="s">
        <v>1492</v>
      </c>
      <c r="AOB1" s="5" t="s">
        <v>1492</v>
      </c>
      <c r="AOC1" s="5" t="s">
        <v>1487</v>
      </c>
      <c r="AOD1" s="5" t="s">
        <v>1487</v>
      </c>
      <c r="AOE1" s="5" t="s">
        <v>1487</v>
      </c>
      <c r="AOF1" s="5" t="s">
        <v>1487</v>
      </c>
      <c r="AOG1" s="5" t="s">
        <v>1487</v>
      </c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39"/>
      <c r="APP1" s="39"/>
      <c r="APQ1" s="39"/>
      <c r="APR1" s="39"/>
      <c r="APS1" s="39"/>
      <c r="APT1" s="39"/>
      <c r="APU1" s="39"/>
      <c r="APV1" s="39"/>
      <c r="APW1" s="39"/>
      <c r="APX1" s="39"/>
      <c r="APY1" s="39"/>
      <c r="APZ1" s="39"/>
      <c r="AQA1" s="39"/>
      <c r="AQB1" s="39"/>
      <c r="AQC1" s="39"/>
      <c r="AQD1" s="39"/>
      <c r="AQE1" s="39"/>
      <c r="AQF1" s="39"/>
      <c r="AQG1" s="39"/>
      <c r="AQH1" s="39"/>
      <c r="AQI1" s="39"/>
      <c r="AQJ1" s="39"/>
      <c r="AQK1" s="39"/>
      <c r="AQL1" s="39"/>
      <c r="AQM1" s="39"/>
      <c r="AQN1" s="39"/>
      <c r="AQO1" s="39"/>
      <c r="AQP1" s="39"/>
      <c r="AQQ1" s="39"/>
      <c r="AQR1" s="39"/>
      <c r="AQS1" s="39"/>
      <c r="AQT1" s="39"/>
      <c r="AQU1" s="39"/>
      <c r="AQV1" s="39"/>
      <c r="AQW1" s="39"/>
      <c r="AQX1" s="39"/>
      <c r="AQY1" s="39"/>
      <c r="AQZ1" s="39"/>
      <c r="ARA1" s="39"/>
      <c r="ARB1" s="39"/>
      <c r="ARC1" s="39"/>
      <c r="ARD1" s="39"/>
      <c r="ARE1" s="39"/>
      <c r="ARF1" s="39"/>
      <c r="ARG1" s="39"/>
      <c r="ARH1" s="39"/>
      <c r="ARI1" s="39"/>
      <c r="ARJ1" s="39"/>
      <c r="ARK1" s="39"/>
      <c r="ARL1" s="39"/>
      <c r="ARM1" s="39"/>
      <c r="ARN1" s="39"/>
      <c r="ARO1" s="39"/>
      <c r="ARP1" s="39"/>
      <c r="ARQ1" s="39"/>
      <c r="ARR1" s="39"/>
      <c r="ARS1" s="39"/>
      <c r="ART1" s="39"/>
      <c r="ARU1" s="39"/>
      <c r="ARV1" s="39"/>
      <c r="ARW1" s="39"/>
      <c r="ARX1" s="39"/>
      <c r="ARY1" s="39"/>
      <c r="ARZ1" s="39"/>
      <c r="ASA1" s="39"/>
      <c r="ASB1" s="39"/>
      <c r="ASC1" s="39"/>
      <c r="ASD1" s="39"/>
      <c r="ASE1" s="39"/>
      <c r="ASF1" s="39"/>
      <c r="ASG1" s="39"/>
      <c r="ASH1" s="39"/>
      <c r="ASI1" s="39"/>
      <c r="ASJ1" s="39"/>
      <c r="ASK1" s="39"/>
      <c r="ASL1" s="39"/>
      <c r="ASM1" s="39"/>
      <c r="ASN1" s="39"/>
      <c r="ASO1" s="39"/>
      <c r="ASP1" s="39"/>
      <c r="ASQ1" s="39"/>
      <c r="ASR1" s="39"/>
      <c r="ASS1" s="39"/>
      <c r="AST1" s="39"/>
      <c r="ASU1" s="39"/>
      <c r="ASV1" s="39"/>
      <c r="ASW1" s="39"/>
      <c r="ASX1" s="39"/>
      <c r="ASY1" s="39"/>
      <c r="ASZ1" s="39"/>
      <c r="ATA1" s="39"/>
      <c r="ATB1" s="39"/>
      <c r="ATC1" s="39"/>
      <c r="ATD1" s="39"/>
      <c r="ATE1" s="39"/>
      <c r="ATF1" s="39"/>
      <c r="ATG1" s="39"/>
      <c r="ATH1" s="39"/>
      <c r="ATI1" s="39"/>
      <c r="ATJ1" s="39"/>
      <c r="ATK1" s="39"/>
      <c r="ATL1" s="39"/>
      <c r="ATM1" s="39"/>
      <c r="ATN1" s="39"/>
      <c r="ATO1" s="39"/>
      <c r="ATP1" s="39"/>
      <c r="ATQ1" s="39"/>
      <c r="ATR1" s="39"/>
      <c r="ATS1" s="39"/>
      <c r="ATT1" s="39"/>
      <c r="ATU1" s="39"/>
      <c r="ATV1" s="39"/>
      <c r="ATW1" s="39"/>
      <c r="ATX1" s="39"/>
      <c r="ATY1" s="39"/>
      <c r="ATZ1" s="39"/>
      <c r="AUA1" s="39"/>
      <c r="AUB1" s="39"/>
      <c r="AUC1" s="39"/>
      <c r="AUD1" s="39"/>
      <c r="AUE1" s="39"/>
      <c r="AUF1" s="39"/>
      <c r="AUG1" s="39"/>
      <c r="AUH1" s="39"/>
      <c r="AUI1" s="39"/>
      <c r="AUJ1" s="39"/>
      <c r="AUK1" s="39"/>
      <c r="AUL1" s="39"/>
      <c r="AUM1" s="39"/>
      <c r="AUN1" s="39"/>
      <c r="AUO1" s="39"/>
      <c r="AUP1" s="39"/>
      <c r="AUQ1" s="39"/>
      <c r="AUR1" s="39"/>
      <c r="AUS1" s="39"/>
      <c r="AUT1" s="39"/>
      <c r="AUU1" s="39"/>
      <c r="AUV1" s="39"/>
      <c r="AUW1" s="39"/>
      <c r="AUX1" s="39"/>
      <c r="AUY1" s="39"/>
      <c r="AUZ1" s="39"/>
      <c r="AVA1" s="39"/>
      <c r="AVB1" s="39"/>
      <c r="AVC1" s="39"/>
      <c r="AVD1" s="39"/>
      <c r="AVE1" s="39"/>
      <c r="AVF1" s="39"/>
      <c r="AVG1" s="39"/>
      <c r="AVH1" s="39"/>
      <c r="AVI1" s="39"/>
      <c r="AVJ1" s="39"/>
      <c r="AVK1" s="39"/>
      <c r="AVL1" s="39"/>
      <c r="AVZ1" t="s">
        <v>1990</v>
      </c>
      <c r="AWA1" t="s">
        <v>1991</v>
      </c>
      <c r="AWB1" t="s">
        <v>1992</v>
      </c>
      <c r="AWC1" t="s">
        <v>1988</v>
      </c>
      <c r="AWD1" t="s">
        <v>1989</v>
      </c>
      <c r="AWE1" t="s">
        <v>1993</v>
      </c>
      <c r="AWF1" t="s">
        <v>1994</v>
      </c>
      <c r="AWG1" t="s">
        <v>1995</v>
      </c>
      <c r="AWH1" t="s">
        <v>1996</v>
      </c>
      <c r="AWI1" t="s">
        <v>1997</v>
      </c>
      <c r="AWJ1" t="s">
        <v>1998</v>
      </c>
      <c r="AWK1" t="s">
        <v>1999</v>
      </c>
      <c r="AWL1" t="s">
        <v>2000</v>
      </c>
      <c r="AWM1" t="s">
        <v>2001</v>
      </c>
      <c r="AWN1" t="s">
        <v>2002</v>
      </c>
      <c r="AWO1" t="s">
        <v>2003</v>
      </c>
      <c r="AWP1" t="s">
        <v>2004</v>
      </c>
      <c r="AWQ1" t="s">
        <v>2005</v>
      </c>
      <c r="AWR1" t="s">
        <v>2006</v>
      </c>
      <c r="AWS1" t="s">
        <v>2007</v>
      </c>
      <c r="AWT1" t="s">
        <v>2008</v>
      </c>
      <c r="AWU1" t="s">
        <v>2009</v>
      </c>
      <c r="AWV1" t="s">
        <v>2010</v>
      </c>
      <c r="AWW1" t="s">
        <v>2011</v>
      </c>
      <c r="AWX1" t="s">
        <v>2012</v>
      </c>
      <c r="AWY1" t="s">
        <v>2013</v>
      </c>
      <c r="AWZ1" t="s">
        <v>2014</v>
      </c>
      <c r="AXA1" t="s">
        <v>2015</v>
      </c>
      <c r="AXB1" t="s">
        <v>2016</v>
      </c>
      <c r="AXC1" t="s">
        <v>2017</v>
      </c>
      <c r="AXD1" t="s">
        <v>2018</v>
      </c>
      <c r="AXE1" t="s">
        <v>2019</v>
      </c>
      <c r="AXF1" t="s">
        <v>2020</v>
      </c>
      <c r="AXG1" t="s">
        <v>2021</v>
      </c>
      <c r="AXH1" t="s">
        <v>2022</v>
      </c>
      <c r="AXI1" t="s">
        <v>2023</v>
      </c>
      <c r="AXJ1" t="s">
        <v>2024</v>
      </c>
      <c r="AXK1" t="s">
        <v>2025</v>
      </c>
      <c r="AXL1" t="s">
        <v>1985</v>
      </c>
      <c r="AXM1" t="s">
        <v>2026</v>
      </c>
      <c r="AXN1" t="s">
        <v>2027</v>
      </c>
      <c r="AXO1" t="s">
        <v>2028</v>
      </c>
      <c r="AXP1" t="s">
        <v>2029</v>
      </c>
      <c r="AXQ1" t="s">
        <v>2030</v>
      </c>
      <c r="AXR1" t="s">
        <v>2031</v>
      </c>
      <c r="AXS1" t="s">
        <v>2032</v>
      </c>
      <c r="AXT1" t="s">
        <v>2033</v>
      </c>
      <c r="AXU1" t="s">
        <v>2034</v>
      </c>
      <c r="AXV1" t="s">
        <v>2035</v>
      </c>
      <c r="AXW1" t="s">
        <v>2036</v>
      </c>
      <c r="AXX1" t="s">
        <v>2037</v>
      </c>
      <c r="AXY1" t="s">
        <v>2038</v>
      </c>
      <c r="AXZ1" t="s">
        <v>2039</v>
      </c>
      <c r="AYA1" t="s">
        <v>2040</v>
      </c>
      <c r="AYB1" t="s">
        <v>2041</v>
      </c>
      <c r="AYC1" t="s">
        <v>2042</v>
      </c>
      <c r="AYD1" t="s">
        <v>2043</v>
      </c>
      <c r="AYE1" t="s">
        <v>2044</v>
      </c>
      <c r="AYF1" t="s">
        <v>2045</v>
      </c>
      <c r="AYG1" t="s">
        <v>2046</v>
      </c>
      <c r="AYH1" t="s">
        <v>2047</v>
      </c>
      <c r="AYI1" t="s">
        <v>2048</v>
      </c>
      <c r="AYJ1" t="s">
        <v>2049</v>
      </c>
      <c r="AYK1" t="s">
        <v>2050</v>
      </c>
      <c r="AYL1" t="s">
        <v>2051</v>
      </c>
      <c r="AYM1" t="s">
        <v>2052</v>
      </c>
      <c r="AYN1" t="s">
        <v>2053</v>
      </c>
      <c r="AYO1" t="s">
        <v>2054</v>
      </c>
      <c r="AYP1" t="s">
        <v>2055</v>
      </c>
      <c r="AYQ1" t="s">
        <v>2056</v>
      </c>
      <c r="AYR1" t="s">
        <v>2057</v>
      </c>
      <c r="AYS1" t="s">
        <v>2058</v>
      </c>
      <c r="AYT1" t="s">
        <v>2059</v>
      </c>
      <c r="AYU1" t="s">
        <v>2060</v>
      </c>
      <c r="AYV1" t="s">
        <v>2061</v>
      </c>
      <c r="AYW1" t="s">
        <v>2062</v>
      </c>
      <c r="AYX1" t="s">
        <v>2063</v>
      </c>
      <c r="AYY1" t="s">
        <v>2064</v>
      </c>
      <c r="AYZ1" t="s">
        <v>2065</v>
      </c>
      <c r="AZA1" t="s">
        <v>2066</v>
      </c>
      <c r="AZB1" t="s">
        <v>2067</v>
      </c>
      <c r="AZC1" t="s">
        <v>1984</v>
      </c>
      <c r="AZD1" t="s">
        <v>1983</v>
      </c>
      <c r="AZE1" t="s">
        <v>1987</v>
      </c>
      <c r="AZF1" t="s">
        <v>1986</v>
      </c>
      <c r="AZG1" t="s">
        <v>2068</v>
      </c>
      <c r="AZH1" t="s">
        <v>2069</v>
      </c>
      <c r="AZI1" t="s">
        <v>2070</v>
      </c>
      <c r="AZJ1" t="s">
        <v>2070</v>
      </c>
      <c r="AZK1" t="s">
        <v>2071</v>
      </c>
      <c r="AZL1" t="s">
        <v>2072</v>
      </c>
      <c r="AZM1" t="s">
        <v>2073</v>
      </c>
      <c r="AZN1" t="s">
        <v>2073</v>
      </c>
      <c r="AZO1" t="s">
        <v>2074</v>
      </c>
      <c r="AZP1" t="s">
        <v>2074</v>
      </c>
      <c r="AZQ1" t="s">
        <v>2075</v>
      </c>
      <c r="AZR1" t="s">
        <v>2076</v>
      </c>
      <c r="AZS1" t="s">
        <v>2076</v>
      </c>
      <c r="AZT1" t="s">
        <v>2077</v>
      </c>
      <c r="AZU1" t="s">
        <v>2077</v>
      </c>
      <c r="AZV1" t="s">
        <v>2078</v>
      </c>
      <c r="AZW1" t="s">
        <v>2079</v>
      </c>
      <c r="AZX1" t="s">
        <v>2079</v>
      </c>
      <c r="AZY1" t="s">
        <v>2080</v>
      </c>
      <c r="AZZ1" t="s">
        <v>2080</v>
      </c>
      <c r="BAA1" t="s">
        <v>2081</v>
      </c>
      <c r="BAB1" t="s">
        <v>2082</v>
      </c>
      <c r="BAC1" t="s">
        <v>2083</v>
      </c>
      <c r="BAD1" t="s">
        <v>2084</v>
      </c>
      <c r="BAE1" s="11" t="s">
        <v>1758</v>
      </c>
      <c r="BAF1" s="11" t="s">
        <v>1780</v>
      </c>
      <c r="BAG1" s="11" t="s">
        <v>1781</v>
      </c>
      <c r="BAH1" s="11" t="s">
        <v>1756</v>
      </c>
      <c r="BAI1" s="11" t="s">
        <v>1757</v>
      </c>
      <c r="BAJ1" s="11" t="s">
        <v>1785</v>
      </c>
      <c r="BAK1" s="8" t="s">
        <v>1639</v>
      </c>
      <c r="BAL1" s="8" t="s">
        <v>1640</v>
      </c>
      <c r="BAM1" s="8" t="s">
        <v>1641</v>
      </c>
      <c r="BAN1" s="8" t="s">
        <v>1642</v>
      </c>
      <c r="BAO1" s="8" t="s">
        <v>1643</v>
      </c>
      <c r="BAP1" s="8" t="s">
        <v>1644</v>
      </c>
      <c r="BAQ1" s="8" t="s">
        <v>1645</v>
      </c>
      <c r="BAR1" s="8" t="s">
        <v>1646</v>
      </c>
      <c r="BAS1" s="8" t="s">
        <v>1647</v>
      </c>
      <c r="BAT1" s="8" t="s">
        <v>1648</v>
      </c>
      <c r="BAU1" s="8" t="s">
        <v>1746</v>
      </c>
      <c r="BAV1" s="8" t="s">
        <v>1747</v>
      </c>
      <c r="BAW1" s="8" t="s">
        <v>1748</v>
      </c>
      <c r="BAX1" s="8" t="s">
        <v>1749</v>
      </c>
      <c r="BAY1" s="8" t="s">
        <v>1750</v>
      </c>
      <c r="BAZ1" s="9" t="s">
        <v>1652</v>
      </c>
      <c r="BBA1" s="9" t="s">
        <v>1653</v>
      </c>
      <c r="BBB1" s="9" t="s">
        <v>1654</v>
      </c>
      <c r="BBC1" s="9" t="s">
        <v>1655</v>
      </c>
      <c r="BBD1" s="9" t="s">
        <v>1656</v>
      </c>
      <c r="BBE1" s="9" t="s">
        <v>1657</v>
      </c>
    </row>
    <row r="2" spans="1:1409" x14ac:dyDescent="0.2">
      <c r="A2" t="s">
        <v>2085</v>
      </c>
      <c r="B2" s="28" t="s">
        <v>0</v>
      </c>
      <c r="C2" t="s">
        <v>1735</v>
      </c>
      <c r="D2" t="s">
        <v>1508</v>
      </c>
      <c r="E2" s="28" t="s">
        <v>1</v>
      </c>
      <c r="F2" s="28" t="s">
        <v>2</v>
      </c>
      <c r="G2" s="28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31" t="s">
        <v>22</v>
      </c>
      <c r="AA2" s="31" t="s">
        <v>23</v>
      </c>
      <c r="AB2" s="31" t="s">
        <v>24</v>
      </c>
      <c r="AC2" s="31" t="s">
        <v>25</v>
      </c>
      <c r="AD2" s="31" t="s">
        <v>26</v>
      </c>
      <c r="AE2" s="31" t="s">
        <v>27</v>
      </c>
      <c r="AF2" s="31" t="s">
        <v>28</v>
      </c>
      <c r="AG2" s="31" t="s">
        <v>29</v>
      </c>
      <c r="AH2" s="31" t="s">
        <v>30</v>
      </c>
      <c r="AI2" s="31" t="s">
        <v>31</v>
      </c>
      <c r="AJ2" s="31" t="s">
        <v>32</v>
      </c>
      <c r="AK2" s="31" t="s">
        <v>33</v>
      </c>
      <c r="AL2" s="31" t="s">
        <v>34</v>
      </c>
      <c r="AM2" s="31" t="s">
        <v>35</v>
      </c>
      <c r="AN2" s="31" t="s">
        <v>36</v>
      </c>
      <c r="AO2" s="31" t="s">
        <v>37</v>
      </c>
      <c r="AP2" s="31" t="s">
        <v>38</v>
      </c>
      <c r="AQ2" s="31" t="s">
        <v>39</v>
      </c>
      <c r="AR2" s="31" t="s">
        <v>40</v>
      </c>
      <c r="AS2" s="31" t="s">
        <v>41</v>
      </c>
      <c r="AT2" s="31" t="s">
        <v>42</v>
      </c>
      <c r="AU2" s="31" t="s">
        <v>43</v>
      </c>
      <c r="AV2" s="31" t="s">
        <v>44</v>
      </c>
      <c r="AW2" s="31" t="s">
        <v>45</v>
      </c>
      <c r="AX2" s="31" t="s">
        <v>46</v>
      </c>
      <c r="AY2" s="31" t="s">
        <v>47</v>
      </c>
      <c r="AZ2" s="31" t="s">
        <v>48</v>
      </c>
      <c r="BA2" s="31" t="s">
        <v>49</v>
      </c>
      <c r="BB2" s="31" t="s">
        <v>50</v>
      </c>
      <c r="BC2" s="31" t="s">
        <v>51</v>
      </c>
      <c r="BD2" s="31" t="s">
        <v>52</v>
      </c>
      <c r="BE2" s="31" t="s">
        <v>53</v>
      </c>
      <c r="BF2" s="31" t="s">
        <v>54</v>
      </c>
      <c r="BG2" s="31" t="s">
        <v>55</v>
      </c>
      <c r="BH2" s="31" t="s">
        <v>56</v>
      </c>
      <c r="BI2" s="31" t="s">
        <v>57</v>
      </c>
      <c r="BJ2" s="31" t="s">
        <v>58</v>
      </c>
      <c r="BK2" s="31" t="s">
        <v>59</v>
      </c>
      <c r="BL2" s="31" t="s">
        <v>60</v>
      </c>
      <c r="BM2" s="31" t="s">
        <v>61</v>
      </c>
      <c r="BN2" s="31" t="s">
        <v>62</v>
      </c>
      <c r="BO2" s="31" t="s">
        <v>63</v>
      </c>
      <c r="BP2" s="31" t="s">
        <v>64</v>
      </c>
      <c r="BQ2" s="31" t="s">
        <v>65</v>
      </c>
      <c r="BR2" s="31" t="s">
        <v>66</v>
      </c>
      <c r="BS2" s="31" t="s">
        <v>67</v>
      </c>
      <c r="BT2" s="31" t="s">
        <v>68</v>
      </c>
      <c r="BU2" s="31" t="s">
        <v>69</v>
      </c>
      <c r="BV2" s="31" t="s">
        <v>70</v>
      </c>
      <c r="BW2" s="31" t="s">
        <v>71</v>
      </c>
      <c r="BX2" s="31" t="s">
        <v>72</v>
      </c>
      <c r="BY2" s="31" t="s">
        <v>73</v>
      </c>
      <c r="BZ2" s="31" t="s">
        <v>74</v>
      </c>
      <c r="CA2" s="31" t="s">
        <v>75</v>
      </c>
      <c r="CB2" s="31" t="s">
        <v>76</v>
      </c>
      <c r="CC2" s="31" t="s">
        <v>77</v>
      </c>
      <c r="CD2" s="31" t="s">
        <v>78</v>
      </c>
      <c r="CE2" s="31" t="s">
        <v>79</v>
      </c>
      <c r="CF2" s="31" t="s">
        <v>80</v>
      </c>
      <c r="CG2" s="31" t="s">
        <v>81</v>
      </c>
      <c r="CH2" s="31" t="s">
        <v>82</v>
      </c>
      <c r="CI2" s="31" t="s">
        <v>83</v>
      </c>
      <c r="CJ2" s="31" t="s">
        <v>84</v>
      </c>
      <c r="CK2" s="31" t="s">
        <v>85</v>
      </c>
      <c r="CL2" s="31" t="s">
        <v>86</v>
      </c>
      <c r="CM2" s="31" t="s">
        <v>87</v>
      </c>
      <c r="CN2" s="31" t="s">
        <v>88</v>
      </c>
      <c r="CO2" s="30" t="s">
        <v>176</v>
      </c>
      <c r="CP2" s="30" t="s">
        <v>177</v>
      </c>
      <c r="CQ2" s="30" t="s">
        <v>178</v>
      </c>
      <c r="CR2" s="30" t="s">
        <v>179</v>
      </c>
      <c r="CS2" s="30" t="s">
        <v>180</v>
      </c>
      <c r="CT2" s="30" t="s">
        <v>181</v>
      </c>
      <c r="CU2" s="30" t="s">
        <v>182</v>
      </c>
      <c r="CV2" s="30" t="s">
        <v>183</v>
      </c>
      <c r="CW2" s="30" t="s">
        <v>184</v>
      </c>
      <c r="CX2" s="30" t="s">
        <v>185</v>
      </c>
      <c r="CY2" s="30" t="s">
        <v>1791</v>
      </c>
      <c r="CZ2" s="30" t="s">
        <v>186</v>
      </c>
      <c r="DA2" s="30" t="s">
        <v>187</v>
      </c>
      <c r="DB2" s="30" t="s">
        <v>188</v>
      </c>
      <c r="DC2" s="30" t="s">
        <v>189</v>
      </c>
      <c r="DD2" s="30" t="s">
        <v>190</v>
      </c>
      <c r="DE2" s="30" t="s">
        <v>1792</v>
      </c>
      <c r="DF2" s="30" t="s">
        <v>191</v>
      </c>
      <c r="DG2" s="30" t="s">
        <v>192</v>
      </c>
      <c r="DH2" s="30" t="s">
        <v>193</v>
      </c>
      <c r="DI2" s="30" t="s">
        <v>194</v>
      </c>
      <c r="DJ2" s="30" t="s">
        <v>195</v>
      </c>
      <c r="DK2" s="30" t="s">
        <v>1793</v>
      </c>
      <c r="DL2" s="30" t="s">
        <v>196</v>
      </c>
      <c r="DM2" s="30" t="s">
        <v>197</v>
      </c>
      <c r="DN2" s="30" t="s">
        <v>198</v>
      </c>
      <c r="DO2" s="30" t="s">
        <v>199</v>
      </c>
      <c r="DP2" s="30" t="s">
        <v>200</v>
      </c>
      <c r="DQ2" s="30" t="s">
        <v>1794</v>
      </c>
      <c r="DR2" s="30" t="s">
        <v>201</v>
      </c>
      <c r="DS2" s="30" t="s">
        <v>202</v>
      </c>
      <c r="DT2" s="30" t="s">
        <v>1795</v>
      </c>
      <c r="DU2" s="30" t="s">
        <v>203</v>
      </c>
      <c r="DV2" s="30" t="s">
        <v>204</v>
      </c>
      <c r="DW2" s="30" t="s">
        <v>205</v>
      </c>
      <c r="DX2" s="30" t="s">
        <v>206</v>
      </c>
      <c r="DY2" s="30" t="s">
        <v>207</v>
      </c>
      <c r="DZ2" s="30" t="s">
        <v>208</v>
      </c>
      <c r="EA2" s="30" t="s">
        <v>1796</v>
      </c>
      <c r="EB2" s="30" t="s">
        <v>1797</v>
      </c>
      <c r="EC2" s="30" t="s">
        <v>209</v>
      </c>
      <c r="ED2" s="30" t="s">
        <v>210</v>
      </c>
      <c r="EE2" s="30" t="s">
        <v>211</v>
      </c>
      <c r="EF2" s="30" t="s">
        <v>212</v>
      </c>
      <c r="EG2" s="30" t="s">
        <v>213</v>
      </c>
      <c r="EH2" s="30" t="s">
        <v>214</v>
      </c>
      <c r="EI2" s="30" t="s">
        <v>215</v>
      </c>
      <c r="EJ2" s="30" t="s">
        <v>1798</v>
      </c>
      <c r="EK2" s="30" t="s">
        <v>216</v>
      </c>
      <c r="EL2" s="30" t="s">
        <v>217</v>
      </c>
      <c r="EM2" s="30" t="s">
        <v>218</v>
      </c>
      <c r="EN2" s="30" t="s">
        <v>219</v>
      </c>
      <c r="EO2" s="30" t="s">
        <v>220</v>
      </c>
      <c r="EP2" s="30" t="s">
        <v>221</v>
      </c>
      <c r="EQ2" s="30" t="s">
        <v>1799</v>
      </c>
      <c r="ER2" s="30" t="s">
        <v>1800</v>
      </c>
      <c r="ES2" s="30" t="s">
        <v>222</v>
      </c>
      <c r="ET2" s="30" t="s">
        <v>223</v>
      </c>
      <c r="EU2" s="30" t="s">
        <v>224</v>
      </c>
      <c r="EV2" s="30" t="s">
        <v>225</v>
      </c>
      <c r="EW2" s="30" t="s">
        <v>226</v>
      </c>
      <c r="EX2" s="30" t="s">
        <v>227</v>
      </c>
      <c r="EY2" s="30" t="s">
        <v>229</v>
      </c>
      <c r="EZ2" s="30" t="s">
        <v>230</v>
      </c>
      <c r="FA2" s="30" t="s">
        <v>228</v>
      </c>
      <c r="FB2" s="30" t="s">
        <v>232</v>
      </c>
      <c r="FC2" s="30" t="s">
        <v>231</v>
      </c>
      <c r="FD2" s="30" t="s">
        <v>1801</v>
      </c>
      <c r="FE2" s="30" t="s">
        <v>233</v>
      </c>
      <c r="FF2" s="30" t="s">
        <v>234</v>
      </c>
      <c r="FG2" s="30" t="s">
        <v>235</v>
      </c>
      <c r="FH2" s="30" t="s">
        <v>236</v>
      </c>
      <c r="FI2" s="30" t="s">
        <v>237</v>
      </c>
      <c r="FJ2" s="30" t="s">
        <v>238</v>
      </c>
      <c r="FK2" s="30" t="s">
        <v>239</v>
      </c>
      <c r="FL2" s="30" t="s">
        <v>240</v>
      </c>
      <c r="FM2" s="30" t="s">
        <v>241</v>
      </c>
      <c r="FN2" s="30" t="s">
        <v>242</v>
      </c>
      <c r="FO2" s="30" t="s">
        <v>243</v>
      </c>
      <c r="FP2" s="30" t="s">
        <v>244</v>
      </c>
      <c r="FQ2" s="30" t="s">
        <v>245</v>
      </c>
      <c r="FR2" s="30" t="s">
        <v>246</v>
      </c>
      <c r="FS2" s="30" t="s">
        <v>1509</v>
      </c>
      <c r="FT2" s="30" t="s">
        <v>1802</v>
      </c>
      <c r="FU2" s="32" t="s">
        <v>1810</v>
      </c>
      <c r="FV2" s="32" t="s">
        <v>1811</v>
      </c>
      <c r="FW2" s="32" t="s">
        <v>1812</v>
      </c>
      <c r="FX2" s="32" t="s">
        <v>1813</v>
      </c>
      <c r="FY2" s="32" t="s">
        <v>1814</v>
      </c>
      <c r="FZ2" s="32" t="s">
        <v>319</v>
      </c>
      <c r="GA2" s="32" t="s">
        <v>320</v>
      </c>
      <c r="GB2" s="32" t="s">
        <v>321</v>
      </c>
      <c r="GC2" s="32" t="s">
        <v>322</v>
      </c>
      <c r="GD2" s="32" t="s">
        <v>323</v>
      </c>
      <c r="GE2" s="32" t="s">
        <v>324</v>
      </c>
      <c r="GF2" s="32" t="s">
        <v>325</v>
      </c>
      <c r="GG2" s="32" t="s">
        <v>326</v>
      </c>
      <c r="GH2" s="32" t="s">
        <v>327</v>
      </c>
      <c r="GI2" s="32" t="s">
        <v>328</v>
      </c>
      <c r="GJ2" s="32" t="s">
        <v>329</v>
      </c>
      <c r="GK2" s="32" t="s">
        <v>330</v>
      </c>
      <c r="GL2" s="32" t="s">
        <v>331</v>
      </c>
      <c r="GM2" s="32" t="s">
        <v>332</v>
      </c>
      <c r="GN2" s="32" t="s">
        <v>333</v>
      </c>
      <c r="GO2" s="32" t="s">
        <v>334</v>
      </c>
      <c r="GP2" s="32" t="s">
        <v>335</v>
      </c>
      <c r="GQ2" s="32" t="s">
        <v>336</v>
      </c>
      <c r="GR2" s="32" t="s">
        <v>337</v>
      </c>
      <c r="GS2" s="32" t="s">
        <v>338</v>
      </c>
      <c r="GT2" s="32" t="s">
        <v>339</v>
      </c>
      <c r="GU2" s="32" t="s">
        <v>340</v>
      </c>
      <c r="GV2" s="32" t="s">
        <v>341</v>
      </c>
      <c r="GW2" s="32" t="s">
        <v>342</v>
      </c>
      <c r="GX2" s="32" t="s">
        <v>343</v>
      </c>
      <c r="GY2" s="32" t="s">
        <v>344</v>
      </c>
      <c r="GZ2" s="32" t="s">
        <v>345</v>
      </c>
      <c r="HA2" s="32" t="s">
        <v>346</v>
      </c>
      <c r="HB2" s="32" t="s">
        <v>347</v>
      </c>
      <c r="HC2" s="32" t="s">
        <v>348</v>
      </c>
      <c r="HD2" s="32" t="s">
        <v>349</v>
      </c>
      <c r="HE2" s="32" t="s">
        <v>350</v>
      </c>
      <c r="HF2" s="32" t="s">
        <v>351</v>
      </c>
      <c r="HG2" s="32" t="s">
        <v>352</v>
      </c>
      <c r="HH2" s="32" t="s">
        <v>353</v>
      </c>
      <c r="HI2" s="32" t="s">
        <v>354</v>
      </c>
      <c r="HJ2" s="32" t="s">
        <v>355</v>
      </c>
      <c r="HK2" s="32" t="s">
        <v>356</v>
      </c>
      <c r="HL2" s="32" t="s">
        <v>357</v>
      </c>
      <c r="HM2" s="32" t="s">
        <v>358</v>
      </c>
      <c r="HN2" s="32" t="s">
        <v>359</v>
      </c>
      <c r="HO2" s="32" t="s">
        <v>360</v>
      </c>
      <c r="HP2" s="32" t="s">
        <v>361</v>
      </c>
      <c r="HQ2" s="32" t="s">
        <v>362</v>
      </c>
      <c r="HR2" s="32" t="s">
        <v>363</v>
      </c>
      <c r="HS2" s="32" t="s">
        <v>364</v>
      </c>
      <c r="HT2" s="32" t="s">
        <v>365</v>
      </c>
      <c r="HU2" s="32" t="s">
        <v>366</v>
      </c>
      <c r="HV2" s="4" t="s">
        <v>419</v>
      </c>
      <c r="HW2" s="4" t="s">
        <v>420</v>
      </c>
      <c r="HX2" s="4" t="s">
        <v>421</v>
      </c>
      <c r="HY2" s="4" t="s">
        <v>422</v>
      </c>
      <c r="HZ2" s="4" t="s">
        <v>423</v>
      </c>
      <c r="IA2" s="4" t="s">
        <v>424</v>
      </c>
      <c r="IB2" s="4" t="s">
        <v>425</v>
      </c>
      <c r="IC2" s="4" t="s">
        <v>426</v>
      </c>
      <c r="ID2" s="4" t="s">
        <v>1827</v>
      </c>
      <c r="IE2" s="4" t="s">
        <v>1828</v>
      </c>
      <c r="IF2" s="4" t="s">
        <v>1829</v>
      </c>
      <c r="IG2" s="4" t="s">
        <v>1830</v>
      </c>
      <c r="IH2" s="4" t="s">
        <v>1831</v>
      </c>
      <c r="II2" s="4" t="s">
        <v>427</v>
      </c>
      <c r="IJ2" s="4" t="s">
        <v>428</v>
      </c>
      <c r="IK2" s="4" t="s">
        <v>429</v>
      </c>
      <c r="IL2" s="4" t="s">
        <v>430</v>
      </c>
      <c r="IM2" s="4" t="s">
        <v>431</v>
      </c>
      <c r="IN2" s="4" t="s">
        <v>432</v>
      </c>
      <c r="IO2" s="4" t="s">
        <v>433</v>
      </c>
      <c r="IP2" s="4" t="s">
        <v>434</v>
      </c>
      <c r="IQ2" s="4" t="s">
        <v>435</v>
      </c>
      <c r="IR2" s="4" t="s">
        <v>436</v>
      </c>
      <c r="IS2" s="4" t="s">
        <v>437</v>
      </c>
      <c r="IT2" s="4" t="s">
        <v>438</v>
      </c>
      <c r="IU2" s="4" t="s">
        <v>1832</v>
      </c>
      <c r="IV2" s="4" t="s">
        <v>1833</v>
      </c>
      <c r="IW2" s="4" t="s">
        <v>1834</v>
      </c>
      <c r="IX2" s="4" t="s">
        <v>1835</v>
      </c>
      <c r="IY2" s="4" t="s">
        <v>1836</v>
      </c>
      <c r="IZ2" s="4" t="s">
        <v>1837</v>
      </c>
      <c r="JA2" s="4" t="s">
        <v>1838</v>
      </c>
      <c r="JB2" s="4" t="s">
        <v>1839</v>
      </c>
      <c r="JC2" s="4" t="s">
        <v>1840</v>
      </c>
      <c r="JD2" s="4" t="s">
        <v>1841</v>
      </c>
      <c r="JE2" s="4" t="s">
        <v>1842</v>
      </c>
      <c r="JF2" s="4" t="s">
        <v>1843</v>
      </c>
      <c r="JG2" s="4" t="s">
        <v>1844</v>
      </c>
      <c r="JH2" s="4" t="s">
        <v>1845</v>
      </c>
      <c r="JI2" s="4" t="s">
        <v>439</v>
      </c>
      <c r="JJ2" s="4" t="s">
        <v>440</v>
      </c>
      <c r="JK2" s="4" t="s">
        <v>441</v>
      </c>
      <c r="JL2" s="4" t="s">
        <v>442</v>
      </c>
      <c r="JM2" s="4" t="s">
        <v>443</v>
      </c>
      <c r="JN2" s="4" t="s">
        <v>444</v>
      </c>
      <c r="JO2" s="4" t="s">
        <v>445</v>
      </c>
      <c r="JP2" s="4" t="s">
        <v>446</v>
      </c>
      <c r="JQ2" s="4" t="s">
        <v>447</v>
      </c>
      <c r="JR2" s="4" t="s">
        <v>448</v>
      </c>
      <c r="JS2" s="4" t="s">
        <v>449</v>
      </c>
      <c r="JT2" s="4" t="s">
        <v>450</v>
      </c>
      <c r="JU2" s="4" t="s">
        <v>451</v>
      </c>
      <c r="JV2" s="4" t="s">
        <v>452</v>
      </c>
      <c r="JW2" s="4" t="s">
        <v>453</v>
      </c>
      <c r="JX2" s="4" t="s">
        <v>454</v>
      </c>
      <c r="JY2" s="4" t="s">
        <v>455</v>
      </c>
      <c r="JZ2" s="4" t="s">
        <v>456</v>
      </c>
      <c r="KA2" s="4" t="s">
        <v>457</v>
      </c>
      <c r="KB2" s="4" t="s">
        <v>458</v>
      </c>
      <c r="KC2" s="4" t="s">
        <v>459</v>
      </c>
      <c r="KD2" s="4" t="s">
        <v>460</v>
      </c>
      <c r="KE2" s="4" t="s">
        <v>461</v>
      </c>
      <c r="KF2" s="4" t="s">
        <v>462</v>
      </c>
      <c r="KG2" s="4" t="s">
        <v>463</v>
      </c>
      <c r="KH2" s="4" t="s">
        <v>464</v>
      </c>
      <c r="KI2" s="4" t="s">
        <v>465</v>
      </c>
      <c r="KJ2" s="4" t="s">
        <v>466</v>
      </c>
      <c r="KK2" s="4" t="s">
        <v>467</v>
      </c>
      <c r="KL2" s="4" t="s">
        <v>468</v>
      </c>
      <c r="KM2" s="4" t="s">
        <v>469</v>
      </c>
      <c r="KN2" s="4" t="s">
        <v>470</v>
      </c>
      <c r="KO2" s="4" t="s">
        <v>471</v>
      </c>
      <c r="KP2" s="4" t="s">
        <v>472</v>
      </c>
      <c r="KQ2" s="4" t="s">
        <v>473</v>
      </c>
      <c r="KR2" s="4" t="s">
        <v>474</v>
      </c>
      <c r="KS2" s="4" t="s">
        <v>475</v>
      </c>
      <c r="KT2" s="4" t="s">
        <v>476</v>
      </c>
      <c r="KU2" s="4" t="s">
        <v>477</v>
      </c>
      <c r="KV2" s="4" t="s">
        <v>478</v>
      </c>
      <c r="KW2" s="4" t="s">
        <v>479</v>
      </c>
      <c r="KX2" s="4" t="s">
        <v>480</v>
      </c>
      <c r="KY2" s="4" t="s">
        <v>481</v>
      </c>
      <c r="KZ2" s="4" t="s">
        <v>482</v>
      </c>
      <c r="LA2" s="4" t="s">
        <v>483</v>
      </c>
      <c r="LB2" s="4" t="s">
        <v>484</v>
      </c>
      <c r="LC2" s="4" t="s">
        <v>485</v>
      </c>
      <c r="LD2" s="4" t="s">
        <v>486</v>
      </c>
      <c r="LE2" s="4" t="s">
        <v>487</v>
      </c>
      <c r="LF2" s="4" t="s">
        <v>488</v>
      </c>
      <c r="LG2" s="4" t="s">
        <v>489</v>
      </c>
      <c r="LH2" s="4" t="s">
        <v>490</v>
      </c>
      <c r="LI2" s="4" t="s">
        <v>491</v>
      </c>
      <c r="LJ2" s="4" t="s">
        <v>492</v>
      </c>
      <c r="LK2" s="4" t="s">
        <v>493</v>
      </c>
      <c r="LL2" s="4" t="s">
        <v>494</v>
      </c>
      <c r="LM2" s="4" t="s">
        <v>495</v>
      </c>
      <c r="LN2" s="4" t="s">
        <v>496</v>
      </c>
      <c r="LO2" s="4" t="s">
        <v>497</v>
      </c>
      <c r="LP2" s="4" t="s">
        <v>498</v>
      </c>
      <c r="LQ2" s="4" t="s">
        <v>499</v>
      </c>
      <c r="LR2" s="4" t="s">
        <v>500</v>
      </c>
      <c r="LS2" s="4" t="s">
        <v>501</v>
      </c>
      <c r="LT2" s="4" t="s">
        <v>502</v>
      </c>
      <c r="LU2" s="4" t="s">
        <v>503</v>
      </c>
      <c r="LV2" s="4" t="s">
        <v>504</v>
      </c>
      <c r="LW2" s="4" t="s">
        <v>505</v>
      </c>
      <c r="LX2" s="4" t="s">
        <v>506</v>
      </c>
      <c r="LY2" s="4" t="s">
        <v>507</v>
      </c>
      <c r="LZ2" s="4" t="s">
        <v>508</v>
      </c>
      <c r="MA2" s="4" t="s">
        <v>509</v>
      </c>
      <c r="MB2" s="4" t="s">
        <v>510</v>
      </c>
      <c r="MC2" s="4" t="s">
        <v>511</v>
      </c>
      <c r="MD2" s="4" t="s">
        <v>512</v>
      </c>
      <c r="ME2" s="4" t="s">
        <v>513</v>
      </c>
      <c r="MF2" s="4" t="s">
        <v>514</v>
      </c>
      <c r="MG2" s="4" t="s">
        <v>515</v>
      </c>
      <c r="MH2" s="4" t="s">
        <v>516</v>
      </c>
      <c r="MI2" s="4" t="s">
        <v>517</v>
      </c>
      <c r="MJ2" s="4" t="s">
        <v>518</v>
      </c>
      <c r="MK2" s="4" t="s">
        <v>519</v>
      </c>
      <c r="ML2" s="4" t="s">
        <v>520</v>
      </c>
      <c r="MM2" s="4" t="s">
        <v>521</v>
      </c>
      <c r="MN2" s="4" t="s">
        <v>522</v>
      </c>
      <c r="MO2" s="4" t="s">
        <v>523</v>
      </c>
      <c r="MP2" s="4" t="s">
        <v>524</v>
      </c>
      <c r="MQ2" s="4" t="s">
        <v>525</v>
      </c>
      <c r="MR2" s="4" t="s">
        <v>526</v>
      </c>
      <c r="MS2" s="4" t="s">
        <v>527</v>
      </c>
      <c r="MT2" s="4" t="s">
        <v>528</v>
      </c>
      <c r="MU2" s="4" t="s">
        <v>529</v>
      </c>
      <c r="MV2" s="4" t="s">
        <v>530</v>
      </c>
      <c r="MW2" s="4" t="s">
        <v>531</v>
      </c>
      <c r="MX2" s="4" t="s">
        <v>532</v>
      </c>
      <c r="MY2" s="4" t="s">
        <v>533</v>
      </c>
      <c r="MZ2" s="4" t="s">
        <v>534</v>
      </c>
      <c r="NA2" s="4" t="s">
        <v>535</v>
      </c>
      <c r="NB2" s="4" t="s">
        <v>536</v>
      </c>
      <c r="NC2" s="4" t="s">
        <v>537</v>
      </c>
      <c r="ND2" s="4" t="s">
        <v>538</v>
      </c>
      <c r="NE2" s="4" t="s">
        <v>539</v>
      </c>
      <c r="NF2" s="4" t="s">
        <v>540</v>
      </c>
      <c r="NG2" s="4" t="s">
        <v>541</v>
      </c>
      <c r="NH2" s="4" t="s">
        <v>542</v>
      </c>
      <c r="NI2" s="4" t="s">
        <v>543</v>
      </c>
      <c r="NJ2" s="4" t="s">
        <v>544</v>
      </c>
      <c r="NK2" s="4" t="s">
        <v>545</v>
      </c>
      <c r="NL2" s="4" t="s">
        <v>546</v>
      </c>
      <c r="NM2" s="4" t="s">
        <v>547</v>
      </c>
      <c r="NN2" s="4" t="s">
        <v>548</v>
      </c>
      <c r="NO2" s="4" t="s">
        <v>549</v>
      </c>
      <c r="NP2" s="4" t="s">
        <v>550</v>
      </c>
      <c r="NQ2" s="4" t="s">
        <v>551</v>
      </c>
      <c r="NR2" s="4" t="s">
        <v>552</v>
      </c>
      <c r="NS2" s="4" t="s">
        <v>553</v>
      </c>
      <c r="NT2" s="4" t="s">
        <v>554</v>
      </c>
      <c r="NU2" s="4" t="s">
        <v>555</v>
      </c>
      <c r="NV2" s="4" t="s">
        <v>556</v>
      </c>
      <c r="NW2" s="4" t="s">
        <v>557</v>
      </c>
      <c r="NX2" s="4" t="s">
        <v>558</v>
      </c>
      <c r="NY2" s="4" t="s">
        <v>559</v>
      </c>
      <c r="NZ2" s="4" t="s">
        <v>560</v>
      </c>
      <c r="OA2" s="4" t="s">
        <v>561</v>
      </c>
      <c r="OB2" s="4" t="s">
        <v>562</v>
      </c>
      <c r="OC2" s="4" t="s">
        <v>563</v>
      </c>
      <c r="OD2" s="4" t="s">
        <v>564</v>
      </c>
      <c r="OE2" s="4" t="s">
        <v>565</v>
      </c>
      <c r="OF2" s="4" t="s">
        <v>566</v>
      </c>
      <c r="OG2" s="4" t="s">
        <v>567</v>
      </c>
      <c r="OH2" s="4" t="s">
        <v>568</v>
      </c>
      <c r="OI2" s="4" t="s">
        <v>569</v>
      </c>
      <c r="OJ2" s="4" t="s">
        <v>570</v>
      </c>
      <c r="OK2" s="4" t="s">
        <v>571</v>
      </c>
      <c r="OL2" s="4" t="s">
        <v>572</v>
      </c>
      <c r="OM2" s="4" t="s">
        <v>573</v>
      </c>
      <c r="ON2" s="4" t="s">
        <v>574</v>
      </c>
      <c r="OO2" s="4" t="s">
        <v>575</v>
      </c>
      <c r="OP2" s="4" t="s">
        <v>576</v>
      </c>
      <c r="OQ2" s="4" t="s">
        <v>577</v>
      </c>
      <c r="OR2" s="4" t="s">
        <v>578</v>
      </c>
      <c r="OS2" s="4" t="s">
        <v>579</v>
      </c>
      <c r="OT2" s="4" t="s">
        <v>580</v>
      </c>
      <c r="OU2" s="4" t="s">
        <v>581</v>
      </c>
      <c r="OV2" s="4" t="s">
        <v>582</v>
      </c>
      <c r="OW2" s="4" t="s">
        <v>583</v>
      </c>
      <c r="OX2" s="4" t="s">
        <v>584</v>
      </c>
      <c r="OY2" s="4" t="s">
        <v>585</v>
      </c>
      <c r="OZ2" s="4" t="s">
        <v>586</v>
      </c>
      <c r="PA2" s="4" t="s">
        <v>587</v>
      </c>
      <c r="PB2" s="4" t="s">
        <v>588</v>
      </c>
      <c r="PC2" s="4" t="s">
        <v>589</v>
      </c>
      <c r="PD2" s="4" t="s">
        <v>590</v>
      </c>
      <c r="PE2" s="4" t="s">
        <v>591</v>
      </c>
      <c r="PF2" s="4" t="s">
        <v>592</v>
      </c>
      <c r="PG2" s="4" t="s">
        <v>593</v>
      </c>
      <c r="PH2" s="4" t="s">
        <v>594</v>
      </c>
      <c r="PI2" s="4" t="s">
        <v>595</v>
      </c>
      <c r="PJ2" s="4" t="s">
        <v>596</v>
      </c>
      <c r="PK2" s="4" t="s">
        <v>597</v>
      </c>
      <c r="PL2" s="4" t="s">
        <v>598</v>
      </c>
      <c r="PM2" s="4" t="s">
        <v>599</v>
      </c>
      <c r="PN2" s="4" t="s">
        <v>600</v>
      </c>
      <c r="PO2" s="4" t="s">
        <v>601</v>
      </c>
      <c r="PP2" s="4" t="s">
        <v>602</v>
      </c>
      <c r="PQ2" s="4" t="s">
        <v>603</v>
      </c>
      <c r="PR2" s="4" t="s">
        <v>604</v>
      </c>
      <c r="PS2" s="4" t="s">
        <v>605</v>
      </c>
      <c r="PT2" s="4" t="s">
        <v>606</v>
      </c>
      <c r="PU2" s="4" t="s">
        <v>607</v>
      </c>
      <c r="PV2" s="4" t="s">
        <v>608</v>
      </c>
      <c r="PW2" s="4" t="s">
        <v>609</v>
      </c>
      <c r="PX2" s="4" t="s">
        <v>610</v>
      </c>
      <c r="PY2" s="4" t="s">
        <v>611</v>
      </c>
      <c r="PZ2" s="4" t="s">
        <v>612</v>
      </c>
      <c r="QA2" s="4" t="s">
        <v>613</v>
      </c>
      <c r="QB2" s="4" t="s">
        <v>614</v>
      </c>
      <c r="QC2" s="4" t="s">
        <v>615</v>
      </c>
      <c r="QD2" s="4" t="s">
        <v>616</v>
      </c>
      <c r="QE2" s="4" t="s">
        <v>617</v>
      </c>
      <c r="QF2" s="4" t="s">
        <v>618</v>
      </c>
      <c r="QG2" s="4" t="s">
        <v>619</v>
      </c>
      <c r="QH2" s="4" t="s">
        <v>620</v>
      </c>
      <c r="QI2" s="4" t="s">
        <v>621</v>
      </c>
      <c r="QJ2" s="4" t="s">
        <v>622</v>
      </c>
      <c r="QK2" s="4" t="s">
        <v>623</v>
      </c>
      <c r="QL2" s="4" t="s">
        <v>624</v>
      </c>
      <c r="QM2" s="4" t="s">
        <v>625</v>
      </c>
      <c r="QN2" s="4" t="s">
        <v>626</v>
      </c>
      <c r="QO2" s="4" t="s">
        <v>627</v>
      </c>
      <c r="QP2" s="4" t="s">
        <v>628</v>
      </c>
      <c r="QQ2" s="4" t="s">
        <v>629</v>
      </c>
      <c r="QR2" s="4" t="s">
        <v>630</v>
      </c>
      <c r="QS2" s="4" t="s">
        <v>631</v>
      </c>
      <c r="QT2" s="4" t="s">
        <v>632</v>
      </c>
      <c r="QU2" s="4" t="s">
        <v>633</v>
      </c>
      <c r="QV2" s="4" t="s">
        <v>634</v>
      </c>
      <c r="QW2" s="4" t="s">
        <v>635</v>
      </c>
      <c r="QX2" s="4" t="s">
        <v>636</v>
      </c>
      <c r="QY2" s="4" t="s">
        <v>637</v>
      </c>
      <c r="QZ2" s="4" t="s">
        <v>638</v>
      </c>
      <c r="RA2" s="4" t="s">
        <v>639</v>
      </c>
      <c r="RB2" s="4" t="s">
        <v>640</v>
      </c>
      <c r="RC2" s="4" t="s">
        <v>641</v>
      </c>
      <c r="RD2" s="4" t="s">
        <v>642</v>
      </c>
      <c r="RE2" s="4" t="s">
        <v>643</v>
      </c>
      <c r="RF2" s="4" t="s">
        <v>644</v>
      </c>
      <c r="RG2" s="4" t="s">
        <v>645</v>
      </c>
      <c r="RH2" s="4" t="s">
        <v>646</v>
      </c>
      <c r="RI2" s="4" t="s">
        <v>647</v>
      </c>
      <c r="RJ2" s="4" t="s">
        <v>648</v>
      </c>
      <c r="RK2" s="4" t="s">
        <v>649</v>
      </c>
      <c r="RL2" s="4" t="s">
        <v>650</v>
      </c>
      <c r="RM2" s="4" t="s">
        <v>651</v>
      </c>
      <c r="RN2" s="4" t="s">
        <v>652</v>
      </c>
      <c r="RO2" s="4" t="s">
        <v>653</v>
      </c>
      <c r="RP2" s="4" t="s">
        <v>1846</v>
      </c>
      <c r="RQ2" s="4" t="s">
        <v>1847</v>
      </c>
      <c r="RR2" s="4" t="s">
        <v>654</v>
      </c>
      <c r="RS2" s="4" t="s">
        <v>655</v>
      </c>
      <c r="RT2" s="4" t="s">
        <v>656</v>
      </c>
      <c r="RU2" s="4" t="s">
        <v>657</v>
      </c>
      <c r="RV2" s="4" t="s">
        <v>658</v>
      </c>
      <c r="RW2" s="4" t="s">
        <v>659</v>
      </c>
      <c r="RX2" s="4" t="s">
        <v>660</v>
      </c>
      <c r="RY2" s="4" t="s">
        <v>661</v>
      </c>
      <c r="RZ2" s="4" t="s">
        <v>662</v>
      </c>
      <c r="SA2" s="4" t="s">
        <v>663</v>
      </c>
      <c r="SB2" s="4" t="s">
        <v>664</v>
      </c>
      <c r="SC2" s="4" t="s">
        <v>665</v>
      </c>
      <c r="SD2" s="4" t="s">
        <v>666</v>
      </c>
      <c r="SE2" s="4" t="s">
        <v>667</v>
      </c>
      <c r="SF2" s="4" t="s">
        <v>668</v>
      </c>
      <c r="SG2" s="4" t="s">
        <v>669</v>
      </c>
      <c r="SH2" s="4" t="s">
        <v>670</v>
      </c>
      <c r="SI2" s="4" t="s">
        <v>671</v>
      </c>
      <c r="SJ2" s="4" t="s">
        <v>672</v>
      </c>
      <c r="SK2" s="4" t="s">
        <v>673</v>
      </c>
      <c r="SL2" s="4" t="s">
        <v>674</v>
      </c>
      <c r="SM2" s="4" t="s">
        <v>675</v>
      </c>
      <c r="SN2" s="4" t="s">
        <v>676</v>
      </c>
      <c r="SO2" s="4" t="s">
        <v>677</v>
      </c>
      <c r="SP2" s="4" t="s">
        <v>678</v>
      </c>
      <c r="SQ2" s="4" t="s">
        <v>679</v>
      </c>
      <c r="SR2" s="4" t="s">
        <v>680</v>
      </c>
      <c r="SS2" s="4" t="s">
        <v>681</v>
      </c>
      <c r="ST2" s="4" t="s">
        <v>682</v>
      </c>
      <c r="SU2" s="4" t="s">
        <v>683</v>
      </c>
      <c r="SV2" s="4" t="s">
        <v>684</v>
      </c>
      <c r="SW2" s="4" t="s">
        <v>685</v>
      </c>
      <c r="SX2" s="4" t="s">
        <v>686</v>
      </c>
      <c r="SY2" s="4" t="s">
        <v>687</v>
      </c>
      <c r="SZ2" s="4" t="s">
        <v>688</v>
      </c>
      <c r="TA2" s="4" t="s">
        <v>689</v>
      </c>
      <c r="TB2" s="4" t="s">
        <v>690</v>
      </c>
      <c r="TC2" s="4" t="s">
        <v>691</v>
      </c>
      <c r="TD2" s="4" t="s">
        <v>692</v>
      </c>
      <c r="TE2" s="4" t="s">
        <v>693</v>
      </c>
      <c r="TF2" s="4" t="s">
        <v>694</v>
      </c>
      <c r="TG2" s="4" t="s">
        <v>695</v>
      </c>
      <c r="TH2" s="4" t="s">
        <v>696</v>
      </c>
      <c r="TI2" s="4" t="s">
        <v>697</v>
      </c>
      <c r="TJ2" s="4" t="s">
        <v>698</v>
      </c>
      <c r="TK2" s="4" t="s">
        <v>699</v>
      </c>
      <c r="TL2" s="4" t="s">
        <v>700</v>
      </c>
      <c r="TM2" s="4" t="s">
        <v>701</v>
      </c>
      <c r="TN2" s="4" t="s">
        <v>702</v>
      </c>
      <c r="TO2" s="4" t="s">
        <v>703</v>
      </c>
      <c r="TP2" s="4" t="s">
        <v>704</v>
      </c>
      <c r="TQ2" s="4" t="s">
        <v>705</v>
      </c>
      <c r="TR2" s="4" t="s">
        <v>706</v>
      </c>
      <c r="TS2" s="4" t="s">
        <v>707</v>
      </c>
      <c r="TT2" s="4" t="s">
        <v>708</v>
      </c>
      <c r="TU2" s="4" t="s">
        <v>709</v>
      </c>
      <c r="TV2" s="4" t="s">
        <v>710</v>
      </c>
      <c r="TW2" s="4" t="s">
        <v>711</v>
      </c>
      <c r="TX2" s="4" t="s">
        <v>712</v>
      </c>
      <c r="TY2" s="4" t="s">
        <v>713</v>
      </c>
      <c r="TZ2" s="4" t="s">
        <v>714</v>
      </c>
      <c r="UA2" s="4" t="s">
        <v>715</v>
      </c>
      <c r="UB2" s="4" t="s">
        <v>716</v>
      </c>
      <c r="UC2" s="4" t="s">
        <v>717</v>
      </c>
      <c r="UD2" s="4" t="s">
        <v>718</v>
      </c>
      <c r="UE2" s="4" t="s">
        <v>719</v>
      </c>
      <c r="UF2" s="4" t="s">
        <v>720</v>
      </c>
      <c r="UG2" s="4" t="s">
        <v>721</v>
      </c>
      <c r="UH2" s="4" t="s">
        <v>722</v>
      </c>
      <c r="UI2" s="4" t="s">
        <v>723</v>
      </c>
      <c r="UJ2" s="4" t="s">
        <v>724</v>
      </c>
      <c r="UK2" s="4" t="s">
        <v>725</v>
      </c>
      <c r="UL2" s="4" t="s">
        <v>726</v>
      </c>
      <c r="UM2" s="4" t="s">
        <v>727</v>
      </c>
      <c r="UN2" s="4" t="s">
        <v>728</v>
      </c>
      <c r="UO2" s="4" t="s">
        <v>729</v>
      </c>
      <c r="UP2" s="4" t="s">
        <v>730</v>
      </c>
      <c r="UQ2" s="4" t="s">
        <v>731</v>
      </c>
      <c r="UR2" s="4" t="s">
        <v>732</v>
      </c>
      <c r="US2" s="4" t="s">
        <v>733</v>
      </c>
      <c r="UT2" s="4" t="s">
        <v>734</v>
      </c>
      <c r="UU2" s="4" t="s">
        <v>735</v>
      </c>
      <c r="UV2" s="4" t="s">
        <v>736</v>
      </c>
      <c r="UW2" s="4" t="s">
        <v>737</v>
      </c>
      <c r="UX2" s="4" t="s">
        <v>738</v>
      </c>
      <c r="UY2" s="5" t="s">
        <v>913</v>
      </c>
      <c r="UZ2" s="5" t="s">
        <v>914</v>
      </c>
      <c r="VA2" s="5" t="s">
        <v>915</v>
      </c>
      <c r="VB2" s="5" t="s">
        <v>916</v>
      </c>
      <c r="VC2" s="5" t="s">
        <v>917</v>
      </c>
      <c r="VD2" s="5" t="s">
        <v>918</v>
      </c>
      <c r="VE2" s="5" t="s">
        <v>1848</v>
      </c>
      <c r="VF2" s="5" t="s">
        <v>919</v>
      </c>
      <c r="VG2" s="5" t="s">
        <v>920</v>
      </c>
      <c r="VH2" s="5" t="s">
        <v>921</v>
      </c>
      <c r="VI2" s="5" t="s">
        <v>922</v>
      </c>
      <c r="VJ2" s="5" t="s">
        <v>923</v>
      </c>
      <c r="VK2" s="5" t="s">
        <v>924</v>
      </c>
      <c r="VL2" s="5" t="s">
        <v>925</v>
      </c>
      <c r="VM2" s="5" t="s">
        <v>926</v>
      </c>
      <c r="VN2" s="5" t="s">
        <v>927</v>
      </c>
      <c r="VO2" s="5" t="s">
        <v>928</v>
      </c>
      <c r="VP2" s="5" t="s">
        <v>929</v>
      </c>
      <c r="VQ2" s="5" t="s">
        <v>930</v>
      </c>
      <c r="VR2" s="5" t="s">
        <v>931</v>
      </c>
      <c r="VS2" s="5" t="s">
        <v>932</v>
      </c>
      <c r="VT2" s="5" t="s">
        <v>933</v>
      </c>
      <c r="VU2" s="5" t="s">
        <v>934</v>
      </c>
      <c r="VV2" s="5" t="s">
        <v>935</v>
      </c>
      <c r="VW2" s="5" t="s">
        <v>936</v>
      </c>
      <c r="VX2" s="5" t="s">
        <v>937</v>
      </c>
      <c r="VY2" s="5" t="s">
        <v>938</v>
      </c>
      <c r="VZ2" s="5" t="s">
        <v>939</v>
      </c>
      <c r="WA2" s="5" t="s">
        <v>940</v>
      </c>
      <c r="WB2" s="5" t="s">
        <v>941</v>
      </c>
      <c r="WC2" s="5" t="s">
        <v>942</v>
      </c>
      <c r="WD2" s="5" t="s">
        <v>1849</v>
      </c>
      <c r="WE2" s="5" t="s">
        <v>943</v>
      </c>
      <c r="WF2" s="5" t="s">
        <v>944</v>
      </c>
      <c r="WG2" s="5" t="s">
        <v>945</v>
      </c>
      <c r="WH2" s="5" t="s">
        <v>946</v>
      </c>
      <c r="WI2" s="5" t="s">
        <v>947</v>
      </c>
      <c r="WJ2" s="5" t="s">
        <v>948</v>
      </c>
      <c r="WK2" s="5" t="s">
        <v>949</v>
      </c>
      <c r="WL2" s="5" t="s">
        <v>950</v>
      </c>
      <c r="WM2" s="5" t="s">
        <v>951</v>
      </c>
      <c r="WN2" s="5" t="s">
        <v>952</v>
      </c>
      <c r="WO2" s="5" t="s">
        <v>953</v>
      </c>
      <c r="WP2" s="5" t="s">
        <v>954</v>
      </c>
      <c r="WQ2" s="5" t="s">
        <v>955</v>
      </c>
      <c r="WR2" s="5" t="s">
        <v>956</v>
      </c>
      <c r="WS2" s="5" t="s">
        <v>957</v>
      </c>
      <c r="WT2" s="5" t="s">
        <v>958</v>
      </c>
      <c r="WU2" s="5" t="s">
        <v>959</v>
      </c>
      <c r="WV2" s="5" t="s">
        <v>960</v>
      </c>
      <c r="WW2" s="5" t="s">
        <v>961</v>
      </c>
      <c r="WX2" s="5" t="s">
        <v>962</v>
      </c>
      <c r="WY2" s="5" t="s">
        <v>963</v>
      </c>
      <c r="WZ2" s="5" t="s">
        <v>964</v>
      </c>
      <c r="XA2" s="5" t="s">
        <v>965</v>
      </c>
      <c r="XB2" s="5" t="s">
        <v>966</v>
      </c>
      <c r="XC2" s="5" t="s">
        <v>967</v>
      </c>
      <c r="XD2" s="5" t="s">
        <v>968</v>
      </c>
      <c r="XE2" s="5" t="s">
        <v>969</v>
      </c>
      <c r="XF2" s="5" t="s">
        <v>970</v>
      </c>
      <c r="XG2" s="5" t="s">
        <v>971</v>
      </c>
      <c r="XH2" s="5" t="s">
        <v>972</v>
      </c>
      <c r="XI2" s="5" t="s">
        <v>973</v>
      </c>
      <c r="XJ2" s="5" t="s">
        <v>974</v>
      </c>
      <c r="XK2" s="5" t="s">
        <v>975</v>
      </c>
      <c r="XL2" s="5" t="s">
        <v>976</v>
      </c>
      <c r="XM2" s="5" t="s">
        <v>977</v>
      </c>
      <c r="XN2" s="5" t="s">
        <v>978</v>
      </c>
      <c r="XO2" s="5" t="s">
        <v>979</v>
      </c>
      <c r="XP2" s="5" t="s">
        <v>980</v>
      </c>
      <c r="XQ2" s="5" t="s">
        <v>981</v>
      </c>
      <c r="XR2" s="5" t="s">
        <v>982</v>
      </c>
      <c r="XS2" s="5" t="s">
        <v>983</v>
      </c>
      <c r="XT2" s="5" t="s">
        <v>984</v>
      </c>
      <c r="XU2" s="5" t="s">
        <v>985</v>
      </c>
      <c r="XV2" s="5" t="s">
        <v>986</v>
      </c>
      <c r="XW2" s="5" t="s">
        <v>987</v>
      </c>
      <c r="XX2" s="5" t="s">
        <v>988</v>
      </c>
      <c r="XY2" s="5" t="s">
        <v>989</v>
      </c>
      <c r="XZ2" s="5" t="s">
        <v>990</v>
      </c>
      <c r="YA2" s="5" t="s">
        <v>991</v>
      </c>
      <c r="YB2" s="5" t="s">
        <v>992</v>
      </c>
      <c r="YC2" s="5" t="s">
        <v>993</v>
      </c>
      <c r="YD2" s="5" t="s">
        <v>994</v>
      </c>
      <c r="YE2" s="5" t="s">
        <v>995</v>
      </c>
      <c r="YF2" s="5" t="s">
        <v>996</v>
      </c>
      <c r="YG2" s="5" t="s">
        <v>997</v>
      </c>
      <c r="YH2" s="5" t="s">
        <v>998</v>
      </c>
      <c r="YI2" s="5" t="s">
        <v>999</v>
      </c>
      <c r="YJ2" s="5" t="s">
        <v>1000</v>
      </c>
      <c r="YK2" s="5" t="s">
        <v>1001</v>
      </c>
      <c r="YL2" s="5" t="s">
        <v>1002</v>
      </c>
      <c r="YM2" s="5" t="s">
        <v>1003</v>
      </c>
      <c r="YN2" s="5" t="s">
        <v>1004</v>
      </c>
      <c r="YO2" s="5" t="s">
        <v>1005</v>
      </c>
      <c r="YP2" s="5" t="s">
        <v>1006</v>
      </c>
      <c r="YQ2" s="5" t="s">
        <v>1007</v>
      </c>
      <c r="YR2" s="5" t="s">
        <v>1008</v>
      </c>
      <c r="YS2" s="5" t="s">
        <v>1009</v>
      </c>
      <c r="YT2" s="5" t="s">
        <v>1010</v>
      </c>
      <c r="YU2" s="5" t="s">
        <v>1011</v>
      </c>
      <c r="YV2" s="5" t="s">
        <v>1012</v>
      </c>
      <c r="YW2" s="5" t="s">
        <v>1013</v>
      </c>
      <c r="YX2" s="5" t="s">
        <v>1014</v>
      </c>
      <c r="YY2" s="5" t="s">
        <v>1015</v>
      </c>
      <c r="YZ2" s="5" t="s">
        <v>1016</v>
      </c>
      <c r="ZA2" s="5" t="s">
        <v>1017</v>
      </c>
      <c r="ZB2" s="5" t="s">
        <v>1018</v>
      </c>
      <c r="ZC2" s="5" t="s">
        <v>1019</v>
      </c>
      <c r="ZD2" s="5" t="s">
        <v>1020</v>
      </c>
      <c r="ZE2" s="5" t="s">
        <v>1021</v>
      </c>
      <c r="ZF2" s="5" t="s">
        <v>1022</v>
      </c>
      <c r="ZG2" s="5" t="s">
        <v>1023</v>
      </c>
      <c r="ZH2" s="5" t="s">
        <v>1024</v>
      </c>
      <c r="ZI2" s="5" t="s">
        <v>1025</v>
      </c>
      <c r="ZJ2" s="5" t="s">
        <v>1026</v>
      </c>
      <c r="ZK2" s="5" t="s">
        <v>1027</v>
      </c>
      <c r="ZL2" s="5" t="s">
        <v>1028</v>
      </c>
      <c r="ZM2" s="5" t="s">
        <v>1029</v>
      </c>
      <c r="ZN2" s="5" t="s">
        <v>1030</v>
      </c>
      <c r="ZO2" s="5" t="s">
        <v>1031</v>
      </c>
      <c r="ZP2" s="5" t="s">
        <v>1032</v>
      </c>
      <c r="ZQ2" s="5" t="s">
        <v>1033</v>
      </c>
      <c r="ZR2" s="5" t="s">
        <v>1034</v>
      </c>
      <c r="ZS2" s="5" t="s">
        <v>1035</v>
      </c>
      <c r="ZT2" s="5" t="s">
        <v>1036</v>
      </c>
      <c r="ZU2" s="5" t="s">
        <v>1037</v>
      </c>
      <c r="ZV2" s="5" t="s">
        <v>1038</v>
      </c>
      <c r="ZW2" s="5" t="s">
        <v>1039</v>
      </c>
      <c r="ZX2" s="5" t="s">
        <v>1040</v>
      </c>
      <c r="ZY2" s="5" t="s">
        <v>1041</v>
      </c>
      <c r="ZZ2" s="5" t="s">
        <v>1042</v>
      </c>
      <c r="AAA2" s="5" t="s">
        <v>1763</v>
      </c>
      <c r="AAB2" s="5" t="s">
        <v>1850</v>
      </c>
      <c r="AAC2" s="5" t="s">
        <v>1851</v>
      </c>
      <c r="AAD2" s="5" t="s">
        <v>1852</v>
      </c>
      <c r="AAE2" s="5" t="s">
        <v>1853</v>
      </c>
      <c r="AAF2" s="5" t="s">
        <v>1854</v>
      </c>
      <c r="AAG2" s="5" t="s">
        <v>1855</v>
      </c>
      <c r="AAH2" s="5" t="s">
        <v>1856</v>
      </c>
      <c r="AAI2" s="5" t="s">
        <v>1857</v>
      </c>
      <c r="AAJ2" s="5" t="s">
        <v>1858</v>
      </c>
      <c r="AAK2" s="5" t="s">
        <v>1043</v>
      </c>
      <c r="AAL2" s="5" t="s">
        <v>1044</v>
      </c>
      <c r="AAM2" s="5" t="s">
        <v>1045</v>
      </c>
      <c r="AAN2" s="5" t="s">
        <v>1046</v>
      </c>
      <c r="AAO2" s="5" t="s">
        <v>1047</v>
      </c>
      <c r="AAP2" s="5" t="s">
        <v>1859</v>
      </c>
      <c r="AAQ2" s="5" t="s">
        <v>1860</v>
      </c>
      <c r="AAR2" s="5" t="s">
        <v>1861</v>
      </c>
      <c r="AAS2" s="5" t="s">
        <v>1862</v>
      </c>
      <c r="AAT2" s="5" t="s">
        <v>1863</v>
      </c>
      <c r="AAU2" s="5" t="s">
        <v>1864</v>
      </c>
      <c r="AAV2" s="5" t="s">
        <v>1865</v>
      </c>
      <c r="AAW2" s="5" t="s">
        <v>1866</v>
      </c>
      <c r="AAX2" s="5" t="s">
        <v>1867</v>
      </c>
      <c r="AAY2" s="5" t="s">
        <v>1868</v>
      </c>
      <c r="AAZ2" s="5" t="s">
        <v>1869</v>
      </c>
      <c r="ABA2" s="5" t="s">
        <v>1870</v>
      </c>
      <c r="ABB2" s="5" t="s">
        <v>1871</v>
      </c>
      <c r="ABC2" s="5" t="s">
        <v>1048</v>
      </c>
      <c r="ABD2" s="5" t="s">
        <v>1049</v>
      </c>
      <c r="ABE2" s="5" t="s">
        <v>1050</v>
      </c>
      <c r="ABF2" s="5" t="s">
        <v>1051</v>
      </c>
      <c r="ABG2" s="5" t="s">
        <v>1052</v>
      </c>
      <c r="ABH2" s="5" t="s">
        <v>1053</v>
      </c>
      <c r="ABI2" s="5" t="s">
        <v>1054</v>
      </c>
      <c r="ABJ2" s="5" t="s">
        <v>1055</v>
      </c>
      <c r="ABK2" s="5" t="s">
        <v>1056</v>
      </c>
      <c r="ABL2" s="5" t="s">
        <v>1057</v>
      </c>
      <c r="ABM2" s="5" t="s">
        <v>1058</v>
      </c>
      <c r="ABN2" s="5" t="s">
        <v>1059</v>
      </c>
      <c r="ABO2" s="5" t="s">
        <v>1060</v>
      </c>
      <c r="ABP2" s="5" t="s">
        <v>1061</v>
      </c>
      <c r="ABQ2" s="5" t="s">
        <v>1062</v>
      </c>
      <c r="ABR2" s="5" t="s">
        <v>1063</v>
      </c>
      <c r="ABS2" s="5" t="s">
        <v>1064</v>
      </c>
      <c r="ABT2" s="5" t="s">
        <v>1065</v>
      </c>
      <c r="ABU2" s="5" t="s">
        <v>1066</v>
      </c>
      <c r="ABV2" s="5" t="s">
        <v>1067</v>
      </c>
      <c r="ABW2" s="5" t="s">
        <v>1068</v>
      </c>
      <c r="ABX2" s="5" t="s">
        <v>1069</v>
      </c>
      <c r="ABY2" s="5" t="s">
        <v>1070</v>
      </c>
      <c r="ABZ2" s="5" t="s">
        <v>1071</v>
      </c>
      <c r="ACA2" s="5" t="s">
        <v>1072</v>
      </c>
      <c r="ACB2" s="5" t="s">
        <v>1073</v>
      </c>
      <c r="ACC2" s="5" t="s">
        <v>1074</v>
      </c>
      <c r="ACD2" s="5" t="s">
        <v>1075</v>
      </c>
      <c r="ACE2" s="5" t="s">
        <v>1076</v>
      </c>
      <c r="ACF2" s="5" t="s">
        <v>1077</v>
      </c>
      <c r="ACG2" s="5" t="s">
        <v>1078</v>
      </c>
      <c r="ACH2" s="5" t="s">
        <v>1079</v>
      </c>
      <c r="ACI2" s="5" t="s">
        <v>1080</v>
      </c>
      <c r="ACJ2" s="5" t="s">
        <v>1081</v>
      </c>
      <c r="ACK2" s="5" t="s">
        <v>1082</v>
      </c>
      <c r="ACL2" s="5" t="s">
        <v>1083</v>
      </c>
      <c r="ACM2" s="5" t="s">
        <v>1084</v>
      </c>
      <c r="ACN2" s="5" t="s">
        <v>1085</v>
      </c>
      <c r="ACO2" s="5" t="s">
        <v>1086</v>
      </c>
      <c r="ACP2" s="5" t="s">
        <v>1087</v>
      </c>
      <c r="ACQ2" s="5" t="s">
        <v>1088</v>
      </c>
      <c r="ACR2" s="5" t="s">
        <v>1089</v>
      </c>
      <c r="ACS2" s="5" t="s">
        <v>1090</v>
      </c>
      <c r="ACT2" s="5" t="s">
        <v>1091</v>
      </c>
      <c r="ACU2" s="5" t="s">
        <v>1092</v>
      </c>
      <c r="ACV2" s="5" t="s">
        <v>1093</v>
      </c>
      <c r="ACW2" s="5" t="s">
        <v>1094</v>
      </c>
      <c r="ACX2" s="5" t="s">
        <v>1095</v>
      </c>
      <c r="ACY2" s="5" t="s">
        <v>1096</v>
      </c>
      <c r="ACZ2" s="5" t="s">
        <v>1097</v>
      </c>
      <c r="ADA2" s="5" t="s">
        <v>1098</v>
      </c>
      <c r="ADB2" s="5" t="s">
        <v>1099</v>
      </c>
      <c r="ADC2" s="5" t="s">
        <v>1100</v>
      </c>
      <c r="ADD2" s="5" t="s">
        <v>1101</v>
      </c>
      <c r="ADE2" s="5" t="s">
        <v>1102</v>
      </c>
      <c r="ADF2" s="5" t="s">
        <v>1103</v>
      </c>
      <c r="ADG2" s="5" t="s">
        <v>1104</v>
      </c>
      <c r="ADH2" s="5" t="s">
        <v>1105</v>
      </c>
      <c r="ADI2" s="5" t="s">
        <v>1106</v>
      </c>
      <c r="ADJ2" s="5" t="s">
        <v>1107</v>
      </c>
      <c r="ADK2" s="5" t="s">
        <v>1108</v>
      </c>
      <c r="ADL2" s="5" t="s">
        <v>1109</v>
      </c>
      <c r="ADM2" s="5" t="s">
        <v>1110</v>
      </c>
      <c r="ADN2" s="5" t="s">
        <v>1111</v>
      </c>
      <c r="ADO2" s="5" t="s">
        <v>1112</v>
      </c>
      <c r="ADP2" s="5" t="s">
        <v>1113</v>
      </c>
      <c r="ADQ2" s="5" t="s">
        <v>1114</v>
      </c>
      <c r="ADR2" s="5" t="s">
        <v>1115</v>
      </c>
      <c r="ADS2" s="5" t="s">
        <v>1116</v>
      </c>
      <c r="ADT2" s="5" t="s">
        <v>1117</v>
      </c>
      <c r="ADU2" s="5" t="s">
        <v>1118</v>
      </c>
      <c r="ADV2" s="5" t="s">
        <v>1119</v>
      </c>
      <c r="ADW2" s="5" t="s">
        <v>1120</v>
      </c>
      <c r="ADX2" s="5" t="s">
        <v>1121</v>
      </c>
      <c r="ADY2" s="5" t="s">
        <v>1122</v>
      </c>
      <c r="ADZ2" s="5" t="s">
        <v>1123</v>
      </c>
      <c r="AEA2" s="5" t="s">
        <v>1124</v>
      </c>
      <c r="AEB2" s="5" t="s">
        <v>1125</v>
      </c>
      <c r="AEC2" s="5" t="s">
        <v>1126</v>
      </c>
      <c r="AED2" s="5" t="s">
        <v>1127</v>
      </c>
      <c r="AEE2" s="5" t="s">
        <v>1128</v>
      </c>
      <c r="AEF2" s="5" t="s">
        <v>1129</v>
      </c>
      <c r="AEG2" s="5" t="s">
        <v>1130</v>
      </c>
      <c r="AEH2" s="5" t="s">
        <v>1131</v>
      </c>
      <c r="AEI2" s="5" t="s">
        <v>1132</v>
      </c>
      <c r="AEJ2" s="5" t="s">
        <v>1133</v>
      </c>
      <c r="AEK2" s="5" t="s">
        <v>1134</v>
      </c>
      <c r="AEL2" s="5" t="s">
        <v>1135</v>
      </c>
      <c r="AEM2" s="5" t="s">
        <v>1136</v>
      </c>
      <c r="AEN2" s="5" t="s">
        <v>1137</v>
      </c>
      <c r="AEO2" s="5" t="s">
        <v>1138</v>
      </c>
      <c r="AEP2" s="5" t="s">
        <v>1139</v>
      </c>
      <c r="AEQ2" s="5" t="s">
        <v>1140</v>
      </c>
      <c r="AER2" s="5" t="s">
        <v>1141</v>
      </c>
      <c r="AES2" s="5" t="s">
        <v>1142</v>
      </c>
      <c r="AET2" s="5" t="s">
        <v>1143</v>
      </c>
      <c r="AEU2" s="5" t="s">
        <v>1144</v>
      </c>
      <c r="AEV2" s="5" t="s">
        <v>1145</v>
      </c>
      <c r="AEW2" s="5" t="s">
        <v>1146</v>
      </c>
      <c r="AEX2" s="5" t="s">
        <v>1147</v>
      </c>
      <c r="AEY2" s="5" t="s">
        <v>1148</v>
      </c>
      <c r="AEZ2" s="5" t="s">
        <v>1149</v>
      </c>
      <c r="AFA2" s="5" t="s">
        <v>1150</v>
      </c>
      <c r="AFB2" s="5" t="s">
        <v>1151</v>
      </c>
      <c r="AFC2" s="5" t="s">
        <v>1152</v>
      </c>
      <c r="AFD2" s="5" t="s">
        <v>1153</v>
      </c>
      <c r="AFE2" s="5" t="s">
        <v>1154</v>
      </c>
      <c r="AFF2" s="5" t="s">
        <v>1155</v>
      </c>
      <c r="AFG2" s="5" t="s">
        <v>1156</v>
      </c>
      <c r="AFH2" s="5" t="s">
        <v>1157</v>
      </c>
      <c r="AFI2" s="5" t="s">
        <v>1158</v>
      </c>
      <c r="AFJ2" s="5" t="s">
        <v>1159</v>
      </c>
      <c r="AFK2" s="5" t="s">
        <v>1160</v>
      </c>
      <c r="AFL2" s="5" t="s">
        <v>1161</v>
      </c>
      <c r="AFM2" s="5" t="s">
        <v>1162</v>
      </c>
      <c r="AFN2" s="5" t="s">
        <v>1163</v>
      </c>
      <c r="AFO2" s="5" t="s">
        <v>1164</v>
      </c>
      <c r="AFP2" s="5" t="s">
        <v>1165</v>
      </c>
      <c r="AFQ2" s="5" t="s">
        <v>1166</v>
      </c>
      <c r="AFR2" s="5" t="s">
        <v>1167</v>
      </c>
      <c r="AFS2" s="5" t="s">
        <v>1168</v>
      </c>
      <c r="AFT2" s="5" t="s">
        <v>1169</v>
      </c>
      <c r="AFU2" s="5" t="s">
        <v>1170</v>
      </c>
      <c r="AFV2" s="5" t="s">
        <v>1171</v>
      </c>
      <c r="AFW2" s="5" t="s">
        <v>1172</v>
      </c>
      <c r="AFX2" s="5" t="s">
        <v>1173</v>
      </c>
      <c r="AFY2" s="5" t="s">
        <v>1174</v>
      </c>
      <c r="AFZ2" s="5" t="s">
        <v>1175</v>
      </c>
      <c r="AGA2" s="5" t="s">
        <v>1176</v>
      </c>
      <c r="AGB2" s="5" t="s">
        <v>1177</v>
      </c>
      <c r="AGC2" s="5" t="s">
        <v>1178</v>
      </c>
      <c r="AGD2" s="5" t="s">
        <v>1179</v>
      </c>
      <c r="AGE2" s="5" t="s">
        <v>1180</v>
      </c>
      <c r="AGF2" s="5" t="s">
        <v>1181</v>
      </c>
      <c r="AGG2" s="5" t="s">
        <v>1182</v>
      </c>
      <c r="AGH2" s="5" t="s">
        <v>1183</v>
      </c>
      <c r="AGI2" s="5" t="s">
        <v>1184</v>
      </c>
      <c r="AGJ2" s="5" t="s">
        <v>1185</v>
      </c>
      <c r="AGK2" s="5" t="s">
        <v>1186</v>
      </c>
      <c r="AGL2" s="5" t="s">
        <v>1187</v>
      </c>
      <c r="AGM2" s="5" t="s">
        <v>1188</v>
      </c>
      <c r="AGN2" s="5" t="s">
        <v>1189</v>
      </c>
      <c r="AGO2" s="5" t="s">
        <v>1190</v>
      </c>
      <c r="AGP2" s="5" t="s">
        <v>1191</v>
      </c>
      <c r="AGQ2" s="5" t="s">
        <v>1192</v>
      </c>
      <c r="AGR2" s="5" t="s">
        <v>1193</v>
      </c>
      <c r="AGS2" s="5" t="s">
        <v>1194</v>
      </c>
      <c r="AGT2" s="5" t="s">
        <v>1195</v>
      </c>
      <c r="AGU2" s="5" t="s">
        <v>1196</v>
      </c>
      <c r="AGV2" s="5" t="s">
        <v>1197</v>
      </c>
      <c r="AGW2" s="5" t="s">
        <v>1198</v>
      </c>
      <c r="AGX2" s="5" t="s">
        <v>1199</v>
      </c>
      <c r="AGY2" s="5" t="s">
        <v>1200</v>
      </c>
      <c r="AGZ2" s="5" t="s">
        <v>1201</v>
      </c>
      <c r="AHA2" s="5" t="s">
        <v>1202</v>
      </c>
      <c r="AHB2" s="5" t="s">
        <v>1203</v>
      </c>
      <c r="AHC2" s="5" t="s">
        <v>1204</v>
      </c>
      <c r="AHD2" s="5" t="s">
        <v>1205</v>
      </c>
      <c r="AHE2" s="5" t="s">
        <v>1206</v>
      </c>
      <c r="AHF2" s="5" t="s">
        <v>1207</v>
      </c>
      <c r="AHG2" s="5" t="s">
        <v>1208</v>
      </c>
      <c r="AHH2" s="5" t="s">
        <v>1209</v>
      </c>
      <c r="AHI2" s="5" t="s">
        <v>1210</v>
      </c>
      <c r="AHJ2" s="5" t="s">
        <v>1211</v>
      </c>
      <c r="AHK2" s="5" t="s">
        <v>1212</v>
      </c>
      <c r="AHL2" s="5" t="s">
        <v>1213</v>
      </c>
      <c r="AHM2" s="5" t="s">
        <v>1214</v>
      </c>
      <c r="AHN2" s="5" t="s">
        <v>1215</v>
      </c>
      <c r="AHO2" s="5" t="s">
        <v>1216</v>
      </c>
      <c r="AHP2" s="5" t="s">
        <v>1217</v>
      </c>
      <c r="AHQ2" s="5" t="s">
        <v>1218</v>
      </c>
      <c r="AHR2" s="5" t="s">
        <v>1219</v>
      </c>
      <c r="AHS2" s="5" t="s">
        <v>1220</v>
      </c>
      <c r="AHT2" s="5" t="s">
        <v>1221</v>
      </c>
      <c r="AHU2" s="5" t="s">
        <v>1222</v>
      </c>
      <c r="AHV2" s="5" t="s">
        <v>1223</v>
      </c>
      <c r="AHW2" s="5" t="s">
        <v>1224</v>
      </c>
      <c r="AHX2" s="5" t="s">
        <v>1225</v>
      </c>
      <c r="AHY2" s="5" t="s">
        <v>1226</v>
      </c>
      <c r="AHZ2" s="5" t="s">
        <v>1227</v>
      </c>
      <c r="AIA2" s="5" t="s">
        <v>1228</v>
      </c>
      <c r="AIB2" s="5" t="s">
        <v>1229</v>
      </c>
      <c r="AIC2" s="5" t="s">
        <v>1230</v>
      </c>
      <c r="AID2" s="5" t="s">
        <v>1231</v>
      </c>
      <c r="AIE2" s="5" t="s">
        <v>1232</v>
      </c>
      <c r="AIF2" s="5" t="s">
        <v>1233</v>
      </c>
      <c r="AIG2" s="5" t="s">
        <v>1234</v>
      </c>
      <c r="AIH2" s="5" t="s">
        <v>1235</v>
      </c>
      <c r="AII2" s="5" t="s">
        <v>1236</v>
      </c>
      <c r="AIJ2" s="5" t="s">
        <v>1237</v>
      </c>
      <c r="AIK2" s="5" t="s">
        <v>1238</v>
      </c>
      <c r="AIL2" s="5" t="s">
        <v>1239</v>
      </c>
      <c r="AIM2" s="5" t="s">
        <v>1240</v>
      </c>
      <c r="AIN2" s="5" t="s">
        <v>1241</v>
      </c>
      <c r="AIO2" s="5" t="s">
        <v>1242</v>
      </c>
      <c r="AIP2" s="5" t="s">
        <v>1243</v>
      </c>
      <c r="AIQ2" s="5" t="s">
        <v>1244</v>
      </c>
      <c r="AIR2" s="5" t="s">
        <v>1245</v>
      </c>
      <c r="AIS2" s="5" t="s">
        <v>1246</v>
      </c>
      <c r="AIT2" s="5" t="s">
        <v>1247</v>
      </c>
      <c r="AIU2" s="5" t="s">
        <v>1248</v>
      </c>
      <c r="AIV2" s="5" t="s">
        <v>1249</v>
      </c>
      <c r="AIW2" s="5" t="s">
        <v>1250</v>
      </c>
      <c r="AIX2" s="5" t="s">
        <v>1251</v>
      </c>
      <c r="AIY2" s="5" t="s">
        <v>1252</v>
      </c>
      <c r="AIZ2" s="5" t="s">
        <v>1253</v>
      </c>
      <c r="AJA2" s="5" t="s">
        <v>1254</v>
      </c>
      <c r="AJB2" s="5" t="s">
        <v>1255</v>
      </c>
      <c r="AJC2" s="5" t="s">
        <v>1256</v>
      </c>
      <c r="AJD2" s="5" t="s">
        <v>1257</v>
      </c>
      <c r="AJE2" s="5" t="s">
        <v>1258</v>
      </c>
      <c r="AJF2" s="5" t="s">
        <v>1259</v>
      </c>
      <c r="AJG2" s="5" t="s">
        <v>1260</v>
      </c>
      <c r="AJH2" s="5" t="s">
        <v>1261</v>
      </c>
      <c r="AJI2" s="5" t="s">
        <v>1262</v>
      </c>
      <c r="AJJ2" s="5" t="s">
        <v>1263</v>
      </c>
      <c r="AJK2" s="5" t="s">
        <v>1264</v>
      </c>
      <c r="AJL2" s="5" t="s">
        <v>1265</v>
      </c>
      <c r="AJM2" s="5" t="s">
        <v>1266</v>
      </c>
      <c r="AJN2" s="5" t="s">
        <v>1267</v>
      </c>
      <c r="AJO2" s="5" t="s">
        <v>1268</v>
      </c>
      <c r="AJP2" s="5" t="s">
        <v>1269</v>
      </c>
      <c r="AJQ2" s="5" t="s">
        <v>1270</v>
      </c>
      <c r="AJR2" s="5" t="s">
        <v>1271</v>
      </c>
      <c r="AJS2" s="5" t="s">
        <v>1272</v>
      </c>
      <c r="AJT2" s="5" t="s">
        <v>1273</v>
      </c>
      <c r="AJU2" s="5" t="s">
        <v>1274</v>
      </c>
      <c r="AJV2" s="5" t="s">
        <v>1275</v>
      </c>
      <c r="AJW2" s="5" t="s">
        <v>1276</v>
      </c>
      <c r="AJX2" s="5" t="s">
        <v>1277</v>
      </c>
      <c r="AJY2" s="5" t="s">
        <v>1278</v>
      </c>
      <c r="AJZ2" s="5" t="s">
        <v>1279</v>
      </c>
      <c r="AKA2" s="5" t="s">
        <v>1280</v>
      </c>
      <c r="AKB2" s="5" t="s">
        <v>1281</v>
      </c>
      <c r="AKC2" s="5" t="s">
        <v>1282</v>
      </c>
      <c r="AKD2" s="5" t="s">
        <v>1283</v>
      </c>
      <c r="AKE2" s="5" t="s">
        <v>1284</v>
      </c>
      <c r="AKF2" s="5" t="s">
        <v>1285</v>
      </c>
      <c r="AKG2" s="5" t="s">
        <v>1286</v>
      </c>
      <c r="AKH2" s="5" t="s">
        <v>1287</v>
      </c>
      <c r="AKI2" s="5" t="s">
        <v>1288</v>
      </c>
      <c r="AKJ2" s="5" t="s">
        <v>1289</v>
      </c>
      <c r="AKK2" s="5" t="s">
        <v>1290</v>
      </c>
      <c r="AKL2" s="5" t="s">
        <v>1291</v>
      </c>
      <c r="AKM2" s="5" t="s">
        <v>1292</v>
      </c>
      <c r="AKN2" s="5" t="s">
        <v>1293</v>
      </c>
      <c r="AKO2" s="5" t="s">
        <v>1294</v>
      </c>
      <c r="AKP2" s="5" t="s">
        <v>1295</v>
      </c>
      <c r="AKQ2" s="5" t="s">
        <v>1296</v>
      </c>
      <c r="AKR2" s="5" t="s">
        <v>1297</v>
      </c>
      <c r="AKS2" s="5" t="s">
        <v>1298</v>
      </c>
      <c r="AKT2" s="5" t="s">
        <v>1299</v>
      </c>
      <c r="AKU2" s="5" t="s">
        <v>1300</v>
      </c>
      <c r="AKV2" s="5" t="s">
        <v>1301</v>
      </c>
      <c r="AKW2" s="5" t="s">
        <v>1302</v>
      </c>
      <c r="AKX2" s="5" t="s">
        <v>1303</v>
      </c>
      <c r="AKY2" s="5" t="s">
        <v>1304</v>
      </c>
      <c r="AKZ2" s="5" t="s">
        <v>1305</v>
      </c>
      <c r="ALA2" s="5" t="s">
        <v>1306</v>
      </c>
      <c r="ALB2" s="5" t="s">
        <v>1307</v>
      </c>
      <c r="ALC2" s="5" t="s">
        <v>1308</v>
      </c>
      <c r="ALD2" s="5" t="s">
        <v>1309</v>
      </c>
      <c r="ALE2" s="5" t="s">
        <v>1310</v>
      </c>
      <c r="ALF2" s="5" t="s">
        <v>1311</v>
      </c>
      <c r="ALG2" s="5" t="s">
        <v>1312</v>
      </c>
      <c r="ALH2" s="5" t="s">
        <v>1313</v>
      </c>
      <c r="ALI2" s="5" t="s">
        <v>1314</v>
      </c>
      <c r="ALJ2" s="5" t="s">
        <v>1315</v>
      </c>
      <c r="ALK2" s="5" t="s">
        <v>1316</v>
      </c>
      <c r="ALL2" s="5" t="s">
        <v>1317</v>
      </c>
      <c r="ALM2" s="5" t="s">
        <v>1318</v>
      </c>
      <c r="ALN2" s="5" t="s">
        <v>1319</v>
      </c>
      <c r="ALO2" s="5" t="s">
        <v>1320</v>
      </c>
      <c r="ALP2" s="5" t="s">
        <v>1321</v>
      </c>
      <c r="ALQ2" s="5" t="s">
        <v>1322</v>
      </c>
      <c r="ALR2" s="5" t="s">
        <v>1323</v>
      </c>
      <c r="ALS2" s="5" t="s">
        <v>1324</v>
      </c>
      <c r="ALT2" s="5" t="s">
        <v>1325</v>
      </c>
      <c r="ALU2" s="5" t="s">
        <v>1326</v>
      </c>
      <c r="ALV2" s="5" t="s">
        <v>1327</v>
      </c>
      <c r="ALW2" s="5" t="s">
        <v>1328</v>
      </c>
      <c r="ALX2" s="5" t="s">
        <v>1329</v>
      </c>
      <c r="ALY2" s="5" t="s">
        <v>1330</v>
      </c>
      <c r="ALZ2" s="5" t="s">
        <v>1331</v>
      </c>
      <c r="AMA2" s="5" t="s">
        <v>1332</v>
      </c>
      <c r="AMB2" s="5" t="s">
        <v>1333</v>
      </c>
      <c r="AMC2" s="5" t="s">
        <v>1334</v>
      </c>
      <c r="AMD2" s="5" t="s">
        <v>1335</v>
      </c>
      <c r="AME2" s="5" t="s">
        <v>1336</v>
      </c>
      <c r="AMF2" s="5" t="s">
        <v>1337</v>
      </c>
      <c r="AMG2" s="5" t="s">
        <v>1338</v>
      </c>
      <c r="AMH2" s="5" t="s">
        <v>1339</v>
      </c>
      <c r="AMI2" s="5" t="s">
        <v>1340</v>
      </c>
      <c r="AMJ2" s="5" t="s">
        <v>1341</v>
      </c>
      <c r="AMK2" s="5" t="s">
        <v>1342</v>
      </c>
      <c r="AML2" s="5" t="s">
        <v>1343</v>
      </c>
      <c r="AMM2" s="5" t="s">
        <v>1344</v>
      </c>
      <c r="AMN2" s="5" t="s">
        <v>1345</v>
      </c>
      <c r="AMO2" s="5" t="s">
        <v>1346</v>
      </c>
      <c r="AMP2" s="5" t="s">
        <v>1347</v>
      </c>
      <c r="AMQ2" s="5" t="s">
        <v>1348</v>
      </c>
      <c r="AMR2" s="5" t="s">
        <v>1349</v>
      </c>
      <c r="AMS2" s="5" t="s">
        <v>1350</v>
      </c>
      <c r="AMT2" s="5" t="s">
        <v>1351</v>
      </c>
      <c r="AMU2" s="5" t="s">
        <v>1352</v>
      </c>
      <c r="AMV2" s="5" t="s">
        <v>1353</v>
      </c>
      <c r="AMW2" s="5" t="s">
        <v>1354</v>
      </c>
      <c r="AMX2" s="5" t="s">
        <v>1355</v>
      </c>
      <c r="AMY2" s="5" t="s">
        <v>1356</v>
      </c>
      <c r="AMZ2" s="5" t="s">
        <v>1357</v>
      </c>
      <c r="ANA2" s="5" t="s">
        <v>1358</v>
      </c>
      <c r="ANB2" s="5" t="s">
        <v>1359</v>
      </c>
      <c r="ANC2" s="5" t="s">
        <v>1360</v>
      </c>
      <c r="AND2" s="5" t="s">
        <v>1361</v>
      </c>
      <c r="ANE2" s="5" t="s">
        <v>1362</v>
      </c>
      <c r="ANF2" s="5" t="s">
        <v>1363</v>
      </c>
      <c r="ANG2" s="5" t="s">
        <v>1364</v>
      </c>
      <c r="ANH2" s="5" t="s">
        <v>1365</v>
      </c>
      <c r="ANI2" s="5" t="s">
        <v>1366</v>
      </c>
      <c r="ANJ2" s="5" t="s">
        <v>1367</v>
      </c>
      <c r="ANK2" s="5" t="s">
        <v>1368</v>
      </c>
      <c r="ANL2" s="5" t="s">
        <v>1369</v>
      </c>
      <c r="ANM2" s="5" t="s">
        <v>1370</v>
      </c>
      <c r="ANN2" s="5" t="s">
        <v>1371</v>
      </c>
      <c r="ANO2" s="5" t="s">
        <v>1372</v>
      </c>
      <c r="ANP2" s="5" t="s">
        <v>1373</v>
      </c>
      <c r="ANQ2" s="5" t="s">
        <v>1374</v>
      </c>
      <c r="ANR2" s="5" t="s">
        <v>1375</v>
      </c>
      <c r="ANS2" s="5" t="s">
        <v>1376</v>
      </c>
      <c r="ANT2" s="5" t="s">
        <v>1377</v>
      </c>
      <c r="ANU2" s="5" t="s">
        <v>1378</v>
      </c>
      <c r="ANV2" s="5" t="s">
        <v>1379</v>
      </c>
      <c r="ANW2" s="5" t="s">
        <v>1380</v>
      </c>
      <c r="ANX2" s="5" t="s">
        <v>1381</v>
      </c>
      <c r="ANY2" s="5" t="s">
        <v>1382</v>
      </c>
      <c r="ANZ2" s="5" t="s">
        <v>1383</v>
      </c>
      <c r="AOA2" s="5" t="s">
        <v>1384</v>
      </c>
      <c r="AOB2" s="5" t="s">
        <v>1385</v>
      </c>
      <c r="AOC2" s="5" t="s">
        <v>1386</v>
      </c>
      <c r="AOD2" s="5" t="s">
        <v>1387</v>
      </c>
      <c r="AOE2" s="5" t="s">
        <v>1388</v>
      </c>
      <c r="AOF2" s="5" t="s">
        <v>1389</v>
      </c>
      <c r="AOG2" s="5" t="s">
        <v>1390</v>
      </c>
      <c r="AOH2" s="5" t="s">
        <v>1391</v>
      </c>
      <c r="AOI2" s="5" t="s">
        <v>1392</v>
      </c>
      <c r="AOJ2" s="5" t="s">
        <v>1393</v>
      </c>
      <c r="AOK2" s="5" t="s">
        <v>1394</v>
      </c>
      <c r="AOL2" s="5" t="s">
        <v>1395</v>
      </c>
      <c r="AOM2" s="5" t="s">
        <v>1396</v>
      </c>
      <c r="AON2" s="5" t="s">
        <v>1397</v>
      </c>
      <c r="AOO2" s="5" t="s">
        <v>1398</v>
      </c>
      <c r="AOP2" s="5" t="s">
        <v>1399</v>
      </c>
      <c r="AOQ2" s="5" t="s">
        <v>1400</v>
      </c>
      <c r="AOR2" s="5" t="s">
        <v>1401</v>
      </c>
      <c r="AOS2" s="5" t="s">
        <v>1402</v>
      </c>
      <c r="AOT2" s="5" t="s">
        <v>1403</v>
      </c>
      <c r="AOU2" s="5" t="s">
        <v>1404</v>
      </c>
      <c r="AOV2" s="5" t="s">
        <v>1405</v>
      </c>
      <c r="AOW2" s="5" t="s">
        <v>1406</v>
      </c>
      <c r="AOX2" s="5" t="s">
        <v>1407</v>
      </c>
      <c r="AOY2" s="5" t="s">
        <v>1408</v>
      </c>
      <c r="AOZ2" s="5" t="s">
        <v>1409</v>
      </c>
      <c r="APA2" s="5" t="s">
        <v>1410</v>
      </c>
      <c r="APB2" s="5" t="s">
        <v>1411</v>
      </c>
      <c r="APC2" s="5" t="s">
        <v>1412</v>
      </c>
      <c r="APD2" s="5" t="s">
        <v>1413</v>
      </c>
      <c r="APE2" s="5" t="s">
        <v>1414</v>
      </c>
      <c r="APF2" s="5" t="s">
        <v>1415</v>
      </c>
      <c r="APG2" s="5" t="s">
        <v>1416</v>
      </c>
      <c r="APH2" s="5" t="s">
        <v>1417</v>
      </c>
      <c r="API2" s="5" t="s">
        <v>1418</v>
      </c>
      <c r="APJ2" s="5" t="s">
        <v>1419</v>
      </c>
      <c r="APK2" s="5" t="s">
        <v>1420</v>
      </c>
      <c r="APL2" s="5" t="s">
        <v>1421</v>
      </c>
      <c r="APM2" s="5" t="s">
        <v>1422</v>
      </c>
      <c r="APN2" s="5" t="s">
        <v>1423</v>
      </c>
      <c r="APO2" s="11" t="s">
        <v>1510</v>
      </c>
      <c r="APP2" s="11" t="s">
        <v>1511</v>
      </c>
      <c r="APQ2" s="11" t="s">
        <v>1512</v>
      </c>
      <c r="APR2" s="11" t="s">
        <v>1513</v>
      </c>
      <c r="APS2" s="11" t="s">
        <v>1514</v>
      </c>
      <c r="APT2" s="11" t="s">
        <v>1515</v>
      </c>
      <c r="APU2" s="11" t="s">
        <v>1516</v>
      </c>
      <c r="APV2" s="11" t="s">
        <v>1517</v>
      </c>
      <c r="APW2" s="11" t="s">
        <v>1518</v>
      </c>
      <c r="APX2" s="11" t="s">
        <v>1519</v>
      </c>
      <c r="APY2" s="11" t="s">
        <v>1520</v>
      </c>
      <c r="APZ2" s="11" t="s">
        <v>1521</v>
      </c>
      <c r="AQA2" s="11" t="s">
        <v>1522</v>
      </c>
      <c r="AQB2" s="11" t="s">
        <v>1523</v>
      </c>
      <c r="AQC2" s="11" t="s">
        <v>1524</v>
      </c>
      <c r="AQD2" s="11" t="s">
        <v>1525</v>
      </c>
      <c r="AQE2" s="11" t="s">
        <v>1892</v>
      </c>
      <c r="AQF2" s="11" t="s">
        <v>1664</v>
      </c>
      <c r="AQG2" s="11" t="s">
        <v>1803</v>
      </c>
      <c r="AQH2" s="11" t="s">
        <v>1891</v>
      </c>
      <c r="AQI2" s="11" t="s">
        <v>1804</v>
      </c>
      <c r="AQJ2" s="11" t="s">
        <v>1893</v>
      </c>
      <c r="AQK2" s="11" t="s">
        <v>1894</v>
      </c>
      <c r="AQL2" s="11" t="s">
        <v>1895</v>
      </c>
      <c r="AQM2" s="11" t="s">
        <v>1896</v>
      </c>
      <c r="AQN2" s="11" t="s">
        <v>1897</v>
      </c>
      <c r="AQO2" s="11" t="s">
        <v>1898</v>
      </c>
      <c r="AQP2" s="11" t="s">
        <v>1899</v>
      </c>
      <c r="AQQ2" s="11" t="s">
        <v>1900</v>
      </c>
      <c r="AQR2" s="11" t="s">
        <v>1901</v>
      </c>
      <c r="AQS2" s="11" t="s">
        <v>1902</v>
      </c>
      <c r="AQT2" s="11" t="s">
        <v>1527</v>
      </c>
      <c r="AQU2" s="11" t="s">
        <v>1538</v>
      </c>
      <c r="AQV2" s="11" t="s">
        <v>1539</v>
      </c>
      <c r="AQW2" s="11" t="s">
        <v>1540</v>
      </c>
      <c r="AQX2" s="11" t="s">
        <v>1541</v>
      </c>
      <c r="AQY2" s="11" t="s">
        <v>1542</v>
      </c>
      <c r="AQZ2" s="11" t="s">
        <v>1543</v>
      </c>
      <c r="ARA2" s="11" t="s">
        <v>1544</v>
      </c>
      <c r="ARB2" s="11" t="s">
        <v>1545</v>
      </c>
      <c r="ARC2" s="11" t="s">
        <v>1546</v>
      </c>
      <c r="ARD2" s="11" t="s">
        <v>1547</v>
      </c>
      <c r="ARE2" s="11" t="s">
        <v>1548</v>
      </c>
      <c r="ARF2" s="11" t="s">
        <v>1549</v>
      </c>
      <c r="ARG2" s="11" t="s">
        <v>1550</v>
      </c>
      <c r="ARH2" s="11" t="s">
        <v>1551</v>
      </c>
      <c r="ARI2" s="11" t="s">
        <v>1552</v>
      </c>
      <c r="ARJ2" s="11" t="s">
        <v>1553</v>
      </c>
      <c r="ARK2" s="11" t="s">
        <v>1554</v>
      </c>
      <c r="ARL2" s="11" t="s">
        <v>1555</v>
      </c>
      <c r="ARM2" s="11" t="s">
        <v>1556</v>
      </c>
      <c r="ARN2" s="11" t="s">
        <v>1557</v>
      </c>
      <c r="ARO2" s="11" t="s">
        <v>1558</v>
      </c>
      <c r="ARP2" s="11" t="s">
        <v>1559</v>
      </c>
      <c r="ARQ2" s="11" t="s">
        <v>1560</v>
      </c>
      <c r="ARR2" s="11" t="s">
        <v>1561</v>
      </c>
      <c r="ARS2" s="11" t="s">
        <v>1562</v>
      </c>
      <c r="ART2" s="11" t="s">
        <v>1563</v>
      </c>
      <c r="ARU2" s="11" t="s">
        <v>1564</v>
      </c>
      <c r="ARV2" s="11" t="s">
        <v>1565</v>
      </c>
      <c r="ARW2" s="11" t="s">
        <v>1566</v>
      </c>
      <c r="ARX2" s="11" t="s">
        <v>1567</v>
      </c>
      <c r="ARY2" s="11" t="s">
        <v>1568</v>
      </c>
      <c r="ARZ2" s="11" t="s">
        <v>1569</v>
      </c>
      <c r="ASA2" s="11" t="s">
        <v>1570</v>
      </c>
      <c r="ASB2" s="11" t="s">
        <v>1571</v>
      </c>
      <c r="ASC2" s="11" t="s">
        <v>1665</v>
      </c>
      <c r="ASD2" s="11" t="s">
        <v>1572</v>
      </c>
      <c r="ASE2" s="11" t="s">
        <v>1573</v>
      </c>
      <c r="ASF2" s="11" t="s">
        <v>1574</v>
      </c>
      <c r="ASG2" s="11" t="s">
        <v>1575</v>
      </c>
      <c r="ASH2" s="11" t="s">
        <v>1576</v>
      </c>
      <c r="ASI2" s="11" t="s">
        <v>1577</v>
      </c>
      <c r="ASJ2" s="11" t="s">
        <v>1578</v>
      </c>
      <c r="ASK2" s="11" t="s">
        <v>1579</v>
      </c>
      <c r="ASL2" s="11" t="s">
        <v>1580</v>
      </c>
      <c r="ASM2" s="11" t="s">
        <v>1581</v>
      </c>
      <c r="ASN2" s="11" t="s">
        <v>1582</v>
      </c>
      <c r="ASO2" s="11" t="s">
        <v>1583</v>
      </c>
      <c r="ASP2" s="11" t="s">
        <v>1666</v>
      </c>
      <c r="ASQ2" s="11" t="s">
        <v>1584</v>
      </c>
      <c r="ASR2" s="11" t="s">
        <v>1585</v>
      </c>
      <c r="ASS2" s="11" t="s">
        <v>1586</v>
      </c>
      <c r="AST2" s="11" t="s">
        <v>1587</v>
      </c>
      <c r="ASU2" s="11" t="s">
        <v>1588</v>
      </c>
      <c r="ASV2" s="11" t="s">
        <v>1589</v>
      </c>
      <c r="ASW2" s="11" t="s">
        <v>1590</v>
      </c>
      <c r="ASX2" s="11" t="s">
        <v>1591</v>
      </c>
      <c r="ASY2" s="11" t="s">
        <v>1592</v>
      </c>
      <c r="ASZ2" s="11" t="s">
        <v>1593</v>
      </c>
      <c r="ATA2" s="11" t="s">
        <v>1594</v>
      </c>
      <c r="ATB2" s="11" t="s">
        <v>1595</v>
      </c>
      <c r="ATC2" s="11" t="s">
        <v>1596</v>
      </c>
      <c r="ATD2" s="11" t="s">
        <v>1597</v>
      </c>
      <c r="ATE2" s="11" t="s">
        <v>1598</v>
      </c>
      <c r="ATF2" s="11" t="s">
        <v>1599</v>
      </c>
      <c r="ATG2" s="11" t="s">
        <v>1600</v>
      </c>
      <c r="ATH2" s="11" t="s">
        <v>1601</v>
      </c>
      <c r="ATI2" s="11" t="s">
        <v>1602</v>
      </c>
      <c r="ATJ2" s="11" t="s">
        <v>1603</v>
      </c>
      <c r="ATK2" s="11" t="s">
        <v>1604</v>
      </c>
      <c r="ATL2" s="11" t="s">
        <v>1605</v>
      </c>
      <c r="ATM2" s="11" t="s">
        <v>1606</v>
      </c>
      <c r="ATN2" s="11" t="s">
        <v>1607</v>
      </c>
      <c r="ATO2" s="11" t="s">
        <v>1608</v>
      </c>
      <c r="ATP2" s="11" t="s">
        <v>1609</v>
      </c>
      <c r="ATQ2" s="11" t="s">
        <v>1610</v>
      </c>
      <c r="ATR2" s="11" t="s">
        <v>1611</v>
      </c>
      <c r="ATS2" s="11" t="s">
        <v>1612</v>
      </c>
      <c r="ATT2" s="11" t="s">
        <v>1613</v>
      </c>
      <c r="ATU2" s="11" t="s">
        <v>1614</v>
      </c>
      <c r="ATV2" s="11" t="s">
        <v>1615</v>
      </c>
      <c r="ATW2" s="11" t="s">
        <v>1616</v>
      </c>
      <c r="ATX2" s="11" t="s">
        <v>1617</v>
      </c>
      <c r="ATY2" s="11" t="s">
        <v>1618</v>
      </c>
      <c r="ATZ2" s="11" t="s">
        <v>1619</v>
      </c>
      <c r="AUA2" s="11" t="s">
        <v>1620</v>
      </c>
      <c r="AUB2" s="11" t="s">
        <v>1621</v>
      </c>
      <c r="AUC2" s="11" t="s">
        <v>1622</v>
      </c>
      <c r="AUD2" s="11" t="s">
        <v>1623</v>
      </c>
      <c r="AUE2" s="11" t="s">
        <v>1624</v>
      </c>
      <c r="AUF2" s="11" t="s">
        <v>1625</v>
      </c>
      <c r="AUG2" s="11" t="s">
        <v>1626</v>
      </c>
      <c r="AUH2" s="11" t="s">
        <v>1667</v>
      </c>
      <c r="AUI2" s="11" t="s">
        <v>1627</v>
      </c>
      <c r="AUJ2" s="11" t="s">
        <v>1628</v>
      </c>
      <c r="AUK2" s="11" t="s">
        <v>1629</v>
      </c>
      <c r="AUL2" s="11" t="s">
        <v>1526</v>
      </c>
      <c r="AUM2" s="11" t="s">
        <v>1630</v>
      </c>
      <c r="AUN2" s="11" t="s">
        <v>1631</v>
      </c>
      <c r="AUO2" s="11" t="s">
        <v>1632</v>
      </c>
      <c r="AUP2" s="11" t="s">
        <v>1633</v>
      </c>
      <c r="AUQ2" s="11" t="s">
        <v>1634</v>
      </c>
      <c r="AUR2" s="11" t="s">
        <v>1635</v>
      </c>
      <c r="AUS2" s="11" t="s">
        <v>1636</v>
      </c>
      <c r="AUT2" s="11" t="s">
        <v>1637</v>
      </c>
      <c r="AUU2" s="11" t="s">
        <v>1638</v>
      </c>
      <c r="AUV2" s="11" t="s">
        <v>1668</v>
      </c>
      <c r="AUW2" s="11" t="s">
        <v>1903</v>
      </c>
      <c r="AUX2" s="11" t="s">
        <v>1904</v>
      </c>
      <c r="AUY2" s="11" t="s">
        <v>1905</v>
      </c>
      <c r="AUZ2" s="11" t="s">
        <v>1906</v>
      </c>
      <c r="AVA2" s="11" t="s">
        <v>1907</v>
      </c>
      <c r="AVB2" s="11" t="s">
        <v>1908</v>
      </c>
      <c r="AVC2" s="11" t="s">
        <v>1909</v>
      </c>
      <c r="AVD2" s="11" t="s">
        <v>1910</v>
      </c>
      <c r="AVE2" s="11" t="s">
        <v>1911</v>
      </c>
      <c r="AVF2" s="11" t="s">
        <v>1912</v>
      </c>
      <c r="AVG2" s="11" t="s">
        <v>1913</v>
      </c>
      <c r="AVH2" s="11" t="s">
        <v>1914</v>
      </c>
      <c r="AVI2" s="11" t="s">
        <v>1915</v>
      </c>
      <c r="AVJ2" s="11" t="s">
        <v>1916</v>
      </c>
      <c r="AVK2" s="11" t="s">
        <v>1917</v>
      </c>
      <c r="AVL2" s="11" t="s">
        <v>1918</v>
      </c>
      <c r="AVM2" s="11" t="s">
        <v>1919</v>
      </c>
      <c r="AVN2" s="11" t="s">
        <v>1920</v>
      </c>
      <c r="AVO2" s="11" t="s">
        <v>1921</v>
      </c>
      <c r="AVP2" s="11" t="s">
        <v>1922</v>
      </c>
      <c r="AVQ2" s="11" t="s">
        <v>1923</v>
      </c>
      <c r="AVR2" s="11" t="s">
        <v>1924</v>
      </c>
      <c r="AVS2" s="11" t="s">
        <v>1669</v>
      </c>
      <c r="AVT2" s="11" t="s">
        <v>1670</v>
      </c>
      <c r="AVU2" s="11" t="s">
        <v>1925</v>
      </c>
      <c r="AVV2" s="11" t="s">
        <v>1926</v>
      </c>
      <c r="AVW2" s="11" t="s">
        <v>1927</v>
      </c>
      <c r="AVX2" s="11" t="s">
        <v>1928</v>
      </c>
      <c r="AVY2" s="11" t="s">
        <v>1929</v>
      </c>
      <c r="AVZ2" s="11" t="s">
        <v>1673</v>
      </c>
      <c r="AWA2" s="11" t="s">
        <v>1674</v>
      </c>
      <c r="AWB2" s="11" t="s">
        <v>1675</v>
      </c>
      <c r="AWC2" s="11" t="s">
        <v>1671</v>
      </c>
      <c r="AWD2" s="11" t="s">
        <v>1672</v>
      </c>
      <c r="AWE2" s="11" t="s">
        <v>1676</v>
      </c>
      <c r="AWF2" s="11" t="s">
        <v>1677</v>
      </c>
      <c r="AWG2" s="11" t="s">
        <v>1678</v>
      </c>
      <c r="AWH2" s="11" t="s">
        <v>1679</v>
      </c>
      <c r="AWI2" s="11" t="s">
        <v>1680</v>
      </c>
      <c r="AWJ2" s="11" t="s">
        <v>1681</v>
      </c>
      <c r="AWK2" s="11" t="s">
        <v>1682</v>
      </c>
      <c r="AWL2" s="11" t="s">
        <v>1683</v>
      </c>
      <c r="AWM2" s="11" t="s">
        <v>1684</v>
      </c>
      <c r="AWN2" s="11" t="s">
        <v>1685</v>
      </c>
      <c r="AWO2" s="11" t="s">
        <v>1686</v>
      </c>
      <c r="AWP2" s="11" t="s">
        <v>1687</v>
      </c>
      <c r="AWQ2" s="11" t="s">
        <v>1688</v>
      </c>
      <c r="AWR2" s="11" t="s">
        <v>1689</v>
      </c>
      <c r="AWS2" s="11" t="s">
        <v>1690</v>
      </c>
      <c r="AWT2" s="11" t="s">
        <v>1930</v>
      </c>
      <c r="AWU2" s="11" t="s">
        <v>1931</v>
      </c>
      <c r="AWV2" s="11" t="s">
        <v>1932</v>
      </c>
      <c r="AWW2" s="11" t="s">
        <v>1933</v>
      </c>
      <c r="AWX2" s="11" t="s">
        <v>1934</v>
      </c>
      <c r="AWY2" s="11" t="s">
        <v>1691</v>
      </c>
      <c r="AWZ2" s="11" t="s">
        <v>1692</v>
      </c>
      <c r="AXA2" s="11" t="s">
        <v>1935</v>
      </c>
      <c r="AXB2" s="11" t="s">
        <v>1936</v>
      </c>
      <c r="AXC2" s="11" t="s">
        <v>1937</v>
      </c>
      <c r="AXD2" s="11" t="s">
        <v>1693</v>
      </c>
      <c r="AXE2" s="11" t="s">
        <v>1694</v>
      </c>
      <c r="AXF2" s="11" t="s">
        <v>1695</v>
      </c>
      <c r="AXG2" s="11" t="s">
        <v>1696</v>
      </c>
      <c r="AXH2" s="11" t="s">
        <v>1697</v>
      </c>
      <c r="AXI2" s="11" t="s">
        <v>1698</v>
      </c>
      <c r="AXJ2" s="11" t="s">
        <v>1699</v>
      </c>
      <c r="AXK2" s="11" t="s">
        <v>1700</v>
      </c>
      <c r="AXL2" s="11" t="s">
        <v>1701</v>
      </c>
      <c r="AXM2" s="11" t="s">
        <v>1702</v>
      </c>
      <c r="AXN2" s="11" t="s">
        <v>1703</v>
      </c>
      <c r="AXO2" s="11" t="s">
        <v>1938</v>
      </c>
      <c r="AXP2" s="11" t="s">
        <v>1939</v>
      </c>
      <c r="AXQ2" s="11" t="s">
        <v>1940</v>
      </c>
      <c r="AXR2" s="11" t="s">
        <v>1941</v>
      </c>
      <c r="AXS2" s="11" t="s">
        <v>1942</v>
      </c>
      <c r="AXT2" s="11" t="s">
        <v>1704</v>
      </c>
      <c r="AXU2" s="11" t="s">
        <v>1705</v>
      </c>
      <c r="AXV2" s="11" t="s">
        <v>1706</v>
      </c>
      <c r="AXW2" s="11" t="s">
        <v>1707</v>
      </c>
      <c r="AXX2" s="11" t="s">
        <v>1708</v>
      </c>
      <c r="AXY2" s="11" t="s">
        <v>1709</v>
      </c>
      <c r="AXZ2" s="11" t="s">
        <v>1710</v>
      </c>
      <c r="AYA2" s="11" t="s">
        <v>1943</v>
      </c>
      <c r="AYB2" s="11" t="s">
        <v>1944</v>
      </c>
      <c r="AYC2" s="11" t="s">
        <v>1711</v>
      </c>
      <c r="AYD2" s="11" t="s">
        <v>1945</v>
      </c>
      <c r="AYE2" s="11" t="s">
        <v>1946</v>
      </c>
      <c r="AYF2" s="11" t="s">
        <v>1947</v>
      </c>
      <c r="AYG2" s="11" t="s">
        <v>1712</v>
      </c>
      <c r="AYH2" s="11" t="s">
        <v>1713</v>
      </c>
      <c r="AYI2" s="11" t="s">
        <v>1714</v>
      </c>
      <c r="AYJ2" s="11" t="s">
        <v>1715</v>
      </c>
      <c r="AYK2" s="11" t="s">
        <v>1716</v>
      </c>
      <c r="AYL2" s="11" t="s">
        <v>1948</v>
      </c>
      <c r="AYM2" s="11" t="s">
        <v>1949</v>
      </c>
      <c r="AYN2" s="11" t="s">
        <v>1950</v>
      </c>
      <c r="AYO2" s="11" t="s">
        <v>1951</v>
      </c>
      <c r="AYP2" s="11" t="s">
        <v>1952</v>
      </c>
      <c r="AYQ2" s="11" t="s">
        <v>1953</v>
      </c>
      <c r="AYR2" s="11" t="s">
        <v>1954</v>
      </c>
      <c r="AYS2" s="11" t="s">
        <v>1955</v>
      </c>
      <c r="AYT2" s="11" t="s">
        <v>1956</v>
      </c>
      <c r="AYU2" s="11" t="s">
        <v>1717</v>
      </c>
      <c r="AYV2" s="11" t="s">
        <v>1718</v>
      </c>
      <c r="AYW2" s="11" t="s">
        <v>1957</v>
      </c>
      <c r="AYX2" s="11" t="s">
        <v>1958</v>
      </c>
      <c r="AYY2" s="11" t="s">
        <v>1959</v>
      </c>
      <c r="AYZ2" s="11" t="s">
        <v>1960</v>
      </c>
      <c r="AZA2" s="11" t="s">
        <v>1961</v>
      </c>
      <c r="AZB2" s="11" t="s">
        <v>1962</v>
      </c>
      <c r="AZC2" s="11" t="s">
        <v>1719</v>
      </c>
      <c r="AZD2" s="11" t="s">
        <v>1720</v>
      </c>
      <c r="AZE2" s="11" t="s">
        <v>1963</v>
      </c>
      <c r="AZF2" s="11" t="s">
        <v>1964</v>
      </c>
      <c r="AZG2" s="11" t="s">
        <v>1965</v>
      </c>
      <c r="AZH2" s="11" t="s">
        <v>1966</v>
      </c>
      <c r="AZI2" s="11" t="s">
        <v>1967</v>
      </c>
      <c r="AZJ2" s="11" t="s">
        <v>1721</v>
      </c>
      <c r="AZK2" s="11" t="s">
        <v>1722</v>
      </c>
      <c r="AZL2" s="11" t="s">
        <v>1723</v>
      </c>
      <c r="AZM2" s="11" t="s">
        <v>1724</v>
      </c>
      <c r="AZN2" s="11" t="s">
        <v>1725</v>
      </c>
      <c r="AZO2" s="11" t="s">
        <v>1968</v>
      </c>
      <c r="AZP2" s="11" t="s">
        <v>1969</v>
      </c>
      <c r="AZQ2" s="11" t="s">
        <v>1726</v>
      </c>
      <c r="AZR2" s="11" t="s">
        <v>1970</v>
      </c>
      <c r="AZS2" s="11" t="s">
        <v>1727</v>
      </c>
      <c r="AZT2" s="11" t="s">
        <v>1971</v>
      </c>
      <c r="AZU2" s="11" t="s">
        <v>1972</v>
      </c>
      <c r="AZV2" s="11" t="s">
        <v>1973</v>
      </c>
      <c r="AZW2" s="11" t="s">
        <v>1974</v>
      </c>
      <c r="AZX2" s="11" t="s">
        <v>1975</v>
      </c>
      <c r="AZY2" s="11" t="s">
        <v>1976</v>
      </c>
      <c r="AZZ2" s="11" t="s">
        <v>1977</v>
      </c>
      <c r="BAA2" s="11" t="s">
        <v>1978</v>
      </c>
      <c r="BAB2" s="11" t="s">
        <v>1979</v>
      </c>
      <c r="BAC2" s="11" t="s">
        <v>1980</v>
      </c>
      <c r="BAD2" s="11" t="s">
        <v>1981</v>
      </c>
      <c r="BAE2" s="11" t="s">
        <v>1759</v>
      </c>
      <c r="BAF2" s="11" t="s">
        <v>1782</v>
      </c>
      <c r="BAG2" s="11" t="s">
        <v>1783</v>
      </c>
      <c r="BAH2" s="11" t="s">
        <v>1760</v>
      </c>
      <c r="BAI2" s="11" t="s">
        <v>1761</v>
      </c>
      <c r="BAJ2" s="11" t="s">
        <v>1784</v>
      </c>
      <c r="BAK2" s="7" t="s">
        <v>1528</v>
      </c>
      <c r="BAL2" s="7" t="s">
        <v>1529</v>
      </c>
      <c r="BAM2" s="7" t="s">
        <v>1530</v>
      </c>
      <c r="BAN2" s="7" t="s">
        <v>1531</v>
      </c>
      <c r="BAO2" s="7" t="s">
        <v>1532</v>
      </c>
      <c r="BAP2" s="7" t="s">
        <v>1533</v>
      </c>
      <c r="BAQ2" s="7" t="s">
        <v>1534</v>
      </c>
      <c r="BAR2" s="7" t="s">
        <v>1535</v>
      </c>
      <c r="BAS2" s="7" t="s">
        <v>1536</v>
      </c>
      <c r="BAT2" s="7" t="s">
        <v>1537</v>
      </c>
      <c r="BAU2" s="12" t="s">
        <v>1751</v>
      </c>
      <c r="BAV2" s="12" t="s">
        <v>1752</v>
      </c>
      <c r="BAW2" s="12" t="s">
        <v>1753</v>
      </c>
      <c r="BAX2" s="12" t="s">
        <v>1754</v>
      </c>
      <c r="BAY2" s="12" t="s">
        <v>1755</v>
      </c>
      <c r="BAZ2" s="10" t="s">
        <v>1658</v>
      </c>
      <c r="BBA2" s="10" t="s">
        <v>1659</v>
      </c>
      <c r="BBB2" s="10" t="s">
        <v>1660</v>
      </c>
      <c r="BBC2" s="10" t="s">
        <v>1661</v>
      </c>
      <c r="BBD2" s="10" t="s">
        <v>1662</v>
      </c>
      <c r="BBE2" s="10" t="s">
        <v>1663</v>
      </c>
    </row>
    <row r="3" spans="1:1409" x14ac:dyDescent="0.2">
      <c r="A3" t="s">
        <v>89</v>
      </c>
      <c r="B3" s="28">
        <v>15196033</v>
      </c>
      <c r="C3" t="s">
        <v>1742</v>
      </c>
      <c r="D3" t="s">
        <v>1494</v>
      </c>
      <c r="E3" s="28">
        <v>2013</v>
      </c>
      <c r="F3" s="29">
        <v>44260</v>
      </c>
      <c r="G3" s="28" t="s">
        <v>90</v>
      </c>
      <c r="H3" s="31" t="s">
        <v>91</v>
      </c>
      <c r="I3" s="31" t="s">
        <v>93</v>
      </c>
      <c r="J3" s="31" t="s">
        <v>98</v>
      </c>
      <c r="K3" s="31"/>
      <c r="L3" s="1" t="s">
        <v>91</v>
      </c>
      <c r="M3" s="1" t="s">
        <v>91</v>
      </c>
      <c r="N3" s="1" t="s">
        <v>93</v>
      </c>
      <c r="O3" s="1" t="s">
        <v>91</v>
      </c>
      <c r="P3" s="1"/>
      <c r="Q3" s="1" t="s">
        <v>91</v>
      </c>
      <c r="R3" s="1" t="s">
        <v>91</v>
      </c>
      <c r="S3" s="1" t="s">
        <v>91</v>
      </c>
      <c r="T3" s="1" t="s">
        <v>91</v>
      </c>
      <c r="U3" s="1"/>
      <c r="V3" s="1"/>
      <c r="W3" s="1" t="s">
        <v>91</v>
      </c>
      <c r="X3" s="1"/>
      <c r="Y3" s="1"/>
      <c r="Z3" s="31" t="s">
        <v>94</v>
      </c>
      <c r="AA3" s="31" t="s">
        <v>91</v>
      </c>
      <c r="AB3" s="31">
        <v>2</v>
      </c>
      <c r="AC3" s="31">
        <v>14200</v>
      </c>
      <c r="AD3" s="31" t="s">
        <v>93</v>
      </c>
      <c r="AE3" s="31" t="s">
        <v>101</v>
      </c>
      <c r="AF3" s="31">
        <v>4500</v>
      </c>
      <c r="AG3" s="31"/>
      <c r="AH3" s="31"/>
      <c r="AI3" s="31">
        <v>0</v>
      </c>
      <c r="AJ3" s="31">
        <v>0</v>
      </c>
      <c r="AK3" s="31"/>
      <c r="AL3" s="31" t="s">
        <v>91</v>
      </c>
      <c r="AM3" s="31"/>
      <c r="AN3" s="31"/>
      <c r="AO3" s="31"/>
      <c r="AP3" s="31" t="s">
        <v>91</v>
      </c>
      <c r="AQ3" s="31"/>
      <c r="AR3" s="31"/>
      <c r="AS3" s="31"/>
      <c r="AT3" s="31">
        <v>6067</v>
      </c>
      <c r="AU3" s="31">
        <v>0</v>
      </c>
      <c r="AV3" s="31">
        <v>0</v>
      </c>
      <c r="AW3" s="31"/>
      <c r="AX3" s="31" t="s">
        <v>113</v>
      </c>
      <c r="AY3" s="31">
        <v>0</v>
      </c>
      <c r="AZ3" s="31">
        <v>21</v>
      </c>
      <c r="BA3" s="31" t="s">
        <v>1787</v>
      </c>
      <c r="BB3" s="31">
        <v>0</v>
      </c>
      <c r="BC3" s="31">
        <v>7</v>
      </c>
      <c r="BD3" s="31" t="s">
        <v>107</v>
      </c>
      <c r="BE3" s="31">
        <v>0</v>
      </c>
      <c r="BF3" s="31">
        <v>4</v>
      </c>
      <c r="BG3" s="31"/>
      <c r="BH3" s="31"/>
      <c r="BI3" s="31"/>
      <c r="BJ3" s="31"/>
      <c r="BK3" s="31"/>
      <c r="BL3" s="31"/>
      <c r="BM3" s="31" t="s">
        <v>91</v>
      </c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0" t="s">
        <v>247</v>
      </c>
      <c r="CP3" s="30"/>
      <c r="CQ3" s="30"/>
      <c r="CR3" s="30">
        <v>100</v>
      </c>
      <c r="CS3" s="30"/>
      <c r="CT3" s="30"/>
      <c r="CU3" s="30">
        <v>67</v>
      </c>
      <c r="CV3" s="30">
        <v>12</v>
      </c>
      <c r="CW3" s="30">
        <v>11</v>
      </c>
      <c r="CX3" s="30">
        <v>15</v>
      </c>
      <c r="CY3" s="30">
        <v>0</v>
      </c>
      <c r="CZ3" s="30">
        <v>0</v>
      </c>
      <c r="DA3" s="30">
        <v>66</v>
      </c>
      <c r="DB3" s="30">
        <v>8</v>
      </c>
      <c r="DC3" s="30">
        <v>16</v>
      </c>
      <c r="DD3" s="30">
        <v>15</v>
      </c>
      <c r="DE3" s="30"/>
      <c r="DF3" s="30"/>
      <c r="DG3" s="30">
        <v>69</v>
      </c>
      <c r="DH3" s="30">
        <v>18</v>
      </c>
      <c r="DI3" s="30">
        <v>6</v>
      </c>
      <c r="DJ3" s="30">
        <v>18</v>
      </c>
      <c r="DK3" s="30"/>
      <c r="DL3" s="30"/>
      <c r="DM3" s="30">
        <v>623</v>
      </c>
      <c r="DN3" s="30">
        <v>156</v>
      </c>
      <c r="DO3" s="30">
        <v>355</v>
      </c>
      <c r="DP3" s="30">
        <v>573</v>
      </c>
      <c r="DQ3" s="30">
        <v>0</v>
      </c>
      <c r="DR3" s="30">
        <v>0</v>
      </c>
      <c r="DS3" s="30">
        <v>0</v>
      </c>
      <c r="DT3" s="30">
        <v>0</v>
      </c>
      <c r="DU3" s="30">
        <v>1</v>
      </c>
      <c r="DV3" s="30">
        <v>0</v>
      </c>
      <c r="DW3" s="30">
        <v>0</v>
      </c>
      <c r="DX3" s="30"/>
      <c r="DY3" s="30">
        <v>5</v>
      </c>
      <c r="DZ3" s="30">
        <v>0</v>
      </c>
      <c r="EA3" s="30">
        <v>0</v>
      </c>
      <c r="EB3" s="30">
        <v>0</v>
      </c>
      <c r="EC3" s="30">
        <v>0</v>
      </c>
      <c r="ED3" s="30">
        <v>1</v>
      </c>
      <c r="EE3" s="30">
        <v>0</v>
      </c>
      <c r="EF3" s="30">
        <v>35</v>
      </c>
      <c r="EG3" s="30">
        <v>0</v>
      </c>
      <c r="EH3" s="30"/>
      <c r="EI3" s="30">
        <v>0</v>
      </c>
      <c r="EJ3" s="30">
        <v>0</v>
      </c>
      <c r="EK3" s="30">
        <v>200</v>
      </c>
      <c r="EL3" s="30">
        <v>0</v>
      </c>
      <c r="EM3" s="30">
        <v>0</v>
      </c>
      <c r="EN3" s="30">
        <v>0</v>
      </c>
      <c r="EO3" s="30">
        <v>650</v>
      </c>
      <c r="EP3" s="30">
        <v>0</v>
      </c>
      <c r="EQ3" s="30">
        <v>0</v>
      </c>
      <c r="ER3" s="30">
        <v>0</v>
      </c>
      <c r="ES3" s="30">
        <v>0</v>
      </c>
      <c r="ET3" s="30">
        <v>300</v>
      </c>
      <c r="EU3" s="30"/>
      <c r="EV3" s="30">
        <v>50</v>
      </c>
      <c r="EW3" s="30">
        <v>0</v>
      </c>
      <c r="EX3" s="30"/>
      <c r="EY3" s="30">
        <v>391246</v>
      </c>
      <c r="EZ3" s="30">
        <v>18753</v>
      </c>
      <c r="FA3" s="30">
        <v>409999</v>
      </c>
      <c r="FB3" s="30">
        <v>41.3</v>
      </c>
      <c r="FC3" s="30">
        <v>32.200000000000003</v>
      </c>
      <c r="FD3" s="30"/>
      <c r="FE3" s="30">
        <v>35</v>
      </c>
      <c r="FF3" s="30" t="s">
        <v>1805</v>
      </c>
      <c r="FG3" s="30">
        <v>7</v>
      </c>
      <c r="FH3" s="30">
        <v>0</v>
      </c>
      <c r="FI3" s="30"/>
      <c r="FJ3" s="30"/>
      <c r="FK3" s="30"/>
      <c r="FL3" s="30"/>
      <c r="FM3" s="30"/>
      <c r="FN3" s="30">
        <v>0</v>
      </c>
      <c r="FO3" s="30">
        <v>0</v>
      </c>
      <c r="FP3" s="30"/>
      <c r="FQ3" s="30"/>
      <c r="FR3" s="30">
        <v>0</v>
      </c>
      <c r="FS3" s="30">
        <v>89.2</v>
      </c>
      <c r="FT3" s="30">
        <v>6698</v>
      </c>
      <c r="FU3" s="32">
        <v>365</v>
      </c>
      <c r="FV3" s="32">
        <v>365</v>
      </c>
      <c r="FW3" s="32">
        <v>365</v>
      </c>
      <c r="FX3" s="32">
        <v>334</v>
      </c>
      <c r="FY3" s="32">
        <v>0</v>
      </c>
      <c r="FZ3" s="32">
        <v>166</v>
      </c>
      <c r="GA3" s="32">
        <v>243</v>
      </c>
      <c r="GB3" s="32">
        <v>91</v>
      </c>
      <c r="GC3" s="32">
        <v>91</v>
      </c>
      <c r="GD3" s="32" t="s">
        <v>373</v>
      </c>
      <c r="GE3" s="32" t="s">
        <v>1823</v>
      </c>
      <c r="GF3" s="32" t="s">
        <v>1823</v>
      </c>
      <c r="GG3" s="32" t="s">
        <v>1823</v>
      </c>
      <c r="GH3" s="32" t="s">
        <v>91</v>
      </c>
      <c r="GI3" s="32" t="s">
        <v>91</v>
      </c>
      <c r="GJ3" s="32">
        <v>4</v>
      </c>
      <c r="GK3" s="32" t="s">
        <v>367</v>
      </c>
      <c r="GL3" s="32">
        <v>4</v>
      </c>
      <c r="GM3" s="32" t="s">
        <v>369</v>
      </c>
      <c r="GN3" s="32" t="s">
        <v>368</v>
      </c>
      <c r="GO3" s="32" t="s">
        <v>372</v>
      </c>
      <c r="GP3" s="32" t="s">
        <v>370</v>
      </c>
      <c r="GQ3" s="32" t="s">
        <v>371</v>
      </c>
      <c r="GR3" s="32">
        <v>0</v>
      </c>
      <c r="GS3" s="32">
        <v>0</v>
      </c>
      <c r="GT3" s="32">
        <v>0</v>
      </c>
      <c r="GU3" s="32">
        <v>0</v>
      </c>
      <c r="GV3" s="32">
        <v>0</v>
      </c>
      <c r="GW3" s="32">
        <v>0</v>
      </c>
      <c r="GX3" s="32">
        <v>0</v>
      </c>
      <c r="GY3" s="32">
        <v>5.8</v>
      </c>
      <c r="GZ3" s="32">
        <v>8</v>
      </c>
      <c r="HA3" s="32">
        <v>3.5</v>
      </c>
      <c r="HB3" s="32">
        <v>5.8</v>
      </c>
      <c r="HC3" s="32">
        <v>29</v>
      </c>
      <c r="HD3" s="32">
        <v>0</v>
      </c>
      <c r="HE3" s="32">
        <v>0</v>
      </c>
      <c r="HF3" s="32">
        <v>2.2999999999999998</v>
      </c>
      <c r="HG3" s="32">
        <v>2.2000000000000002</v>
      </c>
      <c r="HH3" s="32">
        <v>2</v>
      </c>
      <c r="HI3" s="32">
        <v>4.0999999999999996</v>
      </c>
      <c r="HJ3" s="32">
        <v>10.9</v>
      </c>
      <c r="HK3" s="32">
        <v>0</v>
      </c>
      <c r="HL3" s="32">
        <v>0</v>
      </c>
      <c r="HM3" s="32">
        <v>0</v>
      </c>
      <c r="HN3" s="32"/>
      <c r="HO3" s="32">
        <v>0</v>
      </c>
      <c r="HP3" s="32">
        <v>5.8</v>
      </c>
      <c r="HQ3" s="32">
        <v>8</v>
      </c>
      <c r="HR3" s="32">
        <v>3.5</v>
      </c>
      <c r="HS3" s="32">
        <v>2.2999999999999998</v>
      </c>
      <c r="HT3" s="32">
        <v>2.2000000000000002</v>
      </c>
      <c r="HU3" s="32">
        <v>2</v>
      </c>
      <c r="HV3" s="4">
        <v>0</v>
      </c>
      <c r="HW3" s="4">
        <v>0</v>
      </c>
      <c r="HX3" s="4">
        <v>6</v>
      </c>
      <c r="HY3" s="4">
        <v>44.6</v>
      </c>
      <c r="HZ3" s="4">
        <v>0</v>
      </c>
      <c r="IA3" s="4">
        <v>0</v>
      </c>
      <c r="IB3" s="4">
        <v>4.8</v>
      </c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>
        <v>7.8</v>
      </c>
      <c r="IP3" s="4">
        <v>0</v>
      </c>
      <c r="IQ3" s="4">
        <v>0</v>
      </c>
      <c r="IR3" s="4">
        <v>0</v>
      </c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>
        <v>9.1999999999999993</v>
      </c>
      <c r="JJ3" s="4"/>
      <c r="JK3" s="4"/>
      <c r="JL3" s="4"/>
      <c r="JM3" s="4"/>
      <c r="JN3" s="4"/>
      <c r="JO3" s="4"/>
      <c r="JP3" s="4"/>
      <c r="JQ3" s="4">
        <v>45</v>
      </c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>
        <v>0</v>
      </c>
      <c r="KD3" s="4">
        <v>0</v>
      </c>
      <c r="KE3" s="4">
        <v>20</v>
      </c>
      <c r="KF3" s="4">
        <v>30</v>
      </c>
      <c r="KG3" s="4">
        <v>0</v>
      </c>
      <c r="KH3" s="4">
        <v>0</v>
      </c>
      <c r="KI3" s="4"/>
      <c r="KJ3" s="4"/>
      <c r="KK3" s="4">
        <v>0</v>
      </c>
      <c r="KL3" s="4">
        <v>21</v>
      </c>
      <c r="KM3" s="4"/>
      <c r="KN3" s="4"/>
      <c r="KO3" s="4">
        <v>42</v>
      </c>
      <c r="KP3" s="4"/>
      <c r="KQ3" s="4"/>
      <c r="KR3" s="4"/>
      <c r="KS3" s="4"/>
      <c r="KT3" s="4"/>
      <c r="KU3" s="4">
        <v>42</v>
      </c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>
        <v>0</v>
      </c>
      <c r="LJ3" s="4">
        <v>0</v>
      </c>
      <c r="LK3" s="4"/>
      <c r="LL3" s="4"/>
      <c r="LM3" s="4">
        <v>0</v>
      </c>
      <c r="LN3" s="4"/>
      <c r="LO3" s="4"/>
      <c r="LP3" s="4"/>
      <c r="LQ3" s="4"/>
      <c r="LR3" s="4"/>
      <c r="LS3" s="4">
        <v>0</v>
      </c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>
        <v>0</v>
      </c>
      <c r="MH3" s="4">
        <v>0</v>
      </c>
      <c r="MI3" s="4"/>
      <c r="MJ3" s="4"/>
      <c r="MK3" s="4">
        <v>0</v>
      </c>
      <c r="ML3" s="4"/>
      <c r="MM3" s="4"/>
      <c r="MN3" s="4"/>
      <c r="MO3" s="4"/>
      <c r="MP3" s="4"/>
      <c r="MQ3" s="4">
        <v>0</v>
      </c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>
        <v>0</v>
      </c>
      <c r="NF3" s="4">
        <v>0</v>
      </c>
      <c r="NG3" s="4"/>
      <c r="NH3" s="4"/>
      <c r="NI3" s="4">
        <v>0</v>
      </c>
      <c r="NJ3" s="4"/>
      <c r="NK3" s="4"/>
      <c r="NL3" s="4"/>
      <c r="NM3" s="4"/>
      <c r="NN3" s="4"/>
      <c r="NO3" s="4">
        <v>0</v>
      </c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>
        <v>0</v>
      </c>
      <c r="OD3" s="4">
        <v>0</v>
      </c>
      <c r="OE3" s="4"/>
      <c r="OF3" s="4"/>
      <c r="OG3" s="4">
        <v>0</v>
      </c>
      <c r="OH3" s="4"/>
      <c r="OI3" s="4"/>
      <c r="OJ3" s="4"/>
      <c r="OK3" s="4"/>
      <c r="OL3" s="4"/>
      <c r="OM3" s="4">
        <v>0</v>
      </c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>
        <v>0</v>
      </c>
      <c r="PB3" s="4">
        <v>0</v>
      </c>
      <c r="PC3" s="4"/>
      <c r="PD3" s="4"/>
      <c r="PE3" s="4">
        <v>0</v>
      </c>
      <c r="PF3" s="4"/>
      <c r="PG3" s="4"/>
      <c r="PH3" s="4"/>
      <c r="PI3" s="4"/>
      <c r="PJ3" s="4"/>
      <c r="PK3" s="4">
        <v>0</v>
      </c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>
        <v>1386</v>
      </c>
      <c r="PX3" s="4">
        <v>0</v>
      </c>
      <c r="PY3" s="4">
        <v>0</v>
      </c>
      <c r="PZ3" s="4">
        <v>0</v>
      </c>
      <c r="QA3" s="4">
        <v>0</v>
      </c>
      <c r="QB3" s="4">
        <v>0</v>
      </c>
      <c r="QC3" s="4" t="s">
        <v>739</v>
      </c>
      <c r="QD3" s="4" t="s">
        <v>740</v>
      </c>
      <c r="QE3" s="4"/>
      <c r="QF3" s="4"/>
      <c r="QG3" s="4"/>
      <c r="QH3" s="4"/>
      <c r="QI3" s="4"/>
      <c r="QJ3" s="4">
        <v>0</v>
      </c>
      <c r="QK3" s="4">
        <v>43</v>
      </c>
      <c r="QL3" s="4"/>
      <c r="QM3" s="4"/>
      <c r="QN3" s="4">
        <v>7</v>
      </c>
      <c r="QO3" s="4"/>
      <c r="QP3" s="4"/>
      <c r="QQ3" s="4"/>
      <c r="QR3" s="4"/>
      <c r="QS3" s="4"/>
      <c r="QT3" s="4">
        <v>4</v>
      </c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>
        <v>0</v>
      </c>
      <c r="RI3" s="4">
        <v>20</v>
      </c>
      <c r="RJ3" s="4"/>
      <c r="RK3" s="4"/>
      <c r="RL3" s="4">
        <v>20</v>
      </c>
      <c r="RM3" s="4"/>
      <c r="RN3" s="4"/>
      <c r="RO3" s="4"/>
      <c r="RP3" s="4"/>
      <c r="RQ3" s="4"/>
      <c r="RR3" s="4">
        <v>20</v>
      </c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>
        <v>0</v>
      </c>
      <c r="SG3" s="4">
        <v>0</v>
      </c>
      <c r="SH3" s="4"/>
      <c r="SI3" s="4"/>
      <c r="SJ3" s="4">
        <v>7</v>
      </c>
      <c r="SK3" s="4"/>
      <c r="SL3" s="4"/>
      <c r="SM3" s="4"/>
      <c r="SN3" s="4"/>
      <c r="SO3" s="4"/>
      <c r="SP3" s="4">
        <v>0</v>
      </c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>
        <v>0</v>
      </c>
      <c r="TE3" s="4">
        <v>0</v>
      </c>
      <c r="TF3" s="4"/>
      <c r="TG3" s="4"/>
      <c r="TH3" s="4">
        <v>21</v>
      </c>
      <c r="TI3" s="4"/>
      <c r="TJ3" s="4"/>
      <c r="TK3" s="4"/>
      <c r="TL3" s="4">
        <v>54</v>
      </c>
      <c r="TM3" s="4">
        <v>50</v>
      </c>
      <c r="TN3" s="4">
        <v>6</v>
      </c>
      <c r="TO3" s="4">
        <v>4</v>
      </c>
      <c r="TP3" s="4"/>
      <c r="TQ3" s="4"/>
      <c r="TR3" s="4"/>
      <c r="TS3" s="4"/>
      <c r="TT3" s="4"/>
      <c r="TU3" s="4"/>
      <c r="TV3" s="4">
        <v>31</v>
      </c>
      <c r="TW3" s="4">
        <v>0</v>
      </c>
      <c r="TX3" s="4">
        <v>0</v>
      </c>
      <c r="TY3" s="4" t="s">
        <v>91</v>
      </c>
      <c r="TZ3" s="4">
        <v>0</v>
      </c>
      <c r="UA3" s="4">
        <v>6</v>
      </c>
      <c r="UB3" s="4">
        <v>0</v>
      </c>
      <c r="UC3" s="4">
        <v>0</v>
      </c>
      <c r="UD3" s="4">
        <v>0</v>
      </c>
      <c r="UE3" s="4">
        <v>0</v>
      </c>
      <c r="UF3" s="4">
        <v>0</v>
      </c>
      <c r="UG3" s="4">
        <v>0</v>
      </c>
      <c r="UH3" s="4">
        <v>100</v>
      </c>
      <c r="UI3" s="4">
        <v>1026</v>
      </c>
      <c r="UJ3" s="4">
        <v>100</v>
      </c>
      <c r="UK3" s="4">
        <v>1800</v>
      </c>
      <c r="UL3" s="4">
        <v>100</v>
      </c>
      <c r="UM3" s="4">
        <v>5760</v>
      </c>
      <c r="UN3" s="4">
        <v>100</v>
      </c>
      <c r="UO3" s="4">
        <v>25</v>
      </c>
      <c r="UP3" s="4">
        <v>100</v>
      </c>
      <c r="UQ3" s="4">
        <v>1045</v>
      </c>
      <c r="UR3" s="4">
        <v>100</v>
      </c>
      <c r="US3" s="4">
        <v>260</v>
      </c>
      <c r="UT3" s="4">
        <v>100</v>
      </c>
      <c r="UU3" s="4">
        <v>0</v>
      </c>
      <c r="UV3" s="4">
        <v>100</v>
      </c>
      <c r="UW3" s="4">
        <v>0</v>
      </c>
      <c r="UX3" s="4">
        <v>100</v>
      </c>
      <c r="UY3" s="5">
        <v>100</v>
      </c>
      <c r="UZ3" s="5">
        <v>69</v>
      </c>
      <c r="VA3" s="5">
        <v>10</v>
      </c>
      <c r="VB3" s="5"/>
      <c r="VC3" s="5"/>
      <c r="VD3" s="5"/>
      <c r="VE3" s="5">
        <v>0</v>
      </c>
      <c r="VF3" s="5">
        <v>0</v>
      </c>
      <c r="VG3" s="5">
        <v>0</v>
      </c>
      <c r="VH3" s="5">
        <v>0</v>
      </c>
      <c r="VI3" s="5"/>
      <c r="VJ3" s="5"/>
      <c r="VK3" s="5"/>
      <c r="VL3" s="5">
        <v>0</v>
      </c>
      <c r="VM3" s="5"/>
      <c r="VN3" s="5"/>
      <c r="VO3" s="5"/>
      <c r="VP3" s="5"/>
      <c r="VQ3" s="5"/>
      <c r="VR3" s="5">
        <v>0</v>
      </c>
      <c r="VS3" s="5">
        <v>0</v>
      </c>
      <c r="VT3" s="5">
        <v>0</v>
      </c>
      <c r="VU3" s="5"/>
      <c r="VV3" s="5"/>
      <c r="VW3" s="5"/>
      <c r="VX3" s="5">
        <v>15</v>
      </c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>
        <v>0</v>
      </c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>
        <v>0</v>
      </c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 t="s">
        <v>1889</v>
      </c>
      <c r="YH3" s="5" t="s">
        <v>1883</v>
      </c>
      <c r="YI3" s="5"/>
      <c r="YJ3" s="5"/>
      <c r="YK3" s="5"/>
      <c r="YL3" s="5"/>
      <c r="YM3" s="5"/>
      <c r="YN3" s="5"/>
      <c r="YO3" s="5"/>
      <c r="YP3" s="5"/>
      <c r="YQ3" s="5">
        <v>33.299999999999997</v>
      </c>
      <c r="YR3" s="5">
        <v>17.5</v>
      </c>
      <c r="YS3" s="5"/>
      <c r="YT3" s="5"/>
      <c r="YU3" s="5"/>
      <c r="YV3" s="5"/>
      <c r="YW3" s="5"/>
      <c r="YX3" s="5"/>
      <c r="YY3" s="5"/>
      <c r="YZ3" s="5"/>
      <c r="ZA3" s="5">
        <v>0</v>
      </c>
      <c r="ZB3" s="5">
        <v>0</v>
      </c>
      <c r="ZC3" s="5"/>
      <c r="ZD3" s="5"/>
      <c r="ZE3" s="5"/>
      <c r="ZF3" s="5"/>
      <c r="ZG3" s="5"/>
      <c r="ZH3" s="5"/>
      <c r="ZI3" s="5"/>
      <c r="ZJ3" s="5"/>
      <c r="ZK3" s="5" t="s">
        <v>1427</v>
      </c>
      <c r="ZL3" s="5"/>
      <c r="ZM3" s="5"/>
      <c r="ZN3" s="5">
        <v>1.08</v>
      </c>
      <c r="ZO3" s="5"/>
      <c r="ZP3" s="5"/>
      <c r="ZQ3" s="5">
        <v>0</v>
      </c>
      <c r="ZR3" s="5"/>
      <c r="ZS3" s="5" t="s">
        <v>1874</v>
      </c>
      <c r="ZT3" s="5" t="s">
        <v>1875</v>
      </c>
      <c r="ZU3" s="5" t="s">
        <v>1428</v>
      </c>
      <c r="ZV3" s="5" t="s">
        <v>1431</v>
      </c>
      <c r="ZW3" s="5" t="s">
        <v>1429</v>
      </c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 t="s">
        <v>1877</v>
      </c>
      <c r="AAL3" s="5"/>
      <c r="AAM3" s="5"/>
      <c r="AAN3" s="5"/>
      <c r="AAO3" s="5"/>
      <c r="AAP3" s="5" t="s">
        <v>1889</v>
      </c>
      <c r="AAQ3" s="5" t="s">
        <v>1883</v>
      </c>
      <c r="AAR3" s="5"/>
      <c r="AAS3" s="5"/>
      <c r="AAT3" s="5"/>
      <c r="AAU3" s="5"/>
      <c r="AAV3" s="5"/>
      <c r="AAW3" s="5"/>
      <c r="AAX3" s="5"/>
      <c r="AAY3" s="5"/>
      <c r="AAZ3" s="5" t="s">
        <v>1427</v>
      </c>
      <c r="ABA3" s="5"/>
      <c r="ABB3" s="5"/>
      <c r="ABC3" s="5">
        <v>150</v>
      </c>
      <c r="ABD3" s="5">
        <v>215</v>
      </c>
      <c r="ABE3" s="5"/>
      <c r="ABF3" s="5"/>
      <c r="ABG3" s="5">
        <v>0</v>
      </c>
      <c r="ABH3" s="5">
        <v>29</v>
      </c>
      <c r="ABI3" s="5">
        <v>0</v>
      </c>
      <c r="ABJ3" s="5">
        <v>38</v>
      </c>
      <c r="ABK3" s="5">
        <v>33</v>
      </c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>
        <v>2</v>
      </c>
      <c r="ACA3" s="5"/>
      <c r="ACB3" s="5"/>
      <c r="ACC3" s="5"/>
      <c r="ACD3" s="5"/>
      <c r="ACE3" s="5">
        <v>2.2000000000000002</v>
      </c>
      <c r="ACF3" s="5">
        <v>0</v>
      </c>
      <c r="ACG3" s="5"/>
      <c r="ACH3" s="5"/>
      <c r="ACI3" s="5"/>
      <c r="ACJ3" s="5"/>
      <c r="ACK3" s="5"/>
      <c r="ACL3" s="5"/>
      <c r="ACM3" s="5"/>
      <c r="ACN3" s="5"/>
      <c r="ACO3" s="5">
        <v>0.12</v>
      </c>
      <c r="ACP3" s="5"/>
      <c r="ACQ3" s="5"/>
      <c r="ACR3" s="5">
        <v>90</v>
      </c>
      <c r="ACS3" s="5">
        <v>0</v>
      </c>
      <c r="ACT3" s="5">
        <v>5</v>
      </c>
      <c r="ACU3" s="5">
        <v>0</v>
      </c>
      <c r="ACV3" s="5">
        <v>5</v>
      </c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>
        <v>1</v>
      </c>
      <c r="ADL3" s="5"/>
      <c r="ADM3" s="5"/>
      <c r="ADN3" s="5"/>
      <c r="ADO3" s="5"/>
      <c r="ADP3" s="5">
        <v>0.6</v>
      </c>
      <c r="ADQ3" s="5">
        <v>1.2</v>
      </c>
      <c r="ADR3" s="5"/>
      <c r="ADS3" s="5"/>
      <c r="ADT3" s="5"/>
      <c r="ADU3" s="5"/>
      <c r="ADV3" s="5"/>
      <c r="ADW3" s="5"/>
      <c r="ADX3" s="5"/>
      <c r="ADY3" s="5"/>
      <c r="ADZ3" s="5">
        <v>0</v>
      </c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 t="s">
        <v>2088</v>
      </c>
      <c r="AGZ3" s="5" t="s">
        <v>2088</v>
      </c>
      <c r="AHA3" s="5">
        <v>245</v>
      </c>
      <c r="AHB3" s="5">
        <v>0</v>
      </c>
      <c r="AHC3" s="5"/>
      <c r="AHD3" s="5"/>
      <c r="AHE3" s="5"/>
      <c r="AHF3" s="5">
        <v>100</v>
      </c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>
        <v>1.5</v>
      </c>
      <c r="AHV3" s="5"/>
      <c r="AHW3" s="5"/>
      <c r="AHX3" s="5"/>
      <c r="AHY3" s="5"/>
      <c r="AHZ3" s="5">
        <v>0.5</v>
      </c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>
        <v>100</v>
      </c>
      <c r="AIN3" s="5"/>
      <c r="AIO3" s="5"/>
      <c r="AIP3" s="5"/>
      <c r="AIQ3" s="5">
        <v>0</v>
      </c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>
        <v>0</v>
      </c>
      <c r="AJG3" s="5"/>
      <c r="AJH3" s="5"/>
      <c r="AJI3" s="5"/>
      <c r="AJJ3" s="5"/>
      <c r="AJK3" s="5">
        <v>0</v>
      </c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 t="s">
        <v>1879</v>
      </c>
      <c r="AJY3" s="5">
        <v>120</v>
      </c>
      <c r="AJZ3" s="5">
        <v>245</v>
      </c>
      <c r="AKA3" s="5">
        <v>0</v>
      </c>
      <c r="AKB3" s="5"/>
      <c r="AKC3" s="5"/>
      <c r="AKD3" s="5"/>
      <c r="AKE3" s="5">
        <v>100</v>
      </c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>
        <v>1.4</v>
      </c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>
        <v>100</v>
      </c>
      <c r="ALM3" s="5"/>
      <c r="ALN3" s="5"/>
      <c r="ALO3" s="5"/>
      <c r="ALP3" s="5">
        <v>0</v>
      </c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>
        <v>0</v>
      </c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 t="s">
        <v>1880</v>
      </c>
      <c r="AMX3" s="5">
        <v>120</v>
      </c>
      <c r="AMY3" s="5">
        <v>214</v>
      </c>
      <c r="AMZ3" s="5">
        <v>0</v>
      </c>
      <c r="ANA3" s="5"/>
      <c r="ANB3" s="5"/>
      <c r="ANC3" s="5"/>
      <c r="AND3" s="5">
        <v>100</v>
      </c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>
        <v>100</v>
      </c>
      <c r="AOL3" s="5"/>
      <c r="AOM3" s="5"/>
      <c r="AON3" s="5"/>
      <c r="AOO3" s="5">
        <v>0</v>
      </c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11">
        <v>9.49</v>
      </c>
      <c r="APP3" s="11">
        <v>70.569999999999993</v>
      </c>
      <c r="APQ3" s="11">
        <v>7.59</v>
      </c>
      <c r="APR3" s="11">
        <v>0</v>
      </c>
      <c r="APS3" s="11">
        <v>12.34</v>
      </c>
      <c r="APT3" s="11">
        <v>0</v>
      </c>
      <c r="APU3" s="11" t="s">
        <v>1650</v>
      </c>
      <c r="APV3" s="11">
        <v>385554.26</v>
      </c>
      <c r="APW3" s="11">
        <v>6119</v>
      </c>
      <c r="APX3" s="11">
        <v>7401</v>
      </c>
      <c r="APY3" s="11">
        <v>1.6</v>
      </c>
      <c r="APZ3" s="11">
        <v>63.2</v>
      </c>
      <c r="AQA3" s="11">
        <v>55.4</v>
      </c>
      <c r="AQB3" s="11">
        <v>6</v>
      </c>
      <c r="AQC3" s="11">
        <v>44.6</v>
      </c>
      <c r="AQD3" s="11">
        <v>1045</v>
      </c>
      <c r="AQE3" s="11"/>
      <c r="AQF3" s="11">
        <v>0</v>
      </c>
      <c r="AQG3" s="11"/>
      <c r="AQH3" s="11"/>
      <c r="AQI3" s="11"/>
      <c r="AQJ3" s="11">
        <v>0</v>
      </c>
      <c r="AQK3" s="11">
        <v>0</v>
      </c>
      <c r="AQL3" s="11">
        <v>0</v>
      </c>
      <c r="AQM3" s="11">
        <v>0</v>
      </c>
      <c r="AQN3" s="11">
        <v>0</v>
      </c>
      <c r="AQO3" s="11">
        <v>0</v>
      </c>
      <c r="AQP3" s="11">
        <v>0</v>
      </c>
      <c r="AQQ3" s="11">
        <v>0</v>
      </c>
      <c r="AQR3" s="11">
        <v>0</v>
      </c>
      <c r="AQS3" s="11"/>
      <c r="AQT3" s="11">
        <v>25.03</v>
      </c>
      <c r="AQU3" s="11">
        <v>558.28</v>
      </c>
      <c r="AQV3" s="11">
        <v>1.48</v>
      </c>
      <c r="AQW3" s="11">
        <v>0</v>
      </c>
      <c r="AQX3" s="11">
        <v>7415.83</v>
      </c>
      <c r="AQY3" s="11">
        <v>36.619999999999997</v>
      </c>
      <c r="AQZ3" s="11">
        <v>41.03</v>
      </c>
      <c r="ARA3" s="11">
        <v>10912.96</v>
      </c>
      <c r="ARB3" s="11">
        <v>67.06</v>
      </c>
      <c r="ARC3" s="11">
        <v>18.61</v>
      </c>
      <c r="ARD3" s="11">
        <v>14.33</v>
      </c>
      <c r="ARE3" s="11">
        <v>81.41</v>
      </c>
      <c r="ARF3" s="11">
        <v>17.190000000000001</v>
      </c>
      <c r="ARG3" s="11">
        <v>6.26</v>
      </c>
      <c r="ARH3" s="11">
        <v>52.27</v>
      </c>
      <c r="ARI3" s="11">
        <v>1.39</v>
      </c>
      <c r="ARJ3" s="11">
        <v>41.47</v>
      </c>
      <c r="ARK3" s="11">
        <v>35.229999999999997</v>
      </c>
      <c r="ARL3" s="11">
        <v>48.91</v>
      </c>
      <c r="ARM3" s="11">
        <v>13.56</v>
      </c>
      <c r="ARN3" s="11">
        <v>2.2999999999999998</v>
      </c>
      <c r="ARO3" s="11">
        <v>7.53</v>
      </c>
      <c r="ARP3" s="11">
        <v>18.23</v>
      </c>
      <c r="ARQ3" s="11">
        <v>0</v>
      </c>
      <c r="ARR3" s="11">
        <v>23.19</v>
      </c>
      <c r="ARS3" s="11">
        <v>0</v>
      </c>
      <c r="ART3" s="11">
        <v>0.08</v>
      </c>
      <c r="ARU3" s="11">
        <v>73.16</v>
      </c>
      <c r="ARV3" s="11">
        <v>10</v>
      </c>
      <c r="ARW3" s="11">
        <v>32.89</v>
      </c>
      <c r="ARX3" s="11">
        <v>2.0099999999999998</v>
      </c>
      <c r="ARY3" s="11">
        <v>0</v>
      </c>
      <c r="ARZ3" s="11">
        <v>0</v>
      </c>
      <c r="ASA3" s="11">
        <v>124.66</v>
      </c>
      <c r="ASB3" s="11">
        <v>34.9</v>
      </c>
      <c r="ASC3" s="11">
        <v>89.76</v>
      </c>
      <c r="ASD3" s="11">
        <v>13.5</v>
      </c>
      <c r="ASE3" s="11">
        <v>12.12</v>
      </c>
      <c r="ASF3" s="11">
        <v>45.7</v>
      </c>
      <c r="ASG3" s="11">
        <v>40.799999999999997</v>
      </c>
      <c r="ASH3" s="11">
        <v>26.61</v>
      </c>
      <c r="ASI3" s="11">
        <v>0.28000000000000003</v>
      </c>
      <c r="ASJ3" s="11"/>
      <c r="ASK3" s="11">
        <v>3523.57</v>
      </c>
      <c r="ASL3" s="11">
        <v>977.95</v>
      </c>
      <c r="ASM3" s="11">
        <v>752.73</v>
      </c>
      <c r="ASN3" s="11">
        <v>395.55</v>
      </c>
      <c r="ASO3" s="11">
        <v>4858.7</v>
      </c>
      <c r="ASP3" s="11">
        <v>77.08</v>
      </c>
      <c r="ASQ3" s="11">
        <v>22.92</v>
      </c>
      <c r="ASR3" s="11">
        <v>7.53</v>
      </c>
      <c r="ASS3" s="11">
        <v>0.87</v>
      </c>
      <c r="AST3" s="11">
        <v>0.51</v>
      </c>
      <c r="ASU3" s="11">
        <v>0.2</v>
      </c>
      <c r="ASV3" s="11">
        <v>0.09</v>
      </c>
      <c r="ASW3" s="11">
        <v>0.05</v>
      </c>
      <c r="ASX3" s="11">
        <v>7.0000000000000007E-2</v>
      </c>
      <c r="ASY3" s="11">
        <v>0.02</v>
      </c>
      <c r="ASZ3" s="11">
        <v>0</v>
      </c>
      <c r="ATA3" s="11">
        <v>0.94</v>
      </c>
      <c r="ATB3" s="11">
        <v>0</v>
      </c>
      <c r="ATC3" s="11">
        <v>0.02</v>
      </c>
      <c r="ATD3" s="11">
        <v>0.03</v>
      </c>
      <c r="ATE3" s="11">
        <v>0.01</v>
      </c>
      <c r="ATF3" s="11">
        <v>7.0000000000000007E-2</v>
      </c>
      <c r="ATG3" s="11">
        <v>18.75</v>
      </c>
      <c r="ATH3" s="11">
        <v>20.27</v>
      </c>
      <c r="ATI3" s="11">
        <v>689689.5</v>
      </c>
      <c r="ATJ3" s="11">
        <v>0.65</v>
      </c>
      <c r="ATK3" s="11">
        <v>0.2</v>
      </c>
      <c r="ATL3" s="11">
        <v>0.38</v>
      </c>
      <c r="ATM3" s="11">
        <v>0.14000000000000001</v>
      </c>
      <c r="ATN3" s="11">
        <v>0.01</v>
      </c>
      <c r="ATO3" s="11">
        <v>1.38</v>
      </c>
      <c r="ATP3" s="11">
        <v>35</v>
      </c>
      <c r="ATQ3" s="11">
        <v>558.28</v>
      </c>
      <c r="ATR3" s="11">
        <v>14</v>
      </c>
      <c r="ATS3" s="11">
        <v>5</v>
      </c>
      <c r="ATT3" s="11">
        <v>16</v>
      </c>
      <c r="ATU3" s="11">
        <v>93.46</v>
      </c>
      <c r="ATV3" s="11">
        <v>1.48</v>
      </c>
      <c r="ATW3" s="11">
        <v>0.06</v>
      </c>
      <c r="ATX3" s="11">
        <v>0.11</v>
      </c>
      <c r="ATY3" s="11">
        <v>0.82</v>
      </c>
      <c r="ATZ3" s="11">
        <v>0</v>
      </c>
      <c r="AUA3" s="11">
        <v>0</v>
      </c>
      <c r="AUB3" s="11">
        <v>1581.6</v>
      </c>
      <c r="AUC3" s="11">
        <v>25.03</v>
      </c>
      <c r="AUD3" s="11"/>
      <c r="AUE3" s="11">
        <v>6030</v>
      </c>
      <c r="AUF3" s="11">
        <v>33.130000000000003</v>
      </c>
      <c r="AUG3" s="11">
        <v>201</v>
      </c>
      <c r="AUH3" s="11">
        <v>89.54</v>
      </c>
      <c r="AUI3" s="11">
        <v>212.97</v>
      </c>
      <c r="AUJ3" s="11">
        <v>89.29</v>
      </c>
      <c r="AUK3" s="11">
        <v>23.19</v>
      </c>
      <c r="AUL3" s="11">
        <v>118.56</v>
      </c>
      <c r="AUM3" s="11">
        <v>8.1999999999999993</v>
      </c>
      <c r="AUN3" s="11">
        <v>0.09</v>
      </c>
      <c r="AUO3" s="11">
        <v>0.67</v>
      </c>
      <c r="AUP3" s="11">
        <v>16.53</v>
      </c>
      <c r="AUQ3" s="11">
        <v>194</v>
      </c>
      <c r="AUR3" s="11" t="s">
        <v>1649</v>
      </c>
      <c r="AUS3" s="11" t="s">
        <v>368</v>
      </c>
      <c r="AUT3" s="11">
        <v>112.58</v>
      </c>
      <c r="AUU3" s="11">
        <v>23.66</v>
      </c>
      <c r="AUV3" s="11"/>
      <c r="AUW3" s="11">
        <v>0</v>
      </c>
      <c r="AUX3" s="11">
        <v>0</v>
      </c>
      <c r="AUY3" s="11">
        <v>0</v>
      </c>
      <c r="AUZ3" s="11">
        <v>0</v>
      </c>
      <c r="AVA3" s="11">
        <v>0</v>
      </c>
      <c r="AVB3" s="11">
        <v>0</v>
      </c>
      <c r="AVC3" s="11">
        <v>0</v>
      </c>
      <c r="AVD3" s="11">
        <v>0</v>
      </c>
      <c r="AVE3" s="11">
        <v>0</v>
      </c>
      <c r="AVF3" s="11">
        <v>0</v>
      </c>
      <c r="AVG3" s="11">
        <v>0</v>
      </c>
      <c r="AVH3" s="11">
        <v>0</v>
      </c>
      <c r="AVI3" s="11">
        <v>0</v>
      </c>
      <c r="AVJ3" s="11">
        <v>0</v>
      </c>
      <c r="AVK3" s="11">
        <v>0</v>
      </c>
      <c r="AVL3" s="11">
        <v>0</v>
      </c>
      <c r="AVM3" s="11">
        <v>0</v>
      </c>
      <c r="AVN3" s="11">
        <v>0</v>
      </c>
      <c r="AVO3" s="11">
        <v>0</v>
      </c>
      <c r="AVP3" s="11"/>
      <c r="AVQ3" s="11">
        <v>0</v>
      </c>
      <c r="AVR3" s="11">
        <v>0</v>
      </c>
      <c r="AVS3" s="11">
        <v>0</v>
      </c>
      <c r="AVT3" s="11">
        <v>66.67</v>
      </c>
      <c r="AVU3" s="11">
        <v>0</v>
      </c>
      <c r="AVV3" s="11">
        <v>0</v>
      </c>
      <c r="AVW3" s="11">
        <v>0</v>
      </c>
      <c r="AVX3" s="11">
        <v>0</v>
      </c>
      <c r="AVY3" s="11"/>
      <c r="AVZ3" s="11">
        <v>2</v>
      </c>
      <c r="AWA3" s="11">
        <v>0</v>
      </c>
      <c r="AWB3" s="11">
        <v>0</v>
      </c>
      <c r="AWC3" s="11">
        <v>205000</v>
      </c>
      <c r="AWD3" s="11">
        <v>0</v>
      </c>
      <c r="AWE3" s="11">
        <v>0.12</v>
      </c>
      <c r="AWF3" s="11">
        <v>0.91</v>
      </c>
      <c r="AWG3" s="11">
        <v>0.09</v>
      </c>
      <c r="AWH3" s="11">
        <v>0.12</v>
      </c>
      <c r="AWI3" s="11">
        <v>8.1999999999999993</v>
      </c>
      <c r="AWJ3" s="11">
        <v>0</v>
      </c>
      <c r="AWK3" s="11">
        <v>23.2</v>
      </c>
      <c r="AWL3" s="11">
        <v>0</v>
      </c>
      <c r="AWM3" s="11">
        <v>0</v>
      </c>
      <c r="AWN3" s="11">
        <v>1.6</v>
      </c>
      <c r="AWO3" s="11">
        <v>1</v>
      </c>
      <c r="AWP3" s="11">
        <v>1</v>
      </c>
      <c r="AWQ3" s="11">
        <v>1</v>
      </c>
      <c r="AWR3" s="11">
        <v>0</v>
      </c>
      <c r="AWS3" s="11">
        <v>1</v>
      </c>
      <c r="AWT3" s="11">
        <v>0</v>
      </c>
      <c r="AWU3" s="11">
        <v>0</v>
      </c>
      <c r="AWV3" s="11">
        <v>0</v>
      </c>
      <c r="AWW3" s="11">
        <v>0</v>
      </c>
      <c r="AWX3" s="11">
        <v>0</v>
      </c>
      <c r="AWY3" s="11">
        <v>0</v>
      </c>
      <c r="AWZ3" s="11">
        <v>0</v>
      </c>
      <c r="AXA3" s="11">
        <v>0</v>
      </c>
      <c r="AXB3" s="11">
        <v>0</v>
      </c>
      <c r="AXC3" s="11">
        <v>0</v>
      </c>
      <c r="AXD3" s="11">
        <v>0</v>
      </c>
      <c r="AXE3" s="11">
        <v>0</v>
      </c>
      <c r="AXF3" s="11">
        <v>7.0000000000000007E-2</v>
      </c>
      <c r="AXG3" s="11">
        <v>159</v>
      </c>
      <c r="AXH3" s="11">
        <v>7293</v>
      </c>
      <c r="AXI3" s="11">
        <v>6119</v>
      </c>
      <c r="AXJ3" s="11">
        <v>6698</v>
      </c>
      <c r="AXK3" s="11">
        <v>75</v>
      </c>
      <c r="AXL3" s="11">
        <v>1232</v>
      </c>
      <c r="AXM3" s="11">
        <v>978</v>
      </c>
      <c r="AXN3" s="11">
        <v>0.441</v>
      </c>
      <c r="AXO3" s="11">
        <v>0</v>
      </c>
      <c r="AXP3" s="11">
        <v>0</v>
      </c>
      <c r="AXQ3" s="11">
        <v>0</v>
      </c>
      <c r="AXR3" s="11">
        <v>0</v>
      </c>
      <c r="AXS3" s="11">
        <v>0</v>
      </c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>
        <v>903.53</v>
      </c>
      <c r="AYL3" s="11"/>
      <c r="AYM3" s="11"/>
      <c r="AYN3" s="11"/>
      <c r="AYO3" s="11">
        <v>0</v>
      </c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>
        <v>15.99</v>
      </c>
      <c r="AZD3" s="11">
        <v>14.78</v>
      </c>
      <c r="AZE3" s="11"/>
      <c r="AZF3" s="11"/>
      <c r="AZG3" s="11"/>
      <c r="AZH3" s="11"/>
      <c r="AZI3" s="11"/>
      <c r="AZJ3" s="11">
        <v>23.51</v>
      </c>
      <c r="AZK3" s="11"/>
      <c r="AZL3" s="34">
        <v>7.77519188647829E-3</v>
      </c>
      <c r="AZM3" s="11"/>
      <c r="AZN3" s="11">
        <v>0.13</v>
      </c>
      <c r="AZO3" s="11"/>
      <c r="AZP3" s="11"/>
      <c r="AZQ3" s="34">
        <v>4.3761393780928203E-3</v>
      </c>
      <c r="AZR3" s="11"/>
      <c r="AZS3" s="11">
        <v>7.0000000000000007E-2</v>
      </c>
      <c r="AZT3" s="11"/>
      <c r="AZU3" s="11"/>
      <c r="AZV3" s="11">
        <v>1.87</v>
      </c>
      <c r="AZW3" s="11"/>
      <c r="AZX3" s="11">
        <v>31.99</v>
      </c>
      <c r="AZY3" s="11"/>
      <c r="AZZ3" s="11"/>
      <c r="BAA3" s="11"/>
      <c r="BAB3" s="11"/>
      <c r="BAC3" s="11"/>
      <c r="BAD3" s="11"/>
      <c r="BAE3" s="13">
        <f t="shared" ref="BAE3:BAE17" si="0">ATA3*1000*1.033</f>
        <v>971.01999999999987</v>
      </c>
      <c r="BAF3" s="13">
        <f>AZQ3*1000*1.033</f>
        <v>4.520551977569883</v>
      </c>
      <c r="BAG3" s="35">
        <f>AZL3*1000*1.033</f>
        <v>8.0317732187320736</v>
      </c>
      <c r="BAH3" s="13" t="e">
        <f>#REF!*10000/(FA3*1.033)*1000</f>
        <v>#REF!</v>
      </c>
      <c r="BAI3" s="13">
        <f t="shared" ref="BAI3:BAI17" si="1">ATO3/1.033*1000</f>
        <v>1335.9148112294288</v>
      </c>
      <c r="BAJ3" s="13">
        <f t="shared" ref="BAJ3:BAJ17" si="2">AQV3</f>
        <v>1.48</v>
      </c>
      <c r="BAK3" s="38">
        <v>5.440063001145476</v>
      </c>
      <c r="BAL3" s="38">
        <v>1.927547850235755</v>
      </c>
      <c r="BAM3" s="38">
        <v>5.1703957380535552</v>
      </c>
      <c r="BAN3" s="38">
        <v>2.0659139900395629</v>
      </c>
      <c r="BAO3" s="38">
        <v>3.8262526515882889</v>
      </c>
      <c r="BAP3" s="38">
        <v>7.962134502923977</v>
      </c>
      <c r="BAQ3" s="38">
        <v>7.6167161362709068</v>
      </c>
      <c r="BAR3" s="38">
        <v>1.4580915603665785</v>
      </c>
      <c r="BAS3" s="38">
        <v>2.7684088380011218</v>
      </c>
      <c r="BAT3" s="38">
        <v>5.7786415546781473</v>
      </c>
      <c r="BAU3" s="38">
        <v>6.6554691689433394</v>
      </c>
      <c r="BAV3" s="38">
        <v>4.6692029617625632</v>
      </c>
      <c r="BAW3" s="38">
        <v>3.3814070471616402</v>
      </c>
      <c r="BAX3" s="38">
        <v>2.4044518032841955</v>
      </c>
      <c r="BAY3" s="38">
        <v>4.7671242775838953</v>
      </c>
      <c r="BAZ3" s="36">
        <v>8.3649484536082497</v>
      </c>
      <c r="BBA3" s="36">
        <v>8.4994889096575168</v>
      </c>
      <c r="BBB3" s="36">
        <v>7.0974668303827553</v>
      </c>
      <c r="BBC3" s="37">
        <v>9.3636369929666845</v>
      </c>
      <c r="BBD3" s="37">
        <v>3.370057633229151</v>
      </c>
      <c r="BBE3" s="36">
        <v>7.3957668223276825</v>
      </c>
    </row>
    <row r="4" spans="1:1409" x14ac:dyDescent="0.2">
      <c r="A4" t="s">
        <v>89</v>
      </c>
      <c r="B4" s="28">
        <v>15012010</v>
      </c>
      <c r="C4" t="s">
        <v>1732</v>
      </c>
      <c r="D4" t="s">
        <v>1733</v>
      </c>
      <c r="E4" s="28">
        <v>2013</v>
      </c>
      <c r="F4" s="29">
        <v>44260</v>
      </c>
      <c r="G4" s="28" t="s">
        <v>90</v>
      </c>
      <c r="H4" s="31" t="s">
        <v>91</v>
      </c>
      <c r="I4" s="31" t="s">
        <v>93</v>
      </c>
      <c r="J4" s="31" t="s">
        <v>96</v>
      </c>
      <c r="K4" s="31"/>
      <c r="L4" s="1" t="s">
        <v>91</v>
      </c>
      <c r="M4" s="1" t="s">
        <v>91</v>
      </c>
      <c r="N4" s="1" t="s">
        <v>93</v>
      </c>
      <c r="O4" s="1" t="s">
        <v>91</v>
      </c>
      <c r="P4" s="1"/>
      <c r="Q4" s="1" t="s">
        <v>91</v>
      </c>
      <c r="R4" s="1" t="s">
        <v>91</v>
      </c>
      <c r="S4" s="1" t="s">
        <v>91</v>
      </c>
      <c r="T4" s="1" t="s">
        <v>91</v>
      </c>
      <c r="U4" s="1"/>
      <c r="V4" s="1"/>
      <c r="W4" s="1" t="s">
        <v>91</v>
      </c>
      <c r="X4" s="1"/>
      <c r="Y4" s="1"/>
      <c r="Z4" s="31" t="s">
        <v>94</v>
      </c>
      <c r="AA4" s="31" t="s">
        <v>91</v>
      </c>
      <c r="AB4" s="31">
        <v>2</v>
      </c>
      <c r="AC4" s="31">
        <v>20445</v>
      </c>
      <c r="AD4" s="31" t="s">
        <v>91</v>
      </c>
      <c r="AE4" s="31"/>
      <c r="AF4" s="31">
        <v>0</v>
      </c>
      <c r="AG4" s="31"/>
      <c r="AH4" s="31"/>
      <c r="AI4" s="31">
        <v>0</v>
      </c>
      <c r="AJ4" s="31">
        <v>0</v>
      </c>
      <c r="AK4" s="31"/>
      <c r="AL4" s="31" t="s">
        <v>91</v>
      </c>
      <c r="AM4" s="31"/>
      <c r="AN4" s="31"/>
      <c r="AO4" s="31"/>
      <c r="AP4" s="31" t="s">
        <v>91</v>
      </c>
      <c r="AQ4" s="31"/>
      <c r="AR4" s="31"/>
      <c r="AS4" s="31"/>
      <c r="AT4" s="31">
        <v>6249</v>
      </c>
      <c r="AU4" s="31">
        <v>0</v>
      </c>
      <c r="AV4" s="31">
        <v>0</v>
      </c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 t="s">
        <v>91</v>
      </c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0" t="s">
        <v>247</v>
      </c>
      <c r="CP4" s="30"/>
      <c r="CQ4" s="30"/>
      <c r="CR4" s="30">
        <v>100</v>
      </c>
      <c r="CS4" s="30"/>
      <c r="CT4" s="30"/>
      <c r="CU4" s="30">
        <v>47</v>
      </c>
      <c r="CV4" s="30">
        <v>17</v>
      </c>
      <c r="CW4" s="30">
        <v>13</v>
      </c>
      <c r="CX4" s="30">
        <v>9</v>
      </c>
      <c r="CY4" s="30">
        <v>0</v>
      </c>
      <c r="CZ4" s="30">
        <v>0</v>
      </c>
      <c r="DA4" s="30">
        <v>48</v>
      </c>
      <c r="DB4" s="30">
        <v>12</v>
      </c>
      <c r="DC4" s="30">
        <v>14</v>
      </c>
      <c r="DD4" s="30">
        <v>9</v>
      </c>
      <c r="DE4" s="30"/>
      <c r="DF4" s="30"/>
      <c r="DG4" s="30">
        <v>44</v>
      </c>
      <c r="DH4" s="30">
        <v>19</v>
      </c>
      <c r="DI4" s="30">
        <v>13</v>
      </c>
      <c r="DJ4" s="30">
        <v>10</v>
      </c>
      <c r="DK4" s="30"/>
      <c r="DL4" s="30"/>
      <c r="DM4" s="30">
        <v>619</v>
      </c>
      <c r="DN4" s="30">
        <v>155</v>
      </c>
      <c r="DO4" s="30">
        <v>353</v>
      </c>
      <c r="DP4" s="30">
        <v>569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1</v>
      </c>
      <c r="DW4" s="30">
        <v>0</v>
      </c>
      <c r="DX4" s="30"/>
      <c r="DY4" s="30">
        <v>12</v>
      </c>
      <c r="DZ4" s="30">
        <v>0</v>
      </c>
      <c r="EA4" s="30">
        <v>0</v>
      </c>
      <c r="EB4" s="30">
        <v>0</v>
      </c>
      <c r="EC4" s="30">
        <v>0</v>
      </c>
      <c r="ED4" s="30">
        <v>0</v>
      </c>
      <c r="EE4" s="30">
        <v>2</v>
      </c>
      <c r="EF4" s="30">
        <v>20</v>
      </c>
      <c r="EG4" s="30">
        <v>0</v>
      </c>
      <c r="EH4" s="30"/>
      <c r="EI4" s="30">
        <v>0</v>
      </c>
      <c r="EJ4" s="30">
        <v>0</v>
      </c>
      <c r="EK4" s="30">
        <v>0</v>
      </c>
      <c r="EL4" s="30">
        <v>353</v>
      </c>
      <c r="EM4" s="30">
        <v>0</v>
      </c>
      <c r="EN4" s="30">
        <v>0</v>
      </c>
      <c r="EO4" s="30">
        <v>650</v>
      </c>
      <c r="EP4" s="30">
        <v>0</v>
      </c>
      <c r="EQ4" s="30">
        <v>0</v>
      </c>
      <c r="ER4" s="30">
        <v>0</v>
      </c>
      <c r="ES4" s="30">
        <v>0</v>
      </c>
      <c r="ET4" s="30"/>
      <c r="EU4" s="30">
        <v>550</v>
      </c>
      <c r="EV4" s="30">
        <v>50</v>
      </c>
      <c r="EW4" s="30">
        <v>0</v>
      </c>
      <c r="EX4" s="30"/>
      <c r="EY4" s="30">
        <v>247000</v>
      </c>
      <c r="EZ4" s="30">
        <v>13000</v>
      </c>
      <c r="FA4" s="30">
        <v>260000</v>
      </c>
      <c r="FB4" s="30">
        <v>40</v>
      </c>
      <c r="FC4" s="30">
        <v>32</v>
      </c>
      <c r="FD4" s="30"/>
      <c r="FE4" s="30">
        <v>35</v>
      </c>
      <c r="FF4" s="30" t="s">
        <v>1805</v>
      </c>
      <c r="FG4" s="30">
        <v>26</v>
      </c>
      <c r="FH4" s="30"/>
      <c r="FI4" s="30"/>
      <c r="FJ4" s="30"/>
      <c r="FK4" s="30"/>
      <c r="FL4" s="30"/>
      <c r="FM4" s="30"/>
      <c r="FN4" s="30"/>
      <c r="FO4" s="30">
        <v>0</v>
      </c>
      <c r="FP4" s="30"/>
      <c r="FQ4" s="30"/>
      <c r="FR4" s="30"/>
      <c r="FS4" s="30">
        <v>67.099999999999994</v>
      </c>
      <c r="FT4" s="30">
        <v>8372</v>
      </c>
      <c r="FU4" s="32">
        <v>365</v>
      </c>
      <c r="FV4" s="32">
        <v>365</v>
      </c>
      <c r="FW4" s="32">
        <v>365</v>
      </c>
      <c r="FX4" s="32">
        <v>334</v>
      </c>
      <c r="FY4" s="32">
        <v>0</v>
      </c>
      <c r="FZ4" s="32">
        <v>161</v>
      </c>
      <c r="GA4" s="32">
        <v>243</v>
      </c>
      <c r="GB4" s="32">
        <v>152</v>
      </c>
      <c r="GC4" s="32">
        <v>106</v>
      </c>
      <c r="GD4" s="32" t="s">
        <v>1815</v>
      </c>
      <c r="GE4" s="32" t="s">
        <v>1816</v>
      </c>
      <c r="GF4" s="32" t="s">
        <v>1816</v>
      </c>
      <c r="GG4" s="32" t="s">
        <v>1816</v>
      </c>
      <c r="GH4" s="32" t="s">
        <v>91</v>
      </c>
      <c r="GI4" s="32" t="s">
        <v>91</v>
      </c>
      <c r="GJ4" s="32">
        <v>4</v>
      </c>
      <c r="GK4" s="32"/>
      <c r="GL4" s="32">
        <v>0</v>
      </c>
      <c r="GM4" s="32" t="s">
        <v>369</v>
      </c>
      <c r="GN4" s="32"/>
      <c r="GO4" s="32"/>
      <c r="GP4" s="32" t="s">
        <v>370</v>
      </c>
      <c r="GQ4" s="32" t="s">
        <v>371</v>
      </c>
      <c r="GR4" s="32">
        <v>0</v>
      </c>
      <c r="GS4" s="32">
        <v>0</v>
      </c>
      <c r="GT4" s="32">
        <v>0</v>
      </c>
      <c r="GU4" s="32">
        <v>0</v>
      </c>
      <c r="GV4" s="32">
        <v>0</v>
      </c>
      <c r="GW4" s="32">
        <v>0</v>
      </c>
      <c r="GX4" s="32">
        <v>0</v>
      </c>
      <c r="GY4" s="32">
        <v>5.8</v>
      </c>
      <c r="GZ4" s="32">
        <v>8</v>
      </c>
      <c r="HA4" s="32">
        <v>3.5</v>
      </c>
      <c r="HB4" s="32">
        <v>5.8</v>
      </c>
      <c r="HC4" s="32">
        <v>29</v>
      </c>
      <c r="HD4" s="32">
        <v>0</v>
      </c>
      <c r="HE4" s="32">
        <v>0</v>
      </c>
      <c r="HF4" s="32">
        <v>2.2999999999999998</v>
      </c>
      <c r="HG4" s="32">
        <v>2.2000000000000002</v>
      </c>
      <c r="HH4" s="32">
        <v>2</v>
      </c>
      <c r="HI4" s="32">
        <v>4.0999999999999996</v>
      </c>
      <c r="HJ4" s="32">
        <v>10.9</v>
      </c>
      <c r="HK4" s="32">
        <v>0</v>
      </c>
      <c r="HL4" s="32">
        <v>0</v>
      </c>
      <c r="HM4" s="32">
        <v>0</v>
      </c>
      <c r="HN4" s="32"/>
      <c r="HO4" s="32"/>
      <c r="HP4" s="32">
        <v>5.8</v>
      </c>
      <c r="HQ4" s="32">
        <v>8</v>
      </c>
      <c r="HR4" s="32">
        <v>3.5</v>
      </c>
      <c r="HS4" s="32">
        <v>2.2999999999999998</v>
      </c>
      <c r="HT4" s="32">
        <v>2.2000000000000002</v>
      </c>
      <c r="HU4" s="32">
        <v>2</v>
      </c>
      <c r="HV4" s="4">
        <v>0</v>
      </c>
      <c r="HW4" s="4">
        <v>0</v>
      </c>
      <c r="HX4" s="4">
        <v>22</v>
      </c>
      <c r="HY4" s="4">
        <v>14.5</v>
      </c>
      <c r="HZ4" s="4">
        <v>10</v>
      </c>
      <c r="IA4" s="4">
        <v>0</v>
      </c>
      <c r="IB4" s="4">
        <v>6</v>
      </c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>
        <v>5</v>
      </c>
      <c r="IP4" s="4">
        <v>0</v>
      </c>
      <c r="IQ4" s="4">
        <v>0</v>
      </c>
      <c r="IR4" s="4">
        <v>0</v>
      </c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>
        <v>9</v>
      </c>
      <c r="JJ4" s="4"/>
      <c r="JK4" s="4"/>
      <c r="JL4" s="4"/>
      <c r="JM4" s="4"/>
      <c r="JN4" s="4"/>
      <c r="JO4" s="4"/>
      <c r="JP4" s="4"/>
      <c r="JQ4" s="4">
        <v>50</v>
      </c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>
        <v>0</v>
      </c>
      <c r="KD4" s="4">
        <v>0</v>
      </c>
      <c r="KE4" s="4">
        <v>15</v>
      </c>
      <c r="KF4" s="4">
        <v>15</v>
      </c>
      <c r="KG4" s="4">
        <v>100</v>
      </c>
      <c r="KH4" s="4">
        <v>0</v>
      </c>
      <c r="KI4" s="4"/>
      <c r="KJ4" s="4"/>
      <c r="KK4" s="4">
        <v>0</v>
      </c>
      <c r="KL4" s="4">
        <v>0</v>
      </c>
      <c r="KM4" s="4">
        <v>0</v>
      </c>
      <c r="KN4" s="4"/>
      <c r="KO4" s="4">
        <v>0</v>
      </c>
      <c r="KP4" s="4"/>
      <c r="KQ4" s="4"/>
      <c r="KR4" s="4"/>
      <c r="KS4" s="4"/>
      <c r="KT4" s="4"/>
      <c r="KU4" s="4">
        <v>0</v>
      </c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>
        <v>0</v>
      </c>
      <c r="LJ4" s="4">
        <v>0</v>
      </c>
      <c r="LK4" s="4">
        <v>0</v>
      </c>
      <c r="LL4" s="4"/>
      <c r="LM4" s="4">
        <v>0</v>
      </c>
      <c r="LN4" s="4"/>
      <c r="LO4" s="4"/>
      <c r="LP4" s="4"/>
      <c r="LQ4" s="4"/>
      <c r="LR4" s="4"/>
      <c r="LS4" s="4">
        <v>0</v>
      </c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>
        <v>0</v>
      </c>
      <c r="MH4" s="4">
        <v>0</v>
      </c>
      <c r="MI4" s="4">
        <v>0</v>
      </c>
      <c r="MJ4" s="4"/>
      <c r="MK4" s="4">
        <v>0</v>
      </c>
      <c r="ML4" s="4"/>
      <c r="MM4" s="4"/>
      <c r="MN4" s="4"/>
      <c r="MO4" s="4"/>
      <c r="MP4" s="4"/>
      <c r="MQ4" s="4">
        <v>0</v>
      </c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>
        <v>0</v>
      </c>
      <c r="NF4" s="4">
        <v>0</v>
      </c>
      <c r="NG4" s="4">
        <v>48</v>
      </c>
      <c r="NH4" s="4"/>
      <c r="NI4" s="4">
        <v>18</v>
      </c>
      <c r="NJ4" s="4"/>
      <c r="NK4" s="4"/>
      <c r="NL4" s="4"/>
      <c r="NM4" s="4"/>
      <c r="NN4" s="4"/>
      <c r="NO4" s="4">
        <v>68</v>
      </c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>
        <v>50</v>
      </c>
      <c r="OD4" s="4">
        <v>0</v>
      </c>
      <c r="OE4" s="4">
        <v>12</v>
      </c>
      <c r="OF4" s="4"/>
      <c r="OG4" s="4">
        <v>46</v>
      </c>
      <c r="OH4" s="4"/>
      <c r="OI4" s="4"/>
      <c r="OJ4" s="4"/>
      <c r="OK4" s="4"/>
      <c r="OL4" s="4"/>
      <c r="OM4" s="4">
        <v>24</v>
      </c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>
        <v>75</v>
      </c>
      <c r="PB4" s="4">
        <v>0</v>
      </c>
      <c r="PC4" s="4">
        <v>24</v>
      </c>
      <c r="PD4" s="4"/>
      <c r="PE4" s="4">
        <v>0</v>
      </c>
      <c r="PF4" s="4"/>
      <c r="PG4" s="4"/>
      <c r="PH4" s="4"/>
      <c r="PI4" s="4"/>
      <c r="PJ4" s="4"/>
      <c r="PK4" s="4">
        <v>48</v>
      </c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>
        <v>0</v>
      </c>
      <c r="PX4" s="4">
        <v>0</v>
      </c>
      <c r="PY4" s="4">
        <v>0</v>
      </c>
      <c r="PZ4" s="4">
        <v>860</v>
      </c>
      <c r="QA4" s="4">
        <v>1592</v>
      </c>
      <c r="QB4" s="4">
        <v>1650</v>
      </c>
      <c r="QC4" s="4" t="s">
        <v>740</v>
      </c>
      <c r="QD4" s="4"/>
      <c r="QE4" s="4"/>
      <c r="QF4" s="4"/>
      <c r="QG4" s="4"/>
      <c r="QH4" s="4"/>
      <c r="QI4" s="4"/>
      <c r="QJ4" s="4">
        <v>0</v>
      </c>
      <c r="QK4" s="4">
        <v>23</v>
      </c>
      <c r="QL4" s="4">
        <v>0</v>
      </c>
      <c r="QM4" s="4"/>
      <c r="QN4" s="4">
        <v>0</v>
      </c>
      <c r="QO4" s="4"/>
      <c r="QP4" s="4"/>
      <c r="QQ4" s="4"/>
      <c r="QR4" s="4"/>
      <c r="QS4" s="4"/>
      <c r="QT4" s="4">
        <v>0</v>
      </c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>
        <v>0</v>
      </c>
      <c r="RI4" s="4">
        <v>20</v>
      </c>
      <c r="RJ4" s="4">
        <v>0</v>
      </c>
      <c r="RK4" s="4"/>
      <c r="RL4" s="4">
        <v>0</v>
      </c>
      <c r="RM4" s="4"/>
      <c r="RN4" s="4"/>
      <c r="RO4" s="4"/>
      <c r="RP4" s="4"/>
      <c r="RQ4" s="4"/>
      <c r="RR4" s="4">
        <v>0</v>
      </c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>
        <v>40</v>
      </c>
      <c r="TM4" s="4"/>
      <c r="TN4" s="4"/>
      <c r="TO4" s="4"/>
      <c r="TP4" s="4"/>
      <c r="TQ4" s="4"/>
      <c r="TR4" s="4"/>
      <c r="TS4" s="4"/>
      <c r="TT4" s="4"/>
      <c r="TU4" s="4"/>
      <c r="TV4" s="4">
        <v>14</v>
      </c>
      <c r="TW4" s="4">
        <v>0</v>
      </c>
      <c r="TX4" s="4">
        <v>0</v>
      </c>
      <c r="TY4" s="4" t="s">
        <v>91</v>
      </c>
      <c r="TZ4" s="4">
        <v>0</v>
      </c>
      <c r="UA4" s="4">
        <v>22</v>
      </c>
      <c r="UB4" s="4">
        <v>0</v>
      </c>
      <c r="UC4" s="4">
        <v>0</v>
      </c>
      <c r="UD4" s="4">
        <v>0</v>
      </c>
      <c r="UE4" s="4">
        <v>0</v>
      </c>
      <c r="UF4" s="4">
        <v>0</v>
      </c>
      <c r="UG4" s="4">
        <v>0</v>
      </c>
      <c r="UH4" s="4">
        <v>100</v>
      </c>
      <c r="UI4" s="4">
        <v>163</v>
      </c>
      <c r="UJ4" s="4">
        <v>100</v>
      </c>
      <c r="UK4" s="4">
        <v>0</v>
      </c>
      <c r="UL4" s="4">
        <v>100</v>
      </c>
      <c r="UM4" s="4">
        <v>0</v>
      </c>
      <c r="UN4" s="4">
        <v>100</v>
      </c>
      <c r="UO4" s="4">
        <v>0</v>
      </c>
      <c r="UP4" s="4">
        <v>100</v>
      </c>
      <c r="UQ4" s="4">
        <v>2730</v>
      </c>
      <c r="UR4" s="4">
        <v>80</v>
      </c>
      <c r="US4" s="4">
        <v>0</v>
      </c>
      <c r="UT4" s="4">
        <v>100</v>
      </c>
      <c r="UU4" s="4">
        <v>0</v>
      </c>
      <c r="UV4" s="4">
        <v>100</v>
      </c>
      <c r="UW4" s="4">
        <v>0</v>
      </c>
      <c r="UX4" s="4">
        <v>100</v>
      </c>
      <c r="UY4" s="5">
        <v>100</v>
      </c>
      <c r="UZ4" s="5">
        <v>100</v>
      </c>
      <c r="VA4" s="5">
        <v>0</v>
      </c>
      <c r="VB4" s="5">
        <v>10</v>
      </c>
      <c r="VC4" s="5">
        <v>0</v>
      </c>
      <c r="VD4" s="5">
        <v>0</v>
      </c>
      <c r="VE4" s="5">
        <v>0</v>
      </c>
      <c r="VF4" s="5">
        <v>10</v>
      </c>
      <c r="VG4" s="5">
        <v>0</v>
      </c>
      <c r="VH4" s="5">
        <v>0</v>
      </c>
      <c r="VI4" s="5">
        <v>0</v>
      </c>
      <c r="VJ4" s="5">
        <v>0</v>
      </c>
      <c r="VK4" s="5">
        <v>0</v>
      </c>
      <c r="VL4" s="5">
        <v>0</v>
      </c>
      <c r="VM4" s="5"/>
      <c r="VN4" s="5"/>
      <c r="VO4" s="5"/>
      <c r="VP4" s="5"/>
      <c r="VQ4" s="5"/>
      <c r="VR4" s="5">
        <v>0</v>
      </c>
      <c r="VS4" s="5">
        <v>0</v>
      </c>
      <c r="VT4" s="5">
        <v>0</v>
      </c>
      <c r="VU4" s="5">
        <v>0</v>
      </c>
      <c r="VV4" s="5">
        <v>0</v>
      </c>
      <c r="VW4" s="5">
        <v>0</v>
      </c>
      <c r="VX4" s="5">
        <v>0</v>
      </c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>
        <v>0</v>
      </c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>
        <v>0</v>
      </c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 t="s">
        <v>1425</v>
      </c>
      <c r="YH4" s="5" t="s">
        <v>1426</v>
      </c>
      <c r="YI4" s="5" t="s">
        <v>1872</v>
      </c>
      <c r="YJ4" s="5"/>
      <c r="YK4" s="5"/>
      <c r="YL4" s="5"/>
      <c r="YM4" s="5"/>
      <c r="YN4" s="5"/>
      <c r="YO4" s="5"/>
      <c r="YP4" s="5"/>
      <c r="YQ4" s="5">
        <v>29</v>
      </c>
      <c r="YR4" s="5">
        <v>2.2999999999999998</v>
      </c>
      <c r="YS4" s="5">
        <v>5</v>
      </c>
      <c r="YT4" s="5"/>
      <c r="YU4" s="5"/>
      <c r="YV4" s="5"/>
      <c r="YW4" s="5"/>
      <c r="YX4" s="5"/>
      <c r="YY4" s="5"/>
      <c r="YZ4" s="5"/>
      <c r="ZA4" s="5">
        <v>0</v>
      </c>
      <c r="ZB4" s="5">
        <v>0</v>
      </c>
      <c r="ZC4" s="5">
        <v>0</v>
      </c>
      <c r="ZD4" s="5"/>
      <c r="ZE4" s="5"/>
      <c r="ZF4" s="5"/>
      <c r="ZG4" s="5"/>
      <c r="ZH4" s="5"/>
      <c r="ZI4" s="5"/>
      <c r="ZJ4" s="5"/>
      <c r="ZK4" s="5" t="s">
        <v>1427</v>
      </c>
      <c r="ZL4" s="5" t="s">
        <v>1873</v>
      </c>
      <c r="ZM4" s="5"/>
      <c r="ZN4" s="5">
        <v>0.75</v>
      </c>
      <c r="ZO4" s="5">
        <v>1.2</v>
      </c>
      <c r="ZP4" s="5"/>
      <c r="ZQ4" s="5">
        <v>0</v>
      </c>
      <c r="ZR4" s="5">
        <v>0</v>
      </c>
      <c r="ZS4" s="5" t="s">
        <v>1874</v>
      </c>
      <c r="ZT4" s="5" t="s">
        <v>1875</v>
      </c>
      <c r="ZU4" s="5"/>
      <c r="ZV4" s="5" t="s">
        <v>1431</v>
      </c>
      <c r="ZW4" s="5" t="s">
        <v>1429</v>
      </c>
      <c r="ZX4" s="5" t="s">
        <v>1876</v>
      </c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 t="s">
        <v>1877</v>
      </c>
      <c r="AAL4" s="5"/>
      <c r="AAM4" s="5"/>
      <c r="AAN4" s="5"/>
      <c r="AAO4" s="5"/>
      <c r="AAP4" s="5" t="s">
        <v>1425</v>
      </c>
      <c r="AAQ4" s="5" t="s">
        <v>1426</v>
      </c>
      <c r="AAR4" s="5" t="s">
        <v>1872</v>
      </c>
      <c r="AAS4" s="5"/>
      <c r="AAT4" s="5"/>
      <c r="AAU4" s="5"/>
      <c r="AAV4" s="5"/>
      <c r="AAW4" s="5"/>
      <c r="AAX4" s="5"/>
      <c r="AAY4" s="5"/>
      <c r="AAZ4" s="5" t="s">
        <v>1427</v>
      </c>
      <c r="ABA4" s="5" t="s">
        <v>1873</v>
      </c>
      <c r="ABB4" s="5"/>
      <c r="ABC4" s="5">
        <v>161</v>
      </c>
      <c r="ABD4" s="5">
        <v>29</v>
      </c>
      <c r="ABE4" s="5">
        <v>175</v>
      </c>
      <c r="ABF4" s="5"/>
      <c r="ABG4" s="5">
        <v>0</v>
      </c>
      <c r="ABH4" s="5"/>
      <c r="ABI4" s="5"/>
      <c r="ABJ4" s="5"/>
      <c r="ABK4" s="5">
        <v>100</v>
      </c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>
        <v>2</v>
      </c>
      <c r="ACA4" s="5"/>
      <c r="ACB4" s="5"/>
      <c r="ACC4" s="5"/>
      <c r="ACD4" s="5"/>
      <c r="ACE4" s="5">
        <v>2.7</v>
      </c>
      <c r="ACF4" s="5"/>
      <c r="ACG4" s="5">
        <v>0.4</v>
      </c>
      <c r="ACH4" s="5"/>
      <c r="ACI4" s="5"/>
      <c r="ACJ4" s="5"/>
      <c r="ACK4" s="5"/>
      <c r="ACL4" s="5"/>
      <c r="ACM4" s="5"/>
      <c r="ACN4" s="5"/>
      <c r="ACO4" s="5">
        <v>0.08</v>
      </c>
      <c r="ACP4" s="5"/>
      <c r="ACQ4" s="5"/>
      <c r="ACR4" s="5">
        <v>50</v>
      </c>
      <c r="ACS4" s="5"/>
      <c r="ACT4" s="5"/>
      <c r="ACU4" s="5"/>
      <c r="ACV4" s="5">
        <v>50</v>
      </c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>
        <v>0.6</v>
      </c>
      <c r="ADL4" s="5"/>
      <c r="ADM4" s="5"/>
      <c r="ADN4" s="5"/>
      <c r="ADO4" s="5"/>
      <c r="ADP4" s="5">
        <v>1.5</v>
      </c>
      <c r="ADQ4" s="5"/>
      <c r="ADR4" s="5">
        <v>0.2</v>
      </c>
      <c r="ADS4" s="5"/>
      <c r="ADT4" s="5"/>
      <c r="ADU4" s="5"/>
      <c r="ADV4" s="5"/>
      <c r="ADW4" s="5"/>
      <c r="ADX4" s="5"/>
      <c r="ADY4" s="5"/>
      <c r="ADZ4" s="5">
        <v>0</v>
      </c>
      <c r="AEA4" s="5"/>
      <c r="AEB4" s="5"/>
      <c r="AEC4" s="5">
        <v>100</v>
      </c>
      <c r="AED4" s="5"/>
      <c r="AEE4" s="5"/>
      <c r="AEF4" s="5"/>
      <c r="AEG4" s="5">
        <v>0</v>
      </c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>
        <v>0</v>
      </c>
      <c r="AEW4" s="5"/>
      <c r="AEX4" s="5"/>
      <c r="AEY4" s="5"/>
      <c r="AEZ4" s="5"/>
      <c r="AFA4" s="5">
        <v>0.6</v>
      </c>
      <c r="AFB4" s="5"/>
      <c r="AFC4" s="5">
        <v>0</v>
      </c>
      <c r="AFD4" s="5"/>
      <c r="AFE4" s="5"/>
      <c r="AFF4" s="5"/>
      <c r="AFG4" s="5"/>
      <c r="AFH4" s="5"/>
      <c r="AFI4" s="5"/>
      <c r="AFJ4" s="5"/>
      <c r="AFK4" s="5">
        <v>0</v>
      </c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 t="s">
        <v>1878</v>
      </c>
      <c r="AGZ4" s="5">
        <v>243</v>
      </c>
      <c r="AHA4" s="5">
        <v>122</v>
      </c>
      <c r="AHB4" s="5">
        <v>0</v>
      </c>
      <c r="AHC4" s="5"/>
      <c r="AHD4" s="5"/>
      <c r="AHE4" s="5"/>
      <c r="AHF4" s="5"/>
      <c r="AHG4" s="5">
        <v>100</v>
      </c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>
        <v>1.2</v>
      </c>
      <c r="AHV4" s="5"/>
      <c r="AHW4" s="5"/>
      <c r="AHX4" s="5"/>
      <c r="AHY4" s="5"/>
      <c r="AHZ4" s="5"/>
      <c r="AIA4" s="5">
        <v>0.6</v>
      </c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>
        <v>100</v>
      </c>
      <c r="AIN4" s="5"/>
      <c r="AIO4" s="5"/>
      <c r="AIP4" s="5"/>
      <c r="AIQ4" s="5"/>
      <c r="AIR4" s="5">
        <v>0</v>
      </c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>
        <v>0.5</v>
      </c>
      <c r="AJG4" s="5"/>
      <c r="AJH4" s="5"/>
      <c r="AJI4" s="5"/>
      <c r="AJJ4" s="5"/>
      <c r="AJK4" s="5"/>
      <c r="AJL4" s="5">
        <v>0</v>
      </c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 t="s">
        <v>1879</v>
      </c>
      <c r="AJY4" s="5">
        <v>165</v>
      </c>
      <c r="AJZ4" s="5">
        <v>200</v>
      </c>
      <c r="AKA4" s="5">
        <v>0</v>
      </c>
      <c r="AKB4" s="5">
        <v>100</v>
      </c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>
        <v>100</v>
      </c>
      <c r="ALM4" s="5">
        <v>0</v>
      </c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  <c r="AMM4" s="5"/>
      <c r="AMN4" s="5"/>
      <c r="AMO4" s="5"/>
      <c r="AMP4" s="5"/>
      <c r="AMQ4" s="5"/>
      <c r="AMR4" s="5"/>
      <c r="AMS4" s="5"/>
      <c r="AMT4" s="5"/>
      <c r="AMU4" s="5"/>
      <c r="AMV4" s="5"/>
      <c r="AMW4" s="5" t="s">
        <v>1880</v>
      </c>
      <c r="AMX4" s="5">
        <v>234</v>
      </c>
      <c r="AMY4" s="5">
        <v>100</v>
      </c>
      <c r="AMZ4" s="5">
        <v>0</v>
      </c>
      <c r="ANA4" s="5">
        <v>100</v>
      </c>
      <c r="ANB4" s="5"/>
      <c r="ANC4" s="5"/>
      <c r="AND4" s="5"/>
      <c r="ANE4" s="5"/>
      <c r="ANF4" s="5"/>
      <c r="ANG4" s="5"/>
      <c r="ANH4" s="5"/>
      <c r="ANI4" s="5"/>
      <c r="ANJ4" s="5"/>
      <c r="ANK4" s="5"/>
      <c r="ANL4" s="5"/>
      <c r="ANM4" s="5"/>
      <c r="ANN4" s="5"/>
      <c r="ANO4" s="5"/>
      <c r="ANP4" s="5"/>
      <c r="ANQ4" s="5"/>
      <c r="ANR4" s="5"/>
      <c r="ANS4" s="5"/>
      <c r="ANT4" s="5"/>
      <c r="ANU4" s="5"/>
      <c r="ANV4" s="5"/>
      <c r="ANW4" s="5"/>
      <c r="ANX4" s="5"/>
      <c r="ANY4" s="5"/>
      <c r="ANZ4" s="5">
        <v>1</v>
      </c>
      <c r="AOA4" s="5"/>
      <c r="AOB4" s="5"/>
      <c r="AOC4" s="5"/>
      <c r="AOD4" s="5"/>
      <c r="AOE4" s="5"/>
      <c r="AOF4" s="5"/>
      <c r="AOG4" s="5"/>
      <c r="AOH4" s="5"/>
      <c r="AOI4" s="5"/>
      <c r="AOJ4" s="5"/>
      <c r="AOK4" s="5">
        <v>100</v>
      </c>
      <c r="AOL4" s="5">
        <v>0</v>
      </c>
      <c r="AOM4" s="5"/>
      <c r="AON4" s="5"/>
      <c r="AOO4" s="5"/>
      <c r="AOP4" s="5"/>
      <c r="AOQ4" s="5"/>
      <c r="AOR4" s="5"/>
      <c r="AOS4" s="5"/>
      <c r="AOT4" s="5"/>
      <c r="AOU4" s="5"/>
      <c r="AOV4" s="5"/>
      <c r="AOW4" s="5"/>
      <c r="AOX4" s="5"/>
      <c r="AOY4" s="5"/>
      <c r="AOZ4" s="5"/>
      <c r="APA4" s="5"/>
      <c r="APB4" s="5"/>
      <c r="APC4" s="5"/>
      <c r="APD4" s="5"/>
      <c r="APE4" s="5"/>
      <c r="APF4" s="5"/>
      <c r="APG4" s="5"/>
      <c r="APH4" s="5"/>
      <c r="API4" s="5"/>
      <c r="APJ4" s="5"/>
      <c r="APK4" s="5">
        <v>0</v>
      </c>
      <c r="APL4" s="5"/>
      <c r="APM4" s="5"/>
      <c r="APN4" s="5"/>
      <c r="APO4" s="11">
        <v>38.26</v>
      </c>
      <c r="APP4" s="11">
        <v>42.61</v>
      </c>
      <c r="APQ4" s="11">
        <v>10.43</v>
      </c>
      <c r="APR4" s="11">
        <v>0</v>
      </c>
      <c r="APS4" s="11">
        <v>8.6999999999999993</v>
      </c>
      <c r="APT4" s="11">
        <v>0</v>
      </c>
      <c r="APU4" s="11" t="s">
        <v>1982</v>
      </c>
      <c r="APV4" s="11">
        <v>239224.69</v>
      </c>
      <c r="APW4" s="11">
        <v>5532</v>
      </c>
      <c r="APX4" s="11">
        <v>5088</v>
      </c>
      <c r="APY4" s="11">
        <v>1.3</v>
      </c>
      <c r="APZ4" s="11">
        <v>56.1</v>
      </c>
      <c r="AQA4" s="11">
        <v>51.1</v>
      </c>
      <c r="AQB4" s="11">
        <v>21.16</v>
      </c>
      <c r="AQC4" s="11">
        <v>23.95</v>
      </c>
      <c r="AQD4" s="11">
        <v>2664.73</v>
      </c>
      <c r="AQE4" s="11"/>
      <c r="AQF4" s="11">
        <v>0</v>
      </c>
      <c r="AQG4" s="11"/>
      <c r="AQH4" s="11"/>
      <c r="AQI4" s="11"/>
      <c r="AQJ4" s="11">
        <v>0</v>
      </c>
      <c r="AQK4" s="11">
        <v>0</v>
      </c>
      <c r="AQL4" s="11">
        <v>0</v>
      </c>
      <c r="AQM4" s="11">
        <v>0</v>
      </c>
      <c r="AQN4" s="11">
        <v>0</v>
      </c>
      <c r="AQO4" s="11">
        <v>0</v>
      </c>
      <c r="AQP4" s="11">
        <v>0</v>
      </c>
      <c r="AQQ4" s="11">
        <v>0</v>
      </c>
      <c r="AQR4" s="11">
        <v>0</v>
      </c>
      <c r="AQS4" s="11"/>
      <c r="AQT4" s="11">
        <v>17.97</v>
      </c>
      <c r="AQU4" s="11">
        <v>1054.4100000000001</v>
      </c>
      <c r="AQV4" s="11">
        <v>0.86</v>
      </c>
      <c r="AQW4" s="11">
        <v>0</v>
      </c>
      <c r="AQX4" s="11">
        <v>5329.19</v>
      </c>
      <c r="AQY4" s="11">
        <v>34.53</v>
      </c>
      <c r="AQZ4" s="11">
        <v>0</v>
      </c>
      <c r="ARA4" s="11">
        <v>12772.45</v>
      </c>
      <c r="ARB4" s="11">
        <v>64.760000000000005</v>
      </c>
      <c r="ARC4" s="11">
        <v>17.559999999999999</v>
      </c>
      <c r="ARD4" s="11">
        <v>17.68</v>
      </c>
      <c r="ARE4" s="11">
        <v>94.89</v>
      </c>
      <c r="ARF4" s="11">
        <v>3.64</v>
      </c>
      <c r="ARG4" s="11">
        <v>16.739999999999998</v>
      </c>
      <c r="ARH4" s="11">
        <v>37.619999999999997</v>
      </c>
      <c r="ARI4" s="11">
        <v>1.47</v>
      </c>
      <c r="ARJ4" s="11">
        <v>45.64</v>
      </c>
      <c r="ARK4" s="11">
        <v>39.56</v>
      </c>
      <c r="ARL4" s="11">
        <v>42.83</v>
      </c>
      <c r="ARM4" s="11">
        <v>12.58</v>
      </c>
      <c r="ARN4" s="11">
        <v>5.04</v>
      </c>
      <c r="ARO4" s="11">
        <v>19.79</v>
      </c>
      <c r="ARP4" s="11">
        <v>17.29</v>
      </c>
      <c r="ARQ4" s="11">
        <v>0</v>
      </c>
      <c r="ARR4" s="11">
        <v>16.14</v>
      </c>
      <c r="ARS4" s="11">
        <v>0</v>
      </c>
      <c r="ART4" s="11">
        <v>0.15</v>
      </c>
      <c r="ARU4" s="11">
        <v>39.53</v>
      </c>
      <c r="ARV4" s="11">
        <v>10</v>
      </c>
      <c r="ARW4" s="11">
        <v>22.68</v>
      </c>
      <c r="ARX4" s="11">
        <v>4.13</v>
      </c>
      <c r="ARY4" s="11">
        <v>0</v>
      </c>
      <c r="ARZ4" s="11">
        <v>2.89</v>
      </c>
      <c r="ASA4" s="11">
        <v>83.1</v>
      </c>
      <c r="ASB4" s="11">
        <v>29.71</v>
      </c>
      <c r="ASC4" s="11">
        <v>53.4</v>
      </c>
      <c r="ASD4" s="11">
        <v>35.340000000000003</v>
      </c>
      <c r="ASE4" s="11">
        <v>18.87</v>
      </c>
      <c r="ASF4" s="11">
        <v>0</v>
      </c>
      <c r="ASG4" s="11">
        <v>64.66</v>
      </c>
      <c r="ASH4" s="11">
        <v>19.18</v>
      </c>
      <c r="ASI4" s="11">
        <v>0.36</v>
      </c>
      <c r="ASJ4" s="11"/>
      <c r="ASK4" s="11">
        <v>2957.35</v>
      </c>
      <c r="ASL4" s="11">
        <v>794.03</v>
      </c>
      <c r="ASM4" s="11">
        <v>802.3</v>
      </c>
      <c r="ASN4" s="11">
        <v>870.11</v>
      </c>
      <c r="ASO4" s="11">
        <v>3683.58</v>
      </c>
      <c r="ASP4" s="11">
        <v>72.3</v>
      </c>
      <c r="ASQ4" s="11">
        <v>27.7</v>
      </c>
      <c r="ASR4" s="11">
        <v>19.11</v>
      </c>
      <c r="ASS4" s="11">
        <v>0.75</v>
      </c>
      <c r="AST4" s="11">
        <v>0.56999999999999995</v>
      </c>
      <c r="ASU4" s="11">
        <v>0.13</v>
      </c>
      <c r="ASV4" s="11">
        <v>0.06</v>
      </c>
      <c r="ASW4" s="11">
        <v>0.06</v>
      </c>
      <c r="ASX4" s="11">
        <v>7.0000000000000007E-2</v>
      </c>
      <c r="ASY4" s="11">
        <v>0.02</v>
      </c>
      <c r="ASZ4" s="11">
        <v>0.01</v>
      </c>
      <c r="ATA4" s="11">
        <v>0.92</v>
      </c>
      <c r="ATB4" s="11">
        <v>-0.02</v>
      </c>
      <c r="ATC4" s="11">
        <v>0</v>
      </c>
      <c r="ATD4" s="11">
        <v>0.16</v>
      </c>
      <c r="ATE4" s="11">
        <v>0.04</v>
      </c>
      <c r="ATF4" s="11">
        <v>0.18</v>
      </c>
      <c r="ATG4" s="11">
        <v>7.78</v>
      </c>
      <c r="ATH4" s="11">
        <v>9.6199999999999992</v>
      </c>
      <c r="ATI4" s="11">
        <v>729374.87</v>
      </c>
      <c r="ATJ4" s="11">
        <v>0.85</v>
      </c>
      <c r="ATK4" s="11">
        <v>0.64</v>
      </c>
      <c r="ATL4" s="11">
        <v>0.45</v>
      </c>
      <c r="ATM4" s="11">
        <v>0.25</v>
      </c>
      <c r="ATN4" s="11">
        <v>0.01</v>
      </c>
      <c r="ATO4" s="11">
        <v>2.2000000000000002</v>
      </c>
      <c r="ATP4" s="11">
        <v>58</v>
      </c>
      <c r="ATQ4" s="11">
        <v>1040.72</v>
      </c>
      <c r="ATR4" s="11">
        <v>-6</v>
      </c>
      <c r="ATS4" s="11">
        <v>12</v>
      </c>
      <c r="ATT4" s="11">
        <v>53</v>
      </c>
      <c r="ATU4" s="11">
        <v>47.97</v>
      </c>
      <c r="ATV4" s="11">
        <v>0.86</v>
      </c>
      <c r="ATW4" s="11">
        <v>0.44</v>
      </c>
      <c r="ATX4" s="11">
        <v>0.56000000000000005</v>
      </c>
      <c r="ATY4" s="11">
        <v>0</v>
      </c>
      <c r="ATZ4" s="11">
        <v>0</v>
      </c>
      <c r="AUA4" s="11">
        <v>0</v>
      </c>
      <c r="AUB4" s="11">
        <v>1033.1099999999999</v>
      </c>
      <c r="AUC4" s="11">
        <v>18.420000000000002</v>
      </c>
      <c r="AUD4" s="11"/>
      <c r="AUE4" s="11">
        <v>5358</v>
      </c>
      <c r="AUF4" s="11">
        <v>42.77</v>
      </c>
      <c r="AUG4" s="11">
        <v>179</v>
      </c>
      <c r="AUH4" s="11">
        <v>88.34</v>
      </c>
      <c r="AUI4" s="11">
        <v>535.83000000000004</v>
      </c>
      <c r="AUJ4" s="11">
        <v>87.22</v>
      </c>
      <c r="AUK4" s="11">
        <v>16.54</v>
      </c>
      <c r="AUL4" s="11">
        <v>97.15</v>
      </c>
      <c r="AUM4" s="11">
        <v>7.7</v>
      </c>
      <c r="AUN4" s="11">
        <v>0.38</v>
      </c>
      <c r="AUO4" s="11">
        <v>0</v>
      </c>
      <c r="AUP4" s="11">
        <v>47.5</v>
      </c>
      <c r="AUQ4" s="11">
        <v>189.5</v>
      </c>
      <c r="AUR4" s="11"/>
      <c r="AUS4" s="11"/>
      <c r="AUT4" s="11">
        <v>109.76</v>
      </c>
      <c r="AUU4" s="11">
        <v>78.63</v>
      </c>
      <c r="AUV4" s="11"/>
      <c r="AUW4" s="11">
        <v>0</v>
      </c>
      <c r="AUX4" s="11">
        <v>0</v>
      </c>
      <c r="AUY4" s="11">
        <v>0</v>
      </c>
      <c r="AUZ4" s="11">
        <v>0</v>
      </c>
      <c r="AVA4" s="11">
        <v>0</v>
      </c>
      <c r="AVB4" s="11">
        <v>0</v>
      </c>
      <c r="AVC4" s="11">
        <v>0</v>
      </c>
      <c r="AVD4" s="11">
        <v>0</v>
      </c>
      <c r="AVE4" s="11">
        <v>0</v>
      </c>
      <c r="AVF4" s="11">
        <v>0</v>
      </c>
      <c r="AVG4" s="11">
        <v>0</v>
      </c>
      <c r="AVH4" s="11">
        <v>0</v>
      </c>
      <c r="AVI4" s="11">
        <v>0</v>
      </c>
      <c r="AVJ4" s="11">
        <v>0</v>
      </c>
      <c r="AVK4" s="11">
        <v>0</v>
      </c>
      <c r="AVL4" s="11">
        <v>0</v>
      </c>
      <c r="AVM4" s="11">
        <v>0</v>
      </c>
      <c r="AVN4" s="11">
        <v>0</v>
      </c>
      <c r="AVO4" s="11">
        <v>0</v>
      </c>
      <c r="AVP4" s="11"/>
      <c r="AVQ4" s="11">
        <v>0</v>
      </c>
      <c r="AVR4" s="11">
        <v>0</v>
      </c>
      <c r="AVS4" s="11">
        <v>0</v>
      </c>
      <c r="AVT4" s="11">
        <v>0</v>
      </c>
      <c r="AVU4" s="11">
        <v>0</v>
      </c>
      <c r="AVV4" s="11">
        <v>0</v>
      </c>
      <c r="AVW4" s="11">
        <v>0</v>
      </c>
      <c r="AVX4" s="11">
        <v>0</v>
      </c>
      <c r="AVY4" s="11"/>
      <c r="AVZ4" s="11">
        <v>2</v>
      </c>
      <c r="AWA4" s="11">
        <v>0</v>
      </c>
      <c r="AWB4" s="11">
        <v>0</v>
      </c>
      <c r="AWC4" s="11">
        <v>130000</v>
      </c>
      <c r="AWD4" s="11">
        <v>0</v>
      </c>
      <c r="AWE4" s="11">
        <v>0.47</v>
      </c>
      <c r="AWF4" s="11">
        <v>0.89</v>
      </c>
      <c r="AWG4" s="11">
        <v>0.11</v>
      </c>
      <c r="AWH4" s="11">
        <v>0.09</v>
      </c>
      <c r="AWI4" s="11">
        <v>9.6</v>
      </c>
      <c r="AWJ4" s="11">
        <v>1</v>
      </c>
      <c r="AWK4" s="11">
        <v>16.100000000000001</v>
      </c>
      <c r="AWL4" s="11">
        <v>28.1</v>
      </c>
      <c r="AWM4" s="11">
        <v>37</v>
      </c>
      <c r="AWN4" s="11">
        <v>1.3</v>
      </c>
      <c r="AWO4" s="11">
        <v>0.96199999999999997</v>
      </c>
      <c r="AWP4" s="11">
        <v>0.97799999999999998</v>
      </c>
      <c r="AWQ4" s="11">
        <v>1</v>
      </c>
      <c r="AWR4" s="11">
        <v>0</v>
      </c>
      <c r="AWS4" s="11">
        <v>1</v>
      </c>
      <c r="AWT4" s="11">
        <v>0</v>
      </c>
      <c r="AWU4" s="11">
        <v>0</v>
      </c>
      <c r="AWV4" s="11">
        <v>0</v>
      </c>
      <c r="AWW4" s="11">
        <v>0</v>
      </c>
      <c r="AWX4" s="11">
        <v>0</v>
      </c>
      <c r="AWY4" s="11">
        <v>3.7999999999999999E-2</v>
      </c>
      <c r="AWZ4" s="11">
        <v>2.1999999999999999E-2</v>
      </c>
      <c r="AXA4" s="11">
        <v>0</v>
      </c>
      <c r="AXB4" s="11">
        <v>0</v>
      </c>
      <c r="AXC4" s="11">
        <v>0</v>
      </c>
      <c r="AXD4" s="11">
        <v>1.4</v>
      </c>
      <c r="AXE4" s="11">
        <v>1.4</v>
      </c>
      <c r="AXF4" s="11">
        <v>0.26</v>
      </c>
      <c r="AXG4" s="11">
        <v>177</v>
      </c>
      <c r="AXH4" s="11">
        <v>4928</v>
      </c>
      <c r="AXI4" s="11">
        <v>5532</v>
      </c>
      <c r="AXJ4" s="11">
        <v>8372</v>
      </c>
      <c r="AXK4" s="11">
        <v>125</v>
      </c>
      <c r="AXL4" s="11">
        <v>993</v>
      </c>
      <c r="AXM4" s="11">
        <v>856</v>
      </c>
      <c r="AXN4" s="11">
        <v>0.38200000000000001</v>
      </c>
      <c r="AXO4" s="11">
        <v>0</v>
      </c>
      <c r="AXP4" s="11">
        <v>0</v>
      </c>
      <c r="AXQ4" s="11">
        <v>0</v>
      </c>
      <c r="AXR4" s="11">
        <v>0</v>
      </c>
      <c r="AXS4" s="11">
        <v>0</v>
      </c>
      <c r="AXT4" s="11"/>
      <c r="AXU4" s="11"/>
      <c r="AXV4" s="11"/>
      <c r="AXW4" s="11"/>
      <c r="AXX4" s="11"/>
      <c r="AXY4" s="11"/>
      <c r="AXZ4" s="11"/>
      <c r="AYA4" s="11"/>
      <c r="AYB4" s="11"/>
      <c r="AYC4" s="11"/>
      <c r="AYD4" s="11"/>
      <c r="AYE4" s="11"/>
      <c r="AYF4" s="11"/>
      <c r="AYG4" s="11"/>
      <c r="AYH4" s="11"/>
      <c r="AYI4" s="11"/>
      <c r="AYJ4" s="11"/>
      <c r="AYK4" s="11">
        <v>2932.77</v>
      </c>
      <c r="AYL4" s="11"/>
      <c r="AYM4" s="11"/>
      <c r="AYN4" s="11"/>
      <c r="AYO4" s="11">
        <v>0</v>
      </c>
      <c r="AYP4" s="11"/>
      <c r="AYQ4" s="11"/>
      <c r="AYR4" s="11"/>
      <c r="AYS4" s="11"/>
      <c r="AYT4" s="11"/>
      <c r="AYU4" s="11"/>
      <c r="AYV4" s="11"/>
      <c r="AYW4" s="11"/>
      <c r="AYX4" s="11"/>
      <c r="AYY4" s="11"/>
      <c r="AYZ4" s="11"/>
      <c r="AZA4" s="11"/>
      <c r="AZB4" s="11"/>
      <c r="AZC4" s="11">
        <v>10.02</v>
      </c>
      <c r="AZD4" s="11">
        <v>8.09</v>
      </c>
      <c r="AZE4" s="11"/>
      <c r="AZF4" s="11"/>
      <c r="AZG4" s="11"/>
      <c r="AZH4" s="11"/>
      <c r="AZI4" s="11"/>
      <c r="AZJ4" s="11">
        <v>23.98</v>
      </c>
      <c r="AZK4" s="11"/>
      <c r="AZL4" s="34">
        <v>7.3260210902194598E-3</v>
      </c>
      <c r="AZM4" s="11"/>
      <c r="AZN4" s="11">
        <v>0.08</v>
      </c>
      <c r="AZO4" s="11"/>
      <c r="AZP4" s="11"/>
      <c r="AZQ4" s="34">
        <v>2.16999147819915E-3</v>
      </c>
      <c r="AZR4" s="11"/>
      <c r="AZS4" s="11">
        <v>0.02</v>
      </c>
      <c r="AZT4" s="11"/>
      <c r="AZU4" s="11"/>
      <c r="AZV4" s="11">
        <v>1.45</v>
      </c>
      <c r="AZW4" s="11"/>
      <c r="AZX4" s="11">
        <v>15.87</v>
      </c>
      <c r="AZY4" s="11"/>
      <c r="AZZ4" s="11"/>
      <c r="BAA4" s="11"/>
      <c r="BAB4" s="11"/>
      <c r="BAC4" s="11"/>
      <c r="BAD4" s="11"/>
      <c r="BAE4" s="13">
        <f t="shared" si="0"/>
        <v>950.3599999999999</v>
      </c>
      <c r="BAF4" s="13">
        <f t="shared" ref="BAF4:BAF17" si="3">AZQ4*1000*1.033</f>
        <v>2.241601196979722</v>
      </c>
      <c r="BAG4" s="35">
        <f t="shared" ref="BAG4:BAG17" si="4">AZL4*1000*1.033</f>
        <v>7.5677797861967013</v>
      </c>
      <c r="BAH4" s="13" t="e">
        <f>#REF!*10000/(FA4*1.033)*1000</f>
        <v>#REF!</v>
      </c>
      <c r="BAI4" s="13">
        <f t="shared" si="1"/>
        <v>2129.7192642788</v>
      </c>
      <c r="BAJ4" s="13">
        <f t="shared" si="2"/>
        <v>0.86</v>
      </c>
      <c r="BAK4" s="38">
        <v>5.2540598290598304</v>
      </c>
      <c r="BAL4" s="38">
        <v>3.9355621645796068</v>
      </c>
      <c r="BAM4" s="38">
        <v>6.2255732115546021</v>
      </c>
      <c r="BAN4" s="38">
        <v>4.5208788565931437</v>
      </c>
      <c r="BAO4" s="38">
        <v>4.9428360603447148</v>
      </c>
      <c r="BAP4" s="38">
        <v>5.0002622222222239</v>
      </c>
      <c r="BAQ4" s="38">
        <v>4.5443546511627897</v>
      </c>
      <c r="BAR4" s="38">
        <v>3.7559406180447472</v>
      </c>
      <c r="BAS4" s="38">
        <v>4.7018401135288563</v>
      </c>
      <c r="BAT4" s="38">
        <v>4.5698623137648928</v>
      </c>
      <c r="BAU4" s="38">
        <v>3.643922769565374</v>
      </c>
      <c r="BAV4" s="38">
        <v>3.9041449870391767</v>
      </c>
      <c r="BAW4" s="38">
        <v>4.0712630690905387</v>
      </c>
      <c r="BAX4" s="38">
        <v>3.1025074575454381</v>
      </c>
      <c r="BAY4" s="38">
        <v>3.7262451979095572</v>
      </c>
      <c r="BAZ4" s="36">
        <v>8.6692194403534639</v>
      </c>
      <c r="BBA4" s="36">
        <v>10</v>
      </c>
      <c r="BBB4" s="36">
        <v>7.7603145911475711</v>
      </c>
      <c r="BBC4" s="37">
        <v>8.1792608593680338</v>
      </c>
      <c r="BBD4" s="37">
        <v>1.4548064761722779</v>
      </c>
      <c r="BBE4" s="36">
        <v>7.1916264878862375</v>
      </c>
    </row>
    <row r="5" spans="1:1409" x14ac:dyDescent="0.2">
      <c r="A5" t="s">
        <v>89</v>
      </c>
      <c r="B5" s="28">
        <v>15063200</v>
      </c>
      <c r="C5" t="s">
        <v>1728</v>
      </c>
      <c r="D5" t="s">
        <v>1495</v>
      </c>
      <c r="E5" s="28">
        <v>2013</v>
      </c>
      <c r="F5" s="29">
        <v>44260</v>
      </c>
      <c r="G5" s="28" t="s">
        <v>90</v>
      </c>
      <c r="H5" s="31" t="s">
        <v>91</v>
      </c>
      <c r="I5" s="31" t="s">
        <v>91</v>
      </c>
      <c r="J5" s="31" t="s">
        <v>98</v>
      </c>
      <c r="K5" s="31"/>
      <c r="L5" s="1" t="s">
        <v>91</v>
      </c>
      <c r="M5" s="1" t="s">
        <v>91</v>
      </c>
      <c r="N5" s="1" t="s">
        <v>93</v>
      </c>
      <c r="O5" s="1" t="s">
        <v>91</v>
      </c>
      <c r="P5" s="1"/>
      <c r="Q5" s="1" t="s">
        <v>91</v>
      </c>
      <c r="R5" s="1" t="s">
        <v>91</v>
      </c>
      <c r="S5" s="1" t="s">
        <v>91</v>
      </c>
      <c r="T5" s="1" t="s">
        <v>91</v>
      </c>
      <c r="U5" s="1"/>
      <c r="V5" s="1"/>
      <c r="W5" s="1" t="s">
        <v>91</v>
      </c>
      <c r="X5" s="1"/>
      <c r="Y5" s="1"/>
      <c r="Z5" s="31" t="s">
        <v>99</v>
      </c>
      <c r="AA5" s="31" t="s">
        <v>91</v>
      </c>
      <c r="AB5" s="31">
        <v>2</v>
      </c>
      <c r="AC5" s="31">
        <v>19600</v>
      </c>
      <c r="AD5" s="31" t="s">
        <v>91</v>
      </c>
      <c r="AE5" s="31"/>
      <c r="AF5" s="31">
        <v>0</v>
      </c>
      <c r="AG5" s="31"/>
      <c r="AH5" s="31"/>
      <c r="AI5" s="31">
        <v>0</v>
      </c>
      <c r="AJ5" s="31">
        <v>0</v>
      </c>
      <c r="AK5" s="31"/>
      <c r="AL5" s="31" t="s">
        <v>91</v>
      </c>
      <c r="AM5" s="31"/>
      <c r="AN5" s="31"/>
      <c r="AO5" s="31"/>
      <c r="AP5" s="31" t="s">
        <v>91</v>
      </c>
      <c r="AQ5" s="31"/>
      <c r="AR5" s="31"/>
      <c r="AS5" s="31"/>
      <c r="AT5" s="31">
        <v>2500</v>
      </c>
      <c r="AU5" s="31">
        <v>0</v>
      </c>
      <c r="AV5" s="31">
        <v>0</v>
      </c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 t="s">
        <v>91</v>
      </c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0" t="s">
        <v>247</v>
      </c>
      <c r="CP5" s="30"/>
      <c r="CQ5" s="30"/>
      <c r="CR5" s="30">
        <v>100</v>
      </c>
      <c r="CS5" s="30"/>
      <c r="CT5" s="30"/>
      <c r="CU5" s="30">
        <v>34</v>
      </c>
      <c r="CV5" s="30">
        <v>8</v>
      </c>
      <c r="CW5" s="30">
        <v>5</v>
      </c>
      <c r="CX5" s="30">
        <v>6</v>
      </c>
      <c r="CY5" s="30">
        <v>0</v>
      </c>
      <c r="CZ5" s="30">
        <v>0</v>
      </c>
      <c r="DA5" s="30">
        <v>34</v>
      </c>
      <c r="DB5" s="30">
        <v>6</v>
      </c>
      <c r="DC5" s="30">
        <v>4</v>
      </c>
      <c r="DD5" s="30">
        <v>8</v>
      </c>
      <c r="DE5" s="30"/>
      <c r="DF5" s="30"/>
      <c r="DG5" s="30">
        <v>35</v>
      </c>
      <c r="DH5" s="30">
        <v>12</v>
      </c>
      <c r="DI5" s="30">
        <v>6</v>
      </c>
      <c r="DJ5" s="30">
        <v>4</v>
      </c>
      <c r="DK5" s="30"/>
      <c r="DL5" s="30"/>
      <c r="DM5" s="30">
        <v>629</v>
      </c>
      <c r="DN5" s="30">
        <v>157</v>
      </c>
      <c r="DO5" s="30">
        <v>359</v>
      </c>
      <c r="DP5" s="30">
        <v>579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/>
      <c r="DY5" s="30">
        <v>6</v>
      </c>
      <c r="DZ5" s="30">
        <v>0</v>
      </c>
      <c r="EA5" s="30">
        <v>0</v>
      </c>
      <c r="EB5" s="30">
        <v>0</v>
      </c>
      <c r="EC5" s="30">
        <v>0</v>
      </c>
      <c r="ED5" s="30">
        <v>0</v>
      </c>
      <c r="EE5" s="30">
        <v>0</v>
      </c>
      <c r="EF5" s="30">
        <v>20</v>
      </c>
      <c r="EG5" s="30">
        <v>0</v>
      </c>
      <c r="EH5" s="30"/>
      <c r="EI5" s="30">
        <v>0</v>
      </c>
      <c r="EJ5" s="30">
        <v>0</v>
      </c>
      <c r="EK5" s="30">
        <v>0</v>
      </c>
      <c r="EL5" s="30">
        <v>0</v>
      </c>
      <c r="EM5" s="30">
        <v>0</v>
      </c>
      <c r="EN5" s="30">
        <v>0</v>
      </c>
      <c r="EO5" s="30">
        <v>650</v>
      </c>
      <c r="EP5" s="30">
        <v>0</v>
      </c>
      <c r="EQ5" s="30">
        <v>0</v>
      </c>
      <c r="ER5" s="30">
        <v>0</v>
      </c>
      <c r="ES5" s="30">
        <v>0</v>
      </c>
      <c r="ET5" s="30"/>
      <c r="EU5" s="30"/>
      <c r="EV5" s="30">
        <v>50</v>
      </c>
      <c r="EW5" s="30">
        <v>0</v>
      </c>
      <c r="EX5" s="30"/>
      <c r="EY5" s="30">
        <v>222768</v>
      </c>
      <c r="EZ5" s="30">
        <v>17640</v>
      </c>
      <c r="FA5" s="30">
        <v>240408</v>
      </c>
      <c r="FB5" s="30">
        <v>38.4</v>
      </c>
      <c r="FC5" s="30">
        <v>31.4</v>
      </c>
      <c r="FD5" s="30"/>
      <c r="FE5" s="30">
        <v>34</v>
      </c>
      <c r="FF5" s="30" t="s">
        <v>1808</v>
      </c>
      <c r="FG5" s="30">
        <v>24</v>
      </c>
      <c r="FH5" s="30">
        <v>0</v>
      </c>
      <c r="FI5" s="30">
        <v>3</v>
      </c>
      <c r="FJ5" s="30">
        <v>0</v>
      </c>
      <c r="FK5" s="30">
        <v>0</v>
      </c>
      <c r="FL5" s="30"/>
      <c r="FM5" s="30">
        <v>0</v>
      </c>
      <c r="FN5" s="30">
        <v>435</v>
      </c>
      <c r="FO5" s="30">
        <v>4</v>
      </c>
      <c r="FP5" s="30"/>
      <c r="FQ5" s="30"/>
      <c r="FR5" s="30"/>
      <c r="FS5" s="30">
        <v>44.2</v>
      </c>
      <c r="FT5" s="30">
        <v>4873</v>
      </c>
      <c r="FU5" s="32">
        <v>365</v>
      </c>
      <c r="FV5" s="32">
        <v>365</v>
      </c>
      <c r="FW5" s="32">
        <v>365</v>
      </c>
      <c r="FX5" s="32">
        <v>304</v>
      </c>
      <c r="FY5" s="32">
        <v>0</v>
      </c>
      <c r="FZ5" s="32">
        <v>151</v>
      </c>
      <c r="GA5" s="32">
        <v>122</v>
      </c>
      <c r="GB5" s="32">
        <v>0</v>
      </c>
      <c r="GC5" s="32">
        <v>0</v>
      </c>
      <c r="GD5" s="32" t="s">
        <v>1820</v>
      </c>
      <c r="GE5" s="32" t="s">
        <v>1817</v>
      </c>
      <c r="GF5" s="32" t="s">
        <v>1816</v>
      </c>
      <c r="GG5" s="32" t="s">
        <v>1816</v>
      </c>
      <c r="GH5" s="32" t="s">
        <v>91</v>
      </c>
      <c r="GI5" s="32" t="s">
        <v>91</v>
      </c>
      <c r="GJ5" s="32">
        <v>4</v>
      </c>
      <c r="GK5" s="32" t="s">
        <v>367</v>
      </c>
      <c r="GL5" s="32">
        <v>4</v>
      </c>
      <c r="GM5" s="32" t="s">
        <v>369</v>
      </c>
      <c r="GN5" s="32" t="s">
        <v>368</v>
      </c>
      <c r="GO5" s="32" t="s">
        <v>369</v>
      </c>
      <c r="GP5" s="32" t="s">
        <v>370</v>
      </c>
      <c r="GQ5" s="32" t="s">
        <v>371</v>
      </c>
      <c r="GR5" s="32">
        <v>0</v>
      </c>
      <c r="GS5" s="32">
        <v>0</v>
      </c>
      <c r="GT5" s="32">
        <v>0</v>
      </c>
      <c r="GU5" s="32">
        <v>0</v>
      </c>
      <c r="GV5" s="32">
        <v>0</v>
      </c>
      <c r="GW5" s="32">
        <v>0</v>
      </c>
      <c r="GX5" s="32">
        <v>0</v>
      </c>
      <c r="GY5" s="32">
        <v>5.8</v>
      </c>
      <c r="GZ5" s="32">
        <v>8</v>
      </c>
      <c r="HA5" s="32">
        <v>3.5</v>
      </c>
      <c r="HB5" s="32">
        <v>5.8</v>
      </c>
      <c r="HC5" s="32">
        <v>29</v>
      </c>
      <c r="HD5" s="32">
        <v>0</v>
      </c>
      <c r="HE5" s="32">
        <v>0</v>
      </c>
      <c r="HF5" s="32">
        <v>2.2999999999999998</v>
      </c>
      <c r="HG5" s="32">
        <v>2.2000000000000002</v>
      </c>
      <c r="HH5" s="32">
        <v>2</v>
      </c>
      <c r="HI5" s="32">
        <v>4.0999999999999996</v>
      </c>
      <c r="HJ5" s="32">
        <v>10.9</v>
      </c>
      <c r="HK5" s="32">
        <v>0</v>
      </c>
      <c r="HL5" s="32">
        <v>0</v>
      </c>
      <c r="HM5" s="32">
        <v>0</v>
      </c>
      <c r="HN5" s="32"/>
      <c r="HO5" s="32">
        <v>0</v>
      </c>
      <c r="HP5" s="32">
        <v>0</v>
      </c>
      <c r="HQ5" s="32">
        <v>8</v>
      </c>
      <c r="HR5" s="32">
        <v>0</v>
      </c>
      <c r="HS5" s="32">
        <v>0</v>
      </c>
      <c r="HT5" s="32">
        <v>2.2000000000000002</v>
      </c>
      <c r="HU5" s="32">
        <v>0</v>
      </c>
      <c r="HV5" s="4">
        <v>0</v>
      </c>
      <c r="HW5" s="4">
        <v>0</v>
      </c>
      <c r="HX5" s="4">
        <v>36</v>
      </c>
      <c r="HY5" s="4">
        <v>0</v>
      </c>
      <c r="HZ5" s="4">
        <v>0</v>
      </c>
      <c r="IA5" s="4">
        <v>0</v>
      </c>
      <c r="IB5" s="4">
        <v>0</v>
      </c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>
        <v>0</v>
      </c>
      <c r="IP5" s="4">
        <v>0</v>
      </c>
      <c r="IQ5" s="4">
        <v>0</v>
      </c>
      <c r="IR5" s="4">
        <v>0</v>
      </c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>
        <v>0</v>
      </c>
      <c r="KD5" s="4">
        <v>0</v>
      </c>
      <c r="KE5" s="4">
        <v>15</v>
      </c>
      <c r="KF5" s="4">
        <v>0</v>
      </c>
      <c r="KG5" s="4">
        <v>0</v>
      </c>
      <c r="KH5" s="4">
        <v>0</v>
      </c>
      <c r="KI5" s="4"/>
      <c r="KJ5" s="4"/>
      <c r="KK5" s="4">
        <v>0</v>
      </c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>
        <v>0</v>
      </c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>
        <v>0</v>
      </c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>
        <v>21</v>
      </c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>
        <v>6</v>
      </c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>
        <v>12</v>
      </c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>
        <v>0</v>
      </c>
      <c r="PX5" s="4">
        <v>0</v>
      </c>
      <c r="PY5" s="4">
        <v>0</v>
      </c>
      <c r="PZ5" s="4">
        <v>861</v>
      </c>
      <c r="QA5" s="4">
        <v>246</v>
      </c>
      <c r="QB5" s="4">
        <v>492</v>
      </c>
      <c r="QC5" s="4" t="s">
        <v>739</v>
      </c>
      <c r="QD5" s="4"/>
      <c r="QE5" s="4"/>
      <c r="QF5" s="4"/>
      <c r="QG5" s="4"/>
      <c r="QH5" s="4"/>
      <c r="QI5" s="4"/>
      <c r="QJ5" s="4">
        <v>12</v>
      </c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>
        <v>30</v>
      </c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>
        <v>30</v>
      </c>
      <c r="TM5" s="4"/>
      <c r="TN5" s="4"/>
      <c r="TO5" s="4"/>
      <c r="TP5" s="4"/>
      <c r="TQ5" s="4"/>
      <c r="TR5" s="4"/>
      <c r="TS5" s="4"/>
      <c r="TT5" s="4"/>
      <c r="TU5" s="4"/>
      <c r="TV5" s="4">
        <v>0</v>
      </c>
      <c r="TW5" s="4"/>
      <c r="TX5" s="4">
        <v>0</v>
      </c>
      <c r="TY5" s="4" t="s">
        <v>91</v>
      </c>
      <c r="TZ5" s="4">
        <v>0</v>
      </c>
      <c r="UA5" s="4">
        <v>36</v>
      </c>
      <c r="UB5" s="4">
        <v>0</v>
      </c>
      <c r="UC5" s="4">
        <v>0</v>
      </c>
      <c r="UD5" s="4">
        <v>0</v>
      </c>
      <c r="UE5" s="4">
        <v>0</v>
      </c>
      <c r="UF5" s="4">
        <v>0</v>
      </c>
      <c r="UG5" s="4">
        <v>0</v>
      </c>
      <c r="UH5" s="4">
        <v>100</v>
      </c>
      <c r="UI5" s="4">
        <v>62</v>
      </c>
      <c r="UJ5" s="4">
        <v>100</v>
      </c>
      <c r="UK5" s="4">
        <v>0</v>
      </c>
      <c r="UL5" s="4">
        <v>100</v>
      </c>
      <c r="UM5" s="4">
        <v>418</v>
      </c>
      <c r="UN5" s="4">
        <v>100</v>
      </c>
      <c r="UO5" s="4">
        <v>20</v>
      </c>
      <c r="UP5" s="4">
        <v>100</v>
      </c>
      <c r="UQ5" s="4">
        <v>3382</v>
      </c>
      <c r="UR5" s="4">
        <v>100</v>
      </c>
      <c r="US5" s="4">
        <v>335</v>
      </c>
      <c r="UT5" s="4">
        <v>100</v>
      </c>
      <c r="UU5" s="4">
        <v>0</v>
      </c>
      <c r="UV5" s="4">
        <v>100</v>
      </c>
      <c r="UW5" s="4">
        <v>0</v>
      </c>
      <c r="UX5" s="4">
        <v>100</v>
      </c>
      <c r="UY5" s="5">
        <v>50</v>
      </c>
      <c r="UZ5" s="5">
        <v>0</v>
      </c>
      <c r="VA5" s="5">
        <v>48</v>
      </c>
      <c r="VB5" s="5"/>
      <c r="VC5" s="5"/>
      <c r="VD5" s="5"/>
      <c r="VE5" s="5">
        <v>0</v>
      </c>
      <c r="VF5" s="5">
        <v>0</v>
      </c>
      <c r="VG5" s="5">
        <v>0</v>
      </c>
      <c r="VH5" s="5">
        <v>0</v>
      </c>
      <c r="VI5" s="5"/>
      <c r="VJ5" s="5"/>
      <c r="VK5" s="5"/>
      <c r="VL5" s="5"/>
      <c r="VM5" s="5"/>
      <c r="VN5" s="5"/>
      <c r="VO5" s="5"/>
      <c r="VP5" s="5"/>
      <c r="VQ5" s="5"/>
      <c r="VR5" s="5">
        <v>3</v>
      </c>
      <c r="VS5" s="5">
        <v>0</v>
      </c>
      <c r="VT5" s="5">
        <v>0</v>
      </c>
      <c r="VU5" s="5"/>
      <c r="VV5" s="5"/>
      <c r="VW5" s="5"/>
      <c r="VX5" s="5"/>
      <c r="VY5" s="5"/>
      <c r="VZ5" s="5"/>
      <c r="WA5" s="5"/>
      <c r="WB5" s="5"/>
      <c r="WC5" s="5"/>
      <c r="WD5" s="5"/>
      <c r="WE5" s="5" t="s">
        <v>1882</v>
      </c>
      <c r="WF5" s="5"/>
      <c r="WG5" s="5"/>
      <c r="WH5" s="5"/>
      <c r="WI5" s="5"/>
      <c r="WJ5" s="5"/>
      <c r="WK5" s="5"/>
      <c r="WL5" s="5"/>
      <c r="WM5" s="5"/>
      <c r="WN5" s="5"/>
      <c r="WO5" s="5">
        <v>22</v>
      </c>
      <c r="WP5" s="5"/>
      <c r="WQ5" s="5"/>
      <c r="WR5" s="5"/>
      <c r="WS5" s="5"/>
      <c r="WT5" s="5"/>
      <c r="WU5" s="5"/>
      <c r="WV5" s="5"/>
      <c r="WW5" s="5"/>
      <c r="WX5" s="5"/>
      <c r="WY5" s="5">
        <v>0</v>
      </c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 t="s">
        <v>1424</v>
      </c>
      <c r="YH5" s="5" t="s">
        <v>1432</v>
      </c>
      <c r="YI5" s="5" t="s">
        <v>1886</v>
      </c>
      <c r="YJ5" s="5" t="s">
        <v>1887</v>
      </c>
      <c r="YK5" s="5"/>
      <c r="YL5" s="5" t="s">
        <v>1433</v>
      </c>
      <c r="YM5" s="5"/>
      <c r="YN5" s="5"/>
      <c r="YO5" s="5"/>
      <c r="YP5" s="5"/>
      <c r="YQ5" s="5">
        <v>28.8</v>
      </c>
      <c r="YR5" s="5">
        <v>1.1000000000000001</v>
      </c>
      <c r="YS5" s="5">
        <v>15.4</v>
      </c>
      <c r="YT5" s="5">
        <v>0.5</v>
      </c>
      <c r="YU5" s="5"/>
      <c r="YV5" s="5">
        <v>9.1999999999999993</v>
      </c>
      <c r="YW5" s="5"/>
      <c r="YX5" s="5"/>
      <c r="YY5" s="5"/>
      <c r="YZ5" s="5"/>
      <c r="ZA5" s="5">
        <v>0</v>
      </c>
      <c r="ZB5" s="5">
        <v>0</v>
      </c>
      <c r="ZC5" s="5">
        <v>0</v>
      </c>
      <c r="ZD5" s="5">
        <v>0</v>
      </c>
      <c r="ZE5" s="5"/>
      <c r="ZF5" s="5">
        <v>0</v>
      </c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 t="s">
        <v>1874</v>
      </c>
      <c r="ZT5" s="5" t="s">
        <v>1428</v>
      </c>
      <c r="ZU5" s="5" t="s">
        <v>1429</v>
      </c>
      <c r="ZV5" s="5"/>
      <c r="ZW5" s="5"/>
      <c r="ZX5" s="5"/>
      <c r="ZY5" s="5"/>
      <c r="ZZ5" s="5"/>
      <c r="AAA5" s="5" t="s">
        <v>1882</v>
      </c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 t="s">
        <v>1424</v>
      </c>
      <c r="AAQ5" s="5" t="s">
        <v>1432</v>
      </c>
      <c r="AAR5" s="5" t="s">
        <v>1886</v>
      </c>
      <c r="AAS5" s="5" t="s">
        <v>1887</v>
      </c>
      <c r="AAT5" s="5"/>
      <c r="AAU5" s="5" t="s">
        <v>1433</v>
      </c>
      <c r="AAV5" s="5"/>
      <c r="AAW5" s="5"/>
      <c r="AAX5" s="5"/>
      <c r="AAY5" s="5"/>
      <c r="AAZ5" s="5"/>
      <c r="ABA5" s="5"/>
      <c r="ABB5" s="5"/>
      <c r="ABC5" s="5">
        <v>182</v>
      </c>
      <c r="ABD5" s="5">
        <v>183</v>
      </c>
      <c r="ABE5" s="5"/>
      <c r="ABF5" s="5"/>
      <c r="ABG5" s="5">
        <v>0</v>
      </c>
      <c r="ABH5" s="5">
        <v>47</v>
      </c>
      <c r="ABI5" s="5">
        <v>24</v>
      </c>
      <c r="ABJ5" s="5"/>
      <c r="ABK5" s="5"/>
      <c r="ABL5" s="5"/>
      <c r="ABM5" s="5"/>
      <c r="ABN5" s="5"/>
      <c r="ABO5" s="5"/>
      <c r="ABP5" s="5">
        <v>29</v>
      </c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>
        <v>2</v>
      </c>
      <c r="ACF5" s="5">
        <v>0.2</v>
      </c>
      <c r="ACG5" s="5">
        <v>0.6</v>
      </c>
      <c r="ACH5" s="5">
        <v>0.05</v>
      </c>
      <c r="ACI5" s="5"/>
      <c r="ACJ5" s="5"/>
      <c r="ACK5" s="5"/>
      <c r="ACL5" s="5"/>
      <c r="ACM5" s="5"/>
      <c r="ACN5" s="5"/>
      <c r="ACO5" s="5"/>
      <c r="ACP5" s="5"/>
      <c r="ACQ5" s="5"/>
      <c r="ACR5" s="5">
        <v>100</v>
      </c>
      <c r="ACS5" s="5">
        <v>0</v>
      </c>
      <c r="ACT5" s="5">
        <v>0</v>
      </c>
      <c r="ACU5" s="5"/>
      <c r="ACV5" s="5"/>
      <c r="ACW5" s="5"/>
      <c r="ACX5" s="5"/>
      <c r="ACY5" s="5"/>
      <c r="ACZ5" s="5"/>
      <c r="ADA5" s="5">
        <v>0</v>
      </c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>
        <v>1.9</v>
      </c>
      <c r="ADQ5" s="5">
        <v>0</v>
      </c>
      <c r="ADR5" s="5">
        <v>2.1</v>
      </c>
      <c r="ADS5" s="5">
        <v>0.02</v>
      </c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 t="s">
        <v>1878</v>
      </c>
      <c r="AGZ5" s="5">
        <v>182</v>
      </c>
      <c r="AHA5" s="5">
        <v>183</v>
      </c>
      <c r="AHB5" s="5">
        <v>0</v>
      </c>
      <c r="AHC5" s="5"/>
      <c r="AHD5" s="5">
        <v>100</v>
      </c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>
        <v>2</v>
      </c>
      <c r="AIF5" s="5"/>
      <c r="AIG5" s="5"/>
      <c r="AIH5" s="5"/>
      <c r="AII5" s="5"/>
      <c r="AIJ5" s="5"/>
      <c r="AIK5" s="5"/>
      <c r="AIL5" s="5"/>
      <c r="AIM5" s="5">
        <v>100</v>
      </c>
      <c r="AIN5" s="5"/>
      <c r="AIO5" s="5">
        <v>0</v>
      </c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>
        <v>1</v>
      </c>
      <c r="AJQ5" s="5"/>
      <c r="AJR5" s="5"/>
      <c r="AJS5" s="5"/>
      <c r="AJT5" s="5"/>
      <c r="AJU5" s="5"/>
      <c r="AJV5" s="5"/>
      <c r="AJW5" s="5"/>
      <c r="AJX5" s="5" t="s">
        <v>1879</v>
      </c>
      <c r="AJY5" s="5">
        <v>183</v>
      </c>
      <c r="AJZ5" s="5">
        <v>182</v>
      </c>
      <c r="AKA5" s="5">
        <v>0</v>
      </c>
      <c r="AKB5" s="5"/>
      <c r="AKC5" s="5">
        <v>100</v>
      </c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>
        <v>1</v>
      </c>
      <c r="ALE5" s="5"/>
      <c r="ALF5" s="5"/>
      <c r="ALG5" s="5"/>
      <c r="ALH5" s="5"/>
      <c r="ALI5" s="5"/>
      <c r="ALJ5" s="5"/>
      <c r="ALK5" s="5"/>
      <c r="ALL5" s="5">
        <v>100</v>
      </c>
      <c r="ALM5" s="5"/>
      <c r="ALN5" s="5">
        <v>0</v>
      </c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  <c r="AMO5" s="5">
        <v>0.5</v>
      </c>
      <c r="AMP5" s="5"/>
      <c r="AMQ5" s="5"/>
      <c r="AMR5" s="5"/>
      <c r="AMS5" s="5"/>
      <c r="AMT5" s="5"/>
      <c r="AMU5" s="5"/>
      <c r="AMV5" s="5"/>
      <c r="AMW5" s="5" t="s">
        <v>1880</v>
      </c>
      <c r="AMX5" s="5">
        <v>182</v>
      </c>
      <c r="AMY5" s="5">
        <v>122</v>
      </c>
      <c r="AMZ5" s="5">
        <v>0</v>
      </c>
      <c r="ANA5" s="5"/>
      <c r="ANB5" s="5">
        <v>100</v>
      </c>
      <c r="ANC5" s="5"/>
      <c r="AND5" s="5"/>
      <c r="ANE5" s="5"/>
      <c r="ANF5" s="5"/>
      <c r="ANG5" s="5"/>
      <c r="ANH5" s="5"/>
      <c r="ANI5" s="5"/>
      <c r="ANJ5" s="5"/>
      <c r="ANK5" s="5"/>
      <c r="ANL5" s="5"/>
      <c r="ANM5" s="5"/>
      <c r="ANN5" s="5"/>
      <c r="ANO5" s="5"/>
      <c r="ANP5" s="5"/>
      <c r="ANQ5" s="5"/>
      <c r="ANR5" s="5"/>
      <c r="ANS5" s="5"/>
      <c r="ANT5" s="5"/>
      <c r="ANU5" s="5"/>
      <c r="ANV5" s="5"/>
      <c r="ANW5" s="5"/>
      <c r="ANX5" s="5"/>
      <c r="ANY5" s="5"/>
      <c r="ANZ5" s="5"/>
      <c r="AOA5" s="5"/>
      <c r="AOB5" s="5"/>
      <c r="AOC5" s="5">
        <v>1.5</v>
      </c>
      <c r="AOD5" s="5"/>
      <c r="AOE5" s="5"/>
      <c r="AOF5" s="5"/>
      <c r="AOG5" s="5"/>
      <c r="AOH5" s="5"/>
      <c r="AOI5" s="5"/>
      <c r="AOJ5" s="5"/>
      <c r="AOK5" s="5">
        <v>100</v>
      </c>
      <c r="AOL5" s="5"/>
      <c r="AOM5" s="5">
        <v>0</v>
      </c>
      <c r="AON5" s="5"/>
      <c r="AOO5" s="5"/>
      <c r="AOP5" s="5"/>
      <c r="AOQ5" s="5"/>
      <c r="AOR5" s="5"/>
      <c r="AOS5" s="5"/>
      <c r="AOT5" s="5"/>
      <c r="AOU5" s="5"/>
      <c r="AOV5" s="5"/>
      <c r="AOW5" s="5"/>
      <c r="AOX5" s="5"/>
      <c r="AOY5" s="5"/>
      <c r="AOZ5" s="5"/>
      <c r="APA5" s="5"/>
      <c r="APB5" s="5"/>
      <c r="APC5" s="5"/>
      <c r="APD5" s="5"/>
      <c r="APE5" s="5"/>
      <c r="APF5" s="5"/>
      <c r="APG5" s="5"/>
      <c r="APH5" s="5"/>
      <c r="API5" s="5"/>
      <c r="APJ5" s="5"/>
      <c r="APK5" s="5"/>
      <c r="APL5" s="5"/>
      <c r="APM5" s="5"/>
      <c r="APN5" s="5">
        <v>1.5</v>
      </c>
      <c r="APO5" s="11">
        <v>100</v>
      </c>
      <c r="APP5" s="11">
        <v>0</v>
      </c>
      <c r="APQ5" s="11">
        <v>0</v>
      </c>
      <c r="APR5" s="11">
        <v>0</v>
      </c>
      <c r="APS5" s="11">
        <v>0</v>
      </c>
      <c r="APT5" s="11">
        <v>0</v>
      </c>
      <c r="APU5" s="11" t="s">
        <v>1650</v>
      </c>
      <c r="APV5" s="11">
        <v>210521.19</v>
      </c>
      <c r="APW5" s="11">
        <v>7071</v>
      </c>
      <c r="APX5" s="11">
        <v>6678</v>
      </c>
      <c r="APY5" s="11">
        <v>1.2</v>
      </c>
      <c r="APZ5" s="11">
        <v>36</v>
      </c>
      <c r="AQA5" s="11">
        <v>36</v>
      </c>
      <c r="AQB5" s="11">
        <v>36</v>
      </c>
      <c r="AQC5" s="11">
        <v>0</v>
      </c>
      <c r="AQD5" s="11">
        <v>3382</v>
      </c>
      <c r="AQE5" s="11"/>
      <c r="AQF5" s="11">
        <v>0</v>
      </c>
      <c r="AQG5" s="11"/>
      <c r="AQH5" s="11"/>
      <c r="AQI5" s="11"/>
      <c r="AQJ5" s="11">
        <v>0</v>
      </c>
      <c r="AQK5" s="11">
        <v>0</v>
      </c>
      <c r="AQL5" s="11">
        <v>0</v>
      </c>
      <c r="AQM5" s="11">
        <v>0</v>
      </c>
      <c r="AQN5" s="11">
        <v>0</v>
      </c>
      <c r="AQO5" s="11">
        <v>0</v>
      </c>
      <c r="AQP5" s="11">
        <v>0</v>
      </c>
      <c r="AQQ5" s="11">
        <v>0</v>
      </c>
      <c r="AQR5" s="11">
        <v>0</v>
      </c>
      <c r="AQS5" s="11"/>
      <c r="AQT5" s="11">
        <v>25.26</v>
      </c>
      <c r="AQU5" s="11">
        <v>2522.87</v>
      </c>
      <c r="AQV5" s="11">
        <v>2.0699999999999998</v>
      </c>
      <c r="AQW5" s="11">
        <v>0</v>
      </c>
      <c r="AQX5" s="11">
        <v>7083.24</v>
      </c>
      <c r="AQY5" s="11">
        <v>37.74</v>
      </c>
      <c r="AQZ5" s="11">
        <v>0</v>
      </c>
      <c r="ARA5" s="11">
        <v>15964</v>
      </c>
      <c r="ARB5" s="11">
        <v>70.5</v>
      </c>
      <c r="ARC5" s="11">
        <v>13.79</v>
      </c>
      <c r="ARD5" s="11">
        <v>15.71</v>
      </c>
      <c r="ARE5" s="11">
        <v>82.91</v>
      </c>
      <c r="ARF5" s="11">
        <v>15.95</v>
      </c>
      <c r="ARG5" s="11">
        <v>6.01</v>
      </c>
      <c r="ARH5" s="11">
        <v>38.56</v>
      </c>
      <c r="ARI5" s="11">
        <v>1.1399999999999999</v>
      </c>
      <c r="ARJ5" s="11">
        <v>55.44</v>
      </c>
      <c r="ARK5" s="11">
        <v>22.97</v>
      </c>
      <c r="ARL5" s="11">
        <v>66.180000000000007</v>
      </c>
      <c r="ARM5" s="11">
        <v>10.85</v>
      </c>
      <c r="ARN5" s="11">
        <v>0</v>
      </c>
      <c r="ARO5" s="11">
        <v>35.619999999999997</v>
      </c>
      <c r="ARP5" s="11">
        <v>40.56</v>
      </c>
      <c r="ARQ5" s="11">
        <v>8.8699999999999992</v>
      </c>
      <c r="ARR5" s="11">
        <v>21</v>
      </c>
      <c r="ARS5" s="11">
        <v>0</v>
      </c>
      <c r="ART5" s="11">
        <v>0</v>
      </c>
      <c r="ARU5" s="11">
        <v>33.65</v>
      </c>
      <c r="ARV5" s="11">
        <v>10</v>
      </c>
      <c r="ARW5" s="11">
        <v>32.06</v>
      </c>
      <c r="ARX5" s="11">
        <v>3.27</v>
      </c>
      <c r="ARY5" s="11">
        <v>0</v>
      </c>
      <c r="ARZ5" s="11">
        <v>0</v>
      </c>
      <c r="ASA5" s="11">
        <v>114.07</v>
      </c>
      <c r="ASB5" s="11">
        <v>35.32</v>
      </c>
      <c r="ASC5" s="11">
        <v>78.75</v>
      </c>
      <c r="ASD5" s="11">
        <v>52.08</v>
      </c>
      <c r="ASE5" s="11">
        <v>41.01</v>
      </c>
      <c r="ASF5" s="11">
        <v>0</v>
      </c>
      <c r="ASG5" s="11">
        <v>47.92</v>
      </c>
      <c r="ASH5" s="11">
        <v>28.67</v>
      </c>
      <c r="ASI5" s="11">
        <v>0.31</v>
      </c>
      <c r="ASJ5" s="11"/>
      <c r="ASK5" s="11">
        <v>4066.99</v>
      </c>
      <c r="ASL5" s="11">
        <v>795.56</v>
      </c>
      <c r="ASM5" s="11">
        <v>906.53</v>
      </c>
      <c r="ASN5" s="11">
        <v>2054.83</v>
      </c>
      <c r="ASO5" s="11">
        <v>3714.26</v>
      </c>
      <c r="ASP5" s="11">
        <v>79.650000000000006</v>
      </c>
      <c r="ASQ5" s="11">
        <v>20.350000000000001</v>
      </c>
      <c r="ASR5" s="11">
        <v>35.619999999999997</v>
      </c>
      <c r="ASS5" s="11">
        <v>0.62</v>
      </c>
      <c r="AST5" s="11">
        <v>0.56000000000000005</v>
      </c>
      <c r="ASU5" s="11">
        <v>0.2</v>
      </c>
      <c r="ASV5" s="11">
        <v>0.05</v>
      </c>
      <c r="ASW5" s="11">
        <v>0.03</v>
      </c>
      <c r="ASX5" s="11">
        <v>0.1</v>
      </c>
      <c r="ASY5" s="11">
        <v>0.02</v>
      </c>
      <c r="ASZ5" s="11">
        <v>0</v>
      </c>
      <c r="ATA5" s="11">
        <v>0.96</v>
      </c>
      <c r="ATB5" s="11">
        <v>0</v>
      </c>
      <c r="ATC5" s="11">
        <v>0</v>
      </c>
      <c r="ATD5" s="11">
        <v>0.28000000000000003</v>
      </c>
      <c r="ATE5" s="11">
        <v>0.06</v>
      </c>
      <c r="ATF5" s="11">
        <v>0.34</v>
      </c>
      <c r="ATG5" s="11">
        <v>6.82</v>
      </c>
      <c r="ATH5" s="11">
        <v>10.59</v>
      </c>
      <c r="ATI5" s="11">
        <v>574704.14</v>
      </c>
      <c r="ATJ5" s="11">
        <v>0.43</v>
      </c>
      <c r="ATK5" s="11">
        <v>0.77</v>
      </c>
      <c r="ATL5" s="11">
        <v>0.8</v>
      </c>
      <c r="ATM5" s="11">
        <v>0.18</v>
      </c>
      <c r="ATN5" s="11">
        <v>0</v>
      </c>
      <c r="ATO5" s="11">
        <v>2.17</v>
      </c>
      <c r="ATP5" s="11">
        <v>91</v>
      </c>
      <c r="ATQ5" s="11">
        <v>2522.87</v>
      </c>
      <c r="ATR5" s="11">
        <v>0</v>
      </c>
      <c r="ATS5" s="11">
        <v>16</v>
      </c>
      <c r="ATT5" s="11">
        <v>75</v>
      </c>
      <c r="ATU5" s="11">
        <v>74.5</v>
      </c>
      <c r="ATV5" s="11">
        <v>2.0699999999999998</v>
      </c>
      <c r="ATW5" s="11">
        <v>0.48</v>
      </c>
      <c r="ATX5" s="11">
        <v>0.45</v>
      </c>
      <c r="ATY5" s="11">
        <v>0.06</v>
      </c>
      <c r="ATZ5" s="11">
        <v>0</v>
      </c>
      <c r="AUA5" s="11">
        <v>0</v>
      </c>
      <c r="AUB5" s="11">
        <v>909.34</v>
      </c>
      <c r="AUC5" s="11">
        <v>25.26</v>
      </c>
      <c r="AUD5" s="11"/>
      <c r="AUE5" s="11">
        <v>6682</v>
      </c>
      <c r="AUF5" s="11">
        <v>30</v>
      </c>
      <c r="AUG5" s="11">
        <v>177</v>
      </c>
      <c r="AUH5" s="11">
        <v>101.29</v>
      </c>
      <c r="AUI5" s="11">
        <v>885.22</v>
      </c>
      <c r="AUJ5" s="11">
        <v>70.48</v>
      </c>
      <c r="AUK5" s="11">
        <v>21</v>
      </c>
      <c r="AUL5" s="11">
        <v>105.18</v>
      </c>
      <c r="AUM5" s="11">
        <v>5.8</v>
      </c>
      <c r="AUN5" s="11">
        <v>1</v>
      </c>
      <c r="AUO5" s="11">
        <v>0</v>
      </c>
      <c r="AUP5" s="11">
        <v>93.94</v>
      </c>
      <c r="AUQ5" s="11">
        <v>214</v>
      </c>
      <c r="AUR5" s="11" t="s">
        <v>1649</v>
      </c>
      <c r="AUS5" s="11" t="s">
        <v>368</v>
      </c>
      <c r="AUT5" s="11">
        <v>69.44</v>
      </c>
      <c r="AUU5" s="11">
        <v>81.53</v>
      </c>
      <c r="AUV5" s="11"/>
      <c r="AUW5" s="11">
        <v>0</v>
      </c>
      <c r="AUX5" s="11">
        <v>0</v>
      </c>
      <c r="AUY5" s="11">
        <v>0</v>
      </c>
      <c r="AUZ5" s="11">
        <v>0</v>
      </c>
      <c r="AVA5" s="11">
        <v>0</v>
      </c>
      <c r="AVB5" s="11">
        <v>0</v>
      </c>
      <c r="AVC5" s="11">
        <v>0</v>
      </c>
      <c r="AVD5" s="11">
        <v>0</v>
      </c>
      <c r="AVE5" s="11">
        <v>0</v>
      </c>
      <c r="AVF5" s="11">
        <v>0</v>
      </c>
      <c r="AVG5" s="11">
        <v>0</v>
      </c>
      <c r="AVH5" s="11">
        <v>0</v>
      </c>
      <c r="AVI5" s="11">
        <v>0</v>
      </c>
      <c r="AVJ5" s="11">
        <v>0</v>
      </c>
      <c r="AVK5" s="11">
        <v>0</v>
      </c>
      <c r="AVL5" s="11">
        <v>0</v>
      </c>
      <c r="AVM5" s="11">
        <v>0</v>
      </c>
      <c r="AVN5" s="11">
        <v>0</v>
      </c>
      <c r="AVO5" s="11">
        <v>0</v>
      </c>
      <c r="AVP5" s="11"/>
      <c r="AVQ5" s="11">
        <v>0</v>
      </c>
      <c r="AVR5" s="11">
        <v>0</v>
      </c>
      <c r="AVS5" s="11">
        <v>0</v>
      </c>
      <c r="AVT5" s="11">
        <v>0</v>
      </c>
      <c r="AVU5" s="11">
        <v>0</v>
      </c>
      <c r="AVV5" s="11">
        <v>0</v>
      </c>
      <c r="AVW5" s="11">
        <v>0</v>
      </c>
      <c r="AVX5" s="11">
        <v>0</v>
      </c>
      <c r="AVY5" s="11"/>
      <c r="AVZ5" s="11">
        <v>2</v>
      </c>
      <c r="AWA5" s="11">
        <v>0</v>
      </c>
      <c r="AWB5" s="11">
        <v>0</v>
      </c>
      <c r="AWC5" s="11">
        <v>120204</v>
      </c>
      <c r="AWD5" s="11">
        <v>0</v>
      </c>
      <c r="AWE5" s="11">
        <v>1</v>
      </c>
      <c r="AWF5" s="11">
        <v>1</v>
      </c>
      <c r="AWG5" s="11">
        <v>0</v>
      </c>
      <c r="AWH5" s="11">
        <v>0</v>
      </c>
      <c r="AWI5" s="11">
        <v>5.8</v>
      </c>
      <c r="AWJ5" s="11">
        <v>0</v>
      </c>
      <c r="AWK5" s="11">
        <v>21</v>
      </c>
      <c r="AWL5" s="11">
        <v>6</v>
      </c>
      <c r="AWM5" s="11">
        <v>12</v>
      </c>
      <c r="AWN5" s="11">
        <v>1.2</v>
      </c>
      <c r="AWO5" s="11">
        <v>1</v>
      </c>
      <c r="AWP5" s="11">
        <v>0</v>
      </c>
      <c r="AWQ5" s="11">
        <v>0</v>
      </c>
      <c r="AWR5" s="11">
        <v>0</v>
      </c>
      <c r="AWS5" s="11">
        <v>0</v>
      </c>
      <c r="AWT5" s="11">
        <v>0</v>
      </c>
      <c r="AWU5" s="11">
        <v>0</v>
      </c>
      <c r="AWV5" s="11">
        <v>0</v>
      </c>
      <c r="AWW5" s="11">
        <v>0</v>
      </c>
      <c r="AWX5" s="11">
        <v>0</v>
      </c>
      <c r="AWY5" s="11">
        <v>0</v>
      </c>
      <c r="AWZ5" s="11">
        <v>0</v>
      </c>
      <c r="AXA5" s="11">
        <v>0</v>
      </c>
      <c r="AXB5" s="11">
        <v>0</v>
      </c>
      <c r="AXC5" s="11">
        <v>0</v>
      </c>
      <c r="AXD5" s="11">
        <v>0</v>
      </c>
      <c r="AXE5" s="11">
        <v>0</v>
      </c>
      <c r="AXF5" s="11">
        <v>0.18</v>
      </c>
      <c r="AXG5" s="11">
        <v>168</v>
      </c>
      <c r="AXH5" s="11">
        <v>6311</v>
      </c>
      <c r="AXI5" s="11">
        <v>7071</v>
      </c>
      <c r="AXJ5" s="11">
        <v>4873</v>
      </c>
      <c r="AXK5" s="11">
        <v>110</v>
      </c>
      <c r="AXL5" s="11">
        <v>1254</v>
      </c>
      <c r="AXM5" s="11">
        <v>1169</v>
      </c>
      <c r="AXN5" s="11">
        <v>0</v>
      </c>
      <c r="AXO5" s="11">
        <v>0</v>
      </c>
      <c r="AXP5" s="11">
        <v>0</v>
      </c>
      <c r="AXQ5" s="11">
        <v>0</v>
      </c>
      <c r="AXR5" s="11">
        <v>0</v>
      </c>
      <c r="AXS5" s="11">
        <v>0</v>
      </c>
      <c r="AXT5" s="11"/>
      <c r="AXU5" s="11"/>
      <c r="AXV5" s="11"/>
      <c r="AXW5" s="11"/>
      <c r="AXX5" s="11"/>
      <c r="AXY5" s="11"/>
      <c r="AXZ5" s="11"/>
      <c r="AYA5" s="11"/>
      <c r="AYB5" s="11"/>
      <c r="AYC5" s="11"/>
      <c r="AYD5" s="11"/>
      <c r="AYE5" s="11"/>
      <c r="AYF5" s="11"/>
      <c r="AYG5" s="11"/>
      <c r="AYH5" s="11"/>
      <c r="AYI5" s="11"/>
      <c r="AYJ5" s="11"/>
      <c r="AYK5" s="11">
        <v>0</v>
      </c>
      <c r="AYL5" s="11"/>
      <c r="AYM5" s="11"/>
      <c r="AYN5" s="11"/>
      <c r="AYO5" s="11">
        <v>0</v>
      </c>
      <c r="AYP5" s="11"/>
      <c r="AYQ5" s="11"/>
      <c r="AYR5" s="11"/>
      <c r="AYS5" s="11"/>
      <c r="AYT5" s="11"/>
      <c r="AYU5" s="11"/>
      <c r="AYV5" s="11"/>
      <c r="AYW5" s="11"/>
      <c r="AYX5" s="11"/>
      <c r="AYY5" s="11"/>
      <c r="AYZ5" s="11"/>
      <c r="AZA5" s="11"/>
      <c r="AZB5" s="11"/>
      <c r="AZC5" s="11">
        <v>10.65</v>
      </c>
      <c r="AZD5" s="11">
        <v>6.86</v>
      </c>
      <c r="AZE5" s="11"/>
      <c r="AZF5" s="11"/>
      <c r="AZG5" s="11"/>
      <c r="AZH5" s="11"/>
      <c r="AZI5" s="11"/>
      <c r="AZJ5" s="11">
        <v>24</v>
      </c>
      <c r="AZK5" s="11"/>
      <c r="AZL5" s="34">
        <v>9.2910773358285195E-3</v>
      </c>
      <c r="AZM5" s="11"/>
      <c r="AZN5" s="11">
        <v>0.1</v>
      </c>
      <c r="AZO5" s="11"/>
      <c r="AZP5" s="11"/>
      <c r="AZQ5" s="34">
        <v>2.6610145854539299E-3</v>
      </c>
      <c r="AZR5" s="11"/>
      <c r="AZS5" s="11">
        <v>0.03</v>
      </c>
      <c r="AZT5" s="11"/>
      <c r="AZU5" s="11"/>
      <c r="AZV5" s="11">
        <v>2.82</v>
      </c>
      <c r="AZW5" s="11"/>
      <c r="AZX5" s="11">
        <v>31.11</v>
      </c>
      <c r="AZY5" s="11"/>
      <c r="AZZ5" s="11"/>
      <c r="BAA5" s="11"/>
      <c r="BAB5" s="11"/>
      <c r="BAC5" s="11"/>
      <c r="BAD5" s="11"/>
      <c r="BAE5" s="13">
        <f t="shared" si="0"/>
        <v>991.68</v>
      </c>
      <c r="BAF5" s="13">
        <f t="shared" si="3"/>
        <v>2.7488280667739096</v>
      </c>
      <c r="BAG5" s="35">
        <f t="shared" si="4"/>
        <v>9.5976828879108602</v>
      </c>
      <c r="BAH5" s="13" t="e">
        <f>#REF!*10000/(FA5*1.033)*1000</f>
        <v>#REF!</v>
      </c>
      <c r="BAI5" s="13">
        <f t="shared" si="1"/>
        <v>2100.6776379477251</v>
      </c>
      <c r="BAJ5" s="13">
        <f t="shared" si="2"/>
        <v>2.0699999999999998</v>
      </c>
      <c r="BAK5" s="38">
        <v>8.494640943193998</v>
      </c>
      <c r="BAL5" s="38">
        <v>5.154707407961312</v>
      </c>
      <c r="BAM5" s="38">
        <v>6.9232866705693059</v>
      </c>
      <c r="BAN5" s="38">
        <v>2.8862482325275418</v>
      </c>
      <c r="BAO5" s="38">
        <v>6.3371311214992856</v>
      </c>
      <c r="BAP5" s="38">
        <v>2.1127077865266841</v>
      </c>
      <c r="BAQ5" s="38">
        <v>7.6868904199475061</v>
      </c>
      <c r="BAR5" s="38">
        <v>1.6867290220859577</v>
      </c>
      <c r="BAS5" s="38">
        <v>4.9803836337990903</v>
      </c>
      <c r="BAT5" s="38">
        <v>4.1299182007556468</v>
      </c>
      <c r="BAU5" s="38">
        <v>7.1745464157161312</v>
      </c>
      <c r="BAV5" s="38">
        <v>4.4560283973681178</v>
      </c>
      <c r="BAW5" s="38">
        <v>5.2206370854492574</v>
      </c>
      <c r="BAX5" s="38">
        <v>2.8041977600996773</v>
      </c>
      <c r="BAY5" s="38">
        <v>5.3126568458158854</v>
      </c>
      <c r="BAZ5" s="36">
        <v>8.0606774668630354</v>
      </c>
      <c r="BBA5" s="36">
        <v>10</v>
      </c>
      <c r="BBB5" s="36">
        <v>4.860453017270201</v>
      </c>
      <c r="BBC5" s="37">
        <v>9.1769201287441344</v>
      </c>
      <c r="BBD5" s="37">
        <v>5.1926353472026268</v>
      </c>
      <c r="BBE5" s="36">
        <v>7.5211822878387933</v>
      </c>
    </row>
    <row r="6" spans="1:1409" x14ac:dyDescent="0.2">
      <c r="A6" t="s">
        <v>89</v>
      </c>
      <c r="B6" s="28">
        <v>15153163</v>
      </c>
      <c r="C6" t="s">
        <v>1740</v>
      </c>
      <c r="D6" t="s">
        <v>1496</v>
      </c>
      <c r="E6" s="28">
        <v>2013</v>
      </c>
      <c r="F6" s="29">
        <v>44265</v>
      </c>
      <c r="G6" s="28" t="s">
        <v>90</v>
      </c>
      <c r="H6" s="31" t="s">
        <v>91</v>
      </c>
      <c r="I6" s="31" t="s">
        <v>93</v>
      </c>
      <c r="J6" s="31" t="s">
        <v>98</v>
      </c>
      <c r="K6" s="31"/>
      <c r="L6" s="1" t="s">
        <v>91</v>
      </c>
      <c r="M6" s="1" t="s">
        <v>91</v>
      </c>
      <c r="N6" s="1" t="s">
        <v>93</v>
      </c>
      <c r="O6" s="1" t="s">
        <v>91</v>
      </c>
      <c r="P6" s="1"/>
      <c r="Q6" s="1" t="s">
        <v>91</v>
      </c>
      <c r="R6" s="1" t="s">
        <v>91</v>
      </c>
      <c r="S6" s="1" t="s">
        <v>91</v>
      </c>
      <c r="T6" s="1" t="s">
        <v>91</v>
      </c>
      <c r="U6" s="1"/>
      <c r="V6" s="1"/>
      <c r="W6" s="1" t="s">
        <v>91</v>
      </c>
      <c r="X6" s="1"/>
      <c r="Y6" s="1"/>
      <c r="Z6" s="31" t="s">
        <v>100</v>
      </c>
      <c r="AA6" s="31" t="s">
        <v>91</v>
      </c>
      <c r="AB6" s="31">
        <v>1</v>
      </c>
      <c r="AC6" s="31">
        <v>14700</v>
      </c>
      <c r="AD6" s="31" t="s">
        <v>93</v>
      </c>
      <c r="AE6" s="31" t="s">
        <v>101</v>
      </c>
      <c r="AF6" s="31">
        <v>1355</v>
      </c>
      <c r="AG6" s="31"/>
      <c r="AH6" s="31"/>
      <c r="AI6" s="31">
        <v>0</v>
      </c>
      <c r="AJ6" s="31">
        <v>0</v>
      </c>
      <c r="AK6" s="31"/>
      <c r="AL6" s="31" t="s">
        <v>91</v>
      </c>
      <c r="AM6" s="31"/>
      <c r="AN6" s="31"/>
      <c r="AO6" s="31"/>
      <c r="AP6" s="31" t="s">
        <v>91</v>
      </c>
      <c r="AQ6" s="31"/>
      <c r="AR6" s="31"/>
      <c r="AS6" s="31"/>
      <c r="AT6" s="31">
        <v>2224</v>
      </c>
      <c r="AU6" s="31">
        <v>0</v>
      </c>
      <c r="AV6" s="31">
        <v>0</v>
      </c>
      <c r="AW6" s="31"/>
      <c r="AX6" s="31" t="s">
        <v>1786</v>
      </c>
      <c r="AY6" s="31">
        <v>0</v>
      </c>
      <c r="AZ6" s="31">
        <v>32</v>
      </c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 t="s">
        <v>91</v>
      </c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>
        <v>5</v>
      </c>
      <c r="CB6" s="31"/>
      <c r="CC6" s="31">
        <v>5</v>
      </c>
      <c r="CD6" s="31"/>
      <c r="CE6" s="31">
        <v>10</v>
      </c>
      <c r="CF6" s="31"/>
      <c r="CG6" s="31">
        <v>7</v>
      </c>
      <c r="CH6" s="31" t="s">
        <v>102</v>
      </c>
      <c r="CI6" s="31">
        <v>3</v>
      </c>
      <c r="CJ6" s="31"/>
      <c r="CK6" s="31">
        <v>3</v>
      </c>
      <c r="CL6" s="31"/>
      <c r="CM6" s="31">
        <v>0</v>
      </c>
      <c r="CN6" s="31"/>
      <c r="CO6" s="30" t="s">
        <v>247</v>
      </c>
      <c r="CP6" s="30"/>
      <c r="CQ6" s="30"/>
      <c r="CR6" s="30">
        <v>100</v>
      </c>
      <c r="CS6" s="30"/>
      <c r="CT6" s="30"/>
      <c r="CU6" s="30">
        <v>28</v>
      </c>
      <c r="CV6" s="30">
        <v>9</v>
      </c>
      <c r="CW6" s="30">
        <v>7</v>
      </c>
      <c r="CX6" s="30">
        <v>7</v>
      </c>
      <c r="CY6" s="30">
        <v>0</v>
      </c>
      <c r="CZ6" s="30">
        <v>0</v>
      </c>
      <c r="DA6" s="30">
        <v>29</v>
      </c>
      <c r="DB6" s="30">
        <v>12</v>
      </c>
      <c r="DC6" s="30">
        <v>5</v>
      </c>
      <c r="DD6" s="30">
        <v>6</v>
      </c>
      <c r="DE6" s="30"/>
      <c r="DF6" s="30"/>
      <c r="DG6" s="30">
        <v>25</v>
      </c>
      <c r="DH6" s="30">
        <v>6</v>
      </c>
      <c r="DI6" s="30">
        <v>10</v>
      </c>
      <c r="DJ6" s="30">
        <v>9</v>
      </c>
      <c r="DK6" s="30"/>
      <c r="DL6" s="30"/>
      <c r="DM6" s="30">
        <v>605</v>
      </c>
      <c r="DN6" s="30">
        <v>151</v>
      </c>
      <c r="DO6" s="30">
        <v>345</v>
      </c>
      <c r="DP6" s="30">
        <v>557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/>
      <c r="DY6" s="30">
        <v>2</v>
      </c>
      <c r="DZ6" s="30">
        <v>0</v>
      </c>
      <c r="EA6" s="30">
        <v>0</v>
      </c>
      <c r="EB6" s="30">
        <v>0</v>
      </c>
      <c r="EC6" s="30">
        <v>0</v>
      </c>
      <c r="ED6" s="30">
        <v>0</v>
      </c>
      <c r="EE6" s="30">
        <v>0</v>
      </c>
      <c r="EF6" s="30">
        <v>7</v>
      </c>
      <c r="EG6" s="30">
        <v>0</v>
      </c>
      <c r="EH6" s="30"/>
      <c r="EI6" s="30">
        <v>0</v>
      </c>
      <c r="EJ6" s="30">
        <v>0</v>
      </c>
      <c r="EK6" s="30">
        <v>0</v>
      </c>
      <c r="EL6" s="30">
        <v>0</v>
      </c>
      <c r="EM6" s="30">
        <v>0</v>
      </c>
      <c r="EN6" s="30">
        <v>0</v>
      </c>
      <c r="EO6" s="30">
        <v>650</v>
      </c>
      <c r="EP6" s="30">
        <v>0</v>
      </c>
      <c r="EQ6" s="30">
        <v>0</v>
      </c>
      <c r="ER6" s="30">
        <v>0</v>
      </c>
      <c r="ES6" s="30">
        <v>0</v>
      </c>
      <c r="ET6" s="30"/>
      <c r="EU6" s="30"/>
      <c r="EV6" s="30">
        <v>50</v>
      </c>
      <c r="EW6" s="30">
        <v>0</v>
      </c>
      <c r="EX6" s="30"/>
      <c r="EY6" s="30">
        <v>99275</v>
      </c>
      <c r="EZ6" s="30">
        <v>720</v>
      </c>
      <c r="FA6" s="30">
        <v>99995</v>
      </c>
      <c r="FB6" s="30">
        <v>44.5</v>
      </c>
      <c r="FC6" s="30">
        <v>36.1</v>
      </c>
      <c r="FD6" s="30"/>
      <c r="FE6" s="30">
        <v>36</v>
      </c>
      <c r="FF6" s="30" t="s">
        <v>1809</v>
      </c>
      <c r="FG6" s="30">
        <v>7</v>
      </c>
      <c r="FH6" s="30">
        <v>20</v>
      </c>
      <c r="FI6" s="30">
        <v>5</v>
      </c>
      <c r="FJ6" s="30">
        <v>25</v>
      </c>
      <c r="FK6" s="30">
        <v>0</v>
      </c>
      <c r="FL6" s="30">
        <v>78</v>
      </c>
      <c r="FM6" s="30">
        <v>0</v>
      </c>
      <c r="FN6" s="30">
        <v>0</v>
      </c>
      <c r="FO6" s="30">
        <v>0</v>
      </c>
      <c r="FP6" s="30"/>
      <c r="FQ6" s="30"/>
      <c r="FR6" s="30"/>
      <c r="FS6" s="30">
        <v>40.5</v>
      </c>
      <c r="FT6" s="30">
        <v>1720</v>
      </c>
      <c r="FU6" s="32">
        <v>365</v>
      </c>
      <c r="FV6" s="32">
        <v>365</v>
      </c>
      <c r="FW6" s="32">
        <v>365</v>
      </c>
      <c r="FX6" s="32">
        <v>365</v>
      </c>
      <c r="FY6" s="32">
        <v>0</v>
      </c>
      <c r="FZ6" s="32">
        <v>120</v>
      </c>
      <c r="GA6" s="32">
        <v>365</v>
      </c>
      <c r="GB6" s="32">
        <v>0</v>
      </c>
      <c r="GC6" s="32">
        <v>0</v>
      </c>
      <c r="GD6" s="32" t="s">
        <v>1819</v>
      </c>
      <c r="GE6" s="32" t="s">
        <v>1816</v>
      </c>
      <c r="GF6" s="32" t="s">
        <v>1819</v>
      </c>
      <c r="GG6" s="32" t="s">
        <v>1819</v>
      </c>
      <c r="GH6" s="32" t="s">
        <v>91</v>
      </c>
      <c r="GI6" s="32" t="s">
        <v>91</v>
      </c>
      <c r="GJ6" s="32">
        <v>4</v>
      </c>
      <c r="GK6" s="32"/>
      <c r="GL6" s="32">
        <v>0</v>
      </c>
      <c r="GM6" s="32" t="s">
        <v>369</v>
      </c>
      <c r="GN6" s="32"/>
      <c r="GO6" s="32"/>
      <c r="GP6" s="32" t="s">
        <v>370</v>
      </c>
      <c r="GQ6" s="32" t="s">
        <v>371</v>
      </c>
      <c r="GR6" s="32">
        <v>0</v>
      </c>
      <c r="GS6" s="32">
        <v>0</v>
      </c>
      <c r="GT6" s="32">
        <v>0</v>
      </c>
      <c r="GU6" s="32">
        <v>0</v>
      </c>
      <c r="GV6" s="32">
        <v>0</v>
      </c>
      <c r="GW6" s="32">
        <v>0</v>
      </c>
      <c r="GX6" s="32">
        <v>0</v>
      </c>
      <c r="GY6" s="32">
        <v>5.8</v>
      </c>
      <c r="GZ6" s="32">
        <v>8</v>
      </c>
      <c r="HA6" s="32">
        <v>3.5</v>
      </c>
      <c r="HB6" s="32">
        <v>5.8</v>
      </c>
      <c r="HC6" s="32">
        <v>29</v>
      </c>
      <c r="HD6" s="32">
        <v>0</v>
      </c>
      <c r="HE6" s="32">
        <v>0</v>
      </c>
      <c r="HF6" s="32">
        <v>2.2999999999999998</v>
      </c>
      <c r="HG6" s="32">
        <v>2.2000000000000002</v>
      </c>
      <c r="HH6" s="32">
        <v>2</v>
      </c>
      <c r="HI6" s="32">
        <v>4.0999999999999996</v>
      </c>
      <c r="HJ6" s="32">
        <v>10.9</v>
      </c>
      <c r="HK6" s="32">
        <v>0</v>
      </c>
      <c r="HL6" s="32">
        <v>0</v>
      </c>
      <c r="HM6" s="32">
        <v>0</v>
      </c>
      <c r="HN6" s="32"/>
      <c r="HO6" s="32"/>
      <c r="HP6" s="32">
        <v>0</v>
      </c>
      <c r="HQ6" s="32">
        <v>8</v>
      </c>
      <c r="HR6" s="32">
        <v>3.5</v>
      </c>
      <c r="HS6" s="32">
        <v>0</v>
      </c>
      <c r="HT6" s="32">
        <v>2.2000000000000002</v>
      </c>
      <c r="HU6" s="32">
        <v>2</v>
      </c>
      <c r="HV6" s="4">
        <v>0</v>
      </c>
      <c r="HW6" s="4">
        <v>0</v>
      </c>
      <c r="HX6" s="4">
        <v>40</v>
      </c>
      <c r="HY6" s="4">
        <v>15</v>
      </c>
      <c r="HZ6" s="4">
        <v>0</v>
      </c>
      <c r="IA6" s="4">
        <v>0</v>
      </c>
      <c r="IB6" s="4">
        <v>0</v>
      </c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>
        <v>0</v>
      </c>
      <c r="IP6" s="4">
        <v>0</v>
      </c>
      <c r="IQ6" s="4">
        <v>0</v>
      </c>
      <c r="IR6" s="4">
        <v>0</v>
      </c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>
        <v>0</v>
      </c>
      <c r="KD6" s="4">
        <v>0</v>
      </c>
      <c r="KE6" s="4">
        <v>15</v>
      </c>
      <c r="KF6" s="4">
        <v>20</v>
      </c>
      <c r="KG6" s="4">
        <v>0</v>
      </c>
      <c r="KH6" s="4">
        <v>0</v>
      </c>
      <c r="KI6" s="4"/>
      <c r="KJ6" s="4"/>
      <c r="KK6" s="4">
        <v>0</v>
      </c>
      <c r="KL6" s="4">
        <v>0</v>
      </c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>
        <v>0</v>
      </c>
      <c r="LJ6" s="4">
        <v>0</v>
      </c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>
        <v>0</v>
      </c>
      <c r="MH6" s="4">
        <v>0</v>
      </c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>
        <v>21</v>
      </c>
      <c r="NF6" s="4">
        <v>0</v>
      </c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>
        <v>10</v>
      </c>
      <c r="OD6" s="4">
        <v>0</v>
      </c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>
        <v>14</v>
      </c>
      <c r="PB6" s="4">
        <v>0</v>
      </c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>
        <v>0</v>
      </c>
      <c r="PX6" s="4">
        <v>0</v>
      </c>
      <c r="PY6" s="4">
        <v>0</v>
      </c>
      <c r="PZ6" s="4">
        <v>1900</v>
      </c>
      <c r="QA6" s="4">
        <v>933</v>
      </c>
      <c r="QB6" s="4">
        <v>1306</v>
      </c>
      <c r="QC6" s="4" t="s">
        <v>740</v>
      </c>
      <c r="QD6" s="4"/>
      <c r="QE6" s="4"/>
      <c r="QF6" s="4"/>
      <c r="QG6" s="4"/>
      <c r="QH6" s="4"/>
      <c r="QI6" s="4"/>
      <c r="QJ6" s="4">
        <v>12</v>
      </c>
      <c r="QK6" s="4">
        <v>12</v>
      </c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>
        <v>6.5</v>
      </c>
      <c r="RI6" s="4">
        <v>6</v>
      </c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>
        <v>50</v>
      </c>
      <c r="TM6" s="4"/>
      <c r="TN6" s="4"/>
      <c r="TO6" s="4"/>
      <c r="TP6" s="4"/>
      <c r="TQ6" s="4"/>
      <c r="TR6" s="4"/>
      <c r="TS6" s="4"/>
      <c r="TT6" s="4"/>
      <c r="TU6" s="4"/>
      <c r="TV6" s="4">
        <v>0</v>
      </c>
      <c r="TW6" s="4"/>
      <c r="TX6" s="4">
        <v>0</v>
      </c>
      <c r="TY6" s="4" t="s">
        <v>91</v>
      </c>
      <c r="TZ6" s="4">
        <v>0</v>
      </c>
      <c r="UA6" s="4">
        <v>40</v>
      </c>
      <c r="UB6" s="4">
        <v>0</v>
      </c>
      <c r="UC6" s="4">
        <v>0</v>
      </c>
      <c r="UD6" s="4">
        <v>0</v>
      </c>
      <c r="UE6" s="4">
        <v>0</v>
      </c>
      <c r="UF6" s="4">
        <v>0</v>
      </c>
      <c r="UG6" s="4">
        <v>0</v>
      </c>
      <c r="UH6" s="4">
        <v>100</v>
      </c>
      <c r="UI6" s="4">
        <v>0</v>
      </c>
      <c r="UJ6" s="4">
        <v>100</v>
      </c>
      <c r="UK6" s="4">
        <v>0</v>
      </c>
      <c r="UL6" s="4">
        <v>100</v>
      </c>
      <c r="UM6" s="4">
        <v>2967</v>
      </c>
      <c r="UN6" s="4">
        <v>100</v>
      </c>
      <c r="UO6" s="4">
        <v>25</v>
      </c>
      <c r="UP6" s="4">
        <v>100</v>
      </c>
      <c r="UQ6" s="4">
        <v>2200</v>
      </c>
      <c r="UR6" s="4">
        <v>100</v>
      </c>
      <c r="US6" s="4">
        <v>951</v>
      </c>
      <c r="UT6" s="4">
        <v>100</v>
      </c>
      <c r="UU6" s="4">
        <v>0</v>
      </c>
      <c r="UV6" s="4">
        <v>100</v>
      </c>
      <c r="UW6" s="4">
        <v>0</v>
      </c>
      <c r="UX6" s="4">
        <v>100</v>
      </c>
      <c r="UY6" s="5">
        <v>72</v>
      </c>
      <c r="UZ6" s="5">
        <v>0</v>
      </c>
      <c r="VA6" s="5">
        <v>0</v>
      </c>
      <c r="VB6" s="5"/>
      <c r="VC6" s="5"/>
      <c r="VD6" s="5"/>
      <c r="VE6" s="5">
        <v>0</v>
      </c>
      <c r="VF6" s="5">
        <v>0</v>
      </c>
      <c r="VG6" s="5">
        <v>0</v>
      </c>
      <c r="VH6" s="5">
        <v>0</v>
      </c>
      <c r="VI6" s="5"/>
      <c r="VJ6" s="5"/>
      <c r="VK6" s="5"/>
      <c r="VL6" s="5"/>
      <c r="VM6" s="5"/>
      <c r="VN6" s="5"/>
      <c r="VO6" s="5"/>
      <c r="VP6" s="5"/>
      <c r="VQ6" s="5"/>
      <c r="VR6" s="5">
        <v>42</v>
      </c>
      <c r="VS6" s="5">
        <v>0</v>
      </c>
      <c r="VT6" s="5">
        <v>0</v>
      </c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 t="s">
        <v>1424</v>
      </c>
      <c r="YH6" s="5"/>
      <c r="YI6" s="5"/>
      <c r="YJ6" s="5"/>
      <c r="YK6" s="5"/>
      <c r="YL6" s="5"/>
      <c r="YM6" s="5"/>
      <c r="YN6" s="5"/>
      <c r="YO6" s="5"/>
      <c r="YP6" s="5"/>
      <c r="YQ6" s="5">
        <v>2</v>
      </c>
      <c r="YR6" s="5"/>
      <c r="YS6" s="5"/>
      <c r="YT6" s="5"/>
      <c r="YU6" s="5"/>
      <c r="YV6" s="5"/>
      <c r="YW6" s="5"/>
      <c r="YX6" s="5"/>
      <c r="YY6" s="5"/>
      <c r="YZ6" s="5"/>
      <c r="ZA6" s="5">
        <v>0</v>
      </c>
      <c r="ZB6" s="5"/>
      <c r="ZC6" s="5"/>
      <c r="ZD6" s="5"/>
      <c r="ZE6" s="5"/>
      <c r="ZF6" s="5"/>
      <c r="ZG6" s="5"/>
      <c r="ZH6" s="5"/>
      <c r="ZI6" s="5"/>
      <c r="ZJ6" s="5"/>
      <c r="ZK6" s="5" t="s">
        <v>1427</v>
      </c>
      <c r="ZL6" s="5"/>
      <c r="ZM6" s="5"/>
      <c r="ZN6" s="5">
        <v>0.9</v>
      </c>
      <c r="ZO6" s="5"/>
      <c r="ZP6" s="5"/>
      <c r="ZQ6" s="5">
        <v>0</v>
      </c>
      <c r="ZR6" s="5"/>
      <c r="ZS6" s="5" t="s">
        <v>1874</v>
      </c>
      <c r="ZT6" s="5" t="s">
        <v>1429</v>
      </c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 t="s">
        <v>1424</v>
      </c>
      <c r="AAQ6" s="5"/>
      <c r="AAR6" s="5"/>
      <c r="AAS6" s="5"/>
      <c r="AAT6" s="5"/>
      <c r="AAU6" s="5"/>
      <c r="AAV6" s="5"/>
      <c r="AAW6" s="5"/>
      <c r="AAX6" s="5"/>
      <c r="AAY6" s="5"/>
      <c r="AAZ6" s="5" t="s">
        <v>1427</v>
      </c>
      <c r="ABA6" s="5"/>
      <c r="ABB6" s="5"/>
      <c r="ABC6" s="5">
        <v>120</v>
      </c>
      <c r="ABD6" s="5">
        <v>15</v>
      </c>
      <c r="ABE6" s="5">
        <v>230</v>
      </c>
      <c r="ABF6" s="5"/>
      <c r="ABG6" s="5">
        <v>0</v>
      </c>
      <c r="ABH6" s="5">
        <v>100</v>
      </c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>
        <v>0.6</v>
      </c>
      <c r="ACF6" s="5"/>
      <c r="ACG6" s="5"/>
      <c r="ACH6" s="5"/>
      <c r="ACI6" s="5"/>
      <c r="ACJ6" s="5"/>
      <c r="ACK6" s="5"/>
      <c r="ACL6" s="5"/>
      <c r="ACM6" s="5"/>
      <c r="ACN6" s="5"/>
      <c r="ACO6" s="5">
        <v>0.15</v>
      </c>
      <c r="ACP6" s="5"/>
      <c r="ACQ6" s="5"/>
      <c r="ACR6" s="5">
        <v>50</v>
      </c>
      <c r="ACS6" s="5">
        <v>50</v>
      </c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>
        <v>0.2</v>
      </c>
      <c r="ADQ6" s="5"/>
      <c r="ADR6" s="5"/>
      <c r="ADS6" s="5"/>
      <c r="ADT6" s="5"/>
      <c r="ADU6" s="5"/>
      <c r="ADV6" s="5"/>
      <c r="ADW6" s="5"/>
      <c r="ADX6" s="5"/>
      <c r="ADY6" s="5"/>
      <c r="ADZ6" s="5">
        <v>0</v>
      </c>
      <c r="AEA6" s="5"/>
      <c r="AEB6" s="5"/>
      <c r="AEC6" s="5">
        <v>100</v>
      </c>
      <c r="AED6" s="5">
        <v>0</v>
      </c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>
        <v>0</v>
      </c>
      <c r="AFB6" s="5"/>
      <c r="AFC6" s="5"/>
      <c r="AFD6" s="5"/>
      <c r="AFE6" s="5"/>
      <c r="AFF6" s="5"/>
      <c r="AFG6" s="5"/>
      <c r="AFH6" s="5"/>
      <c r="AFI6" s="5"/>
      <c r="AFJ6" s="5"/>
      <c r="AFK6" s="5">
        <v>0</v>
      </c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 t="s">
        <v>1878</v>
      </c>
      <c r="AGZ6" s="5">
        <v>365</v>
      </c>
      <c r="AHA6" s="5"/>
      <c r="AHB6" s="5"/>
      <c r="AHC6" s="5">
        <v>100</v>
      </c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>
        <v>0.06</v>
      </c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 t="s">
        <v>1879</v>
      </c>
      <c r="AJY6" s="5">
        <v>122</v>
      </c>
      <c r="AJZ6" s="5">
        <v>243</v>
      </c>
      <c r="AKA6" s="5">
        <v>10</v>
      </c>
      <c r="AKB6" s="5">
        <v>90</v>
      </c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>
        <v>0.06</v>
      </c>
      <c r="ALJ6" s="5"/>
      <c r="ALK6" s="5"/>
      <c r="ALL6" s="5">
        <v>90</v>
      </c>
      <c r="ALM6" s="5">
        <v>10</v>
      </c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5"/>
      <c r="AMQ6" s="5"/>
      <c r="AMR6" s="5"/>
      <c r="AMS6" s="5"/>
      <c r="AMT6" s="5">
        <v>0.06</v>
      </c>
      <c r="AMU6" s="5"/>
      <c r="AMV6" s="5"/>
      <c r="AMW6" s="5" t="s">
        <v>1880</v>
      </c>
      <c r="AMX6" s="5">
        <v>365</v>
      </c>
      <c r="AMY6" s="5"/>
      <c r="AMZ6" s="5">
        <v>10</v>
      </c>
      <c r="ANA6" s="5">
        <v>90</v>
      </c>
      <c r="ANB6" s="5"/>
      <c r="ANC6" s="5"/>
      <c r="AND6" s="5"/>
      <c r="ANE6" s="5"/>
      <c r="ANF6" s="5"/>
      <c r="ANG6" s="5"/>
      <c r="ANH6" s="5"/>
      <c r="ANI6" s="5"/>
      <c r="ANJ6" s="5"/>
      <c r="ANK6" s="5"/>
      <c r="ANL6" s="5"/>
      <c r="ANM6" s="5"/>
      <c r="ANN6" s="5"/>
      <c r="ANO6" s="5"/>
      <c r="ANP6" s="5"/>
      <c r="ANQ6" s="5"/>
      <c r="ANR6" s="5"/>
      <c r="ANS6" s="5"/>
      <c r="ANT6" s="5"/>
      <c r="ANU6" s="5"/>
      <c r="ANV6" s="5"/>
      <c r="ANW6" s="5"/>
      <c r="ANX6" s="5"/>
      <c r="ANY6" s="5"/>
      <c r="ANZ6" s="5"/>
      <c r="AOA6" s="5"/>
      <c r="AOB6" s="5"/>
      <c r="AOC6" s="5"/>
      <c r="AOD6" s="5"/>
      <c r="AOE6" s="5"/>
      <c r="AOF6" s="5"/>
      <c r="AOG6" s="5"/>
      <c r="AOH6" s="5"/>
      <c r="AOI6" s="5"/>
      <c r="AOJ6" s="5"/>
      <c r="AOK6" s="5"/>
      <c r="AOL6" s="5"/>
      <c r="AOM6" s="5"/>
      <c r="AON6" s="5"/>
      <c r="AOO6" s="5"/>
      <c r="AOP6" s="5"/>
      <c r="AOQ6" s="5"/>
      <c r="AOR6" s="5"/>
      <c r="AOS6" s="5"/>
      <c r="AOT6" s="5"/>
      <c r="AOU6" s="5"/>
      <c r="AOV6" s="5"/>
      <c r="AOW6" s="5"/>
      <c r="AOX6" s="5"/>
      <c r="AOY6" s="5"/>
      <c r="AOZ6" s="5"/>
      <c r="APA6" s="5"/>
      <c r="APB6" s="5"/>
      <c r="APC6" s="5"/>
      <c r="APD6" s="5"/>
      <c r="APE6" s="5"/>
      <c r="APF6" s="5"/>
      <c r="APG6" s="5"/>
      <c r="APH6" s="5"/>
      <c r="API6" s="5"/>
      <c r="APJ6" s="5"/>
      <c r="APK6" s="5"/>
      <c r="APL6" s="5"/>
      <c r="APM6" s="5"/>
      <c r="APN6" s="5"/>
      <c r="APO6" s="11">
        <v>72.73</v>
      </c>
      <c r="APP6" s="11">
        <v>27.27</v>
      </c>
      <c r="APQ6" s="11">
        <v>0</v>
      </c>
      <c r="APR6" s="11">
        <v>0</v>
      </c>
      <c r="APS6" s="11">
        <v>0</v>
      </c>
      <c r="APT6" s="11">
        <v>0</v>
      </c>
      <c r="APU6" s="11" t="s">
        <v>1650</v>
      </c>
      <c r="APV6" s="11">
        <v>104509.59</v>
      </c>
      <c r="APW6" s="11">
        <v>3571</v>
      </c>
      <c r="APX6" s="11">
        <v>1818</v>
      </c>
      <c r="APY6" s="11">
        <v>0.7</v>
      </c>
      <c r="APZ6" s="11">
        <v>55</v>
      </c>
      <c r="AQA6" s="11">
        <v>55</v>
      </c>
      <c r="AQB6" s="11">
        <v>40</v>
      </c>
      <c r="AQC6" s="11">
        <v>15</v>
      </c>
      <c r="AQD6" s="11">
        <v>2200</v>
      </c>
      <c r="AQE6" s="11"/>
      <c r="AQF6" s="11">
        <v>0</v>
      </c>
      <c r="AQG6" s="11"/>
      <c r="AQH6" s="11"/>
      <c r="AQI6" s="11"/>
      <c r="AQJ6" s="11">
        <v>0</v>
      </c>
      <c r="AQK6" s="11">
        <v>0</v>
      </c>
      <c r="AQL6" s="11">
        <v>0</v>
      </c>
      <c r="AQM6" s="11">
        <v>0</v>
      </c>
      <c r="AQN6" s="11">
        <v>0</v>
      </c>
      <c r="AQO6" s="11">
        <v>0</v>
      </c>
      <c r="AQP6" s="11">
        <v>0</v>
      </c>
      <c r="AQQ6" s="11">
        <v>0</v>
      </c>
      <c r="AQR6" s="11">
        <v>0</v>
      </c>
      <c r="AQS6" s="11"/>
      <c r="AQT6" s="11">
        <v>7.3</v>
      </c>
      <c r="AQU6" s="11">
        <v>1799.97</v>
      </c>
      <c r="AQV6" s="11">
        <v>1.69</v>
      </c>
      <c r="AQW6" s="11">
        <v>0</v>
      </c>
      <c r="AQX6" s="11">
        <v>2734.68</v>
      </c>
      <c r="AQY6" s="11">
        <v>18.05</v>
      </c>
      <c r="AQZ6" s="11">
        <v>0</v>
      </c>
      <c r="ARA6" s="11">
        <v>5845.95</v>
      </c>
      <c r="ARB6" s="11">
        <v>68.92</v>
      </c>
      <c r="ARC6" s="11">
        <v>21.18</v>
      </c>
      <c r="ARD6" s="11">
        <v>9.9</v>
      </c>
      <c r="ARE6" s="11">
        <v>95.57</v>
      </c>
      <c r="ARF6" s="11">
        <v>2.74</v>
      </c>
      <c r="ARG6" s="11">
        <v>15.26</v>
      </c>
      <c r="ARH6" s="11">
        <v>32.119999999999997</v>
      </c>
      <c r="ARI6" s="11">
        <v>1.69</v>
      </c>
      <c r="ARJ6" s="11">
        <v>52.61</v>
      </c>
      <c r="ARK6" s="11">
        <v>58.36</v>
      </c>
      <c r="ARL6" s="11">
        <v>8.36</v>
      </c>
      <c r="ARM6" s="11">
        <v>33.28</v>
      </c>
      <c r="ARN6" s="11">
        <v>0</v>
      </c>
      <c r="ARO6" s="11">
        <v>65.819999999999993</v>
      </c>
      <c r="ARP6" s="11">
        <v>0.97</v>
      </c>
      <c r="ARQ6" s="11">
        <v>0</v>
      </c>
      <c r="ARR6" s="11">
        <v>15.27</v>
      </c>
      <c r="ARS6" s="11">
        <v>0</v>
      </c>
      <c r="ART6" s="11">
        <v>0</v>
      </c>
      <c r="ARU6" s="11">
        <v>18.989999999999998</v>
      </c>
      <c r="ARV6" s="11">
        <v>10</v>
      </c>
      <c r="ARW6" s="11">
        <v>10.75</v>
      </c>
      <c r="ARX6" s="11">
        <v>0.72</v>
      </c>
      <c r="ARY6" s="11">
        <v>0</v>
      </c>
      <c r="ARZ6" s="11">
        <v>0</v>
      </c>
      <c r="ASA6" s="11">
        <v>45.23</v>
      </c>
      <c r="ASB6" s="11">
        <v>11.47</v>
      </c>
      <c r="ASC6" s="11">
        <v>33.76</v>
      </c>
      <c r="ASD6" s="11">
        <v>46.54</v>
      </c>
      <c r="ASE6" s="11">
        <v>15.71</v>
      </c>
      <c r="ASF6" s="11">
        <v>0</v>
      </c>
      <c r="ASG6" s="11">
        <v>53.46</v>
      </c>
      <c r="ASH6" s="11">
        <v>9.94</v>
      </c>
      <c r="ASI6" s="11">
        <v>0.25</v>
      </c>
      <c r="ASJ6" s="11"/>
      <c r="ASK6" s="11">
        <v>2559.63</v>
      </c>
      <c r="ASL6" s="11">
        <v>786.45</v>
      </c>
      <c r="ASM6" s="11">
        <v>367.68</v>
      </c>
      <c r="ASN6" s="11">
        <v>2444.4</v>
      </c>
      <c r="ASO6" s="11">
        <v>1269.3599999999999</v>
      </c>
      <c r="ASP6" s="11">
        <v>66.260000000000005</v>
      </c>
      <c r="ASQ6" s="11">
        <v>33.74</v>
      </c>
      <c r="ASR6" s="11">
        <v>65.819999999999993</v>
      </c>
      <c r="ASS6" s="11">
        <v>0.33</v>
      </c>
      <c r="AST6" s="11">
        <v>0.63</v>
      </c>
      <c r="ASU6" s="11">
        <v>0.17</v>
      </c>
      <c r="ASV6" s="11">
        <v>0.06</v>
      </c>
      <c r="ASW6" s="11">
        <v>0.06</v>
      </c>
      <c r="ASX6" s="11">
        <v>0.01</v>
      </c>
      <c r="ASY6" s="11">
        <v>0.03</v>
      </c>
      <c r="ASZ6" s="11">
        <v>0</v>
      </c>
      <c r="ATA6" s="11">
        <v>0.95</v>
      </c>
      <c r="ATB6" s="11">
        <v>0</v>
      </c>
      <c r="ATC6" s="11">
        <v>0</v>
      </c>
      <c r="ATD6" s="11">
        <v>0.56000000000000005</v>
      </c>
      <c r="ATE6" s="11">
        <v>0.06</v>
      </c>
      <c r="ATF6" s="11">
        <v>0.63</v>
      </c>
      <c r="ATG6" s="11">
        <v>10.51</v>
      </c>
      <c r="ATH6" s="11">
        <v>30.76</v>
      </c>
      <c r="ATI6" s="11">
        <v>321527.28999999998</v>
      </c>
      <c r="ATJ6" s="11">
        <v>0.71</v>
      </c>
      <c r="ATK6" s="11">
        <v>0.88</v>
      </c>
      <c r="ATL6" s="11">
        <v>0.11</v>
      </c>
      <c r="ATM6" s="11">
        <v>0.34</v>
      </c>
      <c r="ATN6" s="11">
        <v>0</v>
      </c>
      <c r="ATO6" s="11">
        <v>2.04</v>
      </c>
      <c r="ATP6" s="11">
        <v>99</v>
      </c>
      <c r="ATQ6" s="11">
        <v>1799.97</v>
      </c>
      <c r="ATR6" s="11">
        <v>0</v>
      </c>
      <c r="ATS6" s="11">
        <v>10</v>
      </c>
      <c r="ATT6" s="11">
        <v>89</v>
      </c>
      <c r="ATU6" s="11">
        <v>92.75</v>
      </c>
      <c r="ATV6" s="11">
        <v>1.69</v>
      </c>
      <c r="ATW6" s="11">
        <v>0.43</v>
      </c>
      <c r="ATX6" s="11">
        <v>0.24</v>
      </c>
      <c r="ATY6" s="11">
        <v>0.32</v>
      </c>
      <c r="ATZ6" s="11">
        <v>0.01</v>
      </c>
      <c r="AUA6" s="11">
        <v>0</v>
      </c>
      <c r="AUB6" s="11">
        <v>401.57</v>
      </c>
      <c r="AUC6" s="11">
        <v>7.3</v>
      </c>
      <c r="AUD6" s="11"/>
      <c r="AUE6" s="11">
        <v>3760</v>
      </c>
      <c r="AUF6" s="11">
        <v>44.64</v>
      </c>
      <c r="AUG6" s="11">
        <v>21</v>
      </c>
      <c r="AUH6" s="11">
        <v>75.47</v>
      </c>
      <c r="AUI6" s="11">
        <v>0</v>
      </c>
      <c r="AUJ6" s="11">
        <v>98.6</v>
      </c>
      <c r="AUK6" s="11">
        <v>15.27</v>
      </c>
      <c r="AUL6" s="11">
        <v>53.55</v>
      </c>
      <c r="AUM6" s="11">
        <v>3</v>
      </c>
      <c r="AUN6" s="11">
        <v>0.73</v>
      </c>
      <c r="AUO6" s="11">
        <v>0</v>
      </c>
      <c r="AUP6" s="11">
        <v>40</v>
      </c>
      <c r="AUQ6" s="11">
        <v>237.5</v>
      </c>
      <c r="AUR6" s="11"/>
      <c r="AUS6" s="11"/>
      <c r="AUT6" s="11">
        <v>44.51</v>
      </c>
      <c r="AUU6" s="11">
        <v>133.46</v>
      </c>
      <c r="AUV6" s="11"/>
      <c r="AUW6" s="11">
        <v>0</v>
      </c>
      <c r="AUX6" s="11">
        <v>0</v>
      </c>
      <c r="AUY6" s="11">
        <v>0</v>
      </c>
      <c r="AUZ6" s="11">
        <v>0</v>
      </c>
      <c r="AVA6" s="11">
        <v>0</v>
      </c>
      <c r="AVB6" s="11">
        <v>0</v>
      </c>
      <c r="AVC6" s="11">
        <v>0</v>
      </c>
      <c r="AVD6" s="11">
        <v>0</v>
      </c>
      <c r="AVE6" s="11">
        <v>0</v>
      </c>
      <c r="AVF6" s="11">
        <v>0</v>
      </c>
      <c r="AVG6" s="11">
        <v>0</v>
      </c>
      <c r="AVH6" s="11">
        <v>0</v>
      </c>
      <c r="AVI6" s="11">
        <v>0</v>
      </c>
      <c r="AVJ6" s="11">
        <v>0</v>
      </c>
      <c r="AVK6" s="11">
        <v>0</v>
      </c>
      <c r="AVL6" s="11">
        <v>0</v>
      </c>
      <c r="AVM6" s="11">
        <v>0</v>
      </c>
      <c r="AVN6" s="11">
        <v>0</v>
      </c>
      <c r="AVO6" s="11">
        <v>0</v>
      </c>
      <c r="AVP6" s="11"/>
      <c r="AVQ6" s="11">
        <v>0</v>
      </c>
      <c r="AVR6" s="11">
        <v>0</v>
      </c>
      <c r="AVS6" s="11">
        <v>0</v>
      </c>
      <c r="AVT6" s="11">
        <v>0</v>
      </c>
      <c r="AVU6" s="11">
        <v>0</v>
      </c>
      <c r="AVV6" s="11">
        <v>0</v>
      </c>
      <c r="AVW6" s="11">
        <v>0</v>
      </c>
      <c r="AVX6" s="11">
        <v>0</v>
      </c>
      <c r="AVY6" s="11"/>
      <c r="AVZ6" s="11">
        <v>1</v>
      </c>
      <c r="AWA6" s="11">
        <v>0</v>
      </c>
      <c r="AWB6" s="11">
        <v>0</v>
      </c>
      <c r="AWC6" s="11">
        <v>99995</v>
      </c>
      <c r="AWD6" s="11">
        <v>0</v>
      </c>
      <c r="AWE6" s="11">
        <v>0.73</v>
      </c>
      <c r="AWF6" s="11">
        <v>1</v>
      </c>
      <c r="AWG6" s="11">
        <v>0</v>
      </c>
      <c r="AWH6" s="11">
        <v>0</v>
      </c>
      <c r="AWI6" s="11">
        <v>3</v>
      </c>
      <c r="AWJ6" s="11">
        <v>0</v>
      </c>
      <c r="AWK6" s="11">
        <v>15.3</v>
      </c>
      <c r="AWL6" s="11">
        <v>7.3</v>
      </c>
      <c r="AWM6" s="11">
        <v>10.199999999999999</v>
      </c>
      <c r="AWN6" s="11">
        <v>0.7</v>
      </c>
      <c r="AWO6" s="11">
        <v>1</v>
      </c>
      <c r="AWP6" s="11">
        <v>1</v>
      </c>
      <c r="AWQ6" s="11">
        <v>0</v>
      </c>
      <c r="AWR6" s="11">
        <v>0</v>
      </c>
      <c r="AWS6" s="11">
        <v>0</v>
      </c>
      <c r="AWT6" s="11">
        <v>0</v>
      </c>
      <c r="AWU6" s="11">
        <v>0</v>
      </c>
      <c r="AWV6" s="11">
        <v>0</v>
      </c>
      <c r="AWW6" s="11">
        <v>0</v>
      </c>
      <c r="AWX6" s="11">
        <v>0</v>
      </c>
      <c r="AWY6" s="11">
        <v>0</v>
      </c>
      <c r="AWZ6" s="11">
        <v>0</v>
      </c>
      <c r="AXA6" s="11">
        <v>0</v>
      </c>
      <c r="AXB6" s="11">
        <v>0</v>
      </c>
      <c r="AXC6" s="11">
        <v>0</v>
      </c>
      <c r="AXD6" s="11">
        <v>0</v>
      </c>
      <c r="AXE6" s="11">
        <v>0</v>
      </c>
      <c r="AXF6" s="11">
        <v>7.0000000000000007E-2</v>
      </c>
      <c r="AXG6" s="11">
        <v>143</v>
      </c>
      <c r="AXH6" s="11">
        <v>1914</v>
      </c>
      <c r="AXI6" s="11">
        <v>3571</v>
      </c>
      <c r="AXJ6" s="11">
        <v>1720</v>
      </c>
      <c r="AXK6" s="11">
        <v>42</v>
      </c>
      <c r="AXL6" s="11">
        <v>75</v>
      </c>
      <c r="AXM6" s="11">
        <v>52</v>
      </c>
      <c r="AXN6" s="11">
        <v>0</v>
      </c>
      <c r="AXO6" s="11">
        <v>0</v>
      </c>
      <c r="AXP6" s="11">
        <v>0</v>
      </c>
      <c r="AXQ6" s="11">
        <v>0</v>
      </c>
      <c r="AXR6" s="11">
        <v>0</v>
      </c>
      <c r="AXS6" s="11">
        <v>0</v>
      </c>
      <c r="AXT6" s="11"/>
      <c r="AXU6" s="11"/>
      <c r="AXV6" s="11"/>
      <c r="AXW6" s="11"/>
      <c r="AXX6" s="11"/>
      <c r="AXY6" s="11"/>
      <c r="AXZ6" s="11"/>
      <c r="AYA6" s="11"/>
      <c r="AYB6" s="11"/>
      <c r="AYC6" s="11"/>
      <c r="AYD6" s="11"/>
      <c r="AYE6" s="11"/>
      <c r="AYF6" s="11"/>
      <c r="AYG6" s="11"/>
      <c r="AYH6" s="11"/>
      <c r="AYI6" s="11"/>
      <c r="AYJ6" s="11"/>
      <c r="AYK6" s="11">
        <v>0</v>
      </c>
      <c r="AYL6" s="11"/>
      <c r="AYM6" s="11"/>
      <c r="AYN6" s="11"/>
      <c r="AYO6" s="11">
        <v>0</v>
      </c>
      <c r="AYP6" s="11"/>
      <c r="AYQ6" s="11"/>
      <c r="AYR6" s="11"/>
      <c r="AYS6" s="11"/>
      <c r="AYT6" s="11"/>
      <c r="AYU6" s="11"/>
      <c r="AYV6" s="11"/>
      <c r="AYW6" s="11"/>
      <c r="AYX6" s="11"/>
      <c r="AYY6" s="11"/>
      <c r="AYZ6" s="11"/>
      <c r="AZA6" s="11"/>
      <c r="AZB6" s="11"/>
      <c r="AZC6" s="11">
        <v>29.51</v>
      </c>
      <c r="AZD6" s="11">
        <v>10.09</v>
      </c>
      <c r="AZE6" s="11"/>
      <c r="AZF6" s="11"/>
      <c r="AZG6" s="11"/>
      <c r="AZH6" s="11"/>
      <c r="AZI6" s="11"/>
      <c r="AZJ6" s="11">
        <v>63.08</v>
      </c>
      <c r="AZK6" s="11"/>
      <c r="AZL6" s="34">
        <v>7.3171236112159798E-3</v>
      </c>
      <c r="AZM6" s="11"/>
      <c r="AZN6" s="11">
        <v>0.23</v>
      </c>
      <c r="AZO6" s="11"/>
      <c r="AZP6" s="11"/>
      <c r="AZQ6" s="34">
        <v>1.7276943666073401E-3</v>
      </c>
      <c r="AZR6" s="11"/>
      <c r="AZS6" s="11">
        <v>0.05</v>
      </c>
      <c r="AZT6" s="11"/>
      <c r="AZU6" s="11"/>
      <c r="AZV6" s="11">
        <v>5.88</v>
      </c>
      <c r="AZW6" s="11"/>
      <c r="AZX6" s="11">
        <v>181.94</v>
      </c>
      <c r="AZY6" s="11"/>
      <c r="AZZ6" s="11"/>
      <c r="BAA6" s="11"/>
      <c r="BAB6" s="11"/>
      <c r="BAC6" s="11"/>
      <c r="BAD6" s="11"/>
      <c r="BAE6" s="13">
        <f t="shared" si="0"/>
        <v>981.34999999999991</v>
      </c>
      <c r="BAF6" s="13">
        <f t="shared" si="3"/>
        <v>1.7847082807053822</v>
      </c>
      <c r="BAG6" s="35">
        <f t="shared" si="4"/>
        <v>7.5585886903861068</v>
      </c>
      <c r="BAH6" s="13" t="e">
        <f>#REF!*10000/(FA6*1.033)*1000</f>
        <v>#REF!</v>
      </c>
      <c r="BAI6" s="13">
        <f t="shared" si="1"/>
        <v>1974.830590513069</v>
      </c>
      <c r="BAJ6" s="13">
        <f t="shared" si="2"/>
        <v>1.69</v>
      </c>
      <c r="BAK6" s="38">
        <v>7.6001925192519231</v>
      </c>
      <c r="BAL6" s="38">
        <v>3.7880673497582311</v>
      </c>
      <c r="BAM6" s="38">
        <v>7.0560520348090012</v>
      </c>
      <c r="BAN6" s="38">
        <v>2.8235979845354287</v>
      </c>
      <c r="BAO6" s="38">
        <v>5.6312376913077573</v>
      </c>
      <c r="BAP6" s="38">
        <v>6.5705128205128212</v>
      </c>
      <c r="BAQ6" s="38">
        <v>5.403930679785331</v>
      </c>
      <c r="BAR6" s="38">
        <v>2.616003138745111</v>
      </c>
      <c r="BAS6" s="38">
        <v>2.776666937624539</v>
      </c>
      <c r="BAT6" s="38">
        <v>4.8605593595077901</v>
      </c>
      <c r="BAU6" s="38">
        <v>1.2363863249541769</v>
      </c>
      <c r="BAV6" s="38">
        <v>4.6145986386026783</v>
      </c>
      <c r="BAW6" s="38">
        <v>5.2265374946183227</v>
      </c>
      <c r="BAX6" s="38">
        <v>3.8420080373347165</v>
      </c>
      <c r="BAY6" s="38">
        <v>3.4387235098386375</v>
      </c>
      <c r="BAZ6" s="36">
        <v>8.2128129602356417</v>
      </c>
      <c r="BBA6" s="36">
        <v>10</v>
      </c>
      <c r="BBB6" s="36">
        <v>7.7734447280198484</v>
      </c>
      <c r="BBC6" s="37">
        <v>5.6315392915308928</v>
      </c>
      <c r="BBD6" s="37">
        <v>4.0187717348129306</v>
      </c>
      <c r="BBE6" s="36">
        <v>7.0599228025424337</v>
      </c>
    </row>
    <row r="7" spans="1:1409" x14ac:dyDescent="0.2">
      <c r="A7" t="s">
        <v>89</v>
      </c>
      <c r="B7" s="28">
        <v>15175301</v>
      </c>
      <c r="C7" t="s">
        <v>1729</v>
      </c>
      <c r="D7" t="s">
        <v>1497</v>
      </c>
      <c r="E7" s="28">
        <v>2013</v>
      </c>
      <c r="F7" s="29">
        <v>44265</v>
      </c>
      <c r="G7" s="28" t="s">
        <v>90</v>
      </c>
      <c r="H7" s="31" t="s">
        <v>91</v>
      </c>
      <c r="I7" s="31" t="s">
        <v>93</v>
      </c>
      <c r="J7" s="31" t="s">
        <v>111</v>
      </c>
      <c r="K7" s="31"/>
      <c r="L7" s="1" t="s">
        <v>91</v>
      </c>
      <c r="M7" s="1" t="s">
        <v>91</v>
      </c>
      <c r="N7" s="1" t="s">
        <v>93</v>
      </c>
      <c r="O7" s="1" t="s">
        <v>91</v>
      </c>
      <c r="P7" s="1"/>
      <c r="Q7" s="1" t="s">
        <v>91</v>
      </c>
      <c r="R7" s="1" t="s">
        <v>91</v>
      </c>
      <c r="S7" s="1" t="s">
        <v>91</v>
      </c>
      <c r="T7" s="1" t="s">
        <v>91</v>
      </c>
      <c r="U7" s="1"/>
      <c r="V7" s="1"/>
      <c r="W7" s="1" t="s">
        <v>91</v>
      </c>
      <c r="X7" s="1"/>
      <c r="Y7" s="1"/>
      <c r="Z7" s="31" t="s">
        <v>100</v>
      </c>
      <c r="AA7" s="31" t="s">
        <v>91</v>
      </c>
      <c r="AB7" s="31">
        <v>1</v>
      </c>
      <c r="AC7" s="31">
        <v>34000</v>
      </c>
      <c r="AD7" s="31" t="s">
        <v>91</v>
      </c>
      <c r="AE7" s="31"/>
      <c r="AF7" s="31">
        <v>0</v>
      </c>
      <c r="AG7" s="31"/>
      <c r="AH7" s="31"/>
      <c r="AI7" s="31">
        <v>0</v>
      </c>
      <c r="AJ7" s="31">
        <v>0</v>
      </c>
      <c r="AK7" s="31"/>
      <c r="AL7" s="31" t="s">
        <v>91</v>
      </c>
      <c r="AM7" s="31"/>
      <c r="AN7" s="31" t="s">
        <v>112</v>
      </c>
      <c r="AO7" s="31"/>
      <c r="AP7" s="31" t="s">
        <v>91</v>
      </c>
      <c r="AQ7" s="31"/>
      <c r="AR7" s="31"/>
      <c r="AS7" s="31"/>
      <c r="AT7" s="31">
        <v>3722</v>
      </c>
      <c r="AU7" s="31">
        <v>0</v>
      </c>
      <c r="AV7" s="31">
        <v>0</v>
      </c>
      <c r="AW7" s="31"/>
      <c r="AX7" s="31" t="s">
        <v>107</v>
      </c>
      <c r="AY7" s="31">
        <v>0</v>
      </c>
      <c r="AZ7" s="31">
        <v>6</v>
      </c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 t="s">
        <v>91</v>
      </c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0" t="s">
        <v>247</v>
      </c>
      <c r="CP7" s="30"/>
      <c r="CQ7" s="30"/>
      <c r="CR7" s="30">
        <v>100</v>
      </c>
      <c r="CS7" s="30"/>
      <c r="CT7" s="30"/>
      <c r="CU7" s="30">
        <v>50</v>
      </c>
      <c r="CV7" s="30">
        <v>20</v>
      </c>
      <c r="CW7" s="30">
        <v>19</v>
      </c>
      <c r="CX7" s="30">
        <v>17</v>
      </c>
      <c r="CY7" s="30">
        <v>0</v>
      </c>
      <c r="CZ7" s="30">
        <v>0</v>
      </c>
      <c r="DA7" s="30">
        <v>45</v>
      </c>
      <c r="DB7" s="30">
        <v>12</v>
      </c>
      <c r="DC7" s="30">
        <v>21</v>
      </c>
      <c r="DD7" s="30">
        <v>18</v>
      </c>
      <c r="DE7" s="30"/>
      <c r="DF7" s="30"/>
      <c r="DG7" s="30">
        <v>59</v>
      </c>
      <c r="DH7" s="30">
        <v>32</v>
      </c>
      <c r="DI7" s="30">
        <v>17</v>
      </c>
      <c r="DJ7" s="30">
        <v>10</v>
      </c>
      <c r="DK7" s="30"/>
      <c r="DL7" s="30"/>
      <c r="DM7" s="30">
        <v>619</v>
      </c>
      <c r="DN7" s="30">
        <v>164</v>
      </c>
      <c r="DO7" s="30">
        <v>353</v>
      </c>
      <c r="DP7" s="30">
        <v>619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/>
      <c r="DY7" s="30">
        <v>11</v>
      </c>
      <c r="DZ7" s="30">
        <v>0</v>
      </c>
      <c r="EA7" s="30">
        <v>0</v>
      </c>
      <c r="EB7" s="30">
        <v>0</v>
      </c>
      <c r="EC7" s="30">
        <v>0</v>
      </c>
      <c r="ED7" s="30">
        <v>0</v>
      </c>
      <c r="EE7" s="30">
        <v>0</v>
      </c>
      <c r="EF7" s="30">
        <v>16</v>
      </c>
      <c r="EG7" s="30">
        <v>0</v>
      </c>
      <c r="EH7" s="30"/>
      <c r="EI7" s="30">
        <v>0</v>
      </c>
      <c r="EJ7" s="30">
        <v>0</v>
      </c>
      <c r="EK7" s="30">
        <v>0</v>
      </c>
      <c r="EL7" s="30">
        <v>0</v>
      </c>
      <c r="EM7" s="30">
        <v>0</v>
      </c>
      <c r="EN7" s="30">
        <v>0</v>
      </c>
      <c r="EO7" s="30">
        <v>650</v>
      </c>
      <c r="EP7" s="30">
        <v>0</v>
      </c>
      <c r="EQ7" s="30">
        <v>0</v>
      </c>
      <c r="ER7" s="30">
        <v>0</v>
      </c>
      <c r="ES7" s="30">
        <v>0</v>
      </c>
      <c r="ET7" s="30"/>
      <c r="EU7" s="30"/>
      <c r="EV7" s="30">
        <v>50</v>
      </c>
      <c r="EW7" s="30">
        <v>0</v>
      </c>
      <c r="EX7" s="30"/>
      <c r="EY7" s="30">
        <v>260000</v>
      </c>
      <c r="EZ7" s="30">
        <v>16000</v>
      </c>
      <c r="FA7" s="30">
        <v>276000</v>
      </c>
      <c r="FB7" s="30">
        <v>39.299999999999997</v>
      </c>
      <c r="FC7" s="30">
        <v>31.6</v>
      </c>
      <c r="FD7" s="30"/>
      <c r="FE7" s="30">
        <v>30</v>
      </c>
      <c r="FF7" s="30" t="s">
        <v>1806</v>
      </c>
      <c r="FG7" s="30">
        <v>30</v>
      </c>
      <c r="FH7" s="30">
        <v>0</v>
      </c>
      <c r="FI7" s="30"/>
      <c r="FJ7" s="30"/>
      <c r="FK7" s="30"/>
      <c r="FL7" s="30"/>
      <c r="FM7" s="30"/>
      <c r="FN7" s="30">
        <v>414</v>
      </c>
      <c r="FO7" s="30">
        <v>0</v>
      </c>
      <c r="FP7" s="30"/>
      <c r="FQ7" s="30"/>
      <c r="FR7" s="30"/>
      <c r="FS7" s="30">
        <v>81</v>
      </c>
      <c r="FT7" s="30">
        <v>13532</v>
      </c>
      <c r="FU7" s="32">
        <v>365</v>
      </c>
      <c r="FV7" s="32">
        <v>365</v>
      </c>
      <c r="FW7" s="32">
        <v>365</v>
      </c>
      <c r="FX7" s="32">
        <v>182</v>
      </c>
      <c r="FY7" s="32">
        <v>0</v>
      </c>
      <c r="FZ7" s="32">
        <v>160</v>
      </c>
      <c r="GA7" s="32">
        <v>243</v>
      </c>
      <c r="GB7" s="32">
        <v>182</v>
      </c>
      <c r="GC7" s="32">
        <v>182</v>
      </c>
      <c r="GD7" s="32" t="s">
        <v>1821</v>
      </c>
      <c r="GE7" s="32" t="s">
        <v>1815</v>
      </c>
      <c r="GF7" s="32" t="s">
        <v>1815</v>
      </c>
      <c r="GG7" s="32" t="s">
        <v>1816</v>
      </c>
      <c r="GH7" s="32" t="s">
        <v>91</v>
      </c>
      <c r="GI7" s="32" t="s">
        <v>91</v>
      </c>
      <c r="GJ7" s="32">
        <v>4</v>
      </c>
      <c r="GK7" s="32" t="s">
        <v>367</v>
      </c>
      <c r="GL7" s="32">
        <v>4</v>
      </c>
      <c r="GM7" s="32" t="s">
        <v>372</v>
      </c>
      <c r="GN7" s="32" t="s">
        <v>368</v>
      </c>
      <c r="GO7" s="32" t="s">
        <v>372</v>
      </c>
      <c r="GP7" s="32" t="s">
        <v>370</v>
      </c>
      <c r="GQ7" s="32" t="s">
        <v>371</v>
      </c>
      <c r="GR7" s="32">
        <v>0</v>
      </c>
      <c r="GS7" s="32">
        <v>0</v>
      </c>
      <c r="GT7" s="32">
        <v>0</v>
      </c>
      <c r="GU7" s="32">
        <v>0</v>
      </c>
      <c r="GV7" s="32">
        <v>0</v>
      </c>
      <c r="GW7" s="32">
        <v>0</v>
      </c>
      <c r="GX7" s="32">
        <v>0</v>
      </c>
      <c r="GY7" s="32">
        <v>5.8</v>
      </c>
      <c r="GZ7" s="32">
        <v>8</v>
      </c>
      <c r="HA7" s="32">
        <v>3.5</v>
      </c>
      <c r="HB7" s="32">
        <v>5.8</v>
      </c>
      <c r="HC7" s="32">
        <v>29</v>
      </c>
      <c r="HD7" s="32">
        <v>0</v>
      </c>
      <c r="HE7" s="32">
        <v>0</v>
      </c>
      <c r="HF7" s="32">
        <v>2.2999999999999998</v>
      </c>
      <c r="HG7" s="32">
        <v>2.2000000000000002</v>
      </c>
      <c r="HH7" s="32">
        <v>2</v>
      </c>
      <c r="HI7" s="32">
        <v>4.0999999999999996</v>
      </c>
      <c r="HJ7" s="32">
        <v>10.9</v>
      </c>
      <c r="HK7" s="32">
        <v>0</v>
      </c>
      <c r="HL7" s="32">
        <v>0</v>
      </c>
      <c r="HM7" s="32">
        <v>0</v>
      </c>
      <c r="HN7" s="32"/>
      <c r="HO7" s="32">
        <v>0</v>
      </c>
      <c r="HP7" s="32">
        <v>0</v>
      </c>
      <c r="HQ7" s="32">
        <v>8</v>
      </c>
      <c r="HR7" s="32">
        <v>0</v>
      </c>
      <c r="HS7" s="32">
        <v>0</v>
      </c>
      <c r="HT7" s="32">
        <v>2.2000000000000002</v>
      </c>
      <c r="HU7" s="32">
        <v>0</v>
      </c>
      <c r="HV7" s="4">
        <v>0</v>
      </c>
      <c r="HW7" s="4">
        <v>0</v>
      </c>
      <c r="HX7" s="4">
        <v>49</v>
      </c>
      <c r="HY7" s="4">
        <v>25</v>
      </c>
      <c r="HZ7" s="4">
        <v>0</v>
      </c>
      <c r="IA7" s="4">
        <v>0</v>
      </c>
      <c r="IB7" s="4">
        <v>0</v>
      </c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>
        <v>6</v>
      </c>
      <c r="IP7" s="4">
        <v>0</v>
      </c>
      <c r="IQ7" s="4">
        <v>0</v>
      </c>
      <c r="IR7" s="4">
        <v>0</v>
      </c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>
        <v>70</v>
      </c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>
        <v>0</v>
      </c>
      <c r="KD7" s="4">
        <v>0</v>
      </c>
      <c r="KE7" s="4">
        <v>12</v>
      </c>
      <c r="KF7" s="4">
        <v>30</v>
      </c>
      <c r="KG7" s="4">
        <v>0</v>
      </c>
      <c r="KH7" s="4">
        <v>0</v>
      </c>
      <c r="KI7" s="4"/>
      <c r="KJ7" s="4"/>
      <c r="KK7" s="4">
        <v>0</v>
      </c>
      <c r="KL7" s="4">
        <v>0</v>
      </c>
      <c r="KM7" s="4"/>
      <c r="KN7" s="4"/>
      <c r="KO7" s="4"/>
      <c r="KP7" s="4"/>
      <c r="KQ7" s="4"/>
      <c r="KR7" s="4"/>
      <c r="KS7" s="4"/>
      <c r="KT7" s="4"/>
      <c r="KU7" s="4">
        <v>0</v>
      </c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>
        <v>0</v>
      </c>
      <c r="LJ7" s="4">
        <v>0</v>
      </c>
      <c r="LK7" s="4"/>
      <c r="LL7" s="4"/>
      <c r="LM7" s="4"/>
      <c r="LN7" s="4"/>
      <c r="LO7" s="4"/>
      <c r="LP7" s="4"/>
      <c r="LQ7" s="4"/>
      <c r="LR7" s="4"/>
      <c r="LS7" s="4">
        <v>0</v>
      </c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>
        <v>0</v>
      </c>
      <c r="MH7" s="4">
        <v>0</v>
      </c>
      <c r="MI7" s="4"/>
      <c r="MJ7" s="4"/>
      <c r="MK7" s="4"/>
      <c r="ML7" s="4"/>
      <c r="MM7" s="4"/>
      <c r="MN7" s="4"/>
      <c r="MO7" s="4"/>
      <c r="MP7" s="4"/>
      <c r="MQ7" s="4">
        <v>0</v>
      </c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>
        <v>0</v>
      </c>
      <c r="NF7" s="4">
        <v>0</v>
      </c>
      <c r="NG7" s="4"/>
      <c r="NH7" s="4"/>
      <c r="NI7" s="4"/>
      <c r="NJ7" s="4"/>
      <c r="NK7" s="4"/>
      <c r="NL7" s="4"/>
      <c r="NM7" s="4"/>
      <c r="NN7" s="4"/>
      <c r="NO7" s="4">
        <v>20</v>
      </c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>
        <v>0</v>
      </c>
      <c r="OD7" s="4">
        <v>25</v>
      </c>
      <c r="OE7" s="4"/>
      <c r="OF7" s="4"/>
      <c r="OG7" s="4"/>
      <c r="OH7" s="4"/>
      <c r="OI7" s="4"/>
      <c r="OJ7" s="4"/>
      <c r="OK7" s="4"/>
      <c r="OL7" s="4"/>
      <c r="OM7" s="4">
        <v>6</v>
      </c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>
        <v>0</v>
      </c>
      <c r="PB7" s="4">
        <v>25</v>
      </c>
      <c r="PC7" s="4"/>
      <c r="PD7" s="4"/>
      <c r="PE7" s="4"/>
      <c r="PF7" s="4"/>
      <c r="PG7" s="4"/>
      <c r="PH7" s="4"/>
      <c r="PI7" s="4"/>
      <c r="PJ7" s="4"/>
      <c r="PK7" s="4">
        <v>0</v>
      </c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>
        <v>0</v>
      </c>
      <c r="PX7" s="4">
        <v>0</v>
      </c>
      <c r="PY7" s="4">
        <v>0</v>
      </c>
      <c r="PZ7" s="4">
        <v>120</v>
      </c>
      <c r="QA7" s="4">
        <v>36</v>
      </c>
      <c r="QB7" s="4">
        <v>0</v>
      </c>
      <c r="QC7" s="4" t="s">
        <v>740</v>
      </c>
      <c r="QD7" s="4" t="s">
        <v>739</v>
      </c>
      <c r="QE7" s="4"/>
      <c r="QF7" s="4"/>
      <c r="QG7" s="4"/>
      <c r="QH7" s="4"/>
      <c r="QI7" s="4"/>
      <c r="QJ7" s="4">
        <v>1</v>
      </c>
      <c r="QK7" s="4">
        <v>0</v>
      </c>
      <c r="QL7" s="4"/>
      <c r="QM7" s="4"/>
      <c r="QN7" s="4"/>
      <c r="QO7" s="4"/>
      <c r="QP7" s="4"/>
      <c r="QQ7" s="4"/>
      <c r="QR7" s="4"/>
      <c r="QS7" s="4"/>
      <c r="QT7" s="4">
        <v>15</v>
      </c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>
        <v>5</v>
      </c>
      <c r="RI7" s="4">
        <v>0</v>
      </c>
      <c r="RJ7" s="4"/>
      <c r="RK7" s="4"/>
      <c r="RL7" s="4"/>
      <c r="RM7" s="4"/>
      <c r="RN7" s="4"/>
      <c r="RO7" s="4"/>
      <c r="RP7" s="4"/>
      <c r="RQ7" s="4"/>
      <c r="RR7" s="4">
        <v>5</v>
      </c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>
        <v>20</v>
      </c>
      <c r="SG7" s="4">
        <v>20</v>
      </c>
      <c r="SH7" s="4"/>
      <c r="SI7" s="4"/>
      <c r="SJ7" s="4"/>
      <c r="SK7" s="4"/>
      <c r="SL7" s="4"/>
      <c r="SM7" s="4"/>
      <c r="SN7" s="4"/>
      <c r="SO7" s="4"/>
      <c r="SP7" s="4">
        <v>0</v>
      </c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>
        <v>10</v>
      </c>
      <c r="TE7" s="4">
        <v>10</v>
      </c>
      <c r="TF7" s="4"/>
      <c r="TG7" s="4"/>
      <c r="TH7" s="4"/>
      <c r="TI7" s="4"/>
      <c r="TJ7" s="4"/>
      <c r="TK7" s="4"/>
      <c r="TL7" s="4">
        <v>46</v>
      </c>
      <c r="TM7" s="4">
        <v>36</v>
      </c>
      <c r="TN7" s="4">
        <v>6</v>
      </c>
      <c r="TO7" s="4">
        <v>5</v>
      </c>
      <c r="TP7" s="4"/>
      <c r="TQ7" s="4"/>
      <c r="TR7" s="4"/>
      <c r="TS7" s="4"/>
      <c r="TT7" s="4"/>
      <c r="TU7" s="4"/>
      <c r="TV7" s="4">
        <v>24</v>
      </c>
      <c r="TW7" s="4">
        <v>0</v>
      </c>
      <c r="TX7" s="4">
        <v>0</v>
      </c>
      <c r="TY7" s="4" t="s">
        <v>91</v>
      </c>
      <c r="TZ7" s="4">
        <v>0</v>
      </c>
      <c r="UA7" s="4">
        <v>49</v>
      </c>
      <c r="UB7" s="4">
        <v>0</v>
      </c>
      <c r="UC7" s="4">
        <v>0</v>
      </c>
      <c r="UD7" s="4">
        <v>0</v>
      </c>
      <c r="UE7" s="4">
        <v>0</v>
      </c>
      <c r="UF7" s="4">
        <v>0</v>
      </c>
      <c r="UG7" s="4">
        <v>0</v>
      </c>
      <c r="UH7" s="4">
        <v>100</v>
      </c>
      <c r="UI7" s="4">
        <v>0</v>
      </c>
      <c r="UJ7" s="4">
        <v>100</v>
      </c>
      <c r="UK7" s="4">
        <v>4100</v>
      </c>
      <c r="UL7" s="4">
        <v>100</v>
      </c>
      <c r="UM7" s="4">
        <v>1605</v>
      </c>
      <c r="UN7" s="4">
        <v>100</v>
      </c>
      <c r="UO7" s="4">
        <v>80</v>
      </c>
      <c r="UP7" s="4">
        <v>100</v>
      </c>
      <c r="UQ7" s="4">
        <v>5800</v>
      </c>
      <c r="UR7" s="4">
        <v>100</v>
      </c>
      <c r="US7" s="4">
        <v>1274</v>
      </c>
      <c r="UT7" s="4">
        <v>100</v>
      </c>
      <c r="UU7" s="4">
        <v>0</v>
      </c>
      <c r="UV7" s="4">
        <v>100</v>
      </c>
      <c r="UW7" s="4">
        <v>0</v>
      </c>
      <c r="UX7" s="4">
        <v>100</v>
      </c>
      <c r="UY7" s="5">
        <v>207</v>
      </c>
      <c r="UZ7" s="5">
        <v>0</v>
      </c>
      <c r="VA7" s="5">
        <v>0</v>
      </c>
      <c r="VB7" s="5"/>
      <c r="VC7" s="5"/>
      <c r="VD7" s="5"/>
      <c r="VE7" s="5">
        <v>0</v>
      </c>
      <c r="VF7" s="5">
        <v>0</v>
      </c>
      <c r="VG7" s="5">
        <v>0</v>
      </c>
      <c r="VH7" s="5">
        <v>0</v>
      </c>
      <c r="VI7" s="5"/>
      <c r="VJ7" s="5"/>
      <c r="VK7" s="5"/>
      <c r="VL7" s="5"/>
      <c r="VM7" s="5"/>
      <c r="VN7" s="5"/>
      <c r="VO7" s="5"/>
      <c r="VP7" s="5"/>
      <c r="VQ7" s="5"/>
      <c r="VR7" s="5">
        <v>0</v>
      </c>
      <c r="VS7" s="5">
        <v>0</v>
      </c>
      <c r="VT7" s="5">
        <v>0</v>
      </c>
      <c r="VU7" s="5"/>
      <c r="VV7" s="5"/>
      <c r="VW7" s="5"/>
      <c r="VX7" s="5"/>
      <c r="VY7" s="5"/>
      <c r="VZ7" s="5"/>
      <c r="WA7" s="5"/>
      <c r="WB7" s="5"/>
      <c r="WC7" s="5"/>
      <c r="WD7" s="5"/>
      <c r="WE7" s="5" t="s">
        <v>1881</v>
      </c>
      <c r="WF7" s="5"/>
      <c r="WG7" s="5"/>
      <c r="WH7" s="5"/>
      <c r="WI7" s="5"/>
      <c r="WJ7" s="5"/>
      <c r="WK7" s="5"/>
      <c r="WL7" s="5"/>
      <c r="WM7" s="5"/>
      <c r="WN7" s="5"/>
      <c r="WO7" s="5">
        <v>22</v>
      </c>
      <c r="WP7" s="5"/>
      <c r="WQ7" s="5"/>
      <c r="WR7" s="5"/>
      <c r="WS7" s="5"/>
      <c r="WT7" s="5"/>
      <c r="WU7" s="5"/>
      <c r="WV7" s="5"/>
      <c r="WW7" s="5"/>
      <c r="WX7" s="5"/>
      <c r="WY7" s="5">
        <v>0</v>
      </c>
      <c r="WZ7" s="5"/>
      <c r="XA7" s="5"/>
      <c r="XB7" s="5"/>
      <c r="XC7" s="5"/>
      <c r="XD7" s="5"/>
      <c r="XE7" s="5"/>
      <c r="XF7" s="5"/>
      <c r="XG7" s="5"/>
      <c r="XH7" s="5"/>
      <c r="XI7" s="5">
        <v>0</v>
      </c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>
        <v>0</v>
      </c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 t="s">
        <v>1438</v>
      </c>
      <c r="YH7" s="5"/>
      <c r="YI7" s="5"/>
      <c r="YJ7" s="5"/>
      <c r="YK7" s="5"/>
      <c r="YL7" s="5"/>
      <c r="YM7" s="5"/>
      <c r="YN7" s="5"/>
      <c r="YO7" s="5"/>
      <c r="YP7" s="5"/>
      <c r="YQ7" s="5">
        <v>8</v>
      </c>
      <c r="YR7" s="5"/>
      <c r="YS7" s="5"/>
      <c r="YT7" s="5"/>
      <c r="YU7" s="5"/>
      <c r="YV7" s="5"/>
      <c r="YW7" s="5"/>
      <c r="YX7" s="5"/>
      <c r="YY7" s="5"/>
      <c r="YZ7" s="5"/>
      <c r="ZA7" s="5">
        <v>0</v>
      </c>
      <c r="ZB7" s="5"/>
      <c r="ZC7" s="5"/>
      <c r="ZD7" s="5"/>
      <c r="ZE7" s="5"/>
      <c r="ZF7" s="5"/>
      <c r="ZG7" s="5"/>
      <c r="ZH7" s="5"/>
      <c r="ZI7" s="5"/>
      <c r="ZJ7" s="5"/>
      <c r="ZK7" s="5" t="s">
        <v>1427</v>
      </c>
      <c r="ZL7" s="5"/>
      <c r="ZM7" s="5"/>
      <c r="ZN7" s="5">
        <v>1.7</v>
      </c>
      <c r="ZO7" s="5"/>
      <c r="ZP7" s="5"/>
      <c r="ZQ7" s="5">
        <v>0</v>
      </c>
      <c r="ZR7" s="5"/>
      <c r="ZS7" s="5" t="s">
        <v>1874</v>
      </c>
      <c r="ZT7" s="5" t="s">
        <v>1429</v>
      </c>
      <c r="ZU7" s="5"/>
      <c r="ZV7" s="5"/>
      <c r="ZW7" s="5"/>
      <c r="ZX7" s="5"/>
      <c r="ZY7" s="5"/>
      <c r="ZZ7" s="5"/>
      <c r="AAA7" s="5" t="s">
        <v>1881</v>
      </c>
      <c r="AAB7" s="5"/>
      <c r="AAC7" s="5"/>
      <c r="AAD7" s="5"/>
      <c r="AAE7" s="5"/>
      <c r="AAF7" s="5"/>
      <c r="AAG7" s="5"/>
      <c r="AAH7" s="5"/>
      <c r="AAI7" s="5"/>
      <c r="AAJ7" s="5"/>
      <c r="AAK7" s="5" t="s">
        <v>1877</v>
      </c>
      <c r="AAL7" s="5"/>
      <c r="AAM7" s="5"/>
      <c r="AAN7" s="5"/>
      <c r="AAO7" s="5"/>
      <c r="AAP7" s="5" t="s">
        <v>1438</v>
      </c>
      <c r="AAQ7" s="5"/>
      <c r="AAR7" s="5"/>
      <c r="AAS7" s="5"/>
      <c r="AAT7" s="5"/>
      <c r="AAU7" s="5"/>
      <c r="AAV7" s="5"/>
      <c r="AAW7" s="5"/>
      <c r="AAX7" s="5"/>
      <c r="AAY7" s="5"/>
      <c r="AAZ7" s="5" t="s">
        <v>1427</v>
      </c>
      <c r="ABA7" s="5"/>
      <c r="ABB7" s="5"/>
      <c r="ABC7" s="5">
        <v>160</v>
      </c>
      <c r="ABD7" s="5">
        <v>0</v>
      </c>
      <c r="ABE7" s="5">
        <v>205</v>
      </c>
      <c r="ABF7" s="5"/>
      <c r="ABG7" s="5">
        <v>0</v>
      </c>
      <c r="ABH7" s="5">
        <v>87</v>
      </c>
      <c r="ABI7" s="5"/>
      <c r="ABJ7" s="5"/>
      <c r="ABK7" s="5"/>
      <c r="ABL7" s="5"/>
      <c r="ABM7" s="5"/>
      <c r="ABN7" s="5"/>
      <c r="ABO7" s="5"/>
      <c r="ABP7" s="5">
        <v>13</v>
      </c>
      <c r="ABQ7" s="5"/>
      <c r="ABR7" s="5"/>
      <c r="ABS7" s="5"/>
      <c r="ABT7" s="5"/>
      <c r="ABU7" s="5"/>
      <c r="ABV7" s="5"/>
      <c r="ABW7" s="5"/>
      <c r="ABX7" s="5"/>
      <c r="ABY7" s="5"/>
      <c r="ABZ7" s="5">
        <v>1.8</v>
      </c>
      <c r="ACA7" s="5"/>
      <c r="ACB7" s="5"/>
      <c r="ACC7" s="5"/>
      <c r="ACD7" s="5"/>
      <c r="ACE7" s="5">
        <v>0.5</v>
      </c>
      <c r="ACF7" s="5"/>
      <c r="ACG7" s="5"/>
      <c r="ACH7" s="5"/>
      <c r="ACI7" s="5"/>
      <c r="ACJ7" s="5"/>
      <c r="ACK7" s="5"/>
      <c r="ACL7" s="5"/>
      <c r="ACM7" s="5"/>
      <c r="ACN7" s="5"/>
      <c r="ACO7" s="5">
        <v>0.12</v>
      </c>
      <c r="ACP7" s="5"/>
      <c r="ACQ7" s="5"/>
      <c r="ACR7" s="5">
        <v>83</v>
      </c>
      <c r="ACS7" s="5">
        <v>17</v>
      </c>
      <c r="ACT7" s="5"/>
      <c r="ACU7" s="5"/>
      <c r="ACV7" s="5"/>
      <c r="ACW7" s="5"/>
      <c r="ACX7" s="5"/>
      <c r="ACY7" s="5"/>
      <c r="ACZ7" s="5"/>
      <c r="ADA7" s="5">
        <v>0</v>
      </c>
      <c r="ADB7" s="5"/>
      <c r="ADC7" s="5"/>
      <c r="ADD7" s="5"/>
      <c r="ADE7" s="5"/>
      <c r="ADF7" s="5"/>
      <c r="ADG7" s="5"/>
      <c r="ADH7" s="5"/>
      <c r="ADI7" s="5"/>
      <c r="ADJ7" s="5"/>
      <c r="ADK7" s="5">
        <v>0</v>
      </c>
      <c r="ADL7" s="5"/>
      <c r="ADM7" s="5"/>
      <c r="ADN7" s="5"/>
      <c r="ADO7" s="5"/>
      <c r="ADP7" s="5">
        <v>0</v>
      </c>
      <c r="ADQ7" s="5"/>
      <c r="ADR7" s="5"/>
      <c r="ADS7" s="5"/>
      <c r="ADT7" s="5"/>
      <c r="ADU7" s="5"/>
      <c r="ADV7" s="5"/>
      <c r="ADW7" s="5"/>
      <c r="ADX7" s="5"/>
      <c r="ADY7" s="5"/>
      <c r="ADZ7" s="5">
        <v>0.12</v>
      </c>
      <c r="AEA7" s="5"/>
      <c r="AEB7" s="5"/>
      <c r="AEC7" s="5">
        <v>95</v>
      </c>
      <c r="AED7" s="5">
        <v>5</v>
      </c>
      <c r="AEE7" s="5"/>
      <c r="AEF7" s="5"/>
      <c r="AEG7" s="5"/>
      <c r="AEH7" s="5"/>
      <c r="AEI7" s="5"/>
      <c r="AEJ7" s="5"/>
      <c r="AEK7" s="5"/>
      <c r="AEL7" s="5">
        <v>0</v>
      </c>
      <c r="AEM7" s="5"/>
      <c r="AEN7" s="5"/>
      <c r="AEO7" s="5"/>
      <c r="AEP7" s="5"/>
      <c r="AEQ7" s="5"/>
      <c r="AER7" s="5"/>
      <c r="AES7" s="5"/>
      <c r="AET7" s="5"/>
      <c r="AEU7" s="5"/>
      <c r="AEV7" s="5">
        <v>1.8</v>
      </c>
      <c r="AEW7" s="5"/>
      <c r="AEX7" s="5"/>
      <c r="AEY7" s="5"/>
      <c r="AEZ7" s="5"/>
      <c r="AFA7" s="5">
        <v>0.4</v>
      </c>
      <c r="AFB7" s="5"/>
      <c r="AFC7" s="5"/>
      <c r="AFD7" s="5"/>
      <c r="AFE7" s="5"/>
      <c r="AFF7" s="5"/>
      <c r="AFG7" s="5"/>
      <c r="AFH7" s="5"/>
      <c r="AFI7" s="5"/>
      <c r="AFJ7" s="5"/>
      <c r="AFK7" s="5">
        <v>0</v>
      </c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 t="s">
        <v>1878</v>
      </c>
      <c r="AGZ7" s="5">
        <v>243</v>
      </c>
      <c r="AHA7" s="5">
        <v>122</v>
      </c>
      <c r="AHB7" s="5">
        <v>0</v>
      </c>
      <c r="AHC7" s="5">
        <v>87</v>
      </c>
      <c r="AHD7" s="5"/>
      <c r="AHE7" s="5"/>
      <c r="AHF7" s="5"/>
      <c r="AHG7" s="5"/>
      <c r="AHH7" s="5"/>
      <c r="AHI7" s="5"/>
      <c r="AHJ7" s="5"/>
      <c r="AHK7" s="5">
        <v>13</v>
      </c>
      <c r="AHL7" s="5"/>
      <c r="AHM7" s="5"/>
      <c r="AHN7" s="5"/>
      <c r="AHO7" s="5"/>
      <c r="AHP7" s="5"/>
      <c r="AHQ7" s="5"/>
      <c r="AHR7" s="5"/>
      <c r="AHS7" s="5"/>
      <c r="AHT7" s="5"/>
      <c r="AHU7" s="5">
        <v>0.5</v>
      </c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>
        <v>0.05</v>
      </c>
      <c r="AIK7" s="5"/>
      <c r="AIL7" s="5"/>
      <c r="AIM7" s="5">
        <v>100</v>
      </c>
      <c r="AIN7" s="5">
        <v>0</v>
      </c>
      <c r="AIO7" s="5"/>
      <c r="AIP7" s="5"/>
      <c r="AIQ7" s="5"/>
      <c r="AIR7" s="5"/>
      <c r="AIS7" s="5"/>
      <c r="AIT7" s="5"/>
      <c r="AIU7" s="5"/>
      <c r="AIV7" s="5">
        <v>0</v>
      </c>
      <c r="AIW7" s="5"/>
      <c r="AIX7" s="5"/>
      <c r="AIY7" s="5"/>
      <c r="AIZ7" s="5"/>
      <c r="AJA7" s="5"/>
      <c r="AJB7" s="5"/>
      <c r="AJC7" s="5"/>
      <c r="AJD7" s="5"/>
      <c r="AJE7" s="5"/>
      <c r="AJF7" s="5">
        <v>0</v>
      </c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>
        <v>0</v>
      </c>
      <c r="AJV7" s="5"/>
      <c r="AJW7" s="5"/>
      <c r="AJX7" s="5" t="s">
        <v>1879</v>
      </c>
      <c r="AJY7" s="5">
        <v>182</v>
      </c>
      <c r="AJZ7" s="5">
        <v>183</v>
      </c>
      <c r="AKA7" s="5">
        <v>0</v>
      </c>
      <c r="AKB7" s="5">
        <v>87</v>
      </c>
      <c r="AKC7" s="5"/>
      <c r="AKD7" s="5"/>
      <c r="AKE7" s="5"/>
      <c r="AKF7" s="5"/>
      <c r="AKG7" s="5"/>
      <c r="AKH7" s="5"/>
      <c r="AKI7" s="5"/>
      <c r="AKJ7" s="5">
        <v>13</v>
      </c>
      <c r="AKK7" s="5"/>
      <c r="AKL7" s="5"/>
      <c r="AKM7" s="5"/>
      <c r="AKN7" s="5"/>
      <c r="AKO7" s="5"/>
      <c r="AKP7" s="5"/>
      <c r="AKQ7" s="5"/>
      <c r="AKR7" s="5"/>
      <c r="AKS7" s="5"/>
      <c r="AKT7" s="5">
        <v>0.6</v>
      </c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>
        <v>0.05</v>
      </c>
      <c r="ALJ7" s="5"/>
      <c r="ALK7" s="5"/>
      <c r="ALL7" s="5">
        <v>100</v>
      </c>
      <c r="ALM7" s="5">
        <v>0</v>
      </c>
      <c r="ALN7" s="5"/>
      <c r="ALO7" s="5"/>
      <c r="ALP7" s="5"/>
      <c r="ALQ7" s="5"/>
      <c r="ALR7" s="5"/>
      <c r="ALS7" s="5"/>
      <c r="ALT7" s="5"/>
      <c r="ALU7" s="5">
        <v>0</v>
      </c>
      <c r="ALV7" s="5"/>
      <c r="ALW7" s="5"/>
      <c r="ALX7" s="5"/>
      <c r="ALY7" s="5"/>
      <c r="ALZ7" s="5"/>
      <c r="AMA7" s="5"/>
      <c r="AMB7" s="5"/>
      <c r="AMC7" s="5"/>
      <c r="AMD7" s="5"/>
      <c r="AME7" s="5">
        <v>0</v>
      </c>
      <c r="AMF7" s="5"/>
      <c r="AMG7" s="5"/>
      <c r="AMH7" s="5"/>
      <c r="AMI7" s="5"/>
      <c r="AMJ7" s="5"/>
      <c r="AMK7" s="5"/>
      <c r="AML7" s="5"/>
      <c r="AMM7" s="5"/>
      <c r="AMN7" s="5"/>
      <c r="AMO7" s="5"/>
      <c r="AMP7" s="5"/>
      <c r="AMQ7" s="5"/>
      <c r="AMR7" s="5"/>
      <c r="AMS7" s="5"/>
      <c r="AMT7" s="5">
        <v>0</v>
      </c>
      <c r="AMU7" s="5"/>
      <c r="AMV7" s="5"/>
      <c r="AMW7" s="5" t="s">
        <v>1880</v>
      </c>
      <c r="AMX7" s="5">
        <v>181</v>
      </c>
      <c r="AMY7" s="5">
        <v>1</v>
      </c>
      <c r="AMZ7" s="5">
        <v>0</v>
      </c>
      <c r="ANA7" s="5">
        <v>87</v>
      </c>
      <c r="ANB7" s="5"/>
      <c r="ANC7" s="5"/>
      <c r="AND7" s="5"/>
      <c r="ANE7" s="5"/>
      <c r="ANF7" s="5"/>
      <c r="ANG7" s="5"/>
      <c r="ANH7" s="5"/>
      <c r="ANI7" s="5">
        <v>13</v>
      </c>
      <c r="ANJ7" s="5"/>
      <c r="ANK7" s="5"/>
      <c r="ANL7" s="5"/>
      <c r="ANM7" s="5"/>
      <c r="ANN7" s="5"/>
      <c r="ANO7" s="5"/>
      <c r="ANP7" s="5"/>
      <c r="ANQ7" s="5"/>
      <c r="ANR7" s="5"/>
      <c r="ANS7" s="5">
        <v>0.6</v>
      </c>
      <c r="ANT7" s="5"/>
      <c r="ANU7" s="5"/>
      <c r="ANV7" s="5"/>
      <c r="ANW7" s="5"/>
      <c r="ANX7" s="5"/>
      <c r="ANY7" s="5"/>
      <c r="ANZ7" s="5"/>
      <c r="AOA7" s="5"/>
      <c r="AOB7" s="5"/>
      <c r="AOC7" s="5"/>
      <c r="AOD7" s="5"/>
      <c r="AOE7" s="5"/>
      <c r="AOF7" s="5"/>
      <c r="AOG7" s="5"/>
      <c r="AOH7" s="5">
        <v>0.05</v>
      </c>
      <c r="AOI7" s="5"/>
      <c r="AOJ7" s="5"/>
      <c r="AOK7" s="5">
        <v>100</v>
      </c>
      <c r="AOL7" s="5">
        <v>0</v>
      </c>
      <c r="AOM7" s="5"/>
      <c r="AON7" s="5"/>
      <c r="AOO7" s="5"/>
      <c r="AOP7" s="5"/>
      <c r="AOQ7" s="5"/>
      <c r="AOR7" s="5"/>
      <c r="AOS7" s="5"/>
      <c r="AOT7" s="5">
        <v>0</v>
      </c>
      <c r="AOU7" s="5"/>
      <c r="AOV7" s="5"/>
      <c r="AOW7" s="5"/>
      <c r="AOX7" s="5"/>
      <c r="AOY7" s="5"/>
      <c r="AOZ7" s="5"/>
      <c r="APA7" s="5"/>
      <c r="APB7" s="5"/>
      <c r="APC7" s="5"/>
      <c r="APD7" s="5">
        <v>0</v>
      </c>
      <c r="APE7" s="5"/>
      <c r="APF7" s="5"/>
      <c r="APG7" s="5"/>
      <c r="APH7" s="5"/>
      <c r="API7" s="5"/>
      <c r="APJ7" s="5"/>
      <c r="APK7" s="5"/>
      <c r="APL7" s="5"/>
      <c r="APM7" s="5"/>
      <c r="APN7" s="5"/>
      <c r="APO7" s="11">
        <v>61.25</v>
      </c>
      <c r="APP7" s="11">
        <v>31.25</v>
      </c>
      <c r="APQ7" s="11">
        <v>0</v>
      </c>
      <c r="APR7" s="11">
        <v>0</v>
      </c>
      <c r="APS7" s="11">
        <v>7.5</v>
      </c>
      <c r="APT7" s="11">
        <v>0</v>
      </c>
      <c r="APU7" s="11" t="s">
        <v>1650</v>
      </c>
      <c r="APV7" s="11">
        <v>248874.16</v>
      </c>
      <c r="APW7" s="11">
        <v>5520</v>
      </c>
      <c r="APX7" s="11">
        <v>3730</v>
      </c>
      <c r="APY7" s="11">
        <v>1.1000000000000001</v>
      </c>
      <c r="APZ7" s="11">
        <v>80</v>
      </c>
      <c r="AQA7" s="11">
        <v>74</v>
      </c>
      <c r="AQB7" s="11">
        <v>49</v>
      </c>
      <c r="AQC7" s="11">
        <v>25</v>
      </c>
      <c r="AQD7" s="11">
        <v>5800</v>
      </c>
      <c r="AQE7" s="11"/>
      <c r="AQF7" s="11">
        <v>0</v>
      </c>
      <c r="AQG7" s="11"/>
      <c r="AQH7" s="11"/>
      <c r="AQI7" s="11"/>
      <c r="AQJ7" s="11">
        <v>0</v>
      </c>
      <c r="AQK7" s="11">
        <v>0</v>
      </c>
      <c r="AQL7" s="11">
        <v>0</v>
      </c>
      <c r="AQM7" s="11">
        <v>0</v>
      </c>
      <c r="AQN7" s="11">
        <v>0</v>
      </c>
      <c r="AQO7" s="11">
        <v>0</v>
      </c>
      <c r="AQP7" s="11">
        <v>0</v>
      </c>
      <c r="AQQ7" s="11">
        <v>0</v>
      </c>
      <c r="AQR7" s="11">
        <v>0</v>
      </c>
      <c r="AQS7" s="11"/>
      <c r="AQT7" s="11">
        <v>14.08</v>
      </c>
      <c r="AQU7" s="11">
        <v>2136.86</v>
      </c>
      <c r="AQV7" s="11">
        <v>2.0699999999999998</v>
      </c>
      <c r="AQW7" s="11">
        <v>0</v>
      </c>
      <c r="AQX7" s="11">
        <v>4401.88</v>
      </c>
      <c r="AQY7" s="11">
        <v>25.96</v>
      </c>
      <c r="AQZ7" s="11">
        <v>0</v>
      </c>
      <c r="ARA7" s="11">
        <v>8520.85</v>
      </c>
      <c r="ARB7" s="11">
        <v>73.760000000000005</v>
      </c>
      <c r="ARC7" s="11">
        <v>17.46</v>
      </c>
      <c r="ARD7" s="11">
        <v>8.7799999999999994</v>
      </c>
      <c r="ARE7" s="11">
        <v>80.41</v>
      </c>
      <c r="ARF7" s="11">
        <v>18.29</v>
      </c>
      <c r="ARG7" s="11">
        <v>7.86</v>
      </c>
      <c r="ARH7" s="11">
        <v>51.74</v>
      </c>
      <c r="ARI7" s="11">
        <v>1.3</v>
      </c>
      <c r="ARJ7" s="11">
        <v>40.39</v>
      </c>
      <c r="ARK7" s="11">
        <v>46.24</v>
      </c>
      <c r="ARL7" s="11">
        <v>49.58</v>
      </c>
      <c r="ARM7" s="11">
        <v>4.18</v>
      </c>
      <c r="ARN7" s="11">
        <v>0</v>
      </c>
      <c r="ARO7" s="11">
        <v>48.54</v>
      </c>
      <c r="ARP7" s="11">
        <v>5.7</v>
      </c>
      <c r="ARQ7" s="11">
        <v>6.09</v>
      </c>
      <c r="ARR7" s="11">
        <v>1.5</v>
      </c>
      <c r="ARS7" s="11">
        <v>0</v>
      </c>
      <c r="ART7" s="11">
        <v>0</v>
      </c>
      <c r="ARU7" s="11">
        <v>32.340000000000003</v>
      </c>
      <c r="ARV7" s="11">
        <v>10</v>
      </c>
      <c r="ARW7" s="11">
        <v>16.940000000000001</v>
      </c>
      <c r="ARX7" s="11">
        <v>2.39</v>
      </c>
      <c r="ARY7" s="11">
        <v>0</v>
      </c>
      <c r="ARZ7" s="11">
        <v>0</v>
      </c>
      <c r="ASA7" s="11">
        <v>55.64</v>
      </c>
      <c r="ASB7" s="11">
        <v>19.329999999999998</v>
      </c>
      <c r="ASC7" s="11">
        <v>36.31</v>
      </c>
      <c r="ASD7" s="11">
        <v>28.5</v>
      </c>
      <c r="ASE7" s="11">
        <v>10.35</v>
      </c>
      <c r="ASF7" s="11">
        <v>0</v>
      </c>
      <c r="ASG7" s="11">
        <v>71.5</v>
      </c>
      <c r="ASH7" s="11">
        <v>17.55</v>
      </c>
      <c r="ASI7" s="11">
        <v>0.35</v>
      </c>
      <c r="ASJ7" s="11"/>
      <c r="ASK7" s="11">
        <v>3206.75</v>
      </c>
      <c r="ASL7" s="11">
        <v>759.01</v>
      </c>
      <c r="ASM7" s="11">
        <v>381.78</v>
      </c>
      <c r="ASN7" s="11">
        <v>2110.48</v>
      </c>
      <c r="ASO7" s="11">
        <v>2237.06</v>
      </c>
      <c r="ASP7" s="11">
        <v>66.27</v>
      </c>
      <c r="ASQ7" s="11">
        <v>33.729999999999997</v>
      </c>
      <c r="ASR7" s="11">
        <v>48.54</v>
      </c>
      <c r="ASS7" s="11">
        <v>0.48</v>
      </c>
      <c r="AST7" s="11">
        <v>0.56000000000000005</v>
      </c>
      <c r="ASU7" s="11">
        <v>0.21</v>
      </c>
      <c r="ASV7" s="11">
        <v>0.08</v>
      </c>
      <c r="ASW7" s="11">
        <v>0.04</v>
      </c>
      <c r="ASX7" s="11">
        <v>0.04</v>
      </c>
      <c r="ASY7" s="11">
        <v>0</v>
      </c>
      <c r="ASZ7" s="11">
        <v>0</v>
      </c>
      <c r="ATA7" s="11">
        <v>0.94</v>
      </c>
      <c r="ATB7" s="11">
        <v>0</v>
      </c>
      <c r="ATC7" s="11">
        <v>0.11</v>
      </c>
      <c r="ATD7" s="11">
        <v>0.27</v>
      </c>
      <c r="ATE7" s="11">
        <v>7.0000000000000007E-2</v>
      </c>
      <c r="ATF7" s="11">
        <v>0.46</v>
      </c>
      <c r="ATG7" s="11">
        <v>7.69</v>
      </c>
      <c r="ATH7" s="11">
        <v>14.94</v>
      </c>
      <c r="ATI7" s="11">
        <v>681667.75</v>
      </c>
      <c r="ATJ7" s="11">
        <v>0.47</v>
      </c>
      <c r="ATK7" s="11">
        <v>0.94</v>
      </c>
      <c r="ATL7" s="11">
        <v>0.36</v>
      </c>
      <c r="ATM7" s="11">
        <v>0.05</v>
      </c>
      <c r="ATN7" s="11">
        <v>0</v>
      </c>
      <c r="ATO7" s="11">
        <v>1.82</v>
      </c>
      <c r="ATP7" s="11">
        <v>171</v>
      </c>
      <c r="ATQ7" s="11">
        <v>2136.86</v>
      </c>
      <c r="ATR7" s="11">
        <v>42</v>
      </c>
      <c r="ATS7" s="11">
        <v>27</v>
      </c>
      <c r="ATT7" s="11">
        <v>103</v>
      </c>
      <c r="ATU7" s="11">
        <v>165.72</v>
      </c>
      <c r="ATV7" s="11">
        <v>2.0699999999999998</v>
      </c>
      <c r="ATW7" s="11">
        <v>0.3</v>
      </c>
      <c r="ATX7" s="11">
        <v>0.35</v>
      </c>
      <c r="ATY7" s="11">
        <v>0.35</v>
      </c>
      <c r="ATZ7" s="11">
        <v>0.01</v>
      </c>
      <c r="AUA7" s="11">
        <v>0</v>
      </c>
      <c r="AUB7" s="11">
        <v>1126.3499999999999</v>
      </c>
      <c r="AUC7" s="11">
        <v>14.08</v>
      </c>
      <c r="AUD7" s="11"/>
      <c r="AUE7" s="11">
        <v>5284</v>
      </c>
      <c r="AUF7" s="11">
        <v>62</v>
      </c>
      <c r="AUG7" s="11">
        <v>148</v>
      </c>
      <c r="AUH7" s="11">
        <v>86.01</v>
      </c>
      <c r="AUI7" s="11">
        <v>264.75</v>
      </c>
      <c r="AUJ7" s="11">
        <v>89.57</v>
      </c>
      <c r="AUK7" s="11">
        <v>1.5</v>
      </c>
      <c r="AUL7" s="11">
        <v>79.180000000000007</v>
      </c>
      <c r="AUM7" s="11">
        <v>5</v>
      </c>
      <c r="AUN7" s="11">
        <v>0.61</v>
      </c>
      <c r="AUO7" s="11">
        <v>0.83</v>
      </c>
      <c r="AUP7" s="11">
        <v>72.5</v>
      </c>
      <c r="AUQ7" s="11">
        <v>205</v>
      </c>
      <c r="AUR7" s="11" t="s">
        <v>1649</v>
      </c>
      <c r="AUS7" s="11" t="s">
        <v>368</v>
      </c>
      <c r="AUT7" s="11">
        <v>47.8</v>
      </c>
      <c r="AUU7" s="11">
        <v>123.19</v>
      </c>
      <c r="AUV7" s="11"/>
      <c r="AUW7" s="11">
        <v>0</v>
      </c>
      <c r="AUX7" s="11">
        <v>0</v>
      </c>
      <c r="AUY7" s="11">
        <v>0</v>
      </c>
      <c r="AUZ7" s="11">
        <v>0</v>
      </c>
      <c r="AVA7" s="11">
        <v>0</v>
      </c>
      <c r="AVB7" s="11">
        <v>0</v>
      </c>
      <c r="AVC7" s="11">
        <v>0</v>
      </c>
      <c r="AVD7" s="11">
        <v>0</v>
      </c>
      <c r="AVE7" s="11">
        <v>0</v>
      </c>
      <c r="AVF7" s="11">
        <v>0</v>
      </c>
      <c r="AVG7" s="11">
        <v>0</v>
      </c>
      <c r="AVH7" s="11">
        <v>0</v>
      </c>
      <c r="AVI7" s="11">
        <v>0</v>
      </c>
      <c r="AVJ7" s="11">
        <v>0</v>
      </c>
      <c r="AVK7" s="11">
        <v>0</v>
      </c>
      <c r="AVL7" s="11">
        <v>0</v>
      </c>
      <c r="AVM7" s="11">
        <v>0</v>
      </c>
      <c r="AVN7" s="11">
        <v>0</v>
      </c>
      <c r="AVO7" s="11">
        <v>0</v>
      </c>
      <c r="AVP7" s="11"/>
      <c r="AVQ7" s="11">
        <v>0</v>
      </c>
      <c r="AVR7" s="11">
        <v>0</v>
      </c>
      <c r="AVS7" s="11">
        <v>0</v>
      </c>
      <c r="AVT7" s="11">
        <v>83.33</v>
      </c>
      <c r="AVU7" s="11">
        <v>0</v>
      </c>
      <c r="AVV7" s="11">
        <v>0</v>
      </c>
      <c r="AVW7" s="11">
        <v>0</v>
      </c>
      <c r="AVX7" s="11">
        <v>0</v>
      </c>
      <c r="AVY7" s="11"/>
      <c r="AVZ7" s="11">
        <v>1</v>
      </c>
      <c r="AWA7" s="11">
        <v>0</v>
      </c>
      <c r="AWB7" s="11">
        <v>0</v>
      </c>
      <c r="AWC7" s="11">
        <v>276000</v>
      </c>
      <c r="AWD7" s="11">
        <v>0</v>
      </c>
      <c r="AWE7" s="11">
        <v>0.66</v>
      </c>
      <c r="AWF7" s="11">
        <v>1</v>
      </c>
      <c r="AWG7" s="11">
        <v>0</v>
      </c>
      <c r="AWH7" s="11">
        <v>0.08</v>
      </c>
      <c r="AWI7" s="11">
        <v>5</v>
      </c>
      <c r="AWJ7" s="11">
        <v>0</v>
      </c>
      <c r="AWK7" s="11">
        <v>1.5</v>
      </c>
      <c r="AWL7" s="11">
        <v>8.3000000000000007</v>
      </c>
      <c r="AWM7" s="11">
        <v>7.8</v>
      </c>
      <c r="AWN7" s="11">
        <v>1.1000000000000001</v>
      </c>
      <c r="AWO7" s="11">
        <v>1</v>
      </c>
      <c r="AWP7" s="11">
        <v>1</v>
      </c>
      <c r="AWQ7" s="11">
        <v>0</v>
      </c>
      <c r="AWR7" s="11">
        <v>0</v>
      </c>
      <c r="AWS7" s="11">
        <v>1</v>
      </c>
      <c r="AWT7" s="11">
        <v>0</v>
      </c>
      <c r="AWU7" s="11">
        <v>0</v>
      </c>
      <c r="AWV7" s="11">
        <v>0</v>
      </c>
      <c r="AWW7" s="11">
        <v>0</v>
      </c>
      <c r="AWX7" s="11">
        <v>0</v>
      </c>
      <c r="AWY7" s="11">
        <v>0</v>
      </c>
      <c r="AWZ7" s="11">
        <v>0</v>
      </c>
      <c r="AXA7" s="11">
        <v>0</v>
      </c>
      <c r="AXB7" s="11">
        <v>0</v>
      </c>
      <c r="AXC7" s="11">
        <v>0</v>
      </c>
      <c r="AXD7" s="11">
        <v>0</v>
      </c>
      <c r="AXE7" s="11">
        <v>0</v>
      </c>
      <c r="AXF7" s="11">
        <v>0.22</v>
      </c>
      <c r="AXG7" s="11">
        <v>183</v>
      </c>
      <c r="AXH7" s="11">
        <v>3570</v>
      </c>
      <c r="AXI7" s="11">
        <v>5520</v>
      </c>
      <c r="AXJ7" s="11">
        <v>13532</v>
      </c>
      <c r="AXK7" s="11">
        <v>167</v>
      </c>
      <c r="AXL7" s="11">
        <v>819</v>
      </c>
      <c r="AXM7" s="11">
        <v>607</v>
      </c>
      <c r="AXN7" s="11">
        <v>0.83499999999999996</v>
      </c>
      <c r="AXO7" s="11">
        <v>0</v>
      </c>
      <c r="AXP7" s="11">
        <v>0</v>
      </c>
      <c r="AXQ7" s="11">
        <v>0</v>
      </c>
      <c r="AXR7" s="11">
        <v>0</v>
      </c>
      <c r="AXS7" s="11">
        <v>0</v>
      </c>
      <c r="AXT7" s="11"/>
      <c r="AXU7" s="11"/>
      <c r="AXV7" s="11"/>
      <c r="AXW7" s="11"/>
      <c r="AXX7" s="11"/>
      <c r="AXY7" s="11"/>
      <c r="AXZ7" s="11"/>
      <c r="AYA7" s="11"/>
      <c r="AYB7" s="11"/>
      <c r="AYC7" s="11"/>
      <c r="AYD7" s="11"/>
      <c r="AYE7" s="11"/>
      <c r="AYF7" s="11"/>
      <c r="AYG7" s="11"/>
      <c r="AYH7" s="11"/>
      <c r="AYI7" s="11"/>
      <c r="AYJ7" s="11"/>
      <c r="AYK7" s="11">
        <v>1065.8599999999999</v>
      </c>
      <c r="AYL7" s="11"/>
      <c r="AYM7" s="11"/>
      <c r="AYN7" s="11"/>
      <c r="AYO7" s="11">
        <v>0</v>
      </c>
      <c r="AYP7" s="11"/>
      <c r="AYQ7" s="11"/>
      <c r="AYR7" s="11"/>
      <c r="AYS7" s="11"/>
      <c r="AYT7" s="11"/>
      <c r="AYU7" s="11"/>
      <c r="AYV7" s="11"/>
      <c r="AYW7" s="11"/>
      <c r="AYX7" s="11"/>
      <c r="AYY7" s="11"/>
      <c r="AYZ7" s="11"/>
      <c r="AZA7" s="11"/>
      <c r="AZB7" s="11"/>
      <c r="AZC7" s="11">
        <v>8.7799999999999994</v>
      </c>
      <c r="AZD7" s="11">
        <v>4.5199999999999996</v>
      </c>
      <c r="AZE7" s="11"/>
      <c r="AZF7" s="11"/>
      <c r="AZG7" s="11"/>
      <c r="AZH7" s="11"/>
      <c r="AZI7" s="11"/>
      <c r="AZJ7" s="11">
        <v>16.989999999999998</v>
      </c>
      <c r="AZK7" s="11"/>
      <c r="AZL7" s="34">
        <v>7.8822926382536192E-3</v>
      </c>
      <c r="AZM7" s="11"/>
      <c r="AZN7" s="11">
        <v>7.0000000000000007E-2</v>
      </c>
      <c r="AZO7" s="11"/>
      <c r="AZP7" s="11"/>
      <c r="AZQ7" s="34">
        <v>1.94750767762619E-3</v>
      </c>
      <c r="AZR7" s="11"/>
      <c r="AZS7" s="11">
        <v>0.02</v>
      </c>
      <c r="AZT7" s="11"/>
      <c r="AZU7" s="11"/>
      <c r="AZV7" s="11">
        <v>4.41</v>
      </c>
      <c r="AZW7" s="11"/>
      <c r="AZX7" s="11">
        <v>41.31</v>
      </c>
      <c r="AZY7" s="11"/>
      <c r="AZZ7" s="11"/>
      <c r="BAA7" s="11"/>
      <c r="BAB7" s="11"/>
      <c r="BAC7" s="11"/>
      <c r="BAD7" s="11"/>
      <c r="BAE7" s="13">
        <f t="shared" si="0"/>
        <v>971.01999999999987</v>
      </c>
      <c r="BAF7" s="13">
        <f t="shared" si="3"/>
        <v>2.0117754309878539</v>
      </c>
      <c r="BAG7" s="35">
        <f t="shared" si="4"/>
        <v>8.1424082953159882</v>
      </c>
      <c r="BAH7" s="13" t="e">
        <f>#REF!*10000/(FA7*1.033)*1000</f>
        <v>#REF!</v>
      </c>
      <c r="BAI7" s="13">
        <f t="shared" si="1"/>
        <v>1761.858664085189</v>
      </c>
      <c r="BAJ7" s="13">
        <f t="shared" si="2"/>
        <v>2.0699999999999998</v>
      </c>
      <c r="BAK7" s="38">
        <v>1.8047263681592045</v>
      </c>
      <c r="BAL7" s="38">
        <v>4.2757278144162862</v>
      </c>
      <c r="BAM7" s="38">
        <v>6.8430991538766071</v>
      </c>
      <c r="BAN7" s="38">
        <v>4.4820197044334975</v>
      </c>
      <c r="BAO7" s="38">
        <v>3.9552953596209535</v>
      </c>
      <c r="BAP7" s="38">
        <v>0.26666666666666666</v>
      </c>
      <c r="BAQ7" s="38">
        <v>5.1927906976744165</v>
      </c>
      <c r="BAR7" s="38">
        <v>2.4683091442518128</v>
      </c>
      <c r="BAS7" s="38">
        <v>2.7500000000000004</v>
      </c>
      <c r="BAT7" s="38">
        <v>2.5573323714860208</v>
      </c>
      <c r="BAU7" s="38">
        <v>7.3552846904984843</v>
      </c>
      <c r="BAV7" s="38">
        <v>5.2910660689762015</v>
      </c>
      <c r="BAW7" s="38">
        <v>5.1549425943684009</v>
      </c>
      <c r="BAX7" s="38">
        <v>5.5345762405084376</v>
      </c>
      <c r="BAY7" s="38">
        <v>6.022844417317275</v>
      </c>
      <c r="BAZ7" s="36">
        <v>8.3649484536082497</v>
      </c>
      <c r="BBA7" s="36">
        <v>10</v>
      </c>
      <c r="BBB7" s="36">
        <v>6.939416720977162</v>
      </c>
      <c r="BBC7" s="37">
        <v>7.5391803052220681</v>
      </c>
      <c r="BBD7" s="37">
        <v>5.1926353472026268</v>
      </c>
      <c r="BBE7" s="36">
        <v>7.5967601747139888</v>
      </c>
    </row>
    <row r="8" spans="1:1409" x14ac:dyDescent="0.2">
      <c r="A8" t="s">
        <v>89</v>
      </c>
      <c r="B8" s="28">
        <v>15050024</v>
      </c>
      <c r="C8" t="s">
        <v>1730</v>
      </c>
      <c r="D8" t="s">
        <v>1498</v>
      </c>
      <c r="E8" s="28">
        <v>2013</v>
      </c>
      <c r="F8" s="29">
        <v>44265</v>
      </c>
      <c r="G8" s="28" t="s">
        <v>90</v>
      </c>
      <c r="H8" s="31" t="s">
        <v>91</v>
      </c>
      <c r="I8" s="31" t="s">
        <v>91</v>
      </c>
      <c r="J8" s="31" t="s">
        <v>98</v>
      </c>
      <c r="K8" s="31"/>
      <c r="L8" s="1" t="s">
        <v>91</v>
      </c>
      <c r="M8" s="1" t="s">
        <v>91</v>
      </c>
      <c r="N8" s="1" t="s">
        <v>93</v>
      </c>
      <c r="O8" s="1" t="s">
        <v>91</v>
      </c>
      <c r="P8" s="1"/>
      <c r="Q8" s="1" t="s">
        <v>91</v>
      </c>
      <c r="R8" s="1" t="s">
        <v>91</v>
      </c>
      <c r="S8" s="1" t="s">
        <v>91</v>
      </c>
      <c r="T8" s="1" t="s">
        <v>91</v>
      </c>
      <c r="U8" s="1"/>
      <c r="V8" s="1"/>
      <c r="W8" s="1" t="s">
        <v>91</v>
      </c>
      <c r="X8" s="1"/>
      <c r="Y8" s="1"/>
      <c r="Z8" s="31" t="s">
        <v>99</v>
      </c>
      <c r="AA8" s="31" t="s">
        <v>91</v>
      </c>
      <c r="AB8" s="31">
        <v>2</v>
      </c>
      <c r="AC8" s="31">
        <v>1600</v>
      </c>
      <c r="AD8" s="31" t="s">
        <v>91</v>
      </c>
      <c r="AE8" s="31"/>
      <c r="AF8" s="31">
        <v>0</v>
      </c>
      <c r="AG8" s="31"/>
      <c r="AH8" s="31"/>
      <c r="AI8" s="31">
        <v>0</v>
      </c>
      <c r="AJ8" s="31">
        <v>0</v>
      </c>
      <c r="AK8" s="31"/>
      <c r="AL8" s="31" t="s">
        <v>91</v>
      </c>
      <c r="AM8" s="31"/>
      <c r="AN8" s="31"/>
      <c r="AO8" s="31"/>
      <c r="AP8" s="31" t="s">
        <v>91</v>
      </c>
      <c r="AQ8" s="31"/>
      <c r="AR8" s="31"/>
      <c r="AS8" s="31"/>
      <c r="AT8" s="31">
        <v>1800</v>
      </c>
      <c r="AU8" s="31">
        <v>0</v>
      </c>
      <c r="AV8" s="31">
        <v>0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 t="s">
        <v>91</v>
      </c>
      <c r="BN8" s="31"/>
      <c r="BO8" s="31"/>
      <c r="BP8" s="31"/>
      <c r="BQ8" s="31" t="s">
        <v>95</v>
      </c>
      <c r="BR8" s="31">
        <v>0</v>
      </c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0" t="s">
        <v>1807</v>
      </c>
      <c r="CP8" s="30"/>
      <c r="CQ8" s="30"/>
      <c r="CR8" s="30">
        <v>100</v>
      </c>
      <c r="CS8" s="30"/>
      <c r="CT8" s="30"/>
      <c r="CU8" s="30">
        <v>37</v>
      </c>
      <c r="CV8" s="30">
        <v>11</v>
      </c>
      <c r="CW8" s="30">
        <v>12</v>
      </c>
      <c r="CX8" s="30">
        <v>5</v>
      </c>
      <c r="CY8" s="30">
        <v>0</v>
      </c>
      <c r="CZ8" s="30">
        <v>0</v>
      </c>
      <c r="DA8" s="30">
        <v>37</v>
      </c>
      <c r="DB8" s="30">
        <v>11</v>
      </c>
      <c r="DC8" s="30">
        <v>11</v>
      </c>
      <c r="DD8" s="30">
        <v>5</v>
      </c>
      <c r="DE8" s="30"/>
      <c r="DF8" s="30"/>
      <c r="DG8" s="30">
        <v>35</v>
      </c>
      <c r="DH8" s="30">
        <v>11</v>
      </c>
      <c r="DI8" s="30">
        <v>10</v>
      </c>
      <c r="DJ8" s="30">
        <v>7</v>
      </c>
      <c r="DK8" s="30"/>
      <c r="DL8" s="30"/>
      <c r="DM8" s="30">
        <v>662</v>
      </c>
      <c r="DN8" s="30">
        <v>166</v>
      </c>
      <c r="DO8" s="30">
        <v>377</v>
      </c>
      <c r="DP8" s="30">
        <v>609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/>
      <c r="DY8" s="30">
        <v>9</v>
      </c>
      <c r="DZ8" s="30">
        <v>0</v>
      </c>
      <c r="EA8" s="30">
        <v>0</v>
      </c>
      <c r="EB8" s="30">
        <v>0</v>
      </c>
      <c r="EC8" s="30">
        <v>0</v>
      </c>
      <c r="ED8" s="30">
        <v>0</v>
      </c>
      <c r="EE8" s="30">
        <v>1</v>
      </c>
      <c r="EF8" s="30">
        <v>26</v>
      </c>
      <c r="EG8" s="30">
        <v>0</v>
      </c>
      <c r="EH8" s="30"/>
      <c r="EI8" s="30">
        <v>0</v>
      </c>
      <c r="EJ8" s="30">
        <v>0</v>
      </c>
      <c r="EK8" s="30">
        <v>0</v>
      </c>
      <c r="EL8" s="30">
        <v>0</v>
      </c>
      <c r="EM8" s="30">
        <v>0</v>
      </c>
      <c r="EN8" s="30">
        <v>0</v>
      </c>
      <c r="EO8" s="30">
        <v>700</v>
      </c>
      <c r="EP8" s="30">
        <v>0</v>
      </c>
      <c r="EQ8" s="30">
        <v>0</v>
      </c>
      <c r="ER8" s="30">
        <v>0</v>
      </c>
      <c r="ES8" s="30">
        <v>0</v>
      </c>
      <c r="ET8" s="30"/>
      <c r="EU8" s="30">
        <v>592</v>
      </c>
      <c r="EV8" s="30">
        <v>54</v>
      </c>
      <c r="EW8" s="30">
        <v>0</v>
      </c>
      <c r="EX8" s="30"/>
      <c r="EY8" s="30">
        <v>222095</v>
      </c>
      <c r="EZ8" s="30">
        <v>0</v>
      </c>
      <c r="FA8" s="30">
        <v>222095</v>
      </c>
      <c r="FB8" s="30">
        <v>41.7</v>
      </c>
      <c r="FC8" s="30">
        <v>35</v>
      </c>
      <c r="FD8" s="30"/>
      <c r="FE8" s="30">
        <v>32</v>
      </c>
      <c r="FF8" s="30" t="s">
        <v>1805</v>
      </c>
      <c r="FG8" s="30">
        <v>25</v>
      </c>
      <c r="FH8" s="30">
        <v>0</v>
      </c>
      <c r="FI8" s="30">
        <v>3</v>
      </c>
      <c r="FJ8" s="30"/>
      <c r="FK8" s="30">
        <v>0</v>
      </c>
      <c r="FL8" s="30">
        <v>64</v>
      </c>
      <c r="FM8" s="30">
        <v>12</v>
      </c>
      <c r="FN8" s="30">
        <v>375</v>
      </c>
      <c r="FO8" s="30">
        <v>0</v>
      </c>
      <c r="FP8" s="30">
        <v>96</v>
      </c>
      <c r="FQ8" s="30">
        <v>3</v>
      </c>
      <c r="FR8" s="30">
        <v>150000</v>
      </c>
      <c r="FS8" s="30">
        <v>51.5</v>
      </c>
      <c r="FT8" s="30">
        <v>7813</v>
      </c>
      <c r="FU8" s="32">
        <v>365</v>
      </c>
      <c r="FV8" s="32">
        <v>365</v>
      </c>
      <c r="FW8" s="32">
        <v>365</v>
      </c>
      <c r="FX8" s="32">
        <v>243</v>
      </c>
      <c r="FY8" s="32">
        <v>0</v>
      </c>
      <c r="FZ8" s="32">
        <v>184</v>
      </c>
      <c r="GA8" s="32">
        <v>243</v>
      </c>
      <c r="GB8" s="32">
        <v>182</v>
      </c>
      <c r="GC8" s="32">
        <v>182</v>
      </c>
      <c r="GD8" s="32" t="s">
        <v>1817</v>
      </c>
      <c r="GE8" s="32" t="s">
        <v>1818</v>
      </c>
      <c r="GF8" s="32" t="s">
        <v>1816</v>
      </c>
      <c r="GG8" s="32" t="s">
        <v>1817</v>
      </c>
      <c r="GH8" s="32" t="s">
        <v>91</v>
      </c>
      <c r="GI8" s="32" t="s">
        <v>91</v>
      </c>
      <c r="GJ8" s="32">
        <v>6</v>
      </c>
      <c r="GK8" s="32" t="s">
        <v>367</v>
      </c>
      <c r="GL8" s="32">
        <v>2</v>
      </c>
      <c r="GM8" s="32" t="s">
        <v>369</v>
      </c>
      <c r="GN8" s="32" t="s">
        <v>368</v>
      </c>
      <c r="GO8" s="32" t="s">
        <v>369</v>
      </c>
      <c r="GP8" s="32" t="s">
        <v>370</v>
      </c>
      <c r="GQ8" s="32" t="s">
        <v>371</v>
      </c>
      <c r="GR8" s="32">
        <v>0</v>
      </c>
      <c r="GS8" s="32">
        <v>0</v>
      </c>
      <c r="GT8" s="32">
        <v>0</v>
      </c>
      <c r="GU8" s="32">
        <v>0</v>
      </c>
      <c r="GV8" s="32">
        <v>0</v>
      </c>
      <c r="GW8" s="32">
        <v>0</v>
      </c>
      <c r="GX8" s="32">
        <v>0</v>
      </c>
      <c r="GY8" s="32">
        <v>5.8</v>
      </c>
      <c r="GZ8" s="32">
        <v>8</v>
      </c>
      <c r="HA8" s="32">
        <v>3.5</v>
      </c>
      <c r="HB8" s="32">
        <v>5.8</v>
      </c>
      <c r="HC8" s="32">
        <v>29</v>
      </c>
      <c r="HD8" s="32">
        <v>0</v>
      </c>
      <c r="HE8" s="32">
        <v>0</v>
      </c>
      <c r="HF8" s="32">
        <v>2.2999999999999998</v>
      </c>
      <c r="HG8" s="32">
        <v>2.2000000000000002</v>
      </c>
      <c r="HH8" s="32">
        <v>2</v>
      </c>
      <c r="HI8" s="32">
        <v>4.0999999999999996</v>
      </c>
      <c r="HJ8" s="32">
        <v>10.9</v>
      </c>
      <c r="HK8" s="32">
        <v>0</v>
      </c>
      <c r="HL8" s="32">
        <v>0</v>
      </c>
      <c r="HM8" s="32">
        <v>0</v>
      </c>
      <c r="HN8" s="32"/>
      <c r="HO8" s="32">
        <v>0</v>
      </c>
      <c r="HP8" s="32">
        <v>5.8</v>
      </c>
      <c r="HQ8" s="32">
        <v>8</v>
      </c>
      <c r="HR8" s="32">
        <v>3.5</v>
      </c>
      <c r="HS8" s="32">
        <v>2.2999999999999998</v>
      </c>
      <c r="HT8" s="32">
        <v>2.2000000000000002</v>
      </c>
      <c r="HU8" s="32">
        <v>2</v>
      </c>
      <c r="HV8" s="4">
        <v>0</v>
      </c>
      <c r="HW8" s="4">
        <v>0</v>
      </c>
      <c r="HX8" s="4">
        <v>38.700000000000003</v>
      </c>
      <c r="HY8" s="4">
        <v>0</v>
      </c>
      <c r="HZ8" s="4">
        <v>0</v>
      </c>
      <c r="IA8" s="4">
        <v>0</v>
      </c>
      <c r="IB8" s="4">
        <v>0</v>
      </c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>
        <v>0</v>
      </c>
      <c r="IP8" s="4">
        <v>0</v>
      </c>
      <c r="IQ8" s="4">
        <v>0</v>
      </c>
      <c r="IR8" s="4">
        <v>0</v>
      </c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>
        <v>0</v>
      </c>
      <c r="KD8" s="4">
        <v>0</v>
      </c>
      <c r="KE8" s="4">
        <v>8</v>
      </c>
      <c r="KF8" s="4">
        <v>0</v>
      </c>
      <c r="KG8" s="4">
        <v>0</v>
      </c>
      <c r="KH8" s="4">
        <v>0</v>
      </c>
      <c r="KI8" s="4"/>
      <c r="KJ8" s="4"/>
      <c r="KK8" s="4">
        <v>34</v>
      </c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>
        <v>0</v>
      </c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>
        <v>0</v>
      </c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>
        <v>0</v>
      </c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>
        <v>0</v>
      </c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>
        <v>0</v>
      </c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>
        <v>0</v>
      </c>
      <c r="PX8" s="4">
        <v>0</v>
      </c>
      <c r="PY8" s="4">
        <v>0</v>
      </c>
      <c r="PZ8" s="4">
        <v>0</v>
      </c>
      <c r="QA8" s="4">
        <v>0</v>
      </c>
      <c r="QB8" s="4">
        <v>0</v>
      </c>
      <c r="QC8" s="4" t="s">
        <v>739</v>
      </c>
      <c r="QD8" s="4" t="s">
        <v>740</v>
      </c>
      <c r="QE8" s="4"/>
      <c r="QF8" s="4"/>
      <c r="QG8" s="4"/>
      <c r="QH8" s="4"/>
      <c r="QI8" s="4"/>
      <c r="QJ8" s="4">
        <v>20</v>
      </c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>
        <v>23</v>
      </c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>
        <v>4</v>
      </c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>
        <v>20</v>
      </c>
      <c r="TE8" s="4"/>
      <c r="TF8" s="4"/>
      <c r="TG8" s="4"/>
      <c r="TH8" s="4"/>
      <c r="TI8" s="4"/>
      <c r="TJ8" s="4"/>
      <c r="TK8" s="4"/>
      <c r="TL8" s="4">
        <v>23</v>
      </c>
      <c r="TM8" s="4"/>
      <c r="TN8" s="4"/>
      <c r="TO8" s="4"/>
      <c r="TP8" s="4"/>
      <c r="TQ8" s="4"/>
      <c r="TR8" s="4"/>
      <c r="TS8" s="4"/>
      <c r="TT8" s="4"/>
      <c r="TU8" s="4"/>
      <c r="TV8" s="4">
        <v>0</v>
      </c>
      <c r="TW8" s="4"/>
      <c r="TX8" s="4">
        <v>0</v>
      </c>
      <c r="TY8" s="4" t="s">
        <v>91</v>
      </c>
      <c r="TZ8" s="4">
        <v>0</v>
      </c>
      <c r="UA8" s="4">
        <v>38.700000000000003</v>
      </c>
      <c r="UB8" s="4">
        <v>0</v>
      </c>
      <c r="UC8" s="4">
        <v>0</v>
      </c>
      <c r="UD8" s="4">
        <v>0</v>
      </c>
      <c r="UE8" s="4">
        <v>0</v>
      </c>
      <c r="UF8" s="4">
        <v>0</v>
      </c>
      <c r="UG8" s="4">
        <v>0</v>
      </c>
      <c r="UH8" s="4">
        <v>100</v>
      </c>
      <c r="UI8" s="4">
        <v>0</v>
      </c>
      <c r="UJ8" s="4">
        <v>100</v>
      </c>
      <c r="UK8" s="4">
        <v>0</v>
      </c>
      <c r="UL8" s="4">
        <v>100</v>
      </c>
      <c r="UM8" s="4">
        <v>2038</v>
      </c>
      <c r="UN8" s="4">
        <v>100</v>
      </c>
      <c r="UO8" s="4">
        <v>50</v>
      </c>
      <c r="UP8" s="4">
        <v>100</v>
      </c>
      <c r="UQ8" s="4">
        <v>1735</v>
      </c>
      <c r="UR8" s="4">
        <v>100</v>
      </c>
      <c r="US8" s="4">
        <v>0</v>
      </c>
      <c r="UT8" s="4">
        <v>100</v>
      </c>
      <c r="UU8" s="4">
        <v>0</v>
      </c>
      <c r="UV8" s="4">
        <v>100</v>
      </c>
      <c r="UW8" s="4">
        <v>0</v>
      </c>
      <c r="UX8" s="4">
        <v>100</v>
      </c>
      <c r="UY8" s="5">
        <v>53</v>
      </c>
      <c r="UZ8" s="5">
        <v>0</v>
      </c>
      <c r="VA8" s="5">
        <v>7</v>
      </c>
      <c r="VB8" s="5"/>
      <c r="VC8" s="5"/>
      <c r="VD8" s="5"/>
      <c r="VE8" s="5">
        <v>0</v>
      </c>
      <c r="VF8" s="5">
        <v>0</v>
      </c>
      <c r="VG8" s="5">
        <v>0</v>
      </c>
      <c r="VH8" s="5">
        <v>0</v>
      </c>
      <c r="VI8" s="5"/>
      <c r="VJ8" s="5"/>
      <c r="VK8" s="5"/>
      <c r="VL8" s="5"/>
      <c r="VM8" s="5"/>
      <c r="VN8" s="5"/>
      <c r="VO8" s="5"/>
      <c r="VP8" s="5"/>
      <c r="VQ8" s="5"/>
      <c r="VR8" s="5">
        <v>0</v>
      </c>
      <c r="VS8" s="5">
        <v>0</v>
      </c>
      <c r="VT8" s="5">
        <v>0</v>
      </c>
      <c r="VU8" s="5"/>
      <c r="VV8" s="5"/>
      <c r="VW8" s="5"/>
      <c r="VX8" s="5"/>
      <c r="VY8" s="5"/>
      <c r="VZ8" s="5"/>
      <c r="WA8" s="5"/>
      <c r="WB8" s="5"/>
      <c r="WC8" s="5"/>
      <c r="WD8" s="5"/>
      <c r="WE8" s="5" t="s">
        <v>1881</v>
      </c>
      <c r="WF8" s="5" t="s">
        <v>1882</v>
      </c>
      <c r="WG8" s="5"/>
      <c r="WH8" s="5"/>
      <c r="WI8" s="5"/>
      <c r="WJ8" s="5"/>
      <c r="WK8" s="5"/>
      <c r="WL8" s="5"/>
      <c r="WM8" s="5"/>
      <c r="WN8" s="5"/>
      <c r="WO8" s="5">
        <v>50</v>
      </c>
      <c r="WP8" s="5">
        <v>100</v>
      </c>
      <c r="WQ8" s="5"/>
      <c r="WR8" s="5"/>
      <c r="WS8" s="5"/>
      <c r="WT8" s="5"/>
      <c r="WU8" s="5"/>
      <c r="WV8" s="5"/>
      <c r="WW8" s="5"/>
      <c r="WX8" s="5"/>
      <c r="WY8" s="5">
        <v>0</v>
      </c>
      <c r="WZ8" s="5">
        <v>0</v>
      </c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 t="s">
        <v>1424</v>
      </c>
      <c r="YH8" s="5"/>
      <c r="YI8" s="5" t="s">
        <v>1426</v>
      </c>
      <c r="YJ8" s="5" t="s">
        <v>1434</v>
      </c>
      <c r="YK8" s="5"/>
      <c r="YL8" s="5"/>
      <c r="YM8" s="5"/>
      <c r="YN8" s="5"/>
      <c r="YO8" s="5"/>
      <c r="YP8" s="5"/>
      <c r="YQ8" s="5">
        <v>43</v>
      </c>
      <c r="YR8" s="5"/>
      <c r="YS8" s="5">
        <v>6</v>
      </c>
      <c r="YT8" s="5">
        <v>0.8</v>
      </c>
      <c r="YU8" s="5"/>
      <c r="YV8" s="5"/>
      <c r="YW8" s="5"/>
      <c r="YX8" s="5"/>
      <c r="YY8" s="5"/>
      <c r="YZ8" s="5"/>
      <c r="ZA8" s="5">
        <v>0</v>
      </c>
      <c r="ZB8" s="5"/>
      <c r="ZC8" s="5">
        <v>0</v>
      </c>
      <c r="ZD8" s="5">
        <v>0</v>
      </c>
      <c r="ZE8" s="5"/>
      <c r="ZF8" s="5"/>
      <c r="ZG8" s="5"/>
      <c r="ZH8" s="5"/>
      <c r="ZI8" s="5"/>
      <c r="ZJ8" s="5"/>
      <c r="ZK8" s="5" t="s">
        <v>1873</v>
      </c>
      <c r="ZL8" s="5" t="s">
        <v>1427</v>
      </c>
      <c r="ZM8" s="5"/>
      <c r="ZN8" s="5">
        <v>1.02</v>
      </c>
      <c r="ZO8" s="5">
        <v>0.98</v>
      </c>
      <c r="ZP8" s="5"/>
      <c r="ZQ8" s="5">
        <v>0</v>
      </c>
      <c r="ZR8" s="5">
        <v>0</v>
      </c>
      <c r="ZS8" s="5" t="s">
        <v>1874</v>
      </c>
      <c r="ZT8" s="5" t="s">
        <v>1428</v>
      </c>
      <c r="ZU8" s="5" t="s">
        <v>1429</v>
      </c>
      <c r="ZV8" s="5"/>
      <c r="ZW8" s="5"/>
      <c r="ZX8" s="5"/>
      <c r="ZY8" s="5"/>
      <c r="ZZ8" s="5"/>
      <c r="AAA8" s="5" t="s">
        <v>1881</v>
      </c>
      <c r="AAB8" s="5" t="s">
        <v>1882</v>
      </c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 t="s">
        <v>1424</v>
      </c>
      <c r="AAQ8" s="5"/>
      <c r="AAR8" s="5" t="s">
        <v>1426</v>
      </c>
      <c r="AAS8" s="5" t="s">
        <v>1434</v>
      </c>
      <c r="AAT8" s="5"/>
      <c r="AAU8" s="5"/>
      <c r="AAV8" s="5"/>
      <c r="AAW8" s="5"/>
      <c r="AAX8" s="5"/>
      <c r="AAY8" s="5"/>
      <c r="AAZ8" s="5" t="s">
        <v>1873</v>
      </c>
      <c r="ABA8" s="5" t="s">
        <v>1427</v>
      </c>
      <c r="ABB8" s="5"/>
      <c r="ABC8" s="5">
        <v>165</v>
      </c>
      <c r="ABD8" s="5">
        <v>75</v>
      </c>
      <c r="ABE8" s="5">
        <v>125</v>
      </c>
      <c r="ABF8" s="5"/>
      <c r="ABG8" s="5">
        <v>0</v>
      </c>
      <c r="ABH8" s="5">
        <v>0</v>
      </c>
      <c r="ABI8" s="5">
        <v>40</v>
      </c>
      <c r="ABJ8" s="5"/>
      <c r="ABK8" s="5"/>
      <c r="ABL8" s="5"/>
      <c r="ABM8" s="5"/>
      <c r="ABN8" s="5"/>
      <c r="ABO8" s="5"/>
      <c r="ABP8" s="5"/>
      <c r="ABQ8" s="5">
        <v>60</v>
      </c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>
        <v>3.5</v>
      </c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>
        <v>7.0000000000000007E-2</v>
      </c>
      <c r="ACQ8" s="5"/>
      <c r="ACR8" s="5">
        <v>100</v>
      </c>
      <c r="ACS8" s="5">
        <v>0</v>
      </c>
      <c r="ACT8" s="5">
        <v>0</v>
      </c>
      <c r="ACU8" s="5"/>
      <c r="ACV8" s="5"/>
      <c r="ACW8" s="5"/>
      <c r="ACX8" s="5"/>
      <c r="ACY8" s="5"/>
      <c r="ACZ8" s="5"/>
      <c r="ADA8" s="5"/>
      <c r="ADB8" s="5">
        <v>0</v>
      </c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>
        <v>2.5</v>
      </c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>
        <v>7.0000000000000007E-2</v>
      </c>
      <c r="AEB8" s="5"/>
      <c r="AEC8" s="5">
        <v>50</v>
      </c>
      <c r="AED8" s="5">
        <v>10</v>
      </c>
      <c r="AEE8" s="5">
        <v>20</v>
      </c>
      <c r="AEF8" s="5"/>
      <c r="AEG8" s="5"/>
      <c r="AEH8" s="5"/>
      <c r="AEI8" s="5"/>
      <c r="AEJ8" s="5"/>
      <c r="AEK8" s="5"/>
      <c r="AEL8" s="5"/>
      <c r="AEM8" s="5">
        <v>20</v>
      </c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>
        <v>3.1</v>
      </c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>
        <v>7.0000000000000007E-2</v>
      </c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 t="s">
        <v>1878</v>
      </c>
      <c r="AGZ8" s="5">
        <v>365</v>
      </c>
      <c r="AHA8" s="5"/>
      <c r="AHB8" s="5"/>
      <c r="AHC8" s="5"/>
      <c r="AHD8" s="5">
        <v>20</v>
      </c>
      <c r="AHE8" s="5"/>
      <c r="AHF8" s="5"/>
      <c r="AHG8" s="5"/>
      <c r="AHH8" s="5"/>
      <c r="AHI8" s="5"/>
      <c r="AHJ8" s="5"/>
      <c r="AHK8" s="5">
        <v>40</v>
      </c>
      <c r="AHL8" s="5">
        <v>40</v>
      </c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>
        <v>1.5</v>
      </c>
      <c r="AIC8" s="5">
        <v>0.2</v>
      </c>
      <c r="AID8" s="5"/>
      <c r="AIE8" s="5"/>
      <c r="AIF8" s="5"/>
      <c r="AIG8" s="5"/>
      <c r="AIH8" s="5"/>
      <c r="AII8" s="5"/>
      <c r="AIJ8" s="5">
        <v>0.26</v>
      </c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 t="s">
        <v>1879</v>
      </c>
      <c r="AJY8" s="5">
        <v>155</v>
      </c>
      <c r="AJZ8" s="5">
        <v>210</v>
      </c>
      <c r="AKA8" s="5">
        <v>0</v>
      </c>
      <c r="AKB8" s="5"/>
      <c r="AKC8" s="5"/>
      <c r="AKD8" s="5"/>
      <c r="AKE8" s="5"/>
      <c r="AKF8" s="5"/>
      <c r="AKG8" s="5"/>
      <c r="AKH8" s="5"/>
      <c r="AKI8" s="5"/>
      <c r="AKJ8" s="5">
        <v>50</v>
      </c>
      <c r="AKK8" s="5">
        <v>50</v>
      </c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>
        <v>0</v>
      </c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>
        <v>80</v>
      </c>
      <c r="ALM8" s="5"/>
      <c r="ALN8" s="5"/>
      <c r="ALO8" s="5"/>
      <c r="ALP8" s="5"/>
      <c r="ALQ8" s="5"/>
      <c r="ALR8" s="5"/>
      <c r="ALS8" s="5"/>
      <c r="ALT8" s="5"/>
      <c r="ALU8" s="5">
        <v>20</v>
      </c>
      <c r="ALV8" s="5">
        <v>0</v>
      </c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>
        <v>0</v>
      </c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 t="s">
        <v>1880</v>
      </c>
      <c r="AMX8" s="5">
        <v>166</v>
      </c>
      <c r="AMY8" s="5">
        <v>77</v>
      </c>
      <c r="AMZ8" s="5">
        <v>0</v>
      </c>
      <c r="ANA8" s="5"/>
      <c r="ANB8" s="5">
        <v>0</v>
      </c>
      <c r="ANC8" s="5"/>
      <c r="AND8" s="5"/>
      <c r="ANE8" s="5"/>
      <c r="ANF8" s="5"/>
      <c r="ANG8" s="5"/>
      <c r="ANH8" s="5"/>
      <c r="ANI8" s="5">
        <v>50</v>
      </c>
      <c r="ANJ8" s="5">
        <v>50</v>
      </c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>
        <v>100</v>
      </c>
      <c r="AOL8" s="5"/>
      <c r="AOM8" s="5">
        <v>0</v>
      </c>
      <c r="AON8" s="5"/>
      <c r="AOO8" s="5"/>
      <c r="AOP8" s="5"/>
      <c r="AOQ8" s="5"/>
      <c r="AOR8" s="5"/>
      <c r="AOS8" s="5"/>
      <c r="AOT8" s="5">
        <v>0</v>
      </c>
      <c r="AOU8" s="5">
        <v>0</v>
      </c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11">
        <v>100</v>
      </c>
      <c r="APP8" s="11">
        <v>0</v>
      </c>
      <c r="APQ8" s="11">
        <v>0</v>
      </c>
      <c r="APR8" s="11">
        <v>0</v>
      </c>
      <c r="APS8" s="11">
        <v>0</v>
      </c>
      <c r="APT8" s="11">
        <v>0</v>
      </c>
      <c r="APU8" s="11" t="s">
        <v>1650</v>
      </c>
      <c r="APV8" s="11">
        <v>224589.9</v>
      </c>
      <c r="APW8" s="11">
        <v>6003</v>
      </c>
      <c r="APX8" s="11">
        <v>5739</v>
      </c>
      <c r="APY8" s="11">
        <v>1.3</v>
      </c>
      <c r="APZ8" s="11">
        <v>38.700000000000003</v>
      </c>
      <c r="AQA8" s="11">
        <v>38.700000000000003</v>
      </c>
      <c r="AQB8" s="11">
        <v>38.700000000000003</v>
      </c>
      <c r="AQC8" s="11">
        <v>0</v>
      </c>
      <c r="AQD8" s="11">
        <v>1735</v>
      </c>
      <c r="AQE8" s="11"/>
      <c r="AQF8" s="11">
        <v>0</v>
      </c>
      <c r="AQG8" s="11"/>
      <c r="AQH8" s="11"/>
      <c r="AQI8" s="11"/>
      <c r="AQJ8" s="11">
        <v>0</v>
      </c>
      <c r="AQK8" s="11">
        <v>0</v>
      </c>
      <c r="AQL8" s="11">
        <v>0</v>
      </c>
      <c r="AQM8" s="11">
        <v>0</v>
      </c>
      <c r="AQN8" s="11">
        <v>0</v>
      </c>
      <c r="AQO8" s="11">
        <v>0</v>
      </c>
      <c r="AQP8" s="11">
        <v>0</v>
      </c>
      <c r="AQQ8" s="11">
        <v>0</v>
      </c>
      <c r="AQR8" s="11">
        <v>0</v>
      </c>
      <c r="AQS8" s="11"/>
      <c r="AQT8" s="11">
        <v>23.18</v>
      </c>
      <c r="AQU8" s="11">
        <v>2297.5700000000002</v>
      </c>
      <c r="AQV8" s="11">
        <v>1.98</v>
      </c>
      <c r="AQW8" s="11">
        <v>0</v>
      </c>
      <c r="AQX8" s="11">
        <v>7690.19</v>
      </c>
      <c r="AQY8" s="11">
        <v>35.96</v>
      </c>
      <c r="AQZ8" s="11">
        <v>0</v>
      </c>
      <c r="ARA8" s="11">
        <v>14398.72</v>
      </c>
      <c r="ARB8" s="11">
        <v>67.599999999999994</v>
      </c>
      <c r="ARC8" s="11">
        <v>12.04</v>
      </c>
      <c r="ARD8" s="11">
        <v>20.37</v>
      </c>
      <c r="ARE8" s="11">
        <v>83.34</v>
      </c>
      <c r="ARF8" s="11">
        <v>15.78</v>
      </c>
      <c r="ARG8" s="11">
        <v>4.3899999999999997</v>
      </c>
      <c r="ARH8" s="11">
        <v>53.67</v>
      </c>
      <c r="ARI8" s="11">
        <v>0.88</v>
      </c>
      <c r="ARJ8" s="11">
        <v>41.95</v>
      </c>
      <c r="ARK8" s="11">
        <v>9.8000000000000007</v>
      </c>
      <c r="ARL8" s="11">
        <v>76.72</v>
      </c>
      <c r="ARM8" s="11">
        <v>13.48</v>
      </c>
      <c r="ARN8" s="11">
        <v>0</v>
      </c>
      <c r="ARO8" s="11">
        <v>29.88</v>
      </c>
      <c r="ARP8" s="11">
        <v>32.950000000000003</v>
      </c>
      <c r="ARQ8" s="11">
        <v>37.21</v>
      </c>
      <c r="ARR8" s="11">
        <v>34</v>
      </c>
      <c r="ARS8" s="11">
        <v>0</v>
      </c>
      <c r="ART8" s="11">
        <v>0</v>
      </c>
      <c r="ARU8" s="11">
        <v>12.07</v>
      </c>
      <c r="ARV8" s="11">
        <v>10</v>
      </c>
      <c r="ARW8" s="11">
        <v>33.14</v>
      </c>
      <c r="ARX8" s="11">
        <v>5.14</v>
      </c>
      <c r="ARY8" s="11">
        <v>0</v>
      </c>
      <c r="ARZ8" s="11">
        <v>0</v>
      </c>
      <c r="ASA8" s="11">
        <v>126.23</v>
      </c>
      <c r="ASB8" s="11">
        <v>38.28</v>
      </c>
      <c r="ASC8" s="11">
        <v>87.94</v>
      </c>
      <c r="ASD8" s="11">
        <v>59.11</v>
      </c>
      <c r="ASE8" s="11">
        <v>51.98</v>
      </c>
      <c r="ASF8" s="11">
        <v>0</v>
      </c>
      <c r="ASG8" s="11">
        <v>40.89</v>
      </c>
      <c r="ASH8" s="11">
        <v>27.06</v>
      </c>
      <c r="ASI8" s="11">
        <v>0.3</v>
      </c>
      <c r="ASJ8" s="11"/>
      <c r="ASK8" s="11">
        <v>3906.27</v>
      </c>
      <c r="ASL8" s="11">
        <v>695.59</v>
      </c>
      <c r="ASM8" s="11">
        <v>1176.95</v>
      </c>
      <c r="ASN8" s="11">
        <v>1726.52</v>
      </c>
      <c r="ASO8" s="11">
        <v>4052.3</v>
      </c>
      <c r="ASP8" s="11">
        <v>74.63</v>
      </c>
      <c r="ASQ8" s="11">
        <v>25.37</v>
      </c>
      <c r="ASR8" s="11">
        <v>29.88</v>
      </c>
      <c r="ASS8" s="11">
        <v>0.69</v>
      </c>
      <c r="AST8" s="11">
        <v>0.56000000000000005</v>
      </c>
      <c r="ASU8" s="11">
        <v>0.17</v>
      </c>
      <c r="ASV8" s="11">
        <v>0.06</v>
      </c>
      <c r="ASW8" s="11">
        <v>0.02</v>
      </c>
      <c r="ASX8" s="11">
        <v>0.15</v>
      </c>
      <c r="ASY8" s="11">
        <v>0.03</v>
      </c>
      <c r="ASZ8" s="11">
        <v>0</v>
      </c>
      <c r="ATA8" s="11">
        <v>0.99</v>
      </c>
      <c r="ATB8" s="11">
        <v>0</v>
      </c>
      <c r="ATC8" s="11">
        <v>0</v>
      </c>
      <c r="ATD8" s="11">
        <v>0.27</v>
      </c>
      <c r="ATE8" s="11">
        <v>0.03</v>
      </c>
      <c r="ATF8" s="11">
        <v>0.3</v>
      </c>
      <c r="ATG8" s="11">
        <v>6.87</v>
      </c>
      <c r="ATH8" s="11">
        <v>9.8000000000000007</v>
      </c>
      <c r="ATI8" s="11">
        <v>557220.92000000004</v>
      </c>
      <c r="ATJ8" s="11">
        <v>0.27</v>
      </c>
      <c r="ATK8" s="11">
        <v>0.06</v>
      </c>
      <c r="ATL8" s="11">
        <v>1.32</v>
      </c>
      <c r="ATM8" s="11">
        <v>0.21</v>
      </c>
      <c r="ATN8" s="11">
        <v>0</v>
      </c>
      <c r="ATO8" s="11">
        <v>1.85</v>
      </c>
      <c r="ATP8" s="11">
        <v>89</v>
      </c>
      <c r="ATQ8" s="11">
        <v>2297.5700000000002</v>
      </c>
      <c r="ATR8" s="11">
        <v>0</v>
      </c>
      <c r="ATS8" s="11">
        <v>8</v>
      </c>
      <c r="ATT8" s="11">
        <v>81</v>
      </c>
      <c r="ATU8" s="11">
        <v>76.680000000000007</v>
      </c>
      <c r="ATV8" s="11">
        <v>1.98</v>
      </c>
      <c r="ATW8" s="11">
        <v>0.5</v>
      </c>
      <c r="ATX8" s="11">
        <v>0.23</v>
      </c>
      <c r="ATY8" s="11">
        <v>0.27</v>
      </c>
      <c r="ATZ8" s="11">
        <v>0</v>
      </c>
      <c r="AUA8" s="11">
        <v>0</v>
      </c>
      <c r="AUB8" s="11">
        <v>931.62</v>
      </c>
      <c r="AUC8" s="11">
        <v>24.07</v>
      </c>
      <c r="AUD8" s="11"/>
      <c r="AUE8" s="11">
        <v>6070</v>
      </c>
      <c r="AUF8" s="11">
        <v>39.19</v>
      </c>
      <c r="AUG8" s="11">
        <v>192</v>
      </c>
      <c r="AUH8" s="11">
        <v>81.11</v>
      </c>
      <c r="AUI8" s="11">
        <v>470.72</v>
      </c>
      <c r="AUJ8" s="11">
        <v>53.24</v>
      </c>
      <c r="AUK8" s="11">
        <v>34</v>
      </c>
      <c r="AUL8" s="11">
        <v>99.72</v>
      </c>
      <c r="AUM8" s="11">
        <v>3.9</v>
      </c>
      <c r="AUN8" s="11">
        <v>1</v>
      </c>
      <c r="AUO8" s="11">
        <v>0</v>
      </c>
      <c r="AUP8" s="11">
        <v>44.83</v>
      </c>
      <c r="AUQ8" s="11">
        <v>174.5</v>
      </c>
      <c r="AUR8" s="11" t="s">
        <v>1649</v>
      </c>
      <c r="AUS8" s="11" t="s">
        <v>368</v>
      </c>
      <c r="AUT8" s="11">
        <v>46.51</v>
      </c>
      <c r="AUU8" s="11">
        <v>7.2</v>
      </c>
      <c r="AUV8" s="11"/>
      <c r="AUW8" s="11">
        <v>0</v>
      </c>
      <c r="AUX8" s="11">
        <v>0</v>
      </c>
      <c r="AUY8" s="11">
        <v>0</v>
      </c>
      <c r="AUZ8" s="11">
        <v>0</v>
      </c>
      <c r="AVA8" s="11">
        <v>0</v>
      </c>
      <c r="AVB8" s="11">
        <v>0</v>
      </c>
      <c r="AVC8" s="11">
        <v>0</v>
      </c>
      <c r="AVD8" s="11">
        <v>0</v>
      </c>
      <c r="AVE8" s="11">
        <v>0</v>
      </c>
      <c r="AVF8" s="11">
        <v>0</v>
      </c>
      <c r="AVG8" s="11">
        <v>0</v>
      </c>
      <c r="AVH8" s="11">
        <v>0</v>
      </c>
      <c r="AVI8" s="11">
        <v>0</v>
      </c>
      <c r="AVJ8" s="11">
        <v>0</v>
      </c>
      <c r="AVK8" s="11">
        <v>0</v>
      </c>
      <c r="AVL8" s="11">
        <v>0</v>
      </c>
      <c r="AVM8" s="11">
        <v>0</v>
      </c>
      <c r="AVN8" s="11">
        <v>0</v>
      </c>
      <c r="AVO8" s="11">
        <v>0</v>
      </c>
      <c r="AVP8" s="11"/>
      <c r="AVQ8" s="11">
        <v>0</v>
      </c>
      <c r="AVR8" s="11">
        <v>0</v>
      </c>
      <c r="AVS8" s="11">
        <v>0</v>
      </c>
      <c r="AVT8" s="11">
        <v>0</v>
      </c>
      <c r="AVU8" s="11">
        <v>0</v>
      </c>
      <c r="AVV8" s="11">
        <v>0</v>
      </c>
      <c r="AVW8" s="11">
        <v>0</v>
      </c>
      <c r="AVX8" s="11">
        <v>0</v>
      </c>
      <c r="AVY8" s="11"/>
      <c r="AVZ8" s="11">
        <v>2</v>
      </c>
      <c r="AWA8" s="11">
        <v>0</v>
      </c>
      <c r="AWB8" s="11">
        <v>0</v>
      </c>
      <c r="AWC8" s="11">
        <v>111048</v>
      </c>
      <c r="AWD8" s="11">
        <v>0</v>
      </c>
      <c r="AWE8" s="11">
        <v>1</v>
      </c>
      <c r="AWF8" s="11">
        <v>1</v>
      </c>
      <c r="AWG8" s="11">
        <v>0</v>
      </c>
      <c r="AWH8" s="11">
        <v>0</v>
      </c>
      <c r="AWI8" s="11">
        <v>3.9</v>
      </c>
      <c r="AWJ8" s="11">
        <v>0</v>
      </c>
      <c r="AWK8" s="11">
        <v>34</v>
      </c>
      <c r="AWL8" s="11">
        <v>0</v>
      </c>
      <c r="AWM8" s="11">
        <v>0</v>
      </c>
      <c r="AWN8" s="11">
        <v>1.3</v>
      </c>
      <c r="AWO8" s="11">
        <v>1</v>
      </c>
      <c r="AWP8" s="11">
        <v>0</v>
      </c>
      <c r="AWQ8" s="11">
        <v>0</v>
      </c>
      <c r="AWR8" s="11">
        <v>0</v>
      </c>
      <c r="AWS8" s="11">
        <v>0</v>
      </c>
      <c r="AWT8" s="11">
        <v>0</v>
      </c>
      <c r="AWU8" s="11">
        <v>0</v>
      </c>
      <c r="AWV8" s="11">
        <v>0</v>
      </c>
      <c r="AWW8" s="11">
        <v>0</v>
      </c>
      <c r="AWX8" s="11">
        <v>0</v>
      </c>
      <c r="AWY8" s="11">
        <v>0</v>
      </c>
      <c r="AWZ8" s="11">
        <v>0</v>
      </c>
      <c r="AXA8" s="11">
        <v>0</v>
      </c>
      <c r="AXB8" s="11">
        <v>0</v>
      </c>
      <c r="AXC8" s="11">
        <v>0</v>
      </c>
      <c r="AXD8" s="11">
        <v>0</v>
      </c>
      <c r="AXE8" s="11">
        <v>0</v>
      </c>
      <c r="AXF8" s="11">
        <v>0.24</v>
      </c>
      <c r="AXG8" s="11">
        <v>197</v>
      </c>
      <c r="AXH8" s="11">
        <v>5803</v>
      </c>
      <c r="AXI8" s="11">
        <v>6003</v>
      </c>
      <c r="AXJ8" s="11">
        <v>7813</v>
      </c>
      <c r="AXK8" s="11">
        <v>152</v>
      </c>
      <c r="AXL8" s="11">
        <v>1153</v>
      </c>
      <c r="AXM8" s="11">
        <v>961</v>
      </c>
      <c r="AXN8" s="11">
        <v>0</v>
      </c>
      <c r="AXO8" s="11">
        <v>0</v>
      </c>
      <c r="AXP8" s="11">
        <v>0</v>
      </c>
      <c r="AXQ8" s="11">
        <v>0</v>
      </c>
      <c r="AXR8" s="11">
        <v>0</v>
      </c>
      <c r="AXS8" s="11">
        <v>0</v>
      </c>
      <c r="AXT8" s="11"/>
      <c r="AXU8" s="11"/>
      <c r="AXV8" s="11"/>
      <c r="AXW8" s="11"/>
      <c r="AXX8" s="11"/>
      <c r="AXY8" s="11"/>
      <c r="AXZ8" s="11"/>
      <c r="AYA8" s="11"/>
      <c r="AYB8" s="11"/>
      <c r="AYC8" s="11"/>
      <c r="AYD8" s="11"/>
      <c r="AYE8" s="11"/>
      <c r="AYF8" s="11"/>
      <c r="AYG8" s="11"/>
      <c r="AYH8" s="11"/>
      <c r="AYI8" s="11"/>
      <c r="AYJ8" s="11"/>
      <c r="AYK8" s="11">
        <v>0</v>
      </c>
      <c r="AYL8" s="11"/>
      <c r="AYM8" s="11"/>
      <c r="AYN8" s="11"/>
      <c r="AYO8" s="11">
        <v>0</v>
      </c>
      <c r="AYP8" s="11"/>
      <c r="AYQ8" s="11"/>
      <c r="AYR8" s="11"/>
      <c r="AYS8" s="11"/>
      <c r="AYT8" s="11"/>
      <c r="AYU8" s="11"/>
      <c r="AYV8" s="11"/>
      <c r="AYW8" s="11"/>
      <c r="AYX8" s="11"/>
      <c r="AYY8" s="11"/>
      <c r="AYZ8" s="11"/>
      <c r="AZA8" s="11"/>
      <c r="AZB8" s="11"/>
      <c r="AZC8" s="11">
        <v>9.67</v>
      </c>
      <c r="AZD8" s="11">
        <v>6.78</v>
      </c>
      <c r="AZE8" s="11"/>
      <c r="AZF8" s="11"/>
      <c r="AZG8" s="11"/>
      <c r="AZH8" s="11"/>
      <c r="AZI8" s="11"/>
      <c r="AZJ8" s="11">
        <v>18.100000000000001</v>
      </c>
      <c r="AZK8" s="11"/>
      <c r="AZL8" s="34">
        <v>9.2223830387448205E-3</v>
      </c>
      <c r="AZM8" s="11"/>
      <c r="AZN8" s="11">
        <v>0.09</v>
      </c>
      <c r="AZO8" s="11"/>
      <c r="AZP8" s="11"/>
      <c r="AZQ8" s="34">
        <v>2.9420186781758898E-3</v>
      </c>
      <c r="AZR8" s="11"/>
      <c r="AZS8" s="11">
        <v>0.03</v>
      </c>
      <c r="AZT8" s="11"/>
      <c r="AZU8" s="11"/>
      <c r="AZV8" s="11">
        <v>2.5499999999999998</v>
      </c>
      <c r="AZW8" s="11"/>
      <c r="AZX8" s="11">
        <v>24.9</v>
      </c>
      <c r="AZY8" s="11"/>
      <c r="AZZ8" s="11"/>
      <c r="BAA8" s="11"/>
      <c r="BAB8" s="11"/>
      <c r="BAC8" s="11"/>
      <c r="BAD8" s="11"/>
      <c r="BAE8" s="13">
        <f t="shared" si="0"/>
        <v>1022.67</v>
      </c>
      <c r="BAF8" s="13">
        <f t="shared" si="3"/>
        <v>3.0391052945556938</v>
      </c>
      <c r="BAG8" s="35">
        <f t="shared" si="4"/>
        <v>9.5267216790233995</v>
      </c>
      <c r="BAH8" s="13" t="e">
        <f>#REF!*10000/(FA8*1.033)*1000</f>
        <v>#REF!</v>
      </c>
      <c r="BAI8" s="13">
        <f t="shared" si="1"/>
        <v>1790.9002904162637</v>
      </c>
      <c r="BAJ8" s="13">
        <f t="shared" si="2"/>
        <v>1.98</v>
      </c>
      <c r="BAK8" s="38">
        <v>7.9422113289760361</v>
      </c>
      <c r="BAL8" s="38">
        <v>4.5005306277549773</v>
      </c>
      <c r="BAM8" s="38">
        <v>7.7080108585313587</v>
      </c>
      <c r="BAN8" s="38">
        <v>6.0865381031025123</v>
      </c>
      <c r="BAO8" s="38">
        <v>6.5845160406397545</v>
      </c>
      <c r="BAP8" s="38">
        <v>6.1572981895633667</v>
      </c>
      <c r="BAQ8" s="38">
        <v>5.8013598831017656</v>
      </c>
      <c r="BAR8" s="38">
        <v>3.0996357771120286</v>
      </c>
      <c r="BAS8" s="38">
        <v>5.3599702443569468</v>
      </c>
      <c r="BAT8" s="38">
        <v>5.3193850233536555</v>
      </c>
      <c r="BAU8" s="38">
        <v>8.184032662300913</v>
      </c>
      <c r="BAV8" s="38">
        <v>7.2682688911184563</v>
      </c>
      <c r="BAW8" s="38">
        <v>4.8684249973594156</v>
      </c>
      <c r="BAX8" s="38">
        <v>5.0247828875718046</v>
      </c>
      <c r="BAY8" s="38">
        <v>6.7722945317485097</v>
      </c>
      <c r="BAZ8" s="36">
        <v>7.6042709867452167</v>
      </c>
      <c r="BBA8" s="36">
        <v>9.8711988013373215</v>
      </c>
      <c r="BBB8" s="36">
        <v>4.9618261728237183</v>
      </c>
      <c r="BBC8" s="37">
        <v>9.0933726693257224</v>
      </c>
      <c r="BBD8" s="37">
        <v>4.9146150179524364</v>
      </c>
      <c r="BBE8" s="36">
        <v>7.3078325796033514</v>
      </c>
    </row>
    <row r="9" spans="1:1409" x14ac:dyDescent="0.2">
      <c r="A9" t="s">
        <v>89</v>
      </c>
      <c r="B9" s="28">
        <v>15185011</v>
      </c>
      <c r="C9" t="s">
        <v>1741</v>
      </c>
      <c r="D9" t="s">
        <v>1499</v>
      </c>
      <c r="E9" s="28">
        <v>2013</v>
      </c>
      <c r="F9" s="29">
        <v>44265</v>
      </c>
      <c r="G9" s="28" t="s">
        <v>90</v>
      </c>
      <c r="H9" s="31" t="s">
        <v>91</v>
      </c>
      <c r="I9" s="31" t="s">
        <v>91</v>
      </c>
      <c r="J9" s="31" t="s">
        <v>104</v>
      </c>
      <c r="K9" s="31"/>
      <c r="L9" s="1" t="s">
        <v>93</v>
      </c>
      <c r="M9" s="1" t="s">
        <v>91</v>
      </c>
      <c r="N9" s="1" t="s">
        <v>93</v>
      </c>
      <c r="O9" s="1" t="s">
        <v>91</v>
      </c>
      <c r="P9" s="1"/>
      <c r="Q9" s="1" t="s">
        <v>91</v>
      </c>
      <c r="R9" s="1" t="s">
        <v>91</v>
      </c>
      <c r="S9" s="1" t="s">
        <v>91</v>
      </c>
      <c r="T9" s="1" t="s">
        <v>91</v>
      </c>
      <c r="U9" s="1"/>
      <c r="V9" s="1"/>
      <c r="W9" s="1" t="s">
        <v>91</v>
      </c>
      <c r="X9" s="1"/>
      <c r="Y9" s="1"/>
      <c r="Z9" s="31" t="s">
        <v>99</v>
      </c>
      <c r="AA9" s="31" t="s">
        <v>91</v>
      </c>
      <c r="AB9" s="31">
        <v>2</v>
      </c>
      <c r="AC9" s="31">
        <v>18000</v>
      </c>
      <c r="AD9" s="31" t="s">
        <v>91</v>
      </c>
      <c r="AE9" s="31"/>
      <c r="AF9" s="31">
        <v>0</v>
      </c>
      <c r="AG9" s="31"/>
      <c r="AH9" s="31"/>
      <c r="AI9" s="31">
        <v>0</v>
      </c>
      <c r="AJ9" s="31">
        <v>0</v>
      </c>
      <c r="AK9" s="31"/>
      <c r="AL9" s="31" t="s">
        <v>91</v>
      </c>
      <c r="AM9" s="31"/>
      <c r="AN9" s="31"/>
      <c r="AO9" s="31"/>
      <c r="AP9" s="31" t="s">
        <v>91</v>
      </c>
      <c r="AQ9" s="31"/>
      <c r="AR9" s="31"/>
      <c r="AS9" s="31"/>
      <c r="AT9" s="31">
        <v>4500</v>
      </c>
      <c r="AU9" s="31">
        <v>0</v>
      </c>
      <c r="AV9" s="31">
        <v>0</v>
      </c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 t="s">
        <v>91</v>
      </c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0" t="s">
        <v>1807</v>
      </c>
      <c r="CP9" s="30"/>
      <c r="CQ9" s="30"/>
      <c r="CR9" s="30">
        <v>100</v>
      </c>
      <c r="CS9" s="30"/>
      <c r="CT9" s="30"/>
      <c r="CU9" s="30">
        <v>36</v>
      </c>
      <c r="CV9" s="30">
        <v>14</v>
      </c>
      <c r="CW9" s="30">
        <v>14</v>
      </c>
      <c r="CX9" s="30">
        <v>7</v>
      </c>
      <c r="CY9" s="30">
        <v>0</v>
      </c>
      <c r="CZ9" s="30">
        <v>0</v>
      </c>
      <c r="DA9" s="30">
        <v>38</v>
      </c>
      <c r="DB9" s="30">
        <v>21</v>
      </c>
      <c r="DC9" s="30">
        <v>10</v>
      </c>
      <c r="DD9" s="30">
        <v>4</v>
      </c>
      <c r="DE9" s="30"/>
      <c r="DF9" s="30"/>
      <c r="DG9" s="30">
        <v>38</v>
      </c>
      <c r="DH9" s="30">
        <v>8</v>
      </c>
      <c r="DI9" s="30">
        <v>18</v>
      </c>
      <c r="DJ9" s="30">
        <v>7</v>
      </c>
      <c r="DK9" s="30"/>
      <c r="DL9" s="30"/>
      <c r="DM9" s="30">
        <v>661</v>
      </c>
      <c r="DN9" s="30">
        <v>165</v>
      </c>
      <c r="DO9" s="30">
        <v>377</v>
      </c>
      <c r="DP9" s="30">
        <v>608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1</v>
      </c>
      <c r="DX9" s="30"/>
      <c r="DY9" s="30">
        <v>7</v>
      </c>
      <c r="DZ9" s="30">
        <v>0</v>
      </c>
      <c r="EA9" s="30">
        <v>0</v>
      </c>
      <c r="EB9" s="30">
        <v>0</v>
      </c>
      <c r="EC9" s="30">
        <v>0</v>
      </c>
      <c r="ED9" s="30">
        <v>0</v>
      </c>
      <c r="EE9" s="30">
        <v>0</v>
      </c>
      <c r="EF9" s="30">
        <v>25</v>
      </c>
      <c r="EG9" s="30">
        <v>0</v>
      </c>
      <c r="EH9" s="30"/>
      <c r="EI9" s="30">
        <v>0</v>
      </c>
      <c r="EJ9" s="30">
        <v>0</v>
      </c>
      <c r="EK9" s="30">
        <v>0</v>
      </c>
      <c r="EL9" s="30">
        <v>0</v>
      </c>
      <c r="EM9" s="30">
        <v>608</v>
      </c>
      <c r="EN9" s="30">
        <v>0</v>
      </c>
      <c r="EO9" s="30">
        <v>700</v>
      </c>
      <c r="EP9" s="30">
        <v>0</v>
      </c>
      <c r="EQ9" s="30">
        <v>0</v>
      </c>
      <c r="ER9" s="30">
        <v>0</v>
      </c>
      <c r="ES9" s="30">
        <v>0</v>
      </c>
      <c r="ET9" s="30"/>
      <c r="EU9" s="30"/>
      <c r="EV9" s="30">
        <v>53</v>
      </c>
      <c r="EW9" s="30">
        <v>0</v>
      </c>
      <c r="EX9" s="30"/>
      <c r="EY9" s="30">
        <v>188463</v>
      </c>
      <c r="EZ9" s="30">
        <v>20300</v>
      </c>
      <c r="FA9" s="30">
        <v>208763</v>
      </c>
      <c r="FB9" s="30">
        <v>38.799999999999997</v>
      </c>
      <c r="FC9" s="30">
        <v>32.799999999999997</v>
      </c>
      <c r="FD9" s="30"/>
      <c r="FE9" s="30">
        <v>35</v>
      </c>
      <c r="FF9" s="30" t="s">
        <v>1805</v>
      </c>
      <c r="FG9" s="30">
        <v>20</v>
      </c>
      <c r="FH9" s="30">
        <v>10</v>
      </c>
      <c r="FI9" s="30">
        <v>0</v>
      </c>
      <c r="FJ9" s="30">
        <v>0</v>
      </c>
      <c r="FK9" s="30"/>
      <c r="FL9" s="30">
        <v>0</v>
      </c>
      <c r="FM9" s="30"/>
      <c r="FN9" s="30">
        <v>388</v>
      </c>
      <c r="FO9" s="30">
        <v>4</v>
      </c>
      <c r="FP9" s="30">
        <v>0</v>
      </c>
      <c r="FQ9" s="30"/>
      <c r="FR9" s="30">
        <v>238000</v>
      </c>
      <c r="FS9" s="30">
        <v>54.2</v>
      </c>
      <c r="FT9" s="30">
        <v>8312</v>
      </c>
      <c r="FU9" s="32">
        <v>365</v>
      </c>
      <c r="FV9" s="32">
        <v>365</v>
      </c>
      <c r="FW9" s="32">
        <v>365</v>
      </c>
      <c r="FX9" s="32">
        <v>334</v>
      </c>
      <c r="FY9" s="32">
        <v>0</v>
      </c>
      <c r="FZ9" s="32">
        <v>146</v>
      </c>
      <c r="GA9" s="32">
        <v>365</v>
      </c>
      <c r="GB9" s="32">
        <v>152</v>
      </c>
      <c r="GC9" s="32">
        <v>167</v>
      </c>
      <c r="GD9" s="32" t="s">
        <v>1815</v>
      </c>
      <c r="GE9" s="32" t="s">
        <v>1818</v>
      </c>
      <c r="GF9" s="32" t="s">
        <v>1818</v>
      </c>
      <c r="GG9" s="32" t="s">
        <v>1816</v>
      </c>
      <c r="GH9" s="32" t="s">
        <v>91</v>
      </c>
      <c r="GI9" s="32" t="s">
        <v>91</v>
      </c>
      <c r="GJ9" s="32">
        <v>6</v>
      </c>
      <c r="GK9" s="32"/>
      <c r="GL9" s="32">
        <v>0</v>
      </c>
      <c r="GM9" s="32" t="s">
        <v>369</v>
      </c>
      <c r="GN9" s="32"/>
      <c r="GO9" s="32"/>
      <c r="GP9" s="32" t="s">
        <v>370</v>
      </c>
      <c r="GQ9" s="32" t="s">
        <v>371</v>
      </c>
      <c r="GR9" s="32">
        <v>0</v>
      </c>
      <c r="GS9" s="32">
        <v>0</v>
      </c>
      <c r="GT9" s="32">
        <v>0</v>
      </c>
      <c r="GU9" s="32">
        <v>0</v>
      </c>
      <c r="GV9" s="32">
        <v>0</v>
      </c>
      <c r="GW9" s="32">
        <v>0</v>
      </c>
      <c r="GX9" s="32">
        <v>0</v>
      </c>
      <c r="GY9" s="32">
        <v>5.8</v>
      </c>
      <c r="GZ9" s="32">
        <v>8</v>
      </c>
      <c r="HA9" s="32">
        <v>3.5</v>
      </c>
      <c r="HB9" s="32">
        <v>5.8</v>
      </c>
      <c r="HC9" s="32">
        <v>29</v>
      </c>
      <c r="HD9" s="32">
        <v>0</v>
      </c>
      <c r="HE9" s="32">
        <v>0</v>
      </c>
      <c r="HF9" s="32">
        <v>2.2999999999999998</v>
      </c>
      <c r="HG9" s="32">
        <v>2.2000000000000002</v>
      </c>
      <c r="HH9" s="32">
        <v>2</v>
      </c>
      <c r="HI9" s="32">
        <v>4.0999999999999996</v>
      </c>
      <c r="HJ9" s="32">
        <v>10.9</v>
      </c>
      <c r="HK9" s="32">
        <v>0</v>
      </c>
      <c r="HL9" s="32">
        <v>0</v>
      </c>
      <c r="HM9" s="32">
        <v>0</v>
      </c>
      <c r="HN9" s="32"/>
      <c r="HO9" s="32"/>
      <c r="HP9" s="32">
        <v>5.8</v>
      </c>
      <c r="HQ9" s="32">
        <v>8</v>
      </c>
      <c r="HR9" s="32">
        <v>3.5</v>
      </c>
      <c r="HS9" s="32">
        <v>2.2999999999999998</v>
      </c>
      <c r="HT9" s="32">
        <v>2.2000000000000002</v>
      </c>
      <c r="HU9" s="32">
        <v>2</v>
      </c>
      <c r="HV9" s="4">
        <v>0</v>
      </c>
      <c r="HW9" s="4">
        <v>0</v>
      </c>
      <c r="HX9" s="4">
        <v>70</v>
      </c>
      <c r="HY9" s="4">
        <v>0</v>
      </c>
      <c r="HZ9" s="4">
        <v>0</v>
      </c>
      <c r="IA9" s="4">
        <v>0</v>
      </c>
      <c r="IB9" s="4">
        <v>0</v>
      </c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>
        <v>2</v>
      </c>
      <c r="IP9" s="4">
        <v>0</v>
      </c>
      <c r="IQ9" s="4">
        <v>0</v>
      </c>
      <c r="IR9" s="4">
        <v>0</v>
      </c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>
        <v>40</v>
      </c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>
        <v>0</v>
      </c>
      <c r="KD9" s="4">
        <v>0</v>
      </c>
      <c r="KE9" s="4">
        <v>15</v>
      </c>
      <c r="KF9" s="4">
        <v>0</v>
      </c>
      <c r="KG9" s="4">
        <v>0</v>
      </c>
      <c r="KH9" s="4">
        <v>0</v>
      </c>
      <c r="KI9" s="4"/>
      <c r="KJ9" s="4"/>
      <c r="KK9" s="4">
        <v>0</v>
      </c>
      <c r="KL9" s="4"/>
      <c r="KM9" s="4"/>
      <c r="KN9" s="4"/>
      <c r="KO9" s="4"/>
      <c r="KP9" s="4"/>
      <c r="KQ9" s="4"/>
      <c r="KR9" s="4"/>
      <c r="KS9" s="4"/>
      <c r="KT9" s="4"/>
      <c r="KU9" s="4">
        <v>0</v>
      </c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>
        <v>0</v>
      </c>
      <c r="LJ9" s="4"/>
      <c r="LK9" s="4"/>
      <c r="LL9" s="4"/>
      <c r="LM9" s="4"/>
      <c r="LN9" s="4"/>
      <c r="LO9" s="4"/>
      <c r="LP9" s="4"/>
      <c r="LQ9" s="4"/>
      <c r="LR9" s="4"/>
      <c r="LS9" s="4">
        <v>0</v>
      </c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>
        <v>0</v>
      </c>
      <c r="MH9" s="4"/>
      <c r="MI9" s="4"/>
      <c r="MJ9" s="4"/>
      <c r="MK9" s="4"/>
      <c r="ML9" s="4"/>
      <c r="MM9" s="4"/>
      <c r="MN9" s="4"/>
      <c r="MO9" s="4"/>
      <c r="MP9" s="4"/>
      <c r="MQ9" s="4">
        <v>0</v>
      </c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>
        <v>0</v>
      </c>
      <c r="NF9" s="4"/>
      <c r="NG9" s="4"/>
      <c r="NH9" s="4"/>
      <c r="NI9" s="4"/>
      <c r="NJ9" s="4"/>
      <c r="NK9" s="4"/>
      <c r="NL9" s="4"/>
      <c r="NM9" s="4"/>
      <c r="NN9" s="4"/>
      <c r="NO9" s="4">
        <v>0</v>
      </c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>
        <v>0</v>
      </c>
      <c r="OD9" s="4"/>
      <c r="OE9" s="4"/>
      <c r="OF9" s="4"/>
      <c r="OG9" s="4"/>
      <c r="OH9" s="4"/>
      <c r="OI9" s="4"/>
      <c r="OJ9" s="4"/>
      <c r="OK9" s="4"/>
      <c r="OL9" s="4"/>
      <c r="OM9" s="4">
        <v>0</v>
      </c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>
        <v>0</v>
      </c>
      <c r="PB9" s="4"/>
      <c r="PC9" s="4"/>
      <c r="PD9" s="4"/>
      <c r="PE9" s="4"/>
      <c r="PF9" s="4"/>
      <c r="PG9" s="4"/>
      <c r="PH9" s="4"/>
      <c r="PI9" s="4"/>
      <c r="PJ9" s="4"/>
      <c r="PK9" s="4">
        <v>0</v>
      </c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>
        <v>0</v>
      </c>
      <c r="PX9" s="4">
        <v>0</v>
      </c>
      <c r="PY9" s="4">
        <v>0</v>
      </c>
      <c r="PZ9" s="4">
        <v>0</v>
      </c>
      <c r="QA9" s="4">
        <v>0</v>
      </c>
      <c r="QB9" s="4">
        <v>0</v>
      </c>
      <c r="QC9" s="4" t="s">
        <v>740</v>
      </c>
      <c r="QD9" s="4"/>
      <c r="QE9" s="4"/>
      <c r="QF9" s="4"/>
      <c r="QG9" s="4"/>
      <c r="QH9" s="4"/>
      <c r="QI9" s="4"/>
      <c r="QJ9" s="4">
        <v>25</v>
      </c>
      <c r="QK9" s="4"/>
      <c r="QL9" s="4"/>
      <c r="QM9" s="4"/>
      <c r="QN9" s="4"/>
      <c r="QO9" s="4"/>
      <c r="QP9" s="4"/>
      <c r="QQ9" s="4"/>
      <c r="QR9" s="4"/>
      <c r="QS9" s="4"/>
      <c r="QT9" s="4">
        <v>0</v>
      </c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>
        <v>14</v>
      </c>
      <c r="RI9" s="4"/>
      <c r="RJ9" s="4"/>
      <c r="RK9" s="4"/>
      <c r="RL9" s="4"/>
      <c r="RM9" s="4"/>
      <c r="RN9" s="4"/>
      <c r="RO9" s="4"/>
      <c r="RP9" s="4"/>
      <c r="RQ9" s="4"/>
      <c r="RR9" s="4">
        <v>0</v>
      </c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>
        <v>45</v>
      </c>
      <c r="TM9" s="4"/>
      <c r="TN9" s="4"/>
      <c r="TO9" s="4"/>
      <c r="TP9" s="4"/>
      <c r="TQ9" s="4"/>
      <c r="TR9" s="4"/>
      <c r="TS9" s="4"/>
      <c r="TT9" s="4"/>
      <c r="TU9" s="4"/>
      <c r="TV9" s="4">
        <v>10</v>
      </c>
      <c r="TW9" s="4">
        <v>0</v>
      </c>
      <c r="TX9" s="4">
        <v>35</v>
      </c>
      <c r="TY9" s="4" t="s">
        <v>93</v>
      </c>
      <c r="TZ9" s="4">
        <v>0</v>
      </c>
      <c r="UA9" s="4">
        <v>70</v>
      </c>
      <c r="UB9" s="4">
        <v>0</v>
      </c>
      <c r="UC9" s="4">
        <v>0</v>
      </c>
      <c r="UD9" s="4">
        <v>0</v>
      </c>
      <c r="UE9" s="4">
        <v>0</v>
      </c>
      <c r="UF9" s="4">
        <v>0</v>
      </c>
      <c r="UG9" s="4">
        <v>0</v>
      </c>
      <c r="UH9" s="4">
        <v>100</v>
      </c>
      <c r="UI9" s="4">
        <v>2758</v>
      </c>
      <c r="UJ9" s="4">
        <v>100</v>
      </c>
      <c r="UK9" s="4">
        <v>10740</v>
      </c>
      <c r="UL9" s="4">
        <v>100</v>
      </c>
      <c r="UM9" s="4">
        <v>4204</v>
      </c>
      <c r="UN9" s="4">
        <v>100</v>
      </c>
      <c r="UO9" s="4">
        <v>30</v>
      </c>
      <c r="UP9" s="4">
        <v>100</v>
      </c>
      <c r="UQ9" s="4">
        <v>3080</v>
      </c>
      <c r="UR9" s="4">
        <v>100</v>
      </c>
      <c r="US9" s="4">
        <v>891</v>
      </c>
      <c r="UT9" s="4">
        <v>100</v>
      </c>
      <c r="UU9" s="4">
        <v>0</v>
      </c>
      <c r="UV9" s="4">
        <v>100</v>
      </c>
      <c r="UW9" s="4">
        <v>0</v>
      </c>
      <c r="UX9" s="4">
        <v>100</v>
      </c>
      <c r="UY9" s="5">
        <v>60</v>
      </c>
      <c r="UZ9" s="5">
        <v>0</v>
      </c>
      <c r="VA9" s="5">
        <v>34</v>
      </c>
      <c r="VB9" s="5"/>
      <c r="VC9" s="5"/>
      <c r="VD9" s="5"/>
      <c r="VE9" s="5">
        <v>10</v>
      </c>
      <c r="VF9" s="5">
        <v>0</v>
      </c>
      <c r="VG9" s="5">
        <v>0</v>
      </c>
      <c r="VH9" s="5">
        <v>0</v>
      </c>
      <c r="VI9" s="5"/>
      <c r="VJ9" s="5"/>
      <c r="VK9" s="5"/>
      <c r="VL9" s="5"/>
      <c r="VM9" s="5"/>
      <c r="VN9" s="5"/>
      <c r="VO9" s="5"/>
      <c r="VP9" s="5"/>
      <c r="VQ9" s="5"/>
      <c r="VR9" s="5">
        <v>4</v>
      </c>
      <c r="VS9" s="5">
        <v>0</v>
      </c>
      <c r="VT9" s="5">
        <v>0</v>
      </c>
      <c r="VU9" s="5"/>
      <c r="VV9" s="5"/>
      <c r="VW9" s="5"/>
      <c r="VX9" s="5"/>
      <c r="VY9" s="5"/>
      <c r="VZ9" s="5"/>
      <c r="WA9" s="5"/>
      <c r="WB9" s="5"/>
      <c r="WC9" s="5"/>
      <c r="WD9" s="5">
        <v>0</v>
      </c>
      <c r="WE9" s="5" t="s">
        <v>1888</v>
      </c>
      <c r="WF9" s="5" t="s">
        <v>1881</v>
      </c>
      <c r="WG9" s="5"/>
      <c r="WH9" s="5"/>
      <c r="WI9" s="5"/>
      <c r="WJ9" s="5"/>
      <c r="WK9" s="5"/>
      <c r="WL9" s="5"/>
      <c r="WM9" s="5"/>
      <c r="WN9" s="5"/>
      <c r="WO9" s="5">
        <v>30</v>
      </c>
      <c r="WP9" s="5">
        <v>22</v>
      </c>
      <c r="WQ9" s="5"/>
      <c r="WR9" s="5"/>
      <c r="WS9" s="5"/>
      <c r="WT9" s="5"/>
      <c r="WU9" s="5"/>
      <c r="WV9" s="5"/>
      <c r="WW9" s="5"/>
      <c r="WX9" s="5"/>
      <c r="WY9" s="5">
        <v>0</v>
      </c>
      <c r="WZ9" s="5">
        <v>0</v>
      </c>
      <c r="XA9" s="5"/>
      <c r="XB9" s="5"/>
      <c r="XC9" s="5"/>
      <c r="XD9" s="5"/>
      <c r="XE9" s="5"/>
      <c r="XF9" s="5"/>
      <c r="XG9" s="5"/>
      <c r="XH9" s="5"/>
      <c r="XI9" s="5">
        <v>0</v>
      </c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>
        <v>0</v>
      </c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 t="s">
        <v>1884</v>
      </c>
      <c r="YH9" s="5" t="s">
        <v>1435</v>
      </c>
      <c r="YI9" s="5" t="s">
        <v>1424</v>
      </c>
      <c r="YJ9" s="5" t="s">
        <v>1872</v>
      </c>
      <c r="YK9" s="5" t="s">
        <v>1436</v>
      </c>
      <c r="YL9" s="5"/>
      <c r="YM9" s="5"/>
      <c r="YN9" s="5"/>
      <c r="YO9" s="5"/>
      <c r="YP9" s="5"/>
      <c r="YQ9" s="5">
        <v>4</v>
      </c>
      <c r="YR9" s="5">
        <v>4</v>
      </c>
      <c r="YS9" s="5">
        <v>4</v>
      </c>
      <c r="YT9" s="5">
        <v>13</v>
      </c>
      <c r="YU9" s="5">
        <v>13</v>
      </c>
      <c r="YV9" s="5"/>
      <c r="YW9" s="5"/>
      <c r="YX9" s="5"/>
      <c r="YY9" s="5"/>
      <c r="YZ9" s="5"/>
      <c r="ZA9" s="5">
        <v>0</v>
      </c>
      <c r="ZB9" s="5">
        <v>0</v>
      </c>
      <c r="ZC9" s="5">
        <v>0</v>
      </c>
      <c r="ZD9" s="5">
        <v>0</v>
      </c>
      <c r="ZE9" s="5">
        <v>0</v>
      </c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 t="s">
        <v>1874</v>
      </c>
      <c r="ZT9" s="5" t="s">
        <v>1428</v>
      </c>
      <c r="ZU9" s="5" t="s">
        <v>1429</v>
      </c>
      <c r="ZV9" s="5"/>
      <c r="ZW9" s="5"/>
      <c r="ZX9" s="5"/>
      <c r="ZY9" s="5"/>
      <c r="ZZ9" s="5"/>
      <c r="AAA9" s="5" t="s">
        <v>1888</v>
      </c>
      <c r="AAB9" s="5" t="s">
        <v>1881</v>
      </c>
      <c r="AAC9" s="5"/>
      <c r="AAD9" s="5"/>
      <c r="AAE9" s="5"/>
      <c r="AAF9" s="5"/>
      <c r="AAG9" s="5"/>
      <c r="AAH9" s="5"/>
      <c r="AAI9" s="5"/>
      <c r="AAJ9" s="5"/>
      <c r="AAK9" s="5" t="s">
        <v>1877</v>
      </c>
      <c r="AAL9" s="5"/>
      <c r="AAM9" s="5"/>
      <c r="AAN9" s="5"/>
      <c r="AAO9" s="5"/>
      <c r="AAP9" s="5" t="s">
        <v>1884</v>
      </c>
      <c r="AAQ9" s="5" t="s">
        <v>1435</v>
      </c>
      <c r="AAR9" s="5" t="s">
        <v>1424</v>
      </c>
      <c r="AAS9" s="5" t="s">
        <v>1872</v>
      </c>
      <c r="AAT9" s="5" t="s">
        <v>1436</v>
      </c>
      <c r="AAU9" s="5"/>
      <c r="AAV9" s="5"/>
      <c r="AAW9" s="5"/>
      <c r="AAX9" s="5"/>
      <c r="AAY9" s="5"/>
      <c r="AAZ9" s="5"/>
      <c r="ABA9" s="5"/>
      <c r="ABB9" s="5"/>
      <c r="ABC9" s="5">
        <v>146</v>
      </c>
      <c r="ABD9" s="5">
        <v>24</v>
      </c>
      <c r="ABE9" s="5">
        <v>195</v>
      </c>
      <c r="ABF9" s="5"/>
      <c r="ABG9" s="5">
        <v>0</v>
      </c>
      <c r="ABH9" s="5">
        <v>45</v>
      </c>
      <c r="ABI9" s="5">
        <v>30</v>
      </c>
      <c r="ABJ9" s="5"/>
      <c r="ABK9" s="5"/>
      <c r="ABL9" s="5"/>
      <c r="ABM9" s="5"/>
      <c r="ABN9" s="5"/>
      <c r="ABO9" s="5"/>
      <c r="ABP9" s="5"/>
      <c r="ABQ9" s="5">
        <v>25</v>
      </c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>
        <v>0.2</v>
      </c>
      <c r="ACF9" s="5">
        <v>0.8</v>
      </c>
      <c r="ACG9" s="5">
        <v>0.4</v>
      </c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>
        <v>50</v>
      </c>
      <c r="ACS9" s="5">
        <v>0</v>
      </c>
      <c r="ACT9" s="5">
        <v>30</v>
      </c>
      <c r="ACU9" s="5"/>
      <c r="ACV9" s="5"/>
      <c r="ACW9" s="5"/>
      <c r="ACX9" s="5"/>
      <c r="ACY9" s="5"/>
      <c r="ACZ9" s="5"/>
      <c r="ADA9" s="5"/>
      <c r="ADB9" s="5">
        <v>20</v>
      </c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>
        <v>0</v>
      </c>
      <c r="ADQ9" s="5">
        <v>0</v>
      </c>
      <c r="ADR9" s="5">
        <v>0</v>
      </c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>
        <v>95</v>
      </c>
      <c r="AED9" s="5">
        <v>0</v>
      </c>
      <c r="AEE9" s="5">
        <v>5</v>
      </c>
      <c r="AEF9" s="5"/>
      <c r="AEG9" s="5"/>
      <c r="AEH9" s="5"/>
      <c r="AEI9" s="5"/>
      <c r="AEJ9" s="5"/>
      <c r="AEK9" s="5"/>
      <c r="AEL9" s="5"/>
      <c r="AEM9" s="5">
        <v>0</v>
      </c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>
        <v>0</v>
      </c>
      <c r="AFB9" s="5">
        <v>0</v>
      </c>
      <c r="AFC9" s="5">
        <v>0</v>
      </c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 t="s">
        <v>1878</v>
      </c>
      <c r="AGZ9" s="5">
        <v>365</v>
      </c>
      <c r="AHA9" s="5"/>
      <c r="AHB9" s="5"/>
      <c r="AHC9" s="5"/>
      <c r="AHD9" s="5">
        <v>60</v>
      </c>
      <c r="AHE9" s="5"/>
      <c r="AHF9" s="5"/>
      <c r="AHG9" s="5"/>
      <c r="AHH9" s="5"/>
      <c r="AHI9" s="5"/>
      <c r="AHJ9" s="5"/>
      <c r="AHK9" s="5">
        <v>40</v>
      </c>
      <c r="AHL9" s="5"/>
      <c r="AHM9" s="5"/>
      <c r="AHN9" s="5"/>
      <c r="AHO9" s="5"/>
      <c r="AHP9" s="5"/>
      <c r="AHQ9" s="5"/>
      <c r="AHR9" s="5"/>
      <c r="AHS9" s="5"/>
      <c r="AHT9" s="5"/>
      <c r="AHU9" s="5">
        <v>1.2</v>
      </c>
      <c r="AHV9" s="5"/>
      <c r="AHW9" s="5"/>
      <c r="AHX9" s="5"/>
      <c r="AHY9" s="5"/>
      <c r="AHZ9" s="5"/>
      <c r="AIA9" s="5"/>
      <c r="AIB9" s="5">
        <v>0.5</v>
      </c>
      <c r="AIC9" s="5">
        <v>2</v>
      </c>
      <c r="AID9" s="5">
        <v>2</v>
      </c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 t="s">
        <v>1879</v>
      </c>
      <c r="AJY9" s="5">
        <v>152</v>
      </c>
      <c r="AJZ9" s="5">
        <v>213</v>
      </c>
      <c r="AKA9" s="5">
        <v>0</v>
      </c>
      <c r="AKB9" s="5"/>
      <c r="AKC9" s="5">
        <v>60</v>
      </c>
      <c r="AKD9" s="5"/>
      <c r="AKE9" s="5"/>
      <c r="AKF9" s="5"/>
      <c r="AKG9" s="5"/>
      <c r="AKH9" s="5"/>
      <c r="AKI9" s="5"/>
      <c r="AKJ9" s="5">
        <v>40</v>
      </c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>
        <v>1</v>
      </c>
      <c r="AKZ9" s="5"/>
      <c r="ALA9" s="5"/>
      <c r="ALB9" s="5">
        <v>1</v>
      </c>
      <c r="ALC9" s="5">
        <v>1</v>
      </c>
      <c r="ALD9" s="5"/>
      <c r="ALE9" s="5"/>
      <c r="ALF9" s="5"/>
      <c r="ALG9" s="5"/>
      <c r="ALH9" s="5"/>
      <c r="ALI9" s="5"/>
      <c r="ALJ9" s="5"/>
      <c r="ALK9" s="5"/>
      <c r="ALL9" s="5">
        <v>100</v>
      </c>
      <c r="ALM9" s="5"/>
      <c r="ALN9" s="5">
        <v>0</v>
      </c>
      <c r="ALO9" s="5"/>
      <c r="ALP9" s="5"/>
      <c r="ALQ9" s="5"/>
      <c r="ALR9" s="5"/>
      <c r="ALS9" s="5"/>
      <c r="ALT9" s="5"/>
      <c r="ALU9" s="5">
        <v>0</v>
      </c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>
        <v>0</v>
      </c>
      <c r="AMK9" s="5"/>
      <c r="AML9" s="5"/>
      <c r="AMM9" s="5">
        <v>0</v>
      </c>
      <c r="AMN9" s="5">
        <v>0</v>
      </c>
      <c r="AMO9" s="5"/>
      <c r="AMP9" s="5"/>
      <c r="AMQ9" s="5"/>
      <c r="AMR9" s="5"/>
      <c r="AMS9" s="5"/>
      <c r="AMT9" s="5"/>
      <c r="AMU9" s="5"/>
      <c r="AMV9" s="5"/>
      <c r="AMW9" s="5" t="s">
        <v>1880</v>
      </c>
      <c r="AMX9" s="5">
        <v>167</v>
      </c>
      <c r="AMY9" s="5">
        <v>167</v>
      </c>
      <c r="AMZ9" s="5">
        <v>0</v>
      </c>
      <c r="ANA9" s="5"/>
      <c r="ANB9" s="5">
        <v>70</v>
      </c>
      <c r="ANC9" s="5"/>
      <c r="AND9" s="5"/>
      <c r="ANE9" s="5"/>
      <c r="ANF9" s="5"/>
      <c r="ANG9" s="5"/>
      <c r="ANH9" s="5"/>
      <c r="ANI9" s="5">
        <v>30</v>
      </c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>
        <v>1</v>
      </c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>
        <v>100</v>
      </c>
      <c r="AOL9" s="5"/>
      <c r="AOM9" s="5">
        <v>0</v>
      </c>
      <c r="AON9" s="5"/>
      <c r="AOO9" s="5"/>
      <c r="AOP9" s="5"/>
      <c r="AOQ9" s="5"/>
      <c r="AOR9" s="5"/>
      <c r="AOS9" s="5"/>
      <c r="AOT9" s="5">
        <v>0</v>
      </c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>
        <v>0</v>
      </c>
      <c r="APJ9" s="5"/>
      <c r="APK9" s="5"/>
      <c r="APL9" s="5"/>
      <c r="APM9" s="5"/>
      <c r="APN9" s="5"/>
      <c r="APO9" s="11">
        <v>97.22</v>
      </c>
      <c r="APP9" s="11">
        <v>0</v>
      </c>
      <c r="APQ9" s="11">
        <v>0</v>
      </c>
      <c r="APR9" s="11">
        <v>0</v>
      </c>
      <c r="APS9" s="11">
        <v>2.78</v>
      </c>
      <c r="APT9" s="11">
        <v>0</v>
      </c>
      <c r="APU9" s="11" t="s">
        <v>1650</v>
      </c>
      <c r="APV9" s="11">
        <v>180978.88</v>
      </c>
      <c r="APW9" s="11">
        <v>5799</v>
      </c>
      <c r="APX9" s="11">
        <v>2982</v>
      </c>
      <c r="APY9" s="11">
        <v>0.8</v>
      </c>
      <c r="APZ9" s="11">
        <v>72</v>
      </c>
      <c r="AQA9" s="11">
        <v>70</v>
      </c>
      <c r="AQB9" s="11">
        <v>70</v>
      </c>
      <c r="AQC9" s="11">
        <v>0</v>
      </c>
      <c r="AQD9" s="11">
        <v>3080</v>
      </c>
      <c r="AQE9" s="11"/>
      <c r="AQF9" s="11">
        <v>0</v>
      </c>
      <c r="AQG9" s="11"/>
      <c r="AQH9" s="11"/>
      <c r="AQI9" s="11"/>
      <c r="AQJ9" s="11">
        <v>0</v>
      </c>
      <c r="AQK9" s="11">
        <v>0</v>
      </c>
      <c r="AQL9" s="11">
        <v>0</v>
      </c>
      <c r="AQM9" s="11">
        <v>0</v>
      </c>
      <c r="AQN9" s="11">
        <v>0</v>
      </c>
      <c r="AQO9" s="11">
        <v>0</v>
      </c>
      <c r="AQP9" s="11">
        <v>0</v>
      </c>
      <c r="AQQ9" s="11">
        <v>0</v>
      </c>
      <c r="AQR9" s="11">
        <v>0</v>
      </c>
      <c r="AQS9" s="11"/>
      <c r="AQT9" s="11">
        <v>11.18</v>
      </c>
      <c r="AQU9" s="11">
        <v>2213.7199999999998</v>
      </c>
      <c r="AQV9" s="11">
        <v>3.53</v>
      </c>
      <c r="AQW9" s="11">
        <v>0</v>
      </c>
      <c r="AQX9" s="11">
        <v>3896.06</v>
      </c>
      <c r="AQY9" s="11">
        <v>24.45</v>
      </c>
      <c r="AQZ9" s="11">
        <v>0</v>
      </c>
      <c r="ARA9" s="11">
        <v>9708.1200000000008</v>
      </c>
      <c r="ARB9" s="11">
        <v>65.08</v>
      </c>
      <c r="ARC9" s="11">
        <v>16.75</v>
      </c>
      <c r="ARD9" s="11">
        <v>18.170000000000002</v>
      </c>
      <c r="ARE9" s="11">
        <v>90.54</v>
      </c>
      <c r="ARF9" s="11">
        <v>8.19</v>
      </c>
      <c r="ARG9" s="11">
        <v>21.91</v>
      </c>
      <c r="ARH9" s="11">
        <v>31.68</v>
      </c>
      <c r="ARI9" s="11">
        <v>1.27</v>
      </c>
      <c r="ARJ9" s="11">
        <v>46.41</v>
      </c>
      <c r="ARK9" s="11">
        <v>30.63</v>
      </c>
      <c r="ARL9" s="11">
        <v>60.15</v>
      </c>
      <c r="ARM9" s="11">
        <v>0</v>
      </c>
      <c r="ARN9" s="11">
        <v>9.2200000000000006</v>
      </c>
      <c r="ARO9" s="11">
        <v>56.82</v>
      </c>
      <c r="ARP9" s="11">
        <v>15.41</v>
      </c>
      <c r="ARQ9" s="11">
        <v>9.75</v>
      </c>
      <c r="ARR9" s="11">
        <v>0</v>
      </c>
      <c r="ARS9" s="11">
        <v>0</v>
      </c>
      <c r="ART9" s="11">
        <v>0.2</v>
      </c>
      <c r="ARU9" s="11">
        <v>19.739999999999998</v>
      </c>
      <c r="ARV9" s="11">
        <v>10</v>
      </c>
      <c r="ARW9" s="11">
        <v>14.17</v>
      </c>
      <c r="ARX9" s="11">
        <v>2.08</v>
      </c>
      <c r="ARY9" s="11">
        <v>0</v>
      </c>
      <c r="ARZ9" s="11">
        <v>0</v>
      </c>
      <c r="ASA9" s="11">
        <v>55.1</v>
      </c>
      <c r="ASB9" s="11">
        <v>16.239999999999998</v>
      </c>
      <c r="ASC9" s="11">
        <v>38.86</v>
      </c>
      <c r="ASD9" s="11">
        <v>37.090000000000003</v>
      </c>
      <c r="ASE9" s="11">
        <v>14.42</v>
      </c>
      <c r="ASF9" s="11">
        <v>0</v>
      </c>
      <c r="ASG9" s="11">
        <v>62.91</v>
      </c>
      <c r="ASH9" s="11">
        <v>12.7</v>
      </c>
      <c r="ASI9" s="11">
        <v>0.28999999999999998</v>
      </c>
      <c r="ASJ9" s="11"/>
      <c r="ASK9" s="11">
        <v>3368.15</v>
      </c>
      <c r="ASL9" s="11">
        <v>866.85</v>
      </c>
      <c r="ASM9" s="11">
        <v>940.57</v>
      </c>
      <c r="ASN9" s="11">
        <v>2940.74</v>
      </c>
      <c r="ASO9" s="11">
        <v>2234.83</v>
      </c>
      <c r="ASP9" s="11">
        <v>69.77</v>
      </c>
      <c r="ASQ9" s="11">
        <v>30.23</v>
      </c>
      <c r="ASR9" s="11">
        <v>56.82</v>
      </c>
      <c r="ASS9" s="11">
        <v>0.47</v>
      </c>
      <c r="AST9" s="11">
        <v>0.64</v>
      </c>
      <c r="ASU9" s="11">
        <v>0.19</v>
      </c>
      <c r="ASV9" s="11">
        <v>0.06</v>
      </c>
      <c r="ASW9" s="11">
        <v>0.06</v>
      </c>
      <c r="ASX9" s="11">
        <v>0.12</v>
      </c>
      <c r="ASY9" s="11">
        <v>0</v>
      </c>
      <c r="ASZ9" s="11">
        <v>0.02</v>
      </c>
      <c r="ATA9" s="11">
        <v>1.08</v>
      </c>
      <c r="ATB9" s="11">
        <v>0</v>
      </c>
      <c r="ATC9" s="11">
        <v>0</v>
      </c>
      <c r="ATD9" s="11">
        <v>0.56000000000000005</v>
      </c>
      <c r="ATE9" s="11">
        <v>0.05</v>
      </c>
      <c r="ATF9" s="11">
        <v>0.61</v>
      </c>
      <c r="ATG9" s="11">
        <v>5.88</v>
      </c>
      <c r="ATH9" s="11">
        <v>13.62</v>
      </c>
      <c r="ATI9" s="11">
        <v>698984.79</v>
      </c>
      <c r="ATJ9" s="11">
        <v>0.79</v>
      </c>
      <c r="ATK9" s="11">
        <v>0.72</v>
      </c>
      <c r="ATL9" s="11">
        <v>1.1499999999999999</v>
      </c>
      <c r="ATM9" s="11">
        <v>0</v>
      </c>
      <c r="ATN9" s="11">
        <v>0.03</v>
      </c>
      <c r="ATO9" s="11">
        <v>2.69</v>
      </c>
      <c r="ATP9" s="11">
        <v>159</v>
      </c>
      <c r="ATQ9" s="11">
        <v>2213.7199999999998</v>
      </c>
      <c r="ATR9" s="11">
        <v>-1</v>
      </c>
      <c r="ATS9" s="11">
        <v>14</v>
      </c>
      <c r="ATT9" s="11">
        <v>146</v>
      </c>
      <c r="ATU9" s="11">
        <v>254.04</v>
      </c>
      <c r="ATV9" s="11">
        <v>3.53</v>
      </c>
      <c r="ATW9" s="11">
        <v>0.28000000000000003</v>
      </c>
      <c r="ATX9" s="11">
        <v>0.12</v>
      </c>
      <c r="ATY9" s="11">
        <v>0.6</v>
      </c>
      <c r="ATZ9" s="11">
        <v>0</v>
      </c>
      <c r="AUA9" s="11">
        <v>0</v>
      </c>
      <c r="AUB9" s="11">
        <v>804.75</v>
      </c>
      <c r="AUC9" s="11">
        <v>11.18</v>
      </c>
      <c r="AUD9" s="11"/>
      <c r="AUE9" s="11">
        <v>5569</v>
      </c>
      <c r="AUF9" s="11">
        <v>50.56</v>
      </c>
      <c r="AUG9" s="11">
        <v>35</v>
      </c>
      <c r="AUH9" s="11">
        <v>103.79</v>
      </c>
      <c r="AUI9" s="11">
        <v>2021.22</v>
      </c>
      <c r="AUJ9" s="11">
        <v>77.36</v>
      </c>
      <c r="AUK9" s="11">
        <v>0</v>
      </c>
      <c r="AUL9" s="11">
        <v>71.819999999999993</v>
      </c>
      <c r="AUM9" s="11">
        <v>3.5</v>
      </c>
      <c r="AUN9" s="11">
        <v>0.97</v>
      </c>
      <c r="AUO9" s="11">
        <v>0</v>
      </c>
      <c r="AUP9" s="11">
        <v>42.78</v>
      </c>
      <c r="AUQ9" s="11">
        <v>207</v>
      </c>
      <c r="AUR9" s="11"/>
      <c r="AUS9" s="11"/>
      <c r="AUT9" s="11">
        <v>62.5</v>
      </c>
      <c r="AUU9" s="11">
        <v>86.22</v>
      </c>
      <c r="AUV9" s="11"/>
      <c r="AUW9" s="11">
        <v>0</v>
      </c>
      <c r="AUX9" s="11">
        <v>0</v>
      </c>
      <c r="AUY9" s="11">
        <v>0</v>
      </c>
      <c r="AUZ9" s="11">
        <v>0</v>
      </c>
      <c r="AVA9" s="11">
        <v>0</v>
      </c>
      <c r="AVB9" s="11">
        <v>0</v>
      </c>
      <c r="AVC9" s="11">
        <v>0</v>
      </c>
      <c r="AVD9" s="11">
        <v>0</v>
      </c>
      <c r="AVE9" s="11">
        <v>0</v>
      </c>
      <c r="AVF9" s="11">
        <v>0</v>
      </c>
      <c r="AVG9" s="11">
        <v>0</v>
      </c>
      <c r="AVH9" s="11">
        <v>0</v>
      </c>
      <c r="AVI9" s="11">
        <v>0</v>
      </c>
      <c r="AVJ9" s="11">
        <v>0</v>
      </c>
      <c r="AVK9" s="11">
        <v>0</v>
      </c>
      <c r="AVL9" s="11">
        <v>0</v>
      </c>
      <c r="AVM9" s="11">
        <v>0</v>
      </c>
      <c r="AVN9" s="11">
        <v>0</v>
      </c>
      <c r="AVO9" s="11">
        <v>0</v>
      </c>
      <c r="AVP9" s="11"/>
      <c r="AVQ9" s="11">
        <v>0</v>
      </c>
      <c r="AVR9" s="11">
        <v>0</v>
      </c>
      <c r="AVS9" s="11">
        <v>0</v>
      </c>
      <c r="AVT9" s="11">
        <v>0</v>
      </c>
      <c r="AVU9" s="11">
        <v>0</v>
      </c>
      <c r="AVV9" s="11">
        <v>0</v>
      </c>
      <c r="AVW9" s="11">
        <v>0</v>
      </c>
      <c r="AVX9" s="11">
        <v>0</v>
      </c>
      <c r="AVY9" s="11"/>
      <c r="AVZ9" s="11">
        <v>2</v>
      </c>
      <c r="AWA9" s="11">
        <v>0</v>
      </c>
      <c r="AWB9" s="11">
        <v>0</v>
      </c>
      <c r="AWC9" s="11">
        <v>104382</v>
      </c>
      <c r="AWD9" s="11">
        <v>0</v>
      </c>
      <c r="AWE9" s="11">
        <v>1</v>
      </c>
      <c r="AWF9" s="11">
        <v>1</v>
      </c>
      <c r="AWG9" s="11">
        <v>0</v>
      </c>
      <c r="AWH9" s="11">
        <v>0.03</v>
      </c>
      <c r="AWI9" s="11">
        <v>3.5</v>
      </c>
      <c r="AWJ9" s="11">
        <v>0</v>
      </c>
      <c r="AWK9" s="11">
        <v>0</v>
      </c>
      <c r="AWL9" s="11">
        <v>0</v>
      </c>
      <c r="AWM9" s="11">
        <v>0</v>
      </c>
      <c r="AWN9" s="11">
        <v>0.8</v>
      </c>
      <c r="AWO9" s="11">
        <v>1</v>
      </c>
      <c r="AWP9" s="11">
        <v>0</v>
      </c>
      <c r="AWQ9" s="11">
        <v>0</v>
      </c>
      <c r="AWR9" s="11">
        <v>0</v>
      </c>
      <c r="AWS9" s="11">
        <v>1</v>
      </c>
      <c r="AWT9" s="11">
        <v>0</v>
      </c>
      <c r="AWU9" s="11">
        <v>0</v>
      </c>
      <c r="AWV9" s="11">
        <v>0</v>
      </c>
      <c r="AWW9" s="11">
        <v>0</v>
      </c>
      <c r="AWX9" s="11">
        <v>0</v>
      </c>
      <c r="AWY9" s="11">
        <v>0</v>
      </c>
      <c r="AWZ9" s="11">
        <v>0</v>
      </c>
      <c r="AXA9" s="11">
        <v>0</v>
      </c>
      <c r="AXB9" s="11">
        <v>0</v>
      </c>
      <c r="AXC9" s="11">
        <v>0</v>
      </c>
      <c r="AXD9" s="11">
        <v>0</v>
      </c>
      <c r="AXE9" s="11">
        <v>0</v>
      </c>
      <c r="AXF9" s="11">
        <v>0.19</v>
      </c>
      <c r="AXG9" s="11">
        <v>198</v>
      </c>
      <c r="AXH9" s="11">
        <v>2864</v>
      </c>
      <c r="AXI9" s="11">
        <v>5799</v>
      </c>
      <c r="AXJ9" s="11">
        <v>8312</v>
      </c>
      <c r="AXK9" s="11">
        <v>153</v>
      </c>
      <c r="AXL9" s="11">
        <v>204</v>
      </c>
      <c r="AXM9" s="11">
        <v>814</v>
      </c>
      <c r="AXN9" s="11">
        <v>0.13900000000000001</v>
      </c>
      <c r="AXO9" s="11">
        <v>0</v>
      </c>
      <c r="AXP9" s="11">
        <v>0</v>
      </c>
      <c r="AXQ9" s="11">
        <v>0</v>
      </c>
      <c r="AXR9" s="11">
        <v>0</v>
      </c>
      <c r="AXS9" s="11">
        <v>0</v>
      </c>
      <c r="AXT9" s="11"/>
      <c r="AXU9" s="11"/>
      <c r="AXV9" s="11"/>
      <c r="AXW9" s="11"/>
      <c r="AXX9" s="11"/>
      <c r="AXY9" s="11"/>
      <c r="AXZ9" s="11"/>
      <c r="AYA9" s="11"/>
      <c r="AYB9" s="11"/>
      <c r="AYC9" s="11"/>
      <c r="AYD9" s="11"/>
      <c r="AYE9" s="11"/>
      <c r="AYF9" s="11"/>
      <c r="AYG9" s="11"/>
      <c r="AYH9" s="11"/>
      <c r="AYI9" s="11"/>
      <c r="AYJ9" s="11"/>
      <c r="AYK9" s="11">
        <v>2238.7399999999998</v>
      </c>
      <c r="AYL9" s="11"/>
      <c r="AYM9" s="11"/>
      <c r="AYN9" s="11"/>
      <c r="AYO9" s="11">
        <v>0</v>
      </c>
      <c r="AYP9" s="11"/>
      <c r="AYQ9" s="11"/>
      <c r="AYR9" s="11"/>
      <c r="AYS9" s="11"/>
      <c r="AYT9" s="11"/>
      <c r="AYU9" s="11"/>
      <c r="AYV9" s="11"/>
      <c r="AYW9" s="11"/>
      <c r="AYX9" s="11"/>
      <c r="AYY9" s="11"/>
      <c r="AYZ9" s="11"/>
      <c r="AZA9" s="11"/>
      <c r="AZB9" s="11"/>
      <c r="AZC9" s="11">
        <v>10.029999999999999</v>
      </c>
      <c r="AZD9" s="11">
        <v>4.2300000000000004</v>
      </c>
      <c r="AZE9" s="11"/>
      <c r="AZF9" s="11"/>
      <c r="AZG9" s="11"/>
      <c r="AZH9" s="11"/>
      <c r="AZI9" s="11"/>
      <c r="AZJ9" s="11">
        <v>25.12</v>
      </c>
      <c r="AZK9" s="11"/>
      <c r="AZL9" s="34">
        <v>8.2965964567177607E-3</v>
      </c>
      <c r="AZM9" s="11"/>
      <c r="AZN9" s="11">
        <v>0.08</v>
      </c>
      <c r="AZO9" s="11"/>
      <c r="AZP9" s="11"/>
      <c r="AZQ9" s="34">
        <v>2.4370037577476E-3</v>
      </c>
      <c r="AZR9" s="11"/>
      <c r="AZS9" s="11">
        <v>0.02</v>
      </c>
      <c r="AZT9" s="11"/>
      <c r="AZU9" s="11"/>
      <c r="AZV9" s="11">
        <v>9.7899999999999991</v>
      </c>
      <c r="AZW9" s="11"/>
      <c r="AZX9" s="11">
        <v>92.38</v>
      </c>
      <c r="AZY9" s="11"/>
      <c r="AZZ9" s="11"/>
      <c r="BAA9" s="11"/>
      <c r="BAB9" s="11"/>
      <c r="BAC9" s="11"/>
      <c r="BAD9" s="11"/>
      <c r="BAE9" s="13">
        <f t="shared" si="0"/>
        <v>1115.6399999999999</v>
      </c>
      <c r="BAF9" s="13">
        <f t="shared" si="3"/>
        <v>2.5174248817532705</v>
      </c>
      <c r="BAG9" s="35">
        <f t="shared" si="4"/>
        <v>8.5703841397894465</v>
      </c>
      <c r="BAH9" s="13" t="e">
        <f>#REF!*10000/(FA9*1.033)*1000</f>
        <v>#REF!</v>
      </c>
      <c r="BAI9" s="13">
        <f t="shared" si="1"/>
        <v>2604.0658276863505</v>
      </c>
      <c r="BAJ9" s="13">
        <f t="shared" si="2"/>
        <v>3.53</v>
      </c>
      <c r="BAK9" s="38">
        <v>7.7120967741935482</v>
      </c>
      <c r="BAL9" s="38">
        <v>6.5114057889472363</v>
      </c>
      <c r="BAM9" s="38">
        <v>7.5196617284825376</v>
      </c>
      <c r="BAN9" s="38">
        <v>6.2203766803649803</v>
      </c>
      <c r="BAO9" s="38">
        <v>7.0896444554031675</v>
      </c>
      <c r="BAP9" s="38">
        <v>8.5869047619047603</v>
      </c>
      <c r="BAQ9" s="38">
        <v>7.9143715393134002</v>
      </c>
      <c r="BAR9" s="38">
        <v>2.6051741293274819</v>
      </c>
      <c r="BAS9" s="38">
        <v>4.0041540400654361</v>
      </c>
      <c r="BAT9" s="38">
        <v>6.5013860603359968</v>
      </c>
      <c r="BAU9" s="38">
        <v>7.1114047196770471</v>
      </c>
      <c r="BAV9" s="38">
        <v>5.1060152975956701</v>
      </c>
      <c r="BAW9" s="38">
        <v>5.5629941676733479</v>
      </c>
      <c r="BAX9" s="38">
        <v>5.7483494451666655</v>
      </c>
      <c r="BAY9" s="38">
        <v>5.9956474914753368</v>
      </c>
      <c r="BAZ9" s="36">
        <v>6.2350515463917553</v>
      </c>
      <c r="BBA9" s="36">
        <v>10</v>
      </c>
      <c r="BBB9" s="36">
        <v>6.3280226574436487</v>
      </c>
      <c r="BBC9" s="37">
        <v>5.9008588648940297</v>
      </c>
      <c r="BBD9" s="37">
        <v>9.7027429105946172</v>
      </c>
      <c r="BBE9" s="36">
        <v>7.4404392176318028</v>
      </c>
    </row>
    <row r="10" spans="1:1409" x14ac:dyDescent="0.2">
      <c r="A10" t="s">
        <v>89</v>
      </c>
      <c r="B10" s="28">
        <v>15050110</v>
      </c>
      <c r="C10" t="s">
        <v>1731</v>
      </c>
      <c r="D10" t="s">
        <v>1500</v>
      </c>
      <c r="E10" s="28">
        <v>2013</v>
      </c>
      <c r="F10" s="29">
        <v>44265</v>
      </c>
      <c r="G10" s="28" t="s">
        <v>90</v>
      </c>
      <c r="H10" s="31" t="s">
        <v>91</v>
      </c>
      <c r="I10" s="31" t="s">
        <v>91</v>
      </c>
      <c r="J10" s="31" t="s">
        <v>92</v>
      </c>
      <c r="K10" s="31"/>
      <c r="L10" s="1" t="s">
        <v>93</v>
      </c>
      <c r="M10" s="1" t="s">
        <v>91</v>
      </c>
      <c r="N10" s="1" t="s">
        <v>93</v>
      </c>
      <c r="O10" s="1" t="s">
        <v>91</v>
      </c>
      <c r="P10" s="1"/>
      <c r="Q10" s="1" t="s">
        <v>91</v>
      </c>
      <c r="R10" s="1" t="s">
        <v>91</v>
      </c>
      <c r="S10" s="1" t="s">
        <v>91</v>
      </c>
      <c r="T10" s="1" t="s">
        <v>91</v>
      </c>
      <c r="U10" s="1"/>
      <c r="V10" s="1"/>
      <c r="W10" s="1" t="s">
        <v>91</v>
      </c>
      <c r="X10" s="1"/>
      <c r="Y10" s="1"/>
      <c r="Z10" s="31" t="s">
        <v>99</v>
      </c>
      <c r="AA10" s="31" t="s">
        <v>91</v>
      </c>
      <c r="AB10" s="31">
        <v>2</v>
      </c>
      <c r="AC10" s="31">
        <v>33000</v>
      </c>
      <c r="AD10" s="31" t="s">
        <v>93</v>
      </c>
      <c r="AE10" s="31" t="s">
        <v>101</v>
      </c>
      <c r="AF10" s="31">
        <v>4500</v>
      </c>
      <c r="AG10" s="31"/>
      <c r="AH10" s="31"/>
      <c r="AI10" s="31">
        <v>0</v>
      </c>
      <c r="AJ10" s="31">
        <v>0</v>
      </c>
      <c r="AK10" s="31"/>
      <c r="AL10" s="31" t="s">
        <v>91</v>
      </c>
      <c r="AM10" s="31"/>
      <c r="AN10" s="31"/>
      <c r="AO10" s="31"/>
      <c r="AP10" s="31" t="s">
        <v>91</v>
      </c>
      <c r="AQ10" s="31"/>
      <c r="AR10" s="31"/>
      <c r="AS10" s="31"/>
      <c r="AT10" s="31">
        <v>4000</v>
      </c>
      <c r="AU10" s="31">
        <v>0</v>
      </c>
      <c r="AV10" s="31">
        <v>0</v>
      </c>
      <c r="AW10" s="31"/>
      <c r="AX10" s="31" t="s">
        <v>95</v>
      </c>
      <c r="AY10" s="31">
        <v>118</v>
      </c>
      <c r="AZ10" s="31">
        <v>0</v>
      </c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 t="s">
        <v>91</v>
      </c>
      <c r="BN10" s="31"/>
      <c r="BO10" s="31"/>
      <c r="BP10" s="31"/>
      <c r="BQ10" s="31" t="s">
        <v>95</v>
      </c>
      <c r="BR10" s="31">
        <v>0</v>
      </c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0" t="s">
        <v>247</v>
      </c>
      <c r="CP10" s="30"/>
      <c r="CQ10" s="30"/>
      <c r="CR10" s="30">
        <v>100</v>
      </c>
      <c r="CS10" s="30"/>
      <c r="CT10" s="30"/>
      <c r="CU10" s="30">
        <v>65</v>
      </c>
      <c r="CV10" s="30">
        <v>25</v>
      </c>
      <c r="CW10" s="30">
        <v>23</v>
      </c>
      <c r="CX10" s="30">
        <v>12</v>
      </c>
      <c r="CY10" s="30">
        <v>0</v>
      </c>
      <c r="CZ10" s="30">
        <v>0</v>
      </c>
      <c r="DA10" s="30">
        <v>67</v>
      </c>
      <c r="DB10" s="30">
        <v>28</v>
      </c>
      <c r="DC10" s="30">
        <v>25</v>
      </c>
      <c r="DD10" s="30">
        <v>7</v>
      </c>
      <c r="DE10" s="30"/>
      <c r="DF10" s="30"/>
      <c r="DG10" s="30">
        <v>65</v>
      </c>
      <c r="DH10" s="30">
        <v>22</v>
      </c>
      <c r="DI10" s="30">
        <v>28</v>
      </c>
      <c r="DJ10" s="30">
        <v>19</v>
      </c>
      <c r="DK10" s="30"/>
      <c r="DL10" s="30"/>
      <c r="DM10" s="30">
        <v>615</v>
      </c>
      <c r="DN10" s="30">
        <v>154</v>
      </c>
      <c r="DO10" s="30">
        <v>351</v>
      </c>
      <c r="DP10" s="30">
        <v>566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/>
      <c r="DY10" s="30">
        <v>6</v>
      </c>
      <c r="DZ10" s="30">
        <v>0</v>
      </c>
      <c r="EA10" s="30">
        <v>0</v>
      </c>
      <c r="EB10" s="30">
        <v>0</v>
      </c>
      <c r="EC10" s="30">
        <v>0</v>
      </c>
      <c r="ED10" s="30">
        <v>0</v>
      </c>
      <c r="EE10" s="30">
        <v>1</v>
      </c>
      <c r="EF10" s="30">
        <v>36</v>
      </c>
      <c r="EG10" s="30">
        <v>0</v>
      </c>
      <c r="EH10" s="30"/>
      <c r="EI10" s="30">
        <v>0</v>
      </c>
      <c r="EJ10" s="30">
        <v>0</v>
      </c>
      <c r="EK10" s="30">
        <v>0</v>
      </c>
      <c r="EL10" s="30">
        <v>0</v>
      </c>
      <c r="EM10" s="30">
        <v>0</v>
      </c>
      <c r="EN10" s="30">
        <v>0</v>
      </c>
      <c r="EO10" s="30">
        <v>650</v>
      </c>
      <c r="EP10" s="30">
        <v>0</v>
      </c>
      <c r="EQ10" s="30">
        <v>0</v>
      </c>
      <c r="ER10" s="30">
        <v>0</v>
      </c>
      <c r="ES10" s="30">
        <v>0</v>
      </c>
      <c r="ET10" s="30"/>
      <c r="EU10" s="30">
        <v>550</v>
      </c>
      <c r="EV10" s="30">
        <v>50</v>
      </c>
      <c r="EW10" s="30">
        <v>0</v>
      </c>
      <c r="EX10" s="30"/>
      <c r="EY10" s="30">
        <v>327159</v>
      </c>
      <c r="EZ10" s="30">
        <v>0</v>
      </c>
      <c r="FA10" s="30">
        <v>327159</v>
      </c>
      <c r="FB10" s="30">
        <v>40.9</v>
      </c>
      <c r="FC10" s="30">
        <v>32.1</v>
      </c>
      <c r="FD10" s="30"/>
      <c r="FE10" s="30">
        <v>34</v>
      </c>
      <c r="FF10" s="30" t="s">
        <v>1805</v>
      </c>
      <c r="FG10" s="30">
        <v>9</v>
      </c>
      <c r="FH10" s="30">
        <v>12</v>
      </c>
      <c r="FI10" s="30">
        <v>0</v>
      </c>
      <c r="FJ10" s="30">
        <v>13</v>
      </c>
      <c r="FK10" s="30">
        <v>8</v>
      </c>
      <c r="FL10" s="30">
        <v>0</v>
      </c>
      <c r="FM10" s="30">
        <v>0</v>
      </c>
      <c r="FN10" s="30">
        <v>377</v>
      </c>
      <c r="FO10" s="30">
        <v>0</v>
      </c>
      <c r="FP10" s="30">
        <v>81</v>
      </c>
      <c r="FQ10" s="30">
        <v>5</v>
      </c>
      <c r="FR10" s="30">
        <v>249000</v>
      </c>
      <c r="FS10" s="30">
        <v>95.9</v>
      </c>
      <c r="FT10" s="30">
        <v>11941</v>
      </c>
      <c r="FU10" s="32">
        <v>365</v>
      </c>
      <c r="FV10" s="32">
        <v>365</v>
      </c>
      <c r="FW10" s="32">
        <v>365</v>
      </c>
      <c r="FX10" s="32">
        <v>304</v>
      </c>
      <c r="FY10" s="32">
        <v>0</v>
      </c>
      <c r="FZ10" s="32">
        <v>151</v>
      </c>
      <c r="GA10" s="32">
        <v>243</v>
      </c>
      <c r="GB10" s="32">
        <v>152</v>
      </c>
      <c r="GC10" s="32">
        <v>152</v>
      </c>
      <c r="GD10" s="32" t="s">
        <v>1817</v>
      </c>
      <c r="GE10" s="32" t="s">
        <v>1817</v>
      </c>
      <c r="GF10" s="32" t="s">
        <v>1819</v>
      </c>
      <c r="GG10" s="32" t="s">
        <v>1819</v>
      </c>
      <c r="GH10" s="32" t="s">
        <v>91</v>
      </c>
      <c r="GI10" s="32" t="s">
        <v>91</v>
      </c>
      <c r="GJ10" s="32">
        <v>12</v>
      </c>
      <c r="GK10" s="32" t="s">
        <v>367</v>
      </c>
      <c r="GL10" s="32">
        <v>6</v>
      </c>
      <c r="GM10" s="32" t="s">
        <v>369</v>
      </c>
      <c r="GN10" s="32" t="s">
        <v>368</v>
      </c>
      <c r="GO10" s="32" t="s">
        <v>369</v>
      </c>
      <c r="GP10" s="32" t="s">
        <v>370</v>
      </c>
      <c r="GQ10" s="32" t="s">
        <v>371</v>
      </c>
      <c r="GR10" s="32">
        <v>0</v>
      </c>
      <c r="GS10" s="32">
        <v>0</v>
      </c>
      <c r="GT10" s="32">
        <v>0</v>
      </c>
      <c r="GU10" s="32">
        <v>0</v>
      </c>
      <c r="GV10" s="32">
        <v>0</v>
      </c>
      <c r="GW10" s="32">
        <v>0</v>
      </c>
      <c r="GX10" s="32">
        <v>0</v>
      </c>
      <c r="GY10" s="32">
        <v>5.8</v>
      </c>
      <c r="GZ10" s="32">
        <v>8</v>
      </c>
      <c r="HA10" s="32">
        <v>3.5</v>
      </c>
      <c r="HB10" s="32">
        <v>5.8</v>
      </c>
      <c r="HC10" s="32">
        <v>29</v>
      </c>
      <c r="HD10" s="32">
        <v>0</v>
      </c>
      <c r="HE10" s="32">
        <v>0</v>
      </c>
      <c r="HF10" s="32">
        <v>2.2999999999999998</v>
      </c>
      <c r="HG10" s="32">
        <v>2.2000000000000002</v>
      </c>
      <c r="HH10" s="32">
        <v>2</v>
      </c>
      <c r="HI10" s="32">
        <v>4.0999999999999996</v>
      </c>
      <c r="HJ10" s="32">
        <v>10.9</v>
      </c>
      <c r="HK10" s="32">
        <v>0</v>
      </c>
      <c r="HL10" s="32">
        <v>0</v>
      </c>
      <c r="HM10" s="32">
        <v>0</v>
      </c>
      <c r="HN10" s="32"/>
      <c r="HO10" s="32">
        <v>0</v>
      </c>
      <c r="HP10" s="32">
        <v>0</v>
      </c>
      <c r="HQ10" s="32">
        <v>8</v>
      </c>
      <c r="HR10" s="32">
        <v>0</v>
      </c>
      <c r="HS10" s="32">
        <v>0</v>
      </c>
      <c r="HT10" s="32">
        <v>2.2000000000000002</v>
      </c>
      <c r="HU10" s="32">
        <v>0</v>
      </c>
      <c r="HV10" s="4">
        <v>0</v>
      </c>
      <c r="HW10" s="4">
        <v>0</v>
      </c>
      <c r="HX10" s="4">
        <v>114</v>
      </c>
      <c r="HY10" s="4">
        <v>0</v>
      </c>
      <c r="HZ10" s="4">
        <v>0</v>
      </c>
      <c r="IA10" s="4">
        <v>0</v>
      </c>
      <c r="IB10" s="4">
        <v>0</v>
      </c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>
        <v>0</v>
      </c>
      <c r="IP10" s="4">
        <v>0</v>
      </c>
      <c r="IQ10" s="4">
        <v>0</v>
      </c>
      <c r="IR10" s="4">
        <v>0</v>
      </c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>
        <v>0</v>
      </c>
      <c r="KD10" s="4">
        <v>0</v>
      </c>
      <c r="KE10" s="4">
        <v>8</v>
      </c>
      <c r="KF10" s="4">
        <v>0</v>
      </c>
      <c r="KG10" s="4">
        <v>0</v>
      </c>
      <c r="KH10" s="4">
        <v>0</v>
      </c>
      <c r="KI10" s="4"/>
      <c r="KJ10" s="4"/>
      <c r="KK10" s="4">
        <v>0</v>
      </c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>
        <v>0</v>
      </c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>
        <v>0</v>
      </c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>
        <v>0</v>
      </c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>
        <v>0</v>
      </c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>
        <v>0</v>
      </c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>
        <v>0</v>
      </c>
      <c r="PX10" s="4">
        <v>0</v>
      </c>
      <c r="PY10" s="4">
        <v>0</v>
      </c>
      <c r="PZ10" s="4">
        <v>0</v>
      </c>
      <c r="QA10" s="4">
        <v>0</v>
      </c>
      <c r="QB10" s="4">
        <v>0</v>
      </c>
      <c r="QC10" s="4" t="s">
        <v>739</v>
      </c>
      <c r="QD10" s="4" t="s">
        <v>740</v>
      </c>
      <c r="QE10" s="4"/>
      <c r="QF10" s="4"/>
      <c r="QG10" s="4"/>
      <c r="QH10" s="4"/>
      <c r="QI10" s="4"/>
      <c r="QJ10" s="4">
        <v>22.5</v>
      </c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>
        <v>30</v>
      </c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>
        <v>15</v>
      </c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>
        <v>10</v>
      </c>
      <c r="TE10" s="4"/>
      <c r="TF10" s="4"/>
      <c r="TG10" s="4"/>
      <c r="TH10" s="4"/>
      <c r="TI10" s="4"/>
      <c r="TJ10" s="4"/>
      <c r="TK10" s="4"/>
      <c r="TL10" s="4">
        <v>45</v>
      </c>
      <c r="TM10" s="4"/>
      <c r="TN10" s="4"/>
      <c r="TO10" s="4"/>
      <c r="TP10" s="4"/>
      <c r="TQ10" s="4"/>
      <c r="TR10" s="4"/>
      <c r="TS10" s="4"/>
      <c r="TT10" s="4"/>
      <c r="TU10" s="4"/>
      <c r="TV10" s="4">
        <v>0</v>
      </c>
      <c r="TW10" s="4"/>
      <c r="TX10" s="4">
        <v>0</v>
      </c>
      <c r="TY10" s="4" t="s">
        <v>91</v>
      </c>
      <c r="TZ10" s="4">
        <v>0</v>
      </c>
      <c r="UA10" s="4">
        <v>114</v>
      </c>
      <c r="UB10" s="4">
        <v>0</v>
      </c>
      <c r="UC10" s="4">
        <v>0</v>
      </c>
      <c r="UD10" s="4">
        <v>0</v>
      </c>
      <c r="UE10" s="4">
        <v>0</v>
      </c>
      <c r="UF10" s="4">
        <v>0</v>
      </c>
      <c r="UG10" s="4">
        <v>0</v>
      </c>
      <c r="UH10" s="4">
        <v>100</v>
      </c>
      <c r="UI10" s="4">
        <v>0</v>
      </c>
      <c r="UJ10" s="4">
        <v>100</v>
      </c>
      <c r="UK10" s="4">
        <v>2100</v>
      </c>
      <c r="UL10" s="4">
        <v>100</v>
      </c>
      <c r="UM10" s="4">
        <v>0</v>
      </c>
      <c r="UN10" s="4">
        <v>100</v>
      </c>
      <c r="UO10" s="4">
        <v>45</v>
      </c>
      <c r="UP10" s="4">
        <v>100</v>
      </c>
      <c r="UQ10" s="4">
        <v>1814</v>
      </c>
      <c r="UR10" s="4">
        <v>100</v>
      </c>
      <c r="US10" s="4">
        <v>3124</v>
      </c>
      <c r="UT10" s="4">
        <v>100</v>
      </c>
      <c r="UU10" s="4">
        <v>0</v>
      </c>
      <c r="UV10" s="4">
        <v>100</v>
      </c>
      <c r="UW10" s="4">
        <v>0</v>
      </c>
      <c r="UX10" s="4">
        <v>100</v>
      </c>
      <c r="UY10" s="5">
        <v>270</v>
      </c>
      <c r="UZ10" s="5">
        <v>0</v>
      </c>
      <c r="VA10" s="5">
        <v>0</v>
      </c>
      <c r="VB10" s="5"/>
      <c r="VC10" s="5"/>
      <c r="VD10" s="5"/>
      <c r="VE10" s="5">
        <v>0</v>
      </c>
      <c r="VF10" s="5">
        <v>102</v>
      </c>
      <c r="VG10" s="5">
        <v>0</v>
      </c>
      <c r="VH10" s="5">
        <v>0</v>
      </c>
      <c r="VI10" s="5"/>
      <c r="VJ10" s="5"/>
      <c r="VK10" s="5"/>
      <c r="VL10" s="5"/>
      <c r="VM10" s="5"/>
      <c r="VN10" s="5"/>
      <c r="VO10" s="5"/>
      <c r="VP10" s="5"/>
      <c r="VQ10" s="5"/>
      <c r="VR10" s="5">
        <v>105</v>
      </c>
      <c r="VS10" s="5">
        <v>0</v>
      </c>
      <c r="VT10" s="5">
        <v>0</v>
      </c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 t="s">
        <v>1883</v>
      </c>
      <c r="YH10" s="5" t="s">
        <v>1884</v>
      </c>
      <c r="YI10" s="5" t="s">
        <v>1885</v>
      </c>
      <c r="YJ10" s="5"/>
      <c r="YK10" s="5"/>
      <c r="YL10" s="5"/>
      <c r="YM10" s="5"/>
      <c r="YN10" s="5"/>
      <c r="YO10" s="5"/>
      <c r="YP10" s="5"/>
      <c r="YQ10" s="5">
        <v>25</v>
      </c>
      <c r="YR10" s="5">
        <v>25</v>
      </c>
      <c r="YS10" s="5">
        <v>25</v>
      </c>
      <c r="YT10" s="5"/>
      <c r="YU10" s="5"/>
      <c r="YV10" s="5"/>
      <c r="YW10" s="5"/>
      <c r="YX10" s="5"/>
      <c r="YY10" s="5"/>
      <c r="YZ10" s="5"/>
      <c r="ZA10" s="5">
        <v>0</v>
      </c>
      <c r="ZB10" s="5">
        <v>0</v>
      </c>
      <c r="ZC10" s="5">
        <v>0</v>
      </c>
      <c r="ZD10" s="5"/>
      <c r="ZE10" s="5"/>
      <c r="ZF10" s="5"/>
      <c r="ZG10" s="5"/>
      <c r="ZH10" s="5"/>
      <c r="ZI10" s="5"/>
      <c r="ZJ10" s="5"/>
      <c r="ZK10" s="5" t="s">
        <v>1873</v>
      </c>
      <c r="ZL10" s="5" t="s">
        <v>1427</v>
      </c>
      <c r="ZM10" s="5"/>
      <c r="ZN10" s="5">
        <v>1</v>
      </c>
      <c r="ZO10" s="5">
        <v>2.12</v>
      </c>
      <c r="ZP10" s="5"/>
      <c r="ZQ10" s="5">
        <v>0</v>
      </c>
      <c r="ZR10" s="5">
        <v>0</v>
      </c>
      <c r="ZS10" s="5" t="s">
        <v>1874</v>
      </c>
      <c r="ZT10" s="5" t="s">
        <v>1429</v>
      </c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 t="s">
        <v>1883</v>
      </c>
      <c r="AAQ10" s="5" t="s">
        <v>1884</v>
      </c>
      <c r="AAR10" s="5" t="s">
        <v>1885</v>
      </c>
      <c r="AAS10" s="5"/>
      <c r="AAT10" s="5"/>
      <c r="AAU10" s="5"/>
      <c r="AAV10" s="5"/>
      <c r="AAW10" s="5"/>
      <c r="AAX10" s="5"/>
      <c r="AAY10" s="5"/>
      <c r="AAZ10" s="5" t="s">
        <v>1873</v>
      </c>
      <c r="ABA10" s="5" t="s">
        <v>1427</v>
      </c>
      <c r="ABB10" s="5"/>
      <c r="ABC10" s="5">
        <v>185</v>
      </c>
      <c r="ABD10" s="5">
        <v>180</v>
      </c>
      <c r="ABE10" s="5"/>
      <c r="ABF10" s="5"/>
      <c r="ABG10" s="5">
        <v>0</v>
      </c>
      <c r="ABH10" s="5">
        <v>100</v>
      </c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>
        <v>2</v>
      </c>
      <c r="ACF10" s="5">
        <v>1.6</v>
      </c>
      <c r="ACG10" s="5">
        <v>0</v>
      </c>
      <c r="ACH10" s="5"/>
      <c r="ACI10" s="5"/>
      <c r="ACJ10" s="5"/>
      <c r="ACK10" s="5"/>
      <c r="ACL10" s="5"/>
      <c r="ACM10" s="5"/>
      <c r="ACN10" s="5"/>
      <c r="ACO10" s="5"/>
      <c r="ACP10" s="5">
        <v>0.09</v>
      </c>
      <c r="ACQ10" s="5"/>
      <c r="ACR10" s="5">
        <v>90</v>
      </c>
      <c r="ACS10" s="5">
        <v>10</v>
      </c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>
        <v>0</v>
      </c>
      <c r="ADQ10" s="5">
        <v>0</v>
      </c>
      <c r="ADR10" s="5">
        <v>2.1</v>
      </c>
      <c r="ADS10" s="5"/>
      <c r="ADT10" s="5"/>
      <c r="ADU10" s="5"/>
      <c r="ADV10" s="5"/>
      <c r="ADW10" s="5"/>
      <c r="ADX10" s="5"/>
      <c r="ADY10" s="5"/>
      <c r="ADZ10" s="5"/>
      <c r="AEA10" s="5">
        <v>0.08</v>
      </c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 t="s">
        <v>1878</v>
      </c>
      <c r="AGZ10" s="5">
        <v>210</v>
      </c>
      <c r="AHA10" s="5">
        <v>155</v>
      </c>
      <c r="AHB10" s="5">
        <v>0</v>
      </c>
      <c r="AHC10" s="5">
        <v>100</v>
      </c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>
        <v>0.2</v>
      </c>
      <c r="AIK10" s="5"/>
      <c r="AIL10" s="5"/>
      <c r="AIM10" s="5">
        <v>100</v>
      </c>
      <c r="AIN10" s="5">
        <v>0</v>
      </c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>
        <v>0</v>
      </c>
      <c r="AJV10" s="5"/>
      <c r="AJW10" s="5"/>
      <c r="AJX10" s="5" t="s">
        <v>1879</v>
      </c>
      <c r="AJY10" s="5">
        <v>180</v>
      </c>
      <c r="AJZ10" s="5">
        <v>185</v>
      </c>
      <c r="AKA10" s="5">
        <v>0</v>
      </c>
      <c r="AKB10" s="5">
        <v>100</v>
      </c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>
        <v>0.3</v>
      </c>
      <c r="AKZ10" s="5">
        <v>0.8</v>
      </c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>
        <v>100</v>
      </c>
      <c r="ALM10" s="5">
        <v>0</v>
      </c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>
        <v>0</v>
      </c>
      <c r="AMK10" s="5">
        <v>0.5</v>
      </c>
      <c r="AML10" s="5"/>
      <c r="AMM10" s="5"/>
      <c r="AMN10" s="5"/>
      <c r="AMO10" s="5"/>
      <c r="AMP10" s="5"/>
      <c r="AMQ10" s="5"/>
      <c r="AMR10" s="5"/>
      <c r="AMS10" s="5"/>
      <c r="AMT10" s="5"/>
      <c r="AMU10" s="5"/>
      <c r="AMV10" s="5"/>
      <c r="AMW10" s="5" t="s">
        <v>1880</v>
      </c>
      <c r="AMX10" s="5">
        <v>170</v>
      </c>
      <c r="AMY10" s="5">
        <v>134</v>
      </c>
      <c r="AMZ10" s="5">
        <v>0</v>
      </c>
      <c r="ANA10" s="5">
        <v>100</v>
      </c>
      <c r="ANB10" s="5"/>
      <c r="ANC10" s="5"/>
      <c r="AND10" s="5"/>
      <c r="ANE10" s="5"/>
      <c r="ANF10" s="5"/>
      <c r="ANG10" s="5"/>
      <c r="ANH10" s="5"/>
      <c r="ANI10" s="5"/>
      <c r="ANJ10" s="5"/>
      <c r="ANK10" s="5"/>
      <c r="ANL10" s="5"/>
      <c r="ANM10" s="5"/>
      <c r="ANN10" s="5"/>
      <c r="ANO10" s="5"/>
      <c r="ANP10" s="5"/>
      <c r="ANQ10" s="5"/>
      <c r="ANR10" s="5"/>
      <c r="ANS10" s="5"/>
      <c r="ANT10" s="5"/>
      <c r="ANU10" s="5"/>
      <c r="ANV10" s="5"/>
      <c r="ANW10" s="5"/>
      <c r="ANX10" s="5"/>
      <c r="ANY10" s="5"/>
      <c r="ANZ10" s="5"/>
      <c r="AOA10" s="5"/>
      <c r="AOB10" s="5"/>
      <c r="AOC10" s="5"/>
      <c r="AOD10" s="5"/>
      <c r="AOE10" s="5"/>
      <c r="AOF10" s="5"/>
      <c r="AOG10" s="5"/>
      <c r="AOH10" s="5"/>
      <c r="AOI10" s="5"/>
      <c r="AOJ10" s="5"/>
      <c r="AOK10" s="5">
        <v>100</v>
      </c>
      <c r="AOL10" s="5">
        <v>0</v>
      </c>
      <c r="AOM10" s="5"/>
      <c r="AON10" s="5"/>
      <c r="AOO10" s="5"/>
      <c r="AOP10" s="5"/>
      <c r="AOQ10" s="5"/>
      <c r="AOR10" s="5"/>
      <c r="AOS10" s="5"/>
      <c r="AOT10" s="5"/>
      <c r="AOU10" s="5"/>
      <c r="AOV10" s="5"/>
      <c r="AOW10" s="5"/>
      <c r="AOX10" s="5"/>
      <c r="AOY10" s="5"/>
      <c r="AOZ10" s="5"/>
      <c r="APA10" s="5"/>
      <c r="APB10" s="5"/>
      <c r="APC10" s="5"/>
      <c r="APD10" s="5"/>
      <c r="APE10" s="5"/>
      <c r="APF10" s="5"/>
      <c r="APG10" s="5"/>
      <c r="APH10" s="5"/>
      <c r="API10" s="5"/>
      <c r="APJ10" s="5"/>
      <c r="APK10" s="5"/>
      <c r="APL10" s="5"/>
      <c r="APM10" s="5"/>
      <c r="APN10" s="5"/>
      <c r="APO10" s="11">
        <v>100</v>
      </c>
      <c r="APP10" s="11">
        <v>0</v>
      </c>
      <c r="APQ10" s="11">
        <v>0</v>
      </c>
      <c r="APR10" s="11">
        <v>0</v>
      </c>
      <c r="APS10" s="11">
        <v>0</v>
      </c>
      <c r="APT10" s="11">
        <v>0</v>
      </c>
      <c r="APU10" s="11" t="s">
        <v>1650</v>
      </c>
      <c r="APV10" s="11">
        <v>320600.68</v>
      </c>
      <c r="APW10" s="11">
        <v>5033</v>
      </c>
      <c r="APX10" s="11">
        <v>3572</v>
      </c>
      <c r="APY10" s="11">
        <v>1</v>
      </c>
      <c r="APZ10" s="11">
        <v>91.6</v>
      </c>
      <c r="AQA10" s="11">
        <v>91.6</v>
      </c>
      <c r="AQB10" s="11">
        <v>91.64</v>
      </c>
      <c r="AQC10" s="11">
        <v>0</v>
      </c>
      <c r="AQD10" s="11">
        <v>1458.35</v>
      </c>
      <c r="AQE10" s="11"/>
      <c r="AQF10" s="11">
        <v>0</v>
      </c>
      <c r="AQG10" s="11"/>
      <c r="AQH10" s="11"/>
      <c r="AQI10" s="11"/>
      <c r="AQJ10" s="11">
        <v>0</v>
      </c>
      <c r="AQK10" s="11">
        <v>0</v>
      </c>
      <c r="AQL10" s="11">
        <v>0</v>
      </c>
      <c r="AQM10" s="11">
        <v>0</v>
      </c>
      <c r="AQN10" s="11">
        <v>0</v>
      </c>
      <c r="AQO10" s="11">
        <v>0</v>
      </c>
      <c r="AQP10" s="11">
        <v>0</v>
      </c>
      <c r="AQQ10" s="11">
        <v>0</v>
      </c>
      <c r="AQR10" s="11">
        <v>0</v>
      </c>
      <c r="AQS10" s="11"/>
      <c r="AQT10" s="11">
        <v>11.77</v>
      </c>
      <c r="AQU10" s="11">
        <v>2164.9</v>
      </c>
      <c r="AQV10" s="11">
        <v>1.37</v>
      </c>
      <c r="AQW10" s="11">
        <v>0</v>
      </c>
      <c r="AQX10" s="11">
        <v>3983.74</v>
      </c>
      <c r="AQY10" s="11">
        <v>2.2999999999999998</v>
      </c>
      <c r="AQZ10" s="11">
        <v>0</v>
      </c>
      <c r="ARA10" s="11">
        <v>10360.959999999999</v>
      </c>
      <c r="ARB10" s="11">
        <v>70.819999999999993</v>
      </c>
      <c r="ARC10" s="11">
        <v>12.46</v>
      </c>
      <c r="ARD10" s="11">
        <v>16.71</v>
      </c>
      <c r="ARE10" s="11">
        <v>82.21</v>
      </c>
      <c r="ARF10" s="11">
        <v>16.64</v>
      </c>
      <c r="ARG10" s="11">
        <v>9.06</v>
      </c>
      <c r="ARH10" s="11">
        <v>35.58</v>
      </c>
      <c r="ARI10" s="11">
        <v>1.1599999999999999</v>
      </c>
      <c r="ARJ10" s="11">
        <v>55.36</v>
      </c>
      <c r="ARK10" s="11">
        <v>24.1</v>
      </c>
      <c r="ARL10" s="11">
        <v>75.900000000000006</v>
      </c>
      <c r="ARM10" s="11">
        <v>0</v>
      </c>
      <c r="ARN10" s="11">
        <v>0</v>
      </c>
      <c r="ARO10" s="11">
        <v>54.34</v>
      </c>
      <c r="ARP10" s="11">
        <v>11.33</v>
      </c>
      <c r="ARQ10" s="11">
        <v>0</v>
      </c>
      <c r="ARR10" s="11">
        <v>0</v>
      </c>
      <c r="ARS10" s="11">
        <v>0</v>
      </c>
      <c r="ART10" s="11">
        <v>0</v>
      </c>
      <c r="ARU10" s="11">
        <v>12.38</v>
      </c>
      <c r="ARV10" s="11">
        <v>10</v>
      </c>
      <c r="ARW10" s="11">
        <v>15.2</v>
      </c>
      <c r="ARX10" s="11">
        <v>1.32</v>
      </c>
      <c r="ARY10" s="11">
        <v>0</v>
      </c>
      <c r="ARZ10" s="11">
        <v>14.89</v>
      </c>
      <c r="ASA10" s="11">
        <v>33.71</v>
      </c>
      <c r="ASB10" s="11">
        <v>31.4</v>
      </c>
      <c r="ASC10" s="11">
        <v>2.2999999999999998</v>
      </c>
      <c r="ASD10" s="11">
        <v>0</v>
      </c>
      <c r="ASE10" s="11">
        <v>0</v>
      </c>
      <c r="ASF10" s="11">
        <v>0</v>
      </c>
      <c r="ASG10" s="11">
        <v>100</v>
      </c>
      <c r="ASH10" s="11">
        <v>14.49</v>
      </c>
      <c r="ASI10" s="11">
        <v>0.93</v>
      </c>
      <c r="ASJ10" s="11"/>
      <c r="ASK10" s="11">
        <v>3353.98</v>
      </c>
      <c r="ASL10" s="11">
        <v>552.55999999999995</v>
      </c>
      <c r="ASM10" s="11">
        <v>770.44</v>
      </c>
      <c r="ASN10" s="11">
        <v>2068.94</v>
      </c>
      <c r="ASO10" s="11">
        <v>2608.04</v>
      </c>
      <c r="ASP10" s="11">
        <v>69.92</v>
      </c>
      <c r="ASQ10" s="11">
        <v>30.08</v>
      </c>
      <c r="ASR10" s="11">
        <v>44.24</v>
      </c>
      <c r="ASS10" s="11">
        <v>0.55000000000000004</v>
      </c>
      <c r="AST10" s="11">
        <v>0.57999999999999996</v>
      </c>
      <c r="ASU10" s="11">
        <v>0.2</v>
      </c>
      <c r="ASV10" s="11">
        <v>0.04</v>
      </c>
      <c r="ASW10" s="11">
        <v>0.04</v>
      </c>
      <c r="ASX10" s="11">
        <v>0.13</v>
      </c>
      <c r="ASY10" s="11">
        <v>0</v>
      </c>
      <c r="ASZ10" s="11">
        <v>0</v>
      </c>
      <c r="ATA10" s="11">
        <v>0.98</v>
      </c>
      <c r="ATB10" s="11">
        <v>0</v>
      </c>
      <c r="ATC10" s="11">
        <v>0</v>
      </c>
      <c r="ATD10" s="11">
        <v>0.42</v>
      </c>
      <c r="ATE10" s="11">
        <v>0.01</v>
      </c>
      <c r="ATF10" s="11">
        <v>0.43</v>
      </c>
      <c r="ATG10" s="11">
        <v>13.2</v>
      </c>
      <c r="ATH10" s="11">
        <v>23.67</v>
      </c>
      <c r="ATI10" s="11">
        <v>1152923.01</v>
      </c>
      <c r="ATJ10" s="11">
        <v>0.45</v>
      </c>
      <c r="ATK10" s="11">
        <v>0.65</v>
      </c>
      <c r="ATL10" s="11">
        <v>1.42</v>
      </c>
      <c r="ATM10" s="11">
        <v>0</v>
      </c>
      <c r="ATN10" s="11">
        <v>0</v>
      </c>
      <c r="ATO10" s="11">
        <v>2.5099999999999998</v>
      </c>
      <c r="ATP10" s="11">
        <v>198</v>
      </c>
      <c r="ATQ10" s="11">
        <v>2166.06</v>
      </c>
      <c r="ATR10" s="11">
        <v>0</v>
      </c>
      <c r="ATS10" s="11">
        <v>7</v>
      </c>
      <c r="ATT10" s="11">
        <v>192</v>
      </c>
      <c r="ATU10" s="11">
        <v>125.81</v>
      </c>
      <c r="ATV10" s="11">
        <v>1.37</v>
      </c>
      <c r="ATW10" s="11">
        <v>0.73</v>
      </c>
      <c r="ATX10" s="11">
        <v>0.12</v>
      </c>
      <c r="ATY10" s="11">
        <v>0.14000000000000001</v>
      </c>
      <c r="ATZ10" s="11">
        <v>0.02</v>
      </c>
      <c r="AUA10" s="11">
        <v>0</v>
      </c>
      <c r="AUB10" s="11">
        <v>1376.09</v>
      </c>
      <c r="AUC10" s="11">
        <v>15.02</v>
      </c>
      <c r="AUD10" s="11"/>
      <c r="AUE10" s="11">
        <v>4932</v>
      </c>
      <c r="AUF10" s="11">
        <v>47.54</v>
      </c>
      <c r="AUG10" s="11">
        <v>207</v>
      </c>
      <c r="AUH10" s="11">
        <v>78.180000000000007</v>
      </c>
      <c r="AUI10" s="11">
        <v>216.23</v>
      </c>
      <c r="AUJ10" s="11">
        <v>86.73</v>
      </c>
      <c r="AUK10" s="11">
        <v>0</v>
      </c>
      <c r="AUL10" s="11">
        <v>69.5</v>
      </c>
      <c r="AUM10" s="11">
        <v>4</v>
      </c>
      <c r="AUN10" s="11">
        <v>1</v>
      </c>
      <c r="AUO10" s="11">
        <v>0</v>
      </c>
      <c r="AUP10" s="11">
        <v>15.92</v>
      </c>
      <c r="AUQ10" s="11">
        <v>196</v>
      </c>
      <c r="AUR10" s="11" t="s">
        <v>1649</v>
      </c>
      <c r="AUS10" s="11" t="s">
        <v>368</v>
      </c>
      <c r="AUT10" s="11">
        <v>49.43</v>
      </c>
      <c r="AUU10" s="11">
        <v>87.11</v>
      </c>
      <c r="AUV10" s="11"/>
      <c r="AUW10" s="11">
        <v>0</v>
      </c>
      <c r="AUX10" s="11">
        <v>0</v>
      </c>
      <c r="AUY10" s="11">
        <v>0</v>
      </c>
      <c r="AUZ10" s="11">
        <v>0</v>
      </c>
      <c r="AVA10" s="11">
        <v>0</v>
      </c>
      <c r="AVB10" s="11">
        <v>0</v>
      </c>
      <c r="AVC10" s="11">
        <v>0</v>
      </c>
      <c r="AVD10" s="11">
        <v>0</v>
      </c>
      <c r="AVE10" s="11">
        <v>0</v>
      </c>
      <c r="AVF10" s="11">
        <v>0</v>
      </c>
      <c r="AVG10" s="11">
        <v>0</v>
      </c>
      <c r="AVH10" s="11">
        <v>0</v>
      </c>
      <c r="AVI10" s="11">
        <v>0</v>
      </c>
      <c r="AVJ10" s="11">
        <v>0</v>
      </c>
      <c r="AVK10" s="11">
        <v>0</v>
      </c>
      <c r="AVL10" s="11">
        <v>0</v>
      </c>
      <c r="AVM10" s="11">
        <v>0</v>
      </c>
      <c r="AVN10" s="11">
        <v>0</v>
      </c>
      <c r="AVO10" s="11">
        <v>0</v>
      </c>
      <c r="AVP10" s="11"/>
      <c r="AVQ10" s="11">
        <v>0</v>
      </c>
      <c r="AVR10" s="11">
        <v>0</v>
      </c>
      <c r="AVS10" s="11">
        <v>0</v>
      </c>
      <c r="AVT10" s="11">
        <v>0</v>
      </c>
      <c r="AVU10" s="11">
        <v>0</v>
      </c>
      <c r="AVV10" s="11">
        <v>0</v>
      </c>
      <c r="AVW10" s="11">
        <v>0</v>
      </c>
      <c r="AVX10" s="11">
        <v>0</v>
      </c>
      <c r="AVY10" s="11"/>
      <c r="AVZ10" s="11">
        <v>2</v>
      </c>
      <c r="AWA10" s="11">
        <v>0</v>
      </c>
      <c r="AWB10" s="11">
        <v>0</v>
      </c>
      <c r="AWC10" s="11">
        <v>163580</v>
      </c>
      <c r="AWD10" s="11">
        <v>0</v>
      </c>
      <c r="AWE10" s="11">
        <v>1</v>
      </c>
      <c r="AWF10" s="11">
        <v>1</v>
      </c>
      <c r="AWG10" s="11">
        <v>0</v>
      </c>
      <c r="AWH10" s="11">
        <v>0</v>
      </c>
      <c r="AWI10" s="11">
        <v>4</v>
      </c>
      <c r="AWJ10" s="11">
        <v>0</v>
      </c>
      <c r="AWK10" s="11">
        <v>0</v>
      </c>
      <c r="AWL10" s="11">
        <v>0</v>
      </c>
      <c r="AWM10" s="11">
        <v>0</v>
      </c>
      <c r="AWN10" s="11">
        <v>0.8</v>
      </c>
      <c r="AWO10" s="11">
        <v>0.80400000000000005</v>
      </c>
      <c r="AWP10" s="11">
        <v>0</v>
      </c>
      <c r="AWQ10" s="11">
        <v>0</v>
      </c>
      <c r="AWR10" s="11">
        <v>0</v>
      </c>
      <c r="AWS10" s="11">
        <v>0</v>
      </c>
      <c r="AWT10" s="11">
        <v>0</v>
      </c>
      <c r="AWU10" s="11">
        <v>0</v>
      </c>
      <c r="AWV10" s="11">
        <v>0</v>
      </c>
      <c r="AWW10" s="11">
        <v>0</v>
      </c>
      <c r="AWX10" s="11">
        <v>0</v>
      </c>
      <c r="AWY10" s="11">
        <v>0.19600000000000001</v>
      </c>
      <c r="AWZ10" s="11">
        <v>0</v>
      </c>
      <c r="AXA10" s="11">
        <v>0</v>
      </c>
      <c r="AXB10" s="11">
        <v>0</v>
      </c>
      <c r="AXC10" s="11">
        <v>0</v>
      </c>
      <c r="AXD10" s="11">
        <v>22.4</v>
      </c>
      <c r="AXE10" s="11">
        <v>22.4</v>
      </c>
      <c r="AXF10" s="11">
        <v>0.09</v>
      </c>
      <c r="AXG10" s="11">
        <v>179</v>
      </c>
      <c r="AXH10" s="11">
        <v>3500</v>
      </c>
      <c r="AXI10" s="11">
        <v>5033</v>
      </c>
      <c r="AXJ10" s="11">
        <v>11941</v>
      </c>
      <c r="AXK10" s="11">
        <v>125</v>
      </c>
      <c r="AXL10" s="11">
        <v>1044</v>
      </c>
      <c r="AXM10" s="11">
        <v>777</v>
      </c>
      <c r="AXN10" s="11">
        <v>0</v>
      </c>
      <c r="AXO10" s="11">
        <v>0</v>
      </c>
      <c r="AXP10" s="11">
        <v>0</v>
      </c>
      <c r="AXQ10" s="11">
        <v>0</v>
      </c>
      <c r="AXR10" s="11">
        <v>0</v>
      </c>
      <c r="AXS10" s="11">
        <v>0</v>
      </c>
      <c r="AXT10" s="11"/>
      <c r="AXU10" s="11"/>
      <c r="AXV10" s="11"/>
      <c r="AXW10" s="11"/>
      <c r="AXX10" s="11"/>
      <c r="AXY10" s="11"/>
      <c r="AXZ10" s="11"/>
      <c r="AYA10" s="11"/>
      <c r="AYB10" s="11"/>
      <c r="AYC10" s="11"/>
      <c r="AYD10" s="11"/>
      <c r="AYE10" s="11"/>
      <c r="AYF10" s="11"/>
      <c r="AYG10" s="11"/>
      <c r="AYH10" s="11"/>
      <c r="AYI10" s="11"/>
      <c r="AYJ10" s="11"/>
      <c r="AYK10" s="11">
        <v>0</v>
      </c>
      <c r="AYL10" s="11"/>
      <c r="AYM10" s="11"/>
      <c r="AYN10" s="11"/>
      <c r="AYO10" s="11">
        <v>0</v>
      </c>
      <c r="AYP10" s="11"/>
      <c r="AYQ10" s="11"/>
      <c r="AYR10" s="11"/>
      <c r="AYS10" s="11"/>
      <c r="AYT10" s="11"/>
      <c r="AYU10" s="11"/>
      <c r="AYV10" s="11"/>
      <c r="AYW10" s="11"/>
      <c r="AYX10" s="11"/>
      <c r="AYY10" s="11"/>
      <c r="AYZ10" s="11"/>
      <c r="AZA10" s="11"/>
      <c r="AZB10" s="11"/>
      <c r="AZC10" s="11">
        <v>11.3</v>
      </c>
      <c r="AZD10" s="11">
        <v>6.3</v>
      </c>
      <c r="AZE10" s="11"/>
      <c r="AZF10" s="11"/>
      <c r="AZG10" s="11"/>
      <c r="AZH10" s="11"/>
      <c r="AZI10" s="11"/>
      <c r="AZJ10" s="11">
        <v>29.05</v>
      </c>
      <c r="AZK10" s="11"/>
      <c r="AZL10" s="34">
        <v>7.5832849187991904E-3</v>
      </c>
      <c r="AZM10" s="11"/>
      <c r="AZN10" s="11">
        <v>0.09</v>
      </c>
      <c r="AZO10" s="11"/>
      <c r="AZP10" s="11"/>
      <c r="AZQ10" s="34">
        <v>1.9779779518598801E-3</v>
      </c>
      <c r="AZR10" s="11"/>
      <c r="AZS10" s="11">
        <v>0.02</v>
      </c>
      <c r="AZT10" s="11"/>
      <c r="AZU10" s="11"/>
      <c r="AZV10" s="11">
        <v>2.74</v>
      </c>
      <c r="AZW10" s="11"/>
      <c r="AZX10" s="11">
        <v>31.7</v>
      </c>
      <c r="AZY10" s="11"/>
      <c r="AZZ10" s="11"/>
      <c r="BAA10" s="11"/>
      <c r="BAB10" s="11"/>
      <c r="BAC10" s="11"/>
      <c r="BAD10" s="11"/>
      <c r="BAE10" s="13">
        <f t="shared" si="0"/>
        <v>1012.3399999999999</v>
      </c>
      <c r="BAF10" s="13">
        <f t="shared" si="3"/>
        <v>2.0432512242712559</v>
      </c>
      <c r="BAG10" s="35">
        <f t="shared" si="4"/>
        <v>7.833533321119563</v>
      </c>
      <c r="BAH10" s="13" t="e">
        <f>#REF!*10000/(FA10*1.033)*1000</f>
        <v>#REF!</v>
      </c>
      <c r="BAI10" s="13">
        <f t="shared" si="1"/>
        <v>2429.8160696999034</v>
      </c>
      <c r="BAJ10" s="13">
        <f t="shared" si="2"/>
        <v>1.37</v>
      </c>
      <c r="BAK10" s="38">
        <v>3.5565555555555544</v>
      </c>
      <c r="BAL10" s="38">
        <v>2.3482945736434107</v>
      </c>
      <c r="BAM10" s="38">
        <v>6.7049078558245823</v>
      </c>
      <c r="BAN10" s="38">
        <v>4.7382334443981682</v>
      </c>
      <c r="BAO10" s="38">
        <v>4.0009994043621084</v>
      </c>
      <c r="BAP10" s="38">
        <v>3.7244773662551447</v>
      </c>
      <c r="BAQ10" s="38">
        <v>5.3386751363766853</v>
      </c>
      <c r="BAR10" s="38">
        <v>1.6429815217857031</v>
      </c>
      <c r="BAS10" s="38">
        <v>1.5943301777813292</v>
      </c>
      <c r="BAT10" s="38">
        <v>3.4729154501266466</v>
      </c>
      <c r="BAU10" s="38">
        <v>5.1240998702953977</v>
      </c>
      <c r="BAV10" s="38">
        <v>4.2473012997049864</v>
      </c>
      <c r="BAW10" s="38">
        <v>4.9609696795709368</v>
      </c>
      <c r="BAX10" s="38">
        <v>4.6135421318003562</v>
      </c>
      <c r="BAY10" s="38">
        <v>4.7518506001991252</v>
      </c>
      <c r="BAZ10" s="36">
        <v>7.7564064801178212</v>
      </c>
      <c r="BBA10" s="36">
        <v>10</v>
      </c>
      <c r="BBB10" s="36">
        <v>7.380666684114912</v>
      </c>
      <c r="BBC10" s="37">
        <v>6.0788091804683635</v>
      </c>
      <c r="BBD10" s="37">
        <v>3.0302550085900286</v>
      </c>
      <c r="BBE10" s="36">
        <v>6.7558347844642617</v>
      </c>
    </row>
    <row r="11" spans="1:1409" x14ac:dyDescent="0.2">
      <c r="A11" t="s">
        <v>89</v>
      </c>
      <c r="B11" s="28">
        <v>15049247</v>
      </c>
      <c r="C11" t="s">
        <v>1737</v>
      </c>
      <c r="D11" t="s">
        <v>1501</v>
      </c>
      <c r="E11" s="28">
        <v>2013</v>
      </c>
      <c r="F11" s="29">
        <v>44265</v>
      </c>
      <c r="G11" s="28" t="s">
        <v>90</v>
      </c>
      <c r="H11" s="31" t="s">
        <v>91</v>
      </c>
      <c r="I11" s="31" t="s">
        <v>91</v>
      </c>
      <c r="J11" s="31" t="s">
        <v>92</v>
      </c>
      <c r="K11" s="31"/>
      <c r="L11" s="1" t="s">
        <v>91</v>
      </c>
      <c r="M11" s="1" t="s">
        <v>91</v>
      </c>
      <c r="N11" s="1" t="s">
        <v>93</v>
      </c>
      <c r="O11" s="1" t="s">
        <v>91</v>
      </c>
      <c r="P11" s="1"/>
      <c r="Q11" s="1" t="s">
        <v>91</v>
      </c>
      <c r="R11" s="1" t="s">
        <v>91</v>
      </c>
      <c r="S11" s="1" t="s">
        <v>91</v>
      </c>
      <c r="T11" s="1" t="s">
        <v>91</v>
      </c>
      <c r="U11" s="1"/>
      <c r="V11" s="1"/>
      <c r="W11" s="1" t="s">
        <v>91</v>
      </c>
      <c r="X11" s="1"/>
      <c r="Y11" s="1"/>
      <c r="Z11" s="31" t="s">
        <v>94</v>
      </c>
      <c r="AA11" s="31" t="s">
        <v>91</v>
      </c>
      <c r="AB11" s="31">
        <v>2</v>
      </c>
      <c r="AC11" s="31">
        <v>16000</v>
      </c>
      <c r="AD11" s="31" t="s">
        <v>91</v>
      </c>
      <c r="AE11" s="31"/>
      <c r="AF11" s="31">
        <v>0</v>
      </c>
      <c r="AG11" s="31"/>
      <c r="AH11" s="31"/>
      <c r="AI11" s="31">
        <v>0</v>
      </c>
      <c r="AJ11" s="31">
        <v>0</v>
      </c>
      <c r="AK11" s="31"/>
      <c r="AL11" s="31" t="s">
        <v>91</v>
      </c>
      <c r="AM11" s="31"/>
      <c r="AN11" s="31"/>
      <c r="AO11" s="31"/>
      <c r="AP11" s="31" t="s">
        <v>91</v>
      </c>
      <c r="AQ11" s="31"/>
      <c r="AR11" s="31"/>
      <c r="AS11" s="31"/>
      <c r="AT11" s="31">
        <v>3450</v>
      </c>
      <c r="AU11" s="31">
        <v>0</v>
      </c>
      <c r="AV11" s="31">
        <v>0</v>
      </c>
      <c r="AW11" s="31"/>
      <c r="AX11" s="31" t="s">
        <v>95</v>
      </c>
      <c r="AY11" s="31">
        <v>193</v>
      </c>
      <c r="AZ11" s="31">
        <v>0</v>
      </c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 t="s">
        <v>95</v>
      </c>
      <c r="BR11" s="31">
        <v>0</v>
      </c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0" t="s">
        <v>1807</v>
      </c>
      <c r="CP11" s="30"/>
      <c r="CQ11" s="30"/>
      <c r="CR11" s="30">
        <v>100</v>
      </c>
      <c r="CS11" s="30"/>
      <c r="CT11" s="30"/>
      <c r="CU11" s="30">
        <v>56</v>
      </c>
      <c r="CV11" s="30">
        <v>21</v>
      </c>
      <c r="CW11" s="30">
        <v>15</v>
      </c>
      <c r="CX11" s="30">
        <v>17</v>
      </c>
      <c r="CY11" s="30">
        <v>0</v>
      </c>
      <c r="CZ11" s="30">
        <v>0</v>
      </c>
      <c r="DA11" s="30">
        <v>56</v>
      </c>
      <c r="DB11" s="30">
        <v>21</v>
      </c>
      <c r="DC11" s="30">
        <v>15</v>
      </c>
      <c r="DD11" s="30">
        <v>17</v>
      </c>
      <c r="DE11" s="30"/>
      <c r="DF11" s="30"/>
      <c r="DG11" s="30">
        <v>56</v>
      </c>
      <c r="DH11" s="30">
        <v>21</v>
      </c>
      <c r="DI11" s="30">
        <v>15</v>
      </c>
      <c r="DJ11" s="30">
        <v>17</v>
      </c>
      <c r="DK11" s="30"/>
      <c r="DL11" s="30"/>
      <c r="DM11" s="30">
        <v>700</v>
      </c>
      <c r="DN11" s="30">
        <v>215</v>
      </c>
      <c r="DO11" s="30">
        <v>323</v>
      </c>
      <c r="DP11" s="30">
        <v>644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/>
      <c r="DY11" s="30">
        <v>9</v>
      </c>
      <c r="DZ11" s="30">
        <v>0</v>
      </c>
      <c r="EA11" s="30">
        <v>0</v>
      </c>
      <c r="EB11" s="30">
        <v>0</v>
      </c>
      <c r="EC11" s="30">
        <v>2</v>
      </c>
      <c r="ED11" s="30">
        <v>0</v>
      </c>
      <c r="EE11" s="30">
        <v>3</v>
      </c>
      <c r="EF11" s="30">
        <v>2</v>
      </c>
      <c r="EG11" s="30">
        <v>0</v>
      </c>
      <c r="EH11" s="30"/>
      <c r="EI11" s="30">
        <v>0</v>
      </c>
      <c r="EJ11" s="30">
        <v>0</v>
      </c>
      <c r="EK11" s="30">
        <v>0</v>
      </c>
      <c r="EL11" s="30">
        <v>0</v>
      </c>
      <c r="EM11" s="30">
        <v>0</v>
      </c>
      <c r="EN11" s="30">
        <v>0</v>
      </c>
      <c r="EO11" s="30">
        <v>700</v>
      </c>
      <c r="EP11" s="30">
        <v>0</v>
      </c>
      <c r="EQ11" s="30">
        <v>0</v>
      </c>
      <c r="ER11" s="30">
        <v>0</v>
      </c>
      <c r="ES11" s="30">
        <v>215</v>
      </c>
      <c r="ET11" s="30"/>
      <c r="EU11" s="30">
        <v>592</v>
      </c>
      <c r="EV11" s="30">
        <v>53</v>
      </c>
      <c r="EW11" s="30">
        <v>0</v>
      </c>
      <c r="EX11" s="30"/>
      <c r="EY11" s="30">
        <v>256753</v>
      </c>
      <c r="EZ11" s="30">
        <v>25000</v>
      </c>
      <c r="FA11" s="30">
        <v>281753</v>
      </c>
      <c r="FB11" s="30">
        <v>46.8</v>
      </c>
      <c r="FC11" s="30">
        <v>38.200000000000003</v>
      </c>
      <c r="FD11" s="30"/>
      <c r="FE11" s="30">
        <v>35</v>
      </c>
      <c r="FF11" s="30" t="s">
        <v>1806</v>
      </c>
      <c r="FG11" s="30">
        <v>16</v>
      </c>
      <c r="FH11" s="30"/>
      <c r="FI11" s="30"/>
      <c r="FJ11" s="30"/>
      <c r="FK11" s="30"/>
      <c r="FL11" s="30"/>
      <c r="FM11" s="30"/>
      <c r="FN11" s="30">
        <v>0</v>
      </c>
      <c r="FO11" s="30">
        <v>0</v>
      </c>
      <c r="FP11" s="30"/>
      <c r="FQ11" s="30"/>
      <c r="FR11" s="30"/>
      <c r="FS11" s="30">
        <v>84.9</v>
      </c>
      <c r="FT11" s="30">
        <v>8612</v>
      </c>
      <c r="FU11" s="32">
        <v>365</v>
      </c>
      <c r="FV11" s="32">
        <v>365</v>
      </c>
      <c r="FW11" s="32">
        <v>365</v>
      </c>
      <c r="FX11" s="32">
        <v>334</v>
      </c>
      <c r="FY11" s="32">
        <v>0</v>
      </c>
      <c r="FZ11" s="32">
        <v>98</v>
      </c>
      <c r="GA11" s="32">
        <v>152</v>
      </c>
      <c r="GB11" s="32">
        <v>137</v>
      </c>
      <c r="GC11" s="32">
        <v>137</v>
      </c>
      <c r="GD11" s="32" t="s">
        <v>1817</v>
      </c>
      <c r="GE11" s="32" t="s">
        <v>1817</v>
      </c>
      <c r="GF11" s="32" t="s">
        <v>1817</v>
      </c>
      <c r="GG11" s="32" t="s">
        <v>1817</v>
      </c>
      <c r="GH11" s="32" t="s">
        <v>91</v>
      </c>
      <c r="GI11" s="32" t="s">
        <v>91</v>
      </c>
      <c r="GJ11" s="32">
        <v>0</v>
      </c>
      <c r="GK11" s="32" t="s">
        <v>367</v>
      </c>
      <c r="GL11" s="32">
        <v>2</v>
      </c>
      <c r="GM11" s="32"/>
      <c r="GN11" s="32" t="s">
        <v>368</v>
      </c>
      <c r="GO11" s="32" t="s">
        <v>369</v>
      </c>
      <c r="GP11" s="32" t="s">
        <v>370</v>
      </c>
      <c r="GQ11" s="32" t="s">
        <v>371</v>
      </c>
      <c r="GR11" s="32">
        <v>0</v>
      </c>
      <c r="GS11" s="32">
        <v>0</v>
      </c>
      <c r="GT11" s="32">
        <v>0</v>
      </c>
      <c r="GU11" s="32">
        <v>0</v>
      </c>
      <c r="GV11" s="32">
        <v>0</v>
      </c>
      <c r="GW11" s="32">
        <v>0</v>
      </c>
      <c r="GX11" s="32">
        <v>0</v>
      </c>
      <c r="GY11" s="32">
        <v>5.8</v>
      </c>
      <c r="GZ11" s="32">
        <v>8</v>
      </c>
      <c r="HA11" s="32">
        <v>3.5</v>
      </c>
      <c r="HB11" s="32">
        <v>5.8</v>
      </c>
      <c r="HC11" s="32">
        <v>29</v>
      </c>
      <c r="HD11" s="32">
        <v>0</v>
      </c>
      <c r="HE11" s="32">
        <v>0</v>
      </c>
      <c r="HF11" s="32">
        <v>2.2999999999999998</v>
      </c>
      <c r="HG11" s="32">
        <v>2.2000000000000002</v>
      </c>
      <c r="HH11" s="32">
        <v>2</v>
      </c>
      <c r="HI11" s="32">
        <v>4.0999999999999996</v>
      </c>
      <c r="HJ11" s="32">
        <v>10.9</v>
      </c>
      <c r="HK11" s="32">
        <v>0</v>
      </c>
      <c r="HL11" s="32">
        <v>0</v>
      </c>
      <c r="HM11" s="32"/>
      <c r="HN11" s="32"/>
      <c r="HO11" s="32">
        <v>0</v>
      </c>
      <c r="HP11" s="32">
        <v>5.8</v>
      </c>
      <c r="HQ11" s="32">
        <v>8</v>
      </c>
      <c r="HR11" s="32">
        <v>3.5</v>
      </c>
      <c r="HS11" s="32">
        <v>2.2999999999999998</v>
      </c>
      <c r="HT11" s="32">
        <v>2.2000000000000002</v>
      </c>
      <c r="HU11" s="32">
        <v>2</v>
      </c>
      <c r="HV11" s="4">
        <v>0</v>
      </c>
      <c r="HW11" s="4">
        <v>30</v>
      </c>
      <c r="HX11" s="4">
        <v>84</v>
      </c>
      <c r="HY11" s="4">
        <v>0</v>
      </c>
      <c r="HZ11" s="4">
        <v>0</v>
      </c>
      <c r="IA11" s="4">
        <v>0</v>
      </c>
      <c r="IB11" s="4">
        <v>0</v>
      </c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>
        <v>0</v>
      </c>
      <c r="IP11" s="4">
        <v>0</v>
      </c>
      <c r="IQ11" s="4">
        <v>0</v>
      </c>
      <c r="IR11" s="4">
        <v>0</v>
      </c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>
        <v>0</v>
      </c>
      <c r="KD11" s="4">
        <v>8</v>
      </c>
      <c r="KE11" s="4">
        <v>8</v>
      </c>
      <c r="KF11" s="4">
        <v>0</v>
      </c>
      <c r="KG11" s="4">
        <v>0</v>
      </c>
      <c r="KH11" s="4">
        <v>0</v>
      </c>
      <c r="KI11" s="4"/>
      <c r="KJ11" s="4">
        <v>0</v>
      </c>
      <c r="KK11" s="4">
        <v>0</v>
      </c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>
        <v>54</v>
      </c>
      <c r="LI11" s="4">
        <v>0</v>
      </c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>
        <v>0</v>
      </c>
      <c r="MG11" s="4">
        <v>0</v>
      </c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>
        <v>0</v>
      </c>
      <c r="NE11" s="4">
        <v>0</v>
      </c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>
        <v>0</v>
      </c>
      <c r="OC11" s="4">
        <v>0</v>
      </c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>
        <v>0</v>
      </c>
      <c r="PA11" s="4">
        <v>0</v>
      </c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>
        <v>0</v>
      </c>
      <c r="PX11" s="4">
        <v>1620</v>
      </c>
      <c r="PY11" s="4">
        <v>0</v>
      </c>
      <c r="PZ11" s="4">
        <v>0</v>
      </c>
      <c r="QA11" s="4">
        <v>0</v>
      </c>
      <c r="QB11" s="4">
        <v>0</v>
      </c>
      <c r="QC11" s="4" t="s">
        <v>739</v>
      </c>
      <c r="QD11" s="4"/>
      <c r="QE11" s="4"/>
      <c r="QF11" s="4"/>
      <c r="QG11" s="4"/>
      <c r="QH11" s="4"/>
      <c r="QI11" s="4">
        <v>0</v>
      </c>
      <c r="QJ11" s="4">
        <v>10</v>
      </c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>
        <v>0</v>
      </c>
      <c r="RH11" s="4">
        <v>66</v>
      </c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>
        <v>70</v>
      </c>
      <c r="TM11" s="4"/>
      <c r="TN11" s="4"/>
      <c r="TO11" s="4"/>
      <c r="TP11" s="4"/>
      <c r="TQ11" s="4"/>
      <c r="TR11" s="4"/>
      <c r="TS11" s="4"/>
      <c r="TT11" s="4"/>
      <c r="TU11" s="4"/>
      <c r="TV11" s="4">
        <v>0</v>
      </c>
      <c r="TW11" s="4"/>
      <c r="TX11" s="4">
        <v>0</v>
      </c>
      <c r="TY11" s="4" t="s">
        <v>91</v>
      </c>
      <c r="TZ11" s="4">
        <v>0</v>
      </c>
      <c r="UA11" s="4">
        <v>114</v>
      </c>
      <c r="UB11" s="4">
        <v>0</v>
      </c>
      <c r="UC11" s="4">
        <v>0</v>
      </c>
      <c r="UD11" s="4">
        <v>0</v>
      </c>
      <c r="UE11" s="4">
        <v>0</v>
      </c>
      <c r="UF11" s="4">
        <v>0</v>
      </c>
      <c r="UG11" s="4">
        <v>0</v>
      </c>
      <c r="UH11" s="4">
        <v>100</v>
      </c>
      <c r="UI11" s="4">
        <v>332</v>
      </c>
      <c r="UJ11" s="4">
        <v>100</v>
      </c>
      <c r="UK11" s="4">
        <v>12900</v>
      </c>
      <c r="UL11" s="4">
        <v>100</v>
      </c>
      <c r="UM11" s="4">
        <v>0</v>
      </c>
      <c r="UN11" s="4">
        <v>100</v>
      </c>
      <c r="UO11" s="4">
        <v>80</v>
      </c>
      <c r="UP11" s="4">
        <v>100</v>
      </c>
      <c r="UQ11" s="4">
        <v>5900</v>
      </c>
      <c r="UR11" s="4">
        <v>100</v>
      </c>
      <c r="US11" s="4">
        <v>4409</v>
      </c>
      <c r="UT11" s="4">
        <v>100</v>
      </c>
      <c r="UU11" s="4">
        <v>0</v>
      </c>
      <c r="UV11" s="4">
        <v>100</v>
      </c>
      <c r="UW11" s="4">
        <v>0</v>
      </c>
      <c r="UX11" s="4">
        <v>100</v>
      </c>
      <c r="UY11" s="5">
        <v>230</v>
      </c>
      <c r="UZ11" s="5">
        <v>0</v>
      </c>
      <c r="VA11" s="5">
        <v>30</v>
      </c>
      <c r="VB11" s="5"/>
      <c r="VC11" s="5"/>
      <c r="VD11" s="5"/>
      <c r="VE11" s="5">
        <v>0</v>
      </c>
      <c r="VF11" s="5">
        <v>0</v>
      </c>
      <c r="VG11" s="5">
        <v>0</v>
      </c>
      <c r="VH11" s="5">
        <v>0</v>
      </c>
      <c r="VI11" s="5"/>
      <c r="VJ11" s="5"/>
      <c r="VK11" s="5"/>
      <c r="VL11" s="5"/>
      <c r="VM11" s="5"/>
      <c r="VN11" s="5"/>
      <c r="VO11" s="5"/>
      <c r="VP11" s="5"/>
      <c r="VQ11" s="5"/>
      <c r="VR11" s="5">
        <v>0</v>
      </c>
      <c r="VS11" s="5">
        <v>0</v>
      </c>
      <c r="VT11" s="5">
        <v>0</v>
      </c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 t="s">
        <v>1881</v>
      </c>
      <c r="WF11" s="5"/>
      <c r="WG11" s="5"/>
      <c r="WH11" s="5"/>
      <c r="WI11" s="5"/>
      <c r="WJ11" s="5"/>
      <c r="WK11" s="5"/>
      <c r="WL11" s="5"/>
      <c r="WM11" s="5"/>
      <c r="WN11" s="5"/>
      <c r="WO11" s="5">
        <v>22</v>
      </c>
      <c r="WP11" s="5"/>
      <c r="WQ11" s="5"/>
      <c r="WR11" s="5"/>
      <c r="WS11" s="5"/>
      <c r="WT11" s="5"/>
      <c r="WU11" s="5"/>
      <c r="WV11" s="5"/>
      <c r="WW11" s="5"/>
      <c r="WX11" s="5"/>
      <c r="WY11" s="5">
        <v>0</v>
      </c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 t="s">
        <v>1424</v>
      </c>
      <c r="YH11" s="5" t="s">
        <v>1425</v>
      </c>
      <c r="YI11" s="5"/>
      <c r="YJ11" s="5"/>
      <c r="YK11" s="5"/>
      <c r="YL11" s="5"/>
      <c r="YM11" s="5" t="s">
        <v>1426</v>
      </c>
      <c r="YN11" s="5"/>
      <c r="YO11" s="5"/>
      <c r="YP11" s="5"/>
      <c r="YQ11" s="5">
        <v>56.7</v>
      </c>
      <c r="YR11" s="5">
        <v>4.5</v>
      </c>
      <c r="YS11" s="5"/>
      <c r="YT11" s="5"/>
      <c r="YU11" s="5"/>
      <c r="YV11" s="5"/>
      <c r="YW11" s="5">
        <v>9.8000000000000007</v>
      </c>
      <c r="YX11" s="5"/>
      <c r="YY11" s="5"/>
      <c r="YZ11" s="5"/>
      <c r="ZA11" s="5">
        <v>0</v>
      </c>
      <c r="ZB11" s="5">
        <v>0</v>
      </c>
      <c r="ZC11" s="5"/>
      <c r="ZD11" s="5"/>
      <c r="ZE11" s="5"/>
      <c r="ZF11" s="5"/>
      <c r="ZG11" s="5">
        <v>0</v>
      </c>
      <c r="ZH11" s="5"/>
      <c r="ZI11" s="5"/>
      <c r="ZJ11" s="5"/>
      <c r="ZK11" s="5" t="s">
        <v>1427</v>
      </c>
      <c r="ZL11" s="5" t="s">
        <v>1873</v>
      </c>
      <c r="ZM11" s="5"/>
      <c r="ZN11" s="5">
        <v>1</v>
      </c>
      <c r="ZO11" s="5">
        <v>1.3</v>
      </c>
      <c r="ZP11" s="5"/>
      <c r="ZQ11" s="5">
        <v>0</v>
      </c>
      <c r="ZR11" s="5">
        <v>0</v>
      </c>
      <c r="ZS11" s="5" t="s">
        <v>1874</v>
      </c>
      <c r="ZT11" s="5" t="s">
        <v>1428</v>
      </c>
      <c r="ZU11" s="5" t="s">
        <v>1429</v>
      </c>
      <c r="ZV11" s="5"/>
      <c r="ZW11" s="5"/>
      <c r="ZX11" s="5"/>
      <c r="ZY11" s="5"/>
      <c r="ZZ11" s="5"/>
      <c r="AAA11" s="5" t="s">
        <v>1881</v>
      </c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 t="s">
        <v>1424</v>
      </c>
      <c r="AAQ11" s="5" t="s">
        <v>1425</v>
      </c>
      <c r="AAR11" s="5"/>
      <c r="AAS11" s="5"/>
      <c r="AAT11" s="5"/>
      <c r="AAU11" s="5"/>
      <c r="AAV11" s="5" t="s">
        <v>1426</v>
      </c>
      <c r="AAW11" s="5"/>
      <c r="AAX11" s="5"/>
      <c r="AAY11" s="5"/>
      <c r="AAZ11" s="5" t="s">
        <v>1427</v>
      </c>
      <c r="ABA11" s="5" t="s">
        <v>1873</v>
      </c>
      <c r="ABB11" s="5"/>
      <c r="ABC11" s="5">
        <v>140</v>
      </c>
      <c r="ABD11" s="5">
        <v>60</v>
      </c>
      <c r="ABE11" s="5">
        <v>165</v>
      </c>
      <c r="ABF11" s="5"/>
      <c r="ABG11" s="5">
        <v>0</v>
      </c>
      <c r="ABH11" s="5">
        <v>30</v>
      </c>
      <c r="ABI11" s="5">
        <v>70</v>
      </c>
      <c r="ABJ11" s="5"/>
      <c r="ABK11" s="5"/>
      <c r="ABL11" s="5"/>
      <c r="ABM11" s="5"/>
      <c r="ABN11" s="5"/>
      <c r="ABO11" s="5"/>
      <c r="ABP11" s="5">
        <v>0</v>
      </c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>
        <v>2.77</v>
      </c>
      <c r="ACF11" s="5">
        <v>0.22</v>
      </c>
      <c r="ACG11" s="5"/>
      <c r="ACH11" s="5"/>
      <c r="ACI11" s="5"/>
      <c r="ACJ11" s="5"/>
      <c r="ACK11" s="5"/>
      <c r="ACL11" s="5"/>
      <c r="ACM11" s="5"/>
      <c r="ACN11" s="5"/>
      <c r="ACO11" s="5">
        <v>0.12</v>
      </c>
      <c r="ACP11" s="5"/>
      <c r="ACQ11" s="5"/>
      <c r="ACR11" s="5">
        <v>100</v>
      </c>
      <c r="ACS11" s="5">
        <v>0</v>
      </c>
      <c r="ACT11" s="5">
        <v>0</v>
      </c>
      <c r="ACU11" s="5"/>
      <c r="ACV11" s="5"/>
      <c r="ACW11" s="5"/>
      <c r="ACX11" s="5"/>
      <c r="ACY11" s="5"/>
      <c r="ACZ11" s="5"/>
      <c r="ADA11" s="5">
        <v>0</v>
      </c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>
        <v>2.77</v>
      </c>
      <c r="ADQ11" s="5">
        <v>0.22</v>
      </c>
      <c r="ADR11" s="5"/>
      <c r="ADS11" s="5"/>
      <c r="ADT11" s="5"/>
      <c r="ADU11" s="5"/>
      <c r="ADV11" s="5"/>
      <c r="ADW11" s="5"/>
      <c r="ADX11" s="5"/>
      <c r="ADY11" s="5"/>
      <c r="ADZ11" s="5">
        <v>0</v>
      </c>
      <c r="AEA11" s="5"/>
      <c r="AEB11" s="5"/>
      <c r="AEC11" s="5">
        <v>20</v>
      </c>
      <c r="AED11" s="5">
        <v>0</v>
      </c>
      <c r="AEE11" s="5">
        <v>80</v>
      </c>
      <c r="AEF11" s="5"/>
      <c r="AEG11" s="5"/>
      <c r="AEH11" s="5"/>
      <c r="AEI11" s="5"/>
      <c r="AEJ11" s="5"/>
      <c r="AEK11" s="5"/>
      <c r="AEL11" s="5">
        <v>0</v>
      </c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>
        <v>2.77</v>
      </c>
      <c r="AFB11" s="5">
        <v>0.22</v>
      </c>
      <c r="AFC11" s="5"/>
      <c r="AFD11" s="5"/>
      <c r="AFE11" s="5"/>
      <c r="AFF11" s="5"/>
      <c r="AFG11" s="5"/>
      <c r="AFH11" s="5"/>
      <c r="AFI11" s="5"/>
      <c r="AFJ11" s="5"/>
      <c r="AFK11" s="5">
        <v>0</v>
      </c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 t="s">
        <v>1878</v>
      </c>
      <c r="AGZ11" s="5">
        <v>245</v>
      </c>
      <c r="AHA11" s="5">
        <v>120</v>
      </c>
      <c r="AHB11" s="5">
        <v>0</v>
      </c>
      <c r="AHC11" s="5"/>
      <c r="AHD11" s="5">
        <v>80</v>
      </c>
      <c r="AHE11" s="5"/>
      <c r="AHF11" s="5"/>
      <c r="AHG11" s="5"/>
      <c r="AHH11" s="5"/>
      <c r="AHI11" s="5"/>
      <c r="AHJ11" s="5"/>
      <c r="AHK11" s="5">
        <v>20</v>
      </c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>
        <v>1.91</v>
      </c>
      <c r="AIG11" s="5"/>
      <c r="AIH11" s="5"/>
      <c r="AII11" s="5"/>
      <c r="AIJ11" s="5"/>
      <c r="AIK11" s="5">
        <v>0.26</v>
      </c>
      <c r="AIL11" s="5"/>
      <c r="AIM11" s="5">
        <v>80</v>
      </c>
      <c r="AIN11" s="5"/>
      <c r="AIO11" s="5">
        <v>0</v>
      </c>
      <c r="AIP11" s="5"/>
      <c r="AIQ11" s="5"/>
      <c r="AIR11" s="5"/>
      <c r="AIS11" s="5"/>
      <c r="AIT11" s="5"/>
      <c r="AIU11" s="5"/>
      <c r="AIV11" s="5">
        <v>20</v>
      </c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>
        <v>0</v>
      </c>
      <c r="AJR11" s="5"/>
      <c r="AJS11" s="5"/>
      <c r="AJT11" s="5"/>
      <c r="AJU11" s="5"/>
      <c r="AJV11" s="5">
        <v>0</v>
      </c>
      <c r="AJW11" s="5"/>
      <c r="AJX11" s="5" t="s">
        <v>1879</v>
      </c>
      <c r="AJY11" s="5">
        <v>185</v>
      </c>
      <c r="AJZ11" s="5">
        <v>180</v>
      </c>
      <c r="AKA11" s="5">
        <v>0</v>
      </c>
      <c r="AKB11" s="5"/>
      <c r="AKC11" s="5">
        <v>80</v>
      </c>
      <c r="AKD11" s="5"/>
      <c r="AKE11" s="5"/>
      <c r="AKF11" s="5"/>
      <c r="AKG11" s="5"/>
      <c r="AKH11" s="5"/>
      <c r="AKI11" s="5"/>
      <c r="AKJ11" s="5">
        <v>20</v>
      </c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>
        <v>75</v>
      </c>
      <c r="ALM11" s="5"/>
      <c r="ALN11" s="5">
        <v>0</v>
      </c>
      <c r="ALO11" s="5"/>
      <c r="ALP11" s="5"/>
      <c r="ALQ11" s="5"/>
      <c r="ALR11" s="5"/>
      <c r="ALS11" s="5"/>
      <c r="ALT11" s="5"/>
      <c r="ALU11" s="5">
        <v>25</v>
      </c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  <c r="AMK11" s="5"/>
      <c r="AML11" s="5"/>
      <c r="AMM11" s="5"/>
      <c r="AMN11" s="5"/>
      <c r="AMO11" s="5"/>
      <c r="AMP11" s="5"/>
      <c r="AMQ11" s="5"/>
      <c r="AMR11" s="5"/>
      <c r="AMS11" s="5"/>
      <c r="AMT11" s="5"/>
      <c r="AMU11" s="5"/>
      <c r="AMV11" s="5"/>
      <c r="AMW11" s="5" t="s">
        <v>1880</v>
      </c>
      <c r="AMX11" s="5">
        <v>160</v>
      </c>
      <c r="AMY11" s="5">
        <v>174</v>
      </c>
      <c r="AMZ11" s="5">
        <v>0</v>
      </c>
      <c r="ANA11" s="5"/>
      <c r="ANB11" s="5">
        <v>80</v>
      </c>
      <c r="ANC11" s="5"/>
      <c r="AND11" s="5"/>
      <c r="ANE11" s="5"/>
      <c r="ANF11" s="5"/>
      <c r="ANG11" s="5"/>
      <c r="ANH11" s="5"/>
      <c r="ANI11" s="5">
        <v>20</v>
      </c>
      <c r="ANJ11" s="5"/>
      <c r="ANK11" s="5"/>
      <c r="ANL11" s="5"/>
      <c r="ANM11" s="5"/>
      <c r="ANN11" s="5"/>
      <c r="ANO11" s="5"/>
      <c r="ANP11" s="5"/>
      <c r="ANQ11" s="5"/>
      <c r="ANR11" s="5"/>
      <c r="ANS11" s="5"/>
      <c r="ANT11" s="5"/>
      <c r="ANU11" s="5"/>
      <c r="ANV11" s="5"/>
      <c r="ANW11" s="5"/>
      <c r="ANX11" s="5"/>
      <c r="ANY11" s="5"/>
      <c r="ANZ11" s="5"/>
      <c r="AOA11" s="5"/>
      <c r="AOB11" s="5"/>
      <c r="AOC11" s="5"/>
      <c r="AOD11" s="5"/>
      <c r="AOE11" s="5"/>
      <c r="AOF11" s="5"/>
      <c r="AOG11" s="5"/>
      <c r="AOH11" s="5"/>
      <c r="AOI11" s="5"/>
      <c r="AOJ11" s="5"/>
      <c r="AOK11" s="5">
        <v>100</v>
      </c>
      <c r="AOL11" s="5"/>
      <c r="AOM11" s="5">
        <v>0</v>
      </c>
      <c r="AON11" s="5"/>
      <c r="AOO11" s="5"/>
      <c r="AOP11" s="5"/>
      <c r="AOQ11" s="5"/>
      <c r="AOR11" s="5"/>
      <c r="AOS11" s="5"/>
      <c r="AOT11" s="5">
        <v>0</v>
      </c>
      <c r="AOU11" s="5"/>
      <c r="AOV11" s="5"/>
      <c r="AOW11" s="5"/>
      <c r="AOX11" s="5"/>
      <c r="AOY11" s="5"/>
      <c r="AOZ11" s="5"/>
      <c r="APA11" s="5"/>
      <c r="APB11" s="5"/>
      <c r="APC11" s="5"/>
      <c r="APD11" s="5"/>
      <c r="APE11" s="5"/>
      <c r="APF11" s="5"/>
      <c r="APG11" s="5"/>
      <c r="APH11" s="5"/>
      <c r="API11" s="5"/>
      <c r="APJ11" s="5"/>
      <c r="APK11" s="5"/>
      <c r="APL11" s="5"/>
      <c r="APM11" s="5"/>
      <c r="APN11" s="5"/>
      <c r="APO11" s="11">
        <v>100</v>
      </c>
      <c r="APP11" s="11">
        <v>0</v>
      </c>
      <c r="APQ11" s="11">
        <v>0</v>
      </c>
      <c r="APR11" s="11">
        <v>0</v>
      </c>
      <c r="APS11" s="11">
        <v>0</v>
      </c>
      <c r="APT11" s="11">
        <v>0</v>
      </c>
      <c r="APU11" s="11" t="s">
        <v>1650</v>
      </c>
      <c r="APV11" s="11">
        <v>281350.14</v>
      </c>
      <c r="APW11" s="11">
        <v>5031</v>
      </c>
      <c r="APX11" s="11">
        <v>2472</v>
      </c>
      <c r="APY11" s="11">
        <v>0.7</v>
      </c>
      <c r="APZ11" s="11">
        <v>114</v>
      </c>
      <c r="AQA11" s="11">
        <v>114</v>
      </c>
      <c r="AQB11" s="11">
        <v>114</v>
      </c>
      <c r="AQC11" s="11">
        <v>0</v>
      </c>
      <c r="AQD11" s="11">
        <v>5900</v>
      </c>
      <c r="AQE11" s="11"/>
      <c r="AQF11" s="11">
        <v>0</v>
      </c>
      <c r="AQG11" s="11"/>
      <c r="AQH11" s="11"/>
      <c r="AQI11" s="11"/>
      <c r="AQJ11" s="11">
        <v>0</v>
      </c>
      <c r="AQK11" s="11">
        <v>0</v>
      </c>
      <c r="AQL11" s="11">
        <v>0</v>
      </c>
      <c r="AQM11" s="11">
        <v>0</v>
      </c>
      <c r="AQN11" s="11">
        <v>0</v>
      </c>
      <c r="AQO11" s="11">
        <v>0</v>
      </c>
      <c r="AQP11" s="11">
        <v>0</v>
      </c>
      <c r="AQQ11" s="11">
        <v>0</v>
      </c>
      <c r="AQR11" s="11">
        <v>0</v>
      </c>
      <c r="AQS11" s="11"/>
      <c r="AQT11" s="11">
        <v>9.02</v>
      </c>
      <c r="AQU11" s="11">
        <v>2329.3200000000002</v>
      </c>
      <c r="AQV11" s="11">
        <v>2.69</v>
      </c>
      <c r="AQW11" s="11">
        <v>0</v>
      </c>
      <c r="AQX11" s="11">
        <v>3816.37</v>
      </c>
      <c r="AQY11" s="11">
        <v>19.53</v>
      </c>
      <c r="AQZ11" s="11">
        <v>0</v>
      </c>
      <c r="ARA11" s="11">
        <v>7867.46</v>
      </c>
      <c r="ARB11" s="11">
        <v>70.52</v>
      </c>
      <c r="ARC11" s="11">
        <v>13.98</v>
      </c>
      <c r="ARD11" s="11">
        <v>15.51</v>
      </c>
      <c r="ARE11" s="11">
        <v>83.81</v>
      </c>
      <c r="ARF11" s="11">
        <v>14.87</v>
      </c>
      <c r="ARG11" s="11">
        <v>0</v>
      </c>
      <c r="ARH11" s="11">
        <v>43.42</v>
      </c>
      <c r="ARI11" s="11">
        <v>1.32</v>
      </c>
      <c r="ARJ11" s="11">
        <v>56.58</v>
      </c>
      <c r="ARK11" s="11">
        <v>26.94</v>
      </c>
      <c r="ARL11" s="11">
        <v>60.66</v>
      </c>
      <c r="ARM11" s="11">
        <v>12.4</v>
      </c>
      <c r="ARN11" s="11">
        <v>0</v>
      </c>
      <c r="ARO11" s="11">
        <v>61.04</v>
      </c>
      <c r="ARP11" s="11">
        <v>16.21</v>
      </c>
      <c r="ARQ11" s="11">
        <v>3.47</v>
      </c>
      <c r="ARR11" s="11">
        <v>14.21</v>
      </c>
      <c r="ARS11" s="11">
        <v>0</v>
      </c>
      <c r="ART11" s="11">
        <v>0</v>
      </c>
      <c r="ARU11" s="11">
        <v>10.52</v>
      </c>
      <c r="ARV11" s="11">
        <v>10</v>
      </c>
      <c r="ARW11" s="11">
        <v>14.19</v>
      </c>
      <c r="ARX11" s="11">
        <v>1.81</v>
      </c>
      <c r="ARY11" s="11">
        <v>0</v>
      </c>
      <c r="ARZ11" s="11">
        <v>0</v>
      </c>
      <c r="ASA11" s="11">
        <v>54.41</v>
      </c>
      <c r="ASB11" s="11">
        <v>16.010000000000002</v>
      </c>
      <c r="ASC11" s="11">
        <v>38.4</v>
      </c>
      <c r="ASD11" s="11">
        <v>49.16</v>
      </c>
      <c r="ASE11" s="11">
        <v>18.88</v>
      </c>
      <c r="ASF11" s="11">
        <v>0</v>
      </c>
      <c r="ASG11" s="11">
        <v>50.84</v>
      </c>
      <c r="ASH11" s="11">
        <v>15.72</v>
      </c>
      <c r="ASI11" s="11">
        <v>0.28999999999999998</v>
      </c>
      <c r="ASJ11" s="11"/>
      <c r="ASK11" s="11">
        <v>3613.56</v>
      </c>
      <c r="ASL11" s="11">
        <v>716.18</v>
      </c>
      <c r="ASM11" s="11">
        <v>794.72</v>
      </c>
      <c r="ASN11" s="11">
        <v>3127.71</v>
      </c>
      <c r="ASO11" s="11">
        <v>1996.74</v>
      </c>
      <c r="ASP11" s="11">
        <v>67.11</v>
      </c>
      <c r="ASQ11" s="11">
        <v>32.89</v>
      </c>
      <c r="ASR11" s="11">
        <v>61.04</v>
      </c>
      <c r="ASS11" s="11">
        <v>0.4</v>
      </c>
      <c r="AST11" s="11">
        <v>0.61</v>
      </c>
      <c r="ASU11" s="11">
        <v>0.2</v>
      </c>
      <c r="ASV11" s="11">
        <v>0.06</v>
      </c>
      <c r="ASW11" s="11">
        <v>0.04</v>
      </c>
      <c r="ASX11" s="11">
        <v>0.1</v>
      </c>
      <c r="ASY11" s="11">
        <v>0.02</v>
      </c>
      <c r="ASZ11" s="11">
        <v>0</v>
      </c>
      <c r="ATA11" s="11">
        <v>1.04</v>
      </c>
      <c r="ATB11" s="11">
        <v>0</v>
      </c>
      <c r="ATC11" s="11">
        <v>0</v>
      </c>
      <c r="ATD11" s="11">
        <v>0.56999999999999995</v>
      </c>
      <c r="ATE11" s="11">
        <v>0.06</v>
      </c>
      <c r="ATF11" s="11">
        <v>0.63</v>
      </c>
      <c r="ATG11" s="11">
        <v>8.16</v>
      </c>
      <c r="ATH11" s="11">
        <v>20.93</v>
      </c>
      <c r="ATI11" s="11">
        <v>896890.96</v>
      </c>
      <c r="ATJ11" s="11">
        <v>0.57999999999999996</v>
      </c>
      <c r="ATK11" s="11">
        <v>0.4</v>
      </c>
      <c r="ATL11" s="11">
        <v>0.94</v>
      </c>
      <c r="ATM11" s="11">
        <v>0.23</v>
      </c>
      <c r="ATN11" s="11">
        <v>0</v>
      </c>
      <c r="ATO11" s="11">
        <v>2.14</v>
      </c>
      <c r="ATP11" s="11">
        <v>266</v>
      </c>
      <c r="ATQ11" s="11">
        <v>2329.3200000000002</v>
      </c>
      <c r="ATR11" s="11">
        <v>0</v>
      </c>
      <c r="ATS11" s="11">
        <v>27</v>
      </c>
      <c r="ATT11" s="11">
        <v>238</v>
      </c>
      <c r="ATU11" s="11">
        <v>307.14</v>
      </c>
      <c r="ATV11" s="11">
        <v>2.69</v>
      </c>
      <c r="ATW11" s="11">
        <v>0.37</v>
      </c>
      <c r="ATX11" s="11">
        <v>0.19</v>
      </c>
      <c r="ATY11" s="11">
        <v>0.42</v>
      </c>
      <c r="ATZ11" s="11">
        <v>0.01</v>
      </c>
      <c r="AUA11" s="11">
        <v>0</v>
      </c>
      <c r="AUB11" s="11">
        <v>1072.44</v>
      </c>
      <c r="AUC11" s="11">
        <v>9.41</v>
      </c>
      <c r="AUD11" s="11"/>
      <c r="AUE11" s="11">
        <v>5513</v>
      </c>
      <c r="AUF11" s="11">
        <v>51.61</v>
      </c>
      <c r="AUG11" s="11">
        <v>217</v>
      </c>
      <c r="AUH11" s="11">
        <v>84.58</v>
      </c>
      <c r="AUI11" s="11">
        <v>340.03</v>
      </c>
      <c r="AUJ11" s="11">
        <v>76.430000000000007</v>
      </c>
      <c r="AUK11" s="11">
        <v>14.21</v>
      </c>
      <c r="AUL11" s="11">
        <v>60.01</v>
      </c>
      <c r="AUM11" s="11">
        <v>3.4</v>
      </c>
      <c r="AUN11" s="11">
        <v>1</v>
      </c>
      <c r="AUO11" s="11">
        <v>0</v>
      </c>
      <c r="AUP11" s="11">
        <v>51.75</v>
      </c>
      <c r="AUQ11" s="11">
        <v>220</v>
      </c>
      <c r="AUR11" s="11" t="s">
        <v>1649</v>
      </c>
      <c r="AUS11" s="11" t="s">
        <v>368</v>
      </c>
      <c r="AUT11" s="11">
        <v>46.68</v>
      </c>
      <c r="AUU11" s="11">
        <v>56.79</v>
      </c>
      <c r="AUV11" s="11"/>
      <c r="AUW11" s="11">
        <v>0</v>
      </c>
      <c r="AUX11" s="11">
        <v>0</v>
      </c>
      <c r="AUY11" s="11">
        <v>0</v>
      </c>
      <c r="AUZ11" s="11">
        <v>0</v>
      </c>
      <c r="AVA11" s="11">
        <v>0</v>
      </c>
      <c r="AVB11" s="11">
        <v>0</v>
      </c>
      <c r="AVC11" s="11">
        <v>0</v>
      </c>
      <c r="AVD11" s="11">
        <v>0</v>
      </c>
      <c r="AVE11" s="11">
        <v>0</v>
      </c>
      <c r="AVF11" s="11">
        <v>0</v>
      </c>
      <c r="AVG11" s="11">
        <v>0</v>
      </c>
      <c r="AVH11" s="11">
        <v>0</v>
      </c>
      <c r="AVI11" s="11">
        <v>0</v>
      </c>
      <c r="AVJ11" s="11">
        <v>0</v>
      </c>
      <c r="AVK11" s="11">
        <v>0</v>
      </c>
      <c r="AVL11" s="11">
        <v>0</v>
      </c>
      <c r="AVM11" s="11">
        <v>0</v>
      </c>
      <c r="AVN11" s="11">
        <v>0</v>
      </c>
      <c r="AVO11" s="11">
        <v>0</v>
      </c>
      <c r="AVP11" s="11"/>
      <c r="AVQ11" s="11">
        <v>0</v>
      </c>
      <c r="AVR11" s="11">
        <v>0</v>
      </c>
      <c r="AVS11" s="11">
        <v>0</v>
      </c>
      <c r="AVT11" s="11">
        <v>0</v>
      </c>
      <c r="AVU11" s="11">
        <v>0</v>
      </c>
      <c r="AVV11" s="11">
        <v>0</v>
      </c>
      <c r="AVW11" s="11">
        <v>0</v>
      </c>
      <c r="AVX11" s="11">
        <v>0</v>
      </c>
      <c r="AVY11" s="11"/>
      <c r="AVZ11" s="11">
        <v>2</v>
      </c>
      <c r="AWA11" s="11">
        <v>0</v>
      </c>
      <c r="AWB11" s="11">
        <v>0</v>
      </c>
      <c r="AWC11" s="11">
        <v>140877</v>
      </c>
      <c r="AWD11" s="11">
        <v>0</v>
      </c>
      <c r="AWE11" s="11">
        <v>1</v>
      </c>
      <c r="AWF11" s="11">
        <v>1</v>
      </c>
      <c r="AWG11" s="11">
        <v>0</v>
      </c>
      <c r="AWH11" s="11">
        <v>0</v>
      </c>
      <c r="AWI11" s="11">
        <v>3.4</v>
      </c>
      <c r="AWJ11" s="11">
        <v>0</v>
      </c>
      <c r="AWK11" s="11">
        <v>14.2</v>
      </c>
      <c r="AWL11" s="11">
        <v>0</v>
      </c>
      <c r="AWM11" s="11">
        <v>0</v>
      </c>
      <c r="AWN11" s="11">
        <v>0.7</v>
      </c>
      <c r="AWO11" s="11">
        <v>1</v>
      </c>
      <c r="AWP11" s="11">
        <v>0</v>
      </c>
      <c r="AWQ11" s="11">
        <v>0</v>
      </c>
      <c r="AWR11" s="11">
        <v>0</v>
      </c>
      <c r="AWS11" s="11">
        <v>0</v>
      </c>
      <c r="AWT11" s="11">
        <v>0</v>
      </c>
      <c r="AWU11" s="11">
        <v>0</v>
      </c>
      <c r="AWV11" s="11">
        <v>0</v>
      </c>
      <c r="AWW11" s="11">
        <v>0</v>
      </c>
      <c r="AWX11" s="11">
        <v>0</v>
      </c>
      <c r="AWY11" s="11">
        <v>0</v>
      </c>
      <c r="AWZ11" s="11">
        <v>0</v>
      </c>
      <c r="AXA11" s="11">
        <v>0</v>
      </c>
      <c r="AXB11" s="11">
        <v>0</v>
      </c>
      <c r="AXC11" s="11">
        <v>0</v>
      </c>
      <c r="AXD11" s="11">
        <v>0</v>
      </c>
      <c r="AXE11" s="11">
        <v>0</v>
      </c>
      <c r="AXF11" s="11">
        <v>0.16</v>
      </c>
      <c r="AXG11" s="11">
        <v>144</v>
      </c>
      <c r="AXH11" s="11">
        <v>2708</v>
      </c>
      <c r="AXI11" s="11">
        <v>5031</v>
      </c>
      <c r="AXJ11" s="11">
        <v>8612</v>
      </c>
      <c r="AXK11" s="11">
        <v>101</v>
      </c>
      <c r="AXL11" s="11">
        <v>1091</v>
      </c>
      <c r="AXM11" s="11">
        <v>836</v>
      </c>
      <c r="AXN11" s="11">
        <v>0</v>
      </c>
      <c r="AXO11" s="11">
        <v>0</v>
      </c>
      <c r="AXP11" s="11">
        <v>0</v>
      </c>
      <c r="AXQ11" s="11">
        <v>0</v>
      </c>
      <c r="AXR11" s="11">
        <v>0</v>
      </c>
      <c r="AXS11" s="11">
        <v>0</v>
      </c>
      <c r="AXT11" s="11"/>
      <c r="AXU11" s="11"/>
      <c r="AXV11" s="11"/>
      <c r="AXW11" s="11"/>
      <c r="AXX11" s="11"/>
      <c r="AXY11" s="11"/>
      <c r="AXZ11" s="11"/>
      <c r="AYA11" s="11"/>
      <c r="AYB11" s="11"/>
      <c r="AYC11" s="11"/>
      <c r="AYD11" s="11"/>
      <c r="AYE11" s="11"/>
      <c r="AYF11" s="11"/>
      <c r="AYG11" s="11"/>
      <c r="AYH11" s="11"/>
      <c r="AYI11" s="11"/>
      <c r="AYJ11" s="11"/>
      <c r="AYK11" s="11">
        <v>0</v>
      </c>
      <c r="AYL11" s="11"/>
      <c r="AYM11" s="11"/>
      <c r="AYN11" s="11"/>
      <c r="AYO11" s="11">
        <v>0</v>
      </c>
      <c r="AYP11" s="11"/>
      <c r="AYQ11" s="11"/>
      <c r="AYR11" s="11"/>
      <c r="AYS11" s="11"/>
      <c r="AYT11" s="11"/>
      <c r="AYU11" s="11"/>
      <c r="AYV11" s="11"/>
      <c r="AYW11" s="11"/>
      <c r="AYX11" s="11"/>
      <c r="AYY11" s="11"/>
      <c r="AYZ11" s="11"/>
      <c r="AZA11" s="11"/>
      <c r="AZB11" s="11"/>
      <c r="AZC11" s="11">
        <v>16.61</v>
      </c>
      <c r="AZD11" s="11">
        <v>6.47</v>
      </c>
      <c r="AZE11" s="11"/>
      <c r="AZF11" s="11"/>
      <c r="AZG11" s="11"/>
      <c r="AZH11" s="11"/>
      <c r="AZI11" s="11"/>
      <c r="AZJ11" s="11">
        <v>34.25</v>
      </c>
      <c r="AZK11" s="11"/>
      <c r="AZL11" s="34">
        <v>9.4691122959348999E-3</v>
      </c>
      <c r="AZM11" s="11"/>
      <c r="AZN11" s="11">
        <v>0.15</v>
      </c>
      <c r="AZO11" s="11"/>
      <c r="AZP11" s="11"/>
      <c r="AZQ11" s="34">
        <v>2.51396974606148E-3</v>
      </c>
      <c r="AZR11" s="11"/>
      <c r="AZS11" s="11">
        <v>0.04</v>
      </c>
      <c r="AZT11" s="11"/>
      <c r="AZU11" s="11"/>
      <c r="AZV11" s="11">
        <v>7.33</v>
      </c>
      <c r="AZW11" s="11"/>
      <c r="AZX11" s="11">
        <v>117.29</v>
      </c>
      <c r="AZY11" s="11"/>
      <c r="AZZ11" s="11"/>
      <c r="BAA11" s="11"/>
      <c r="BAB11" s="11"/>
      <c r="BAC11" s="11"/>
      <c r="BAD11" s="11"/>
      <c r="BAE11" s="13">
        <f t="shared" si="0"/>
        <v>1074.32</v>
      </c>
      <c r="BAF11" s="13">
        <f t="shared" si="3"/>
        <v>2.5969307476815087</v>
      </c>
      <c r="BAG11" s="35">
        <f t="shared" si="4"/>
        <v>9.7815930017007506</v>
      </c>
      <c r="BAH11" s="13" t="e">
        <f>#REF!*10000/(FA11*1.033)*1000</f>
        <v>#REF!</v>
      </c>
      <c r="BAI11" s="13">
        <f t="shared" si="1"/>
        <v>2071.6360116166511</v>
      </c>
      <c r="BAJ11" s="13">
        <f t="shared" si="2"/>
        <v>2.69</v>
      </c>
      <c r="BAK11" s="38">
        <v>7.5715367965367975</v>
      </c>
      <c r="BAL11" s="38">
        <v>4.3994551746702903</v>
      </c>
      <c r="BAM11" s="38">
        <v>7.4990325360500876</v>
      </c>
      <c r="BAN11" s="38">
        <v>5.5726196324683714</v>
      </c>
      <c r="BAO11" s="38">
        <v>6.3055738832692398</v>
      </c>
      <c r="BAP11" s="38">
        <v>7.0778649049049029</v>
      </c>
      <c r="BAQ11" s="38">
        <v>6.434872285075774</v>
      </c>
      <c r="BAR11" s="38">
        <v>2.1478184514100405</v>
      </c>
      <c r="BAS11" s="38">
        <v>5.4857721394334282</v>
      </c>
      <c r="BAT11" s="38">
        <v>5.6601439134364702</v>
      </c>
      <c r="BAU11" s="38">
        <v>3.336196243240539</v>
      </c>
      <c r="BAV11" s="38">
        <v>5.123258410336649</v>
      </c>
      <c r="BAW11" s="38">
        <v>4.2075584893733353</v>
      </c>
      <c r="BAX11" s="38">
        <v>3.9875911449026598</v>
      </c>
      <c r="BAY11" s="38">
        <v>4.1442965778452496</v>
      </c>
      <c r="BAZ11" s="36">
        <v>6.843593519882182</v>
      </c>
      <c r="BBA11" s="36">
        <v>10</v>
      </c>
      <c r="BBB11" s="36">
        <v>4.5977242832846432</v>
      </c>
      <c r="BBC11" s="37">
        <v>5.7881848040210562</v>
      </c>
      <c r="BBD11" s="37">
        <v>7.1078865042594996</v>
      </c>
      <c r="BBE11" s="36">
        <v>6.8219509601134618</v>
      </c>
    </row>
    <row r="12" spans="1:1409" x14ac:dyDescent="0.2">
      <c r="A12" t="s">
        <v>89</v>
      </c>
      <c r="B12" s="28">
        <v>15155093</v>
      </c>
      <c r="C12" t="s">
        <v>1734</v>
      </c>
      <c r="D12" t="s">
        <v>1502</v>
      </c>
      <c r="E12" s="28">
        <v>2013</v>
      </c>
      <c r="F12" s="29">
        <v>44265</v>
      </c>
      <c r="G12" s="28" t="s">
        <v>90</v>
      </c>
      <c r="H12" s="31" t="s">
        <v>91</v>
      </c>
      <c r="I12" s="31" t="s">
        <v>93</v>
      </c>
      <c r="J12" s="31" t="s">
        <v>110</v>
      </c>
      <c r="K12" s="31"/>
      <c r="L12" s="1" t="s">
        <v>91</v>
      </c>
      <c r="M12" s="1" t="s">
        <v>91</v>
      </c>
      <c r="N12" s="1" t="s">
        <v>93</v>
      </c>
      <c r="O12" s="1" t="s">
        <v>91</v>
      </c>
      <c r="P12" s="1"/>
      <c r="Q12" s="1" t="s">
        <v>91</v>
      </c>
      <c r="R12" s="1" t="s">
        <v>91</v>
      </c>
      <c r="S12" s="1" t="s">
        <v>91</v>
      </c>
      <c r="T12" s="1" t="s">
        <v>91</v>
      </c>
      <c r="U12" s="1"/>
      <c r="V12" s="1"/>
      <c r="W12" s="1" t="s">
        <v>91</v>
      </c>
      <c r="X12" s="1"/>
      <c r="Y12" s="1"/>
      <c r="Z12" s="31" t="s">
        <v>100</v>
      </c>
      <c r="AA12" s="31" t="s">
        <v>93</v>
      </c>
      <c r="AB12" s="31">
        <v>1.3</v>
      </c>
      <c r="AC12" s="31">
        <v>11300</v>
      </c>
      <c r="AD12" s="31" t="s">
        <v>91</v>
      </c>
      <c r="AE12" s="31"/>
      <c r="AF12" s="31">
        <v>0</v>
      </c>
      <c r="AG12" s="31"/>
      <c r="AH12" s="31"/>
      <c r="AI12" s="31">
        <v>0</v>
      </c>
      <c r="AJ12" s="31">
        <v>0</v>
      </c>
      <c r="AK12" s="31"/>
      <c r="AL12" s="31" t="s">
        <v>91</v>
      </c>
      <c r="AM12" s="31"/>
      <c r="AN12" s="31"/>
      <c r="AO12" s="31"/>
      <c r="AP12" s="31" t="s">
        <v>91</v>
      </c>
      <c r="AQ12" s="31"/>
      <c r="AR12" s="31"/>
      <c r="AS12" s="31"/>
      <c r="AT12" s="31">
        <v>4832</v>
      </c>
      <c r="AU12" s="31">
        <v>0</v>
      </c>
      <c r="AV12" s="31">
        <v>0</v>
      </c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 t="s">
        <v>91</v>
      </c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0" t="s">
        <v>247</v>
      </c>
      <c r="CP12" s="30"/>
      <c r="CQ12" s="30"/>
      <c r="CR12" s="30">
        <v>100</v>
      </c>
      <c r="CS12" s="30"/>
      <c r="CT12" s="30"/>
      <c r="CU12" s="30">
        <v>40</v>
      </c>
      <c r="CV12" s="30">
        <v>13</v>
      </c>
      <c r="CW12" s="30">
        <v>8</v>
      </c>
      <c r="CX12" s="30">
        <v>8</v>
      </c>
      <c r="CY12" s="30">
        <v>0</v>
      </c>
      <c r="CZ12" s="30">
        <v>0</v>
      </c>
      <c r="DA12" s="30">
        <v>37</v>
      </c>
      <c r="DB12" s="30">
        <v>11</v>
      </c>
      <c r="DC12" s="30">
        <v>8</v>
      </c>
      <c r="DD12" s="30">
        <v>10</v>
      </c>
      <c r="DE12" s="30"/>
      <c r="DF12" s="30"/>
      <c r="DG12" s="30">
        <v>40</v>
      </c>
      <c r="DH12" s="30">
        <v>13</v>
      </c>
      <c r="DI12" s="30">
        <v>8</v>
      </c>
      <c r="DJ12" s="30">
        <v>8</v>
      </c>
      <c r="DK12" s="30"/>
      <c r="DL12" s="30"/>
      <c r="DM12" s="30">
        <v>626</v>
      </c>
      <c r="DN12" s="30">
        <v>156</v>
      </c>
      <c r="DO12" s="30">
        <v>357</v>
      </c>
      <c r="DP12" s="30">
        <v>576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/>
      <c r="DY12" s="30">
        <v>7</v>
      </c>
      <c r="DZ12" s="30">
        <v>0</v>
      </c>
      <c r="EA12" s="30">
        <v>0</v>
      </c>
      <c r="EB12" s="30">
        <v>0</v>
      </c>
      <c r="EC12" s="30">
        <v>0</v>
      </c>
      <c r="ED12" s="30">
        <v>0</v>
      </c>
      <c r="EE12" s="30">
        <v>0</v>
      </c>
      <c r="EF12" s="30">
        <v>21</v>
      </c>
      <c r="EG12" s="30">
        <v>0</v>
      </c>
      <c r="EH12" s="30"/>
      <c r="EI12" s="30">
        <v>0</v>
      </c>
      <c r="EJ12" s="30">
        <v>0</v>
      </c>
      <c r="EK12" s="30">
        <v>0</v>
      </c>
      <c r="EL12" s="30">
        <v>0</v>
      </c>
      <c r="EM12" s="30">
        <v>0</v>
      </c>
      <c r="EN12" s="30">
        <v>0</v>
      </c>
      <c r="EO12" s="30">
        <v>650</v>
      </c>
      <c r="EP12" s="30">
        <v>0</v>
      </c>
      <c r="EQ12" s="30">
        <v>0</v>
      </c>
      <c r="ER12" s="30">
        <v>0</v>
      </c>
      <c r="ES12" s="30">
        <v>0</v>
      </c>
      <c r="ET12" s="30"/>
      <c r="EU12" s="30"/>
      <c r="EV12" s="30">
        <v>50</v>
      </c>
      <c r="EW12" s="30">
        <v>0</v>
      </c>
      <c r="EX12" s="30"/>
      <c r="EY12" s="30">
        <v>263902</v>
      </c>
      <c r="EZ12" s="30">
        <v>1498</v>
      </c>
      <c r="FA12" s="30">
        <v>265400</v>
      </c>
      <c r="FB12" s="30">
        <v>36.9</v>
      </c>
      <c r="FC12" s="30">
        <v>31.9</v>
      </c>
      <c r="FD12" s="30"/>
      <c r="FE12" s="30">
        <v>35</v>
      </c>
      <c r="FF12" s="30" t="s">
        <v>1808</v>
      </c>
      <c r="FG12" s="30">
        <v>17</v>
      </c>
      <c r="FH12" s="30"/>
      <c r="FI12" s="30"/>
      <c r="FJ12" s="30"/>
      <c r="FK12" s="30"/>
      <c r="FL12" s="30"/>
      <c r="FM12" s="30"/>
      <c r="FN12" s="30"/>
      <c r="FO12" s="30">
        <v>0</v>
      </c>
      <c r="FP12" s="30"/>
      <c r="FQ12" s="30"/>
      <c r="FR12" s="30"/>
      <c r="FS12" s="30">
        <v>55.1</v>
      </c>
      <c r="FT12" s="30">
        <v>6638</v>
      </c>
      <c r="FU12" s="32">
        <v>365</v>
      </c>
      <c r="FV12" s="32">
        <v>365</v>
      </c>
      <c r="FW12" s="32">
        <v>365</v>
      </c>
      <c r="FX12" s="32">
        <v>334</v>
      </c>
      <c r="FY12" s="32">
        <v>0</v>
      </c>
      <c r="FZ12" s="32">
        <v>172</v>
      </c>
      <c r="GA12" s="32">
        <v>195</v>
      </c>
      <c r="GB12" s="32">
        <v>152</v>
      </c>
      <c r="GC12" s="32">
        <v>152</v>
      </c>
      <c r="GD12" s="32" t="s">
        <v>1821</v>
      </c>
      <c r="GE12" s="32" t="s">
        <v>1821</v>
      </c>
      <c r="GF12" s="32" t="s">
        <v>1821</v>
      </c>
      <c r="GG12" s="32" t="s">
        <v>1821</v>
      </c>
      <c r="GH12" s="32" t="s">
        <v>91</v>
      </c>
      <c r="GI12" s="32" t="s">
        <v>91</v>
      </c>
      <c r="GJ12" s="32">
        <v>0</v>
      </c>
      <c r="GK12" s="32" t="s">
        <v>1822</v>
      </c>
      <c r="GL12" s="32">
        <v>4</v>
      </c>
      <c r="GM12" s="32"/>
      <c r="GN12" s="32" t="s">
        <v>368</v>
      </c>
      <c r="GO12" s="32" t="s">
        <v>369</v>
      </c>
      <c r="GP12" s="32" t="s">
        <v>370</v>
      </c>
      <c r="GQ12" s="32" t="s">
        <v>371</v>
      </c>
      <c r="GR12" s="32">
        <v>0</v>
      </c>
      <c r="GS12" s="32">
        <v>0</v>
      </c>
      <c r="GT12" s="32">
        <v>0</v>
      </c>
      <c r="GU12" s="32">
        <v>0</v>
      </c>
      <c r="GV12" s="32">
        <v>0</v>
      </c>
      <c r="GW12" s="32">
        <v>0</v>
      </c>
      <c r="GX12" s="32">
        <v>0</v>
      </c>
      <c r="GY12" s="32">
        <v>5.8</v>
      </c>
      <c r="GZ12" s="32">
        <v>8</v>
      </c>
      <c r="HA12" s="32">
        <v>3.5</v>
      </c>
      <c r="HB12" s="32">
        <v>5.8</v>
      </c>
      <c r="HC12" s="32">
        <v>29</v>
      </c>
      <c r="HD12" s="32">
        <v>0</v>
      </c>
      <c r="HE12" s="32">
        <v>0</v>
      </c>
      <c r="HF12" s="32">
        <v>2.2999999999999998</v>
      </c>
      <c r="HG12" s="32">
        <v>2.2000000000000002</v>
      </c>
      <c r="HH12" s="32">
        <v>2</v>
      </c>
      <c r="HI12" s="32">
        <v>4.0999999999999996</v>
      </c>
      <c r="HJ12" s="32">
        <v>10.9</v>
      </c>
      <c r="HK12" s="32">
        <v>0</v>
      </c>
      <c r="HL12" s="32">
        <v>0</v>
      </c>
      <c r="HM12" s="32"/>
      <c r="HN12" s="32"/>
      <c r="HO12" s="32">
        <v>0</v>
      </c>
      <c r="HP12" s="32">
        <v>5.8</v>
      </c>
      <c r="HQ12" s="32">
        <v>8</v>
      </c>
      <c r="HR12" s="32">
        <v>3.5</v>
      </c>
      <c r="HS12" s="32">
        <v>2.2999999999999998</v>
      </c>
      <c r="HT12" s="32">
        <v>2.2000000000000002</v>
      </c>
      <c r="HU12" s="32">
        <v>2</v>
      </c>
      <c r="HV12" s="4">
        <v>32</v>
      </c>
      <c r="HW12" s="4">
        <v>12</v>
      </c>
      <c r="HX12" s="4">
        <v>30</v>
      </c>
      <c r="HY12" s="4">
        <v>0</v>
      </c>
      <c r="HZ12" s="4">
        <v>0</v>
      </c>
      <c r="IA12" s="4">
        <v>0</v>
      </c>
      <c r="IB12" s="4">
        <v>0</v>
      </c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>
        <v>0</v>
      </c>
      <c r="IP12" s="4">
        <v>0</v>
      </c>
      <c r="IQ12" s="4">
        <v>0</v>
      </c>
      <c r="IR12" s="4">
        <v>0</v>
      </c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>
        <v>15</v>
      </c>
      <c r="KD12" s="4">
        <v>15</v>
      </c>
      <c r="KE12" s="4">
        <v>15</v>
      </c>
      <c r="KF12" s="4">
        <v>0</v>
      </c>
      <c r="KG12" s="4">
        <v>0</v>
      </c>
      <c r="KH12" s="4">
        <v>0</v>
      </c>
      <c r="KI12" s="4">
        <v>0</v>
      </c>
      <c r="KJ12" s="4">
        <v>34</v>
      </c>
      <c r="KK12" s="4">
        <v>0</v>
      </c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>
        <v>0</v>
      </c>
      <c r="LH12" s="4">
        <v>0</v>
      </c>
      <c r="LI12" s="4">
        <v>0</v>
      </c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>
        <v>0</v>
      </c>
      <c r="MF12" s="4">
        <v>0</v>
      </c>
      <c r="MG12" s="4">
        <v>0</v>
      </c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>
        <v>17</v>
      </c>
      <c r="ND12" s="4">
        <v>0</v>
      </c>
      <c r="NE12" s="4">
        <v>0</v>
      </c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>
        <v>0</v>
      </c>
      <c r="OB12" s="4">
        <v>0</v>
      </c>
      <c r="OC12" s="4">
        <v>0</v>
      </c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>
        <v>7</v>
      </c>
      <c r="OZ12" s="4">
        <v>0</v>
      </c>
      <c r="PA12" s="4">
        <v>0</v>
      </c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>
        <v>1200</v>
      </c>
      <c r="PX12" s="4">
        <v>0</v>
      </c>
      <c r="PY12" s="4">
        <v>0</v>
      </c>
      <c r="PZ12" s="4">
        <v>2520</v>
      </c>
      <c r="QA12" s="4">
        <v>0</v>
      </c>
      <c r="QB12" s="4">
        <v>1080</v>
      </c>
      <c r="QC12" s="4" t="s">
        <v>739</v>
      </c>
      <c r="QD12" s="4"/>
      <c r="QE12" s="4"/>
      <c r="QF12" s="4"/>
      <c r="QG12" s="4"/>
      <c r="QH12" s="4">
        <v>0</v>
      </c>
      <c r="QI12" s="4">
        <v>30</v>
      </c>
      <c r="QJ12" s="4">
        <v>15</v>
      </c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>
        <v>0</v>
      </c>
      <c r="RG12" s="4">
        <v>12</v>
      </c>
      <c r="RH12" s="4">
        <v>15</v>
      </c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>
        <v>27</v>
      </c>
      <c r="TM12" s="4"/>
      <c r="TN12" s="4"/>
      <c r="TO12" s="4"/>
      <c r="TP12" s="4"/>
      <c r="TQ12" s="4"/>
      <c r="TR12" s="4"/>
      <c r="TS12" s="4"/>
      <c r="TT12" s="4"/>
      <c r="TU12" s="4"/>
      <c r="TV12" s="4">
        <v>0</v>
      </c>
      <c r="TW12" s="4"/>
      <c r="TX12" s="4">
        <v>0</v>
      </c>
      <c r="TY12" s="4" t="s">
        <v>91</v>
      </c>
      <c r="TZ12" s="4">
        <v>0</v>
      </c>
      <c r="UA12" s="4">
        <v>74</v>
      </c>
      <c r="UB12" s="4">
        <v>0</v>
      </c>
      <c r="UC12" s="4">
        <v>0</v>
      </c>
      <c r="UD12" s="4">
        <v>0</v>
      </c>
      <c r="UE12" s="4">
        <v>0</v>
      </c>
      <c r="UF12" s="4">
        <v>0</v>
      </c>
      <c r="UG12" s="4">
        <v>0</v>
      </c>
      <c r="UH12" s="4">
        <v>100</v>
      </c>
      <c r="UI12" s="4">
        <v>0</v>
      </c>
      <c r="UJ12" s="4">
        <v>100</v>
      </c>
      <c r="UK12" s="4">
        <v>0</v>
      </c>
      <c r="UL12" s="4">
        <v>100</v>
      </c>
      <c r="UM12" s="4">
        <v>0</v>
      </c>
      <c r="UN12" s="4">
        <v>100</v>
      </c>
      <c r="UO12" s="4">
        <v>0</v>
      </c>
      <c r="UP12" s="4">
        <v>100</v>
      </c>
      <c r="UQ12" s="4">
        <v>0</v>
      </c>
      <c r="UR12" s="4">
        <v>100</v>
      </c>
      <c r="US12" s="4">
        <v>0</v>
      </c>
      <c r="UT12" s="4">
        <v>100</v>
      </c>
      <c r="UU12" s="4">
        <v>0</v>
      </c>
      <c r="UV12" s="4">
        <v>100</v>
      </c>
      <c r="UW12" s="4">
        <v>0</v>
      </c>
      <c r="UX12" s="4">
        <v>100</v>
      </c>
      <c r="UY12" s="5">
        <v>136</v>
      </c>
      <c r="UZ12" s="5">
        <v>0</v>
      </c>
      <c r="VA12" s="5">
        <v>0</v>
      </c>
      <c r="VB12" s="5"/>
      <c r="VC12" s="5"/>
      <c r="VD12" s="5"/>
      <c r="VE12" s="5">
        <v>0</v>
      </c>
      <c r="VF12" s="5">
        <v>0</v>
      </c>
      <c r="VG12" s="5">
        <v>0</v>
      </c>
      <c r="VH12" s="5">
        <v>0</v>
      </c>
      <c r="VI12" s="5"/>
      <c r="VJ12" s="5"/>
      <c r="VK12" s="5"/>
      <c r="VL12" s="5"/>
      <c r="VM12" s="5"/>
      <c r="VN12" s="5"/>
      <c r="VO12" s="5"/>
      <c r="VP12" s="5"/>
      <c r="VQ12" s="5"/>
      <c r="VR12" s="5">
        <v>0</v>
      </c>
      <c r="VS12" s="5">
        <v>0</v>
      </c>
      <c r="VT12" s="5">
        <v>0</v>
      </c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 t="s">
        <v>1424</v>
      </c>
      <c r="YH12" s="5" t="s">
        <v>1434</v>
      </c>
      <c r="YI12" s="5" t="s">
        <v>1426</v>
      </c>
      <c r="YJ12" s="5"/>
      <c r="YK12" s="5"/>
      <c r="YL12" s="5"/>
      <c r="YM12" s="5"/>
      <c r="YN12" s="5"/>
      <c r="YO12" s="5"/>
      <c r="YP12" s="5"/>
      <c r="YQ12" s="5">
        <v>80.3</v>
      </c>
      <c r="YR12" s="5">
        <v>0.3</v>
      </c>
      <c r="YS12" s="5">
        <v>5.7</v>
      </c>
      <c r="YT12" s="5"/>
      <c r="YU12" s="5"/>
      <c r="YV12" s="5"/>
      <c r="YW12" s="5"/>
      <c r="YX12" s="5"/>
      <c r="YY12" s="5"/>
      <c r="YZ12" s="5"/>
      <c r="ZA12" s="5">
        <v>0</v>
      </c>
      <c r="ZB12" s="5">
        <v>0</v>
      </c>
      <c r="ZC12" s="5">
        <v>0</v>
      </c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 t="s">
        <v>1874</v>
      </c>
      <c r="ZT12" s="5" t="s">
        <v>1429</v>
      </c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 t="s">
        <v>1424</v>
      </c>
      <c r="AAQ12" s="5"/>
      <c r="AAR12" s="5" t="s">
        <v>1426</v>
      </c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>
        <v>172</v>
      </c>
      <c r="ABD12" s="5">
        <v>14</v>
      </c>
      <c r="ABE12" s="5">
        <v>179</v>
      </c>
      <c r="ABF12" s="5"/>
      <c r="ABG12" s="5">
        <v>0</v>
      </c>
      <c r="ABH12" s="5">
        <v>100</v>
      </c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>
        <v>8.5</v>
      </c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>
        <v>50</v>
      </c>
      <c r="ACS12" s="5">
        <v>50</v>
      </c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>
        <v>6.5</v>
      </c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>
        <v>100</v>
      </c>
      <c r="AED12" s="5">
        <v>0</v>
      </c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>
        <v>2</v>
      </c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 t="s">
        <v>1878</v>
      </c>
      <c r="AGZ12" s="5">
        <v>195</v>
      </c>
      <c r="AHA12" s="5">
        <v>170</v>
      </c>
      <c r="AHB12" s="5">
        <v>0</v>
      </c>
      <c r="AHC12" s="5">
        <v>100</v>
      </c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>
        <v>0.5</v>
      </c>
      <c r="AIB12" s="5">
        <v>1.5</v>
      </c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>
        <v>100</v>
      </c>
      <c r="AIN12" s="5">
        <v>0</v>
      </c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>
        <v>0</v>
      </c>
      <c r="AJM12" s="5">
        <v>0</v>
      </c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 t="s">
        <v>1879</v>
      </c>
      <c r="AJY12" s="5">
        <v>152</v>
      </c>
      <c r="AJZ12" s="5">
        <v>213</v>
      </c>
      <c r="AKA12" s="5">
        <v>0</v>
      </c>
      <c r="AKB12" s="5">
        <v>100</v>
      </c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>
        <v>1</v>
      </c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>
        <v>100</v>
      </c>
      <c r="ALM12" s="5">
        <v>0</v>
      </c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  <c r="AMK12" s="5"/>
      <c r="AML12" s="5">
        <v>0</v>
      </c>
      <c r="AMM12" s="5"/>
      <c r="AMN12" s="5"/>
      <c r="AMO12" s="5"/>
      <c r="AMP12" s="5"/>
      <c r="AMQ12" s="5"/>
      <c r="AMR12" s="5"/>
      <c r="AMS12" s="5"/>
      <c r="AMT12" s="5"/>
      <c r="AMU12" s="5"/>
      <c r="AMV12" s="5"/>
      <c r="AMW12" s="5" t="s">
        <v>1880</v>
      </c>
      <c r="AMX12" s="5">
        <v>152</v>
      </c>
      <c r="AMY12" s="5">
        <v>182</v>
      </c>
      <c r="AMZ12" s="5">
        <v>0</v>
      </c>
      <c r="ANA12" s="5">
        <v>100</v>
      </c>
      <c r="ANB12" s="5"/>
      <c r="ANC12" s="5"/>
      <c r="AND12" s="5"/>
      <c r="ANE12" s="5"/>
      <c r="ANF12" s="5"/>
      <c r="ANG12" s="5"/>
      <c r="ANH12" s="5"/>
      <c r="ANI12" s="5"/>
      <c r="ANJ12" s="5"/>
      <c r="ANK12" s="5"/>
      <c r="ANL12" s="5"/>
      <c r="ANM12" s="5"/>
      <c r="ANN12" s="5"/>
      <c r="ANO12" s="5"/>
      <c r="ANP12" s="5"/>
      <c r="ANQ12" s="5"/>
      <c r="ANR12" s="5"/>
      <c r="ANS12" s="5"/>
      <c r="ANT12" s="5"/>
      <c r="ANU12" s="5"/>
      <c r="ANV12" s="5"/>
      <c r="ANW12" s="5"/>
      <c r="ANX12" s="5"/>
      <c r="ANY12" s="5"/>
      <c r="ANZ12" s="5">
        <v>0.2</v>
      </c>
      <c r="AOA12" s="5"/>
      <c r="AOB12" s="5"/>
      <c r="AOC12" s="5"/>
      <c r="AOD12" s="5"/>
      <c r="AOE12" s="5"/>
      <c r="AOF12" s="5"/>
      <c r="AOG12" s="5"/>
      <c r="AOH12" s="5"/>
      <c r="AOI12" s="5"/>
      <c r="AOJ12" s="5"/>
      <c r="AOK12" s="5">
        <v>100</v>
      </c>
      <c r="AOL12" s="5">
        <v>0</v>
      </c>
      <c r="AOM12" s="5"/>
      <c r="AON12" s="5"/>
      <c r="AOO12" s="5"/>
      <c r="AOP12" s="5"/>
      <c r="AOQ12" s="5"/>
      <c r="AOR12" s="5"/>
      <c r="AOS12" s="5"/>
      <c r="AOT12" s="5"/>
      <c r="AOU12" s="5"/>
      <c r="AOV12" s="5"/>
      <c r="AOW12" s="5"/>
      <c r="AOX12" s="5"/>
      <c r="AOY12" s="5"/>
      <c r="AOZ12" s="5"/>
      <c r="APA12" s="5"/>
      <c r="APB12" s="5"/>
      <c r="APC12" s="5"/>
      <c r="APD12" s="5"/>
      <c r="APE12" s="5"/>
      <c r="APF12" s="5"/>
      <c r="APG12" s="5"/>
      <c r="APH12" s="5"/>
      <c r="API12" s="5"/>
      <c r="APJ12" s="5"/>
      <c r="APK12" s="5">
        <v>0</v>
      </c>
      <c r="APL12" s="5"/>
      <c r="APM12" s="5"/>
      <c r="APN12" s="5"/>
      <c r="APO12" s="11">
        <v>100</v>
      </c>
      <c r="APP12" s="11">
        <v>0</v>
      </c>
      <c r="APQ12" s="11">
        <v>0</v>
      </c>
      <c r="APR12" s="11">
        <v>0</v>
      </c>
      <c r="APS12" s="11">
        <v>0</v>
      </c>
      <c r="APT12" s="11">
        <v>0</v>
      </c>
      <c r="APU12" s="11" t="s">
        <v>1650</v>
      </c>
      <c r="APV12" s="11">
        <v>245686.94</v>
      </c>
      <c r="APW12" s="11">
        <v>6635</v>
      </c>
      <c r="APX12" s="11">
        <v>3586</v>
      </c>
      <c r="APY12" s="11">
        <v>0.7</v>
      </c>
      <c r="APZ12" s="11">
        <v>74</v>
      </c>
      <c r="AQA12" s="11">
        <v>74</v>
      </c>
      <c r="AQB12" s="11">
        <v>74</v>
      </c>
      <c r="AQC12" s="11">
        <v>0</v>
      </c>
      <c r="AQD12" s="11">
        <v>0</v>
      </c>
      <c r="AQE12" s="11"/>
      <c r="AQF12" s="11">
        <v>0</v>
      </c>
      <c r="AQG12" s="11"/>
      <c r="AQH12" s="11"/>
      <c r="AQI12" s="11"/>
      <c r="AQJ12" s="11">
        <v>0</v>
      </c>
      <c r="AQK12" s="11">
        <v>0</v>
      </c>
      <c r="AQL12" s="11">
        <v>0</v>
      </c>
      <c r="AQM12" s="11">
        <v>0</v>
      </c>
      <c r="AQN12" s="11">
        <v>0</v>
      </c>
      <c r="AQO12" s="11">
        <v>0</v>
      </c>
      <c r="AQP12" s="11">
        <v>0</v>
      </c>
      <c r="AQQ12" s="11">
        <v>0</v>
      </c>
      <c r="AQR12" s="11">
        <v>0</v>
      </c>
      <c r="AQS12" s="11"/>
      <c r="AQT12" s="11">
        <v>14.65</v>
      </c>
      <c r="AQU12" s="11">
        <v>2091.9</v>
      </c>
      <c r="AQV12" s="11">
        <v>1</v>
      </c>
      <c r="AQW12" s="11">
        <v>0</v>
      </c>
      <c r="AQX12" s="11">
        <v>3687</v>
      </c>
      <c r="AQY12" s="11">
        <v>21.76</v>
      </c>
      <c r="AQZ12" s="11">
        <v>0</v>
      </c>
      <c r="ARA12" s="11">
        <v>10030.950000000001</v>
      </c>
      <c r="ARB12" s="11">
        <v>64.900000000000006</v>
      </c>
      <c r="ARC12" s="11">
        <v>15.47</v>
      </c>
      <c r="ARD12" s="11">
        <v>19.63</v>
      </c>
      <c r="ARE12" s="11">
        <v>98.73</v>
      </c>
      <c r="ARF12" s="11">
        <v>0.06</v>
      </c>
      <c r="ARG12" s="11">
        <v>0</v>
      </c>
      <c r="ARH12" s="11">
        <v>48.8</v>
      </c>
      <c r="ARI12" s="11">
        <v>1.21</v>
      </c>
      <c r="ARJ12" s="11">
        <v>51.2</v>
      </c>
      <c r="ARK12" s="11">
        <v>30.48</v>
      </c>
      <c r="ARL12" s="11">
        <v>59.19</v>
      </c>
      <c r="ARM12" s="11">
        <v>10.33</v>
      </c>
      <c r="ARN12" s="11">
        <v>0</v>
      </c>
      <c r="ARO12" s="11">
        <v>56.74</v>
      </c>
      <c r="ARP12" s="11">
        <v>27.79</v>
      </c>
      <c r="ARQ12" s="11">
        <v>0</v>
      </c>
      <c r="ARR12" s="11">
        <v>12.86</v>
      </c>
      <c r="ARS12" s="11">
        <v>0</v>
      </c>
      <c r="ART12" s="11">
        <v>0</v>
      </c>
      <c r="ARU12" s="11">
        <v>20.3</v>
      </c>
      <c r="ARV12" s="11">
        <v>10</v>
      </c>
      <c r="ARW12" s="11">
        <v>18.77</v>
      </c>
      <c r="ARX12" s="11">
        <v>1.82</v>
      </c>
      <c r="ARY12" s="11">
        <v>0</v>
      </c>
      <c r="ARZ12" s="11">
        <v>0</v>
      </c>
      <c r="ASA12" s="11">
        <v>70.959999999999994</v>
      </c>
      <c r="ASB12" s="11">
        <v>20.59</v>
      </c>
      <c r="ASC12" s="11">
        <v>50.37</v>
      </c>
      <c r="ASD12" s="11">
        <v>56.81</v>
      </c>
      <c r="ASE12" s="11">
        <v>28.62</v>
      </c>
      <c r="ASF12" s="11">
        <v>0</v>
      </c>
      <c r="ASG12" s="11">
        <v>43.19</v>
      </c>
      <c r="ASH12" s="11">
        <v>17.89</v>
      </c>
      <c r="ASI12" s="11">
        <v>0.28999999999999998</v>
      </c>
      <c r="ASJ12" s="11"/>
      <c r="ASK12" s="11">
        <v>3213.71</v>
      </c>
      <c r="ASL12" s="11">
        <v>765.94</v>
      </c>
      <c r="ASM12" s="11">
        <v>972.04</v>
      </c>
      <c r="ASN12" s="11">
        <v>2809.45</v>
      </c>
      <c r="ASO12" s="11">
        <v>2142.2399999999998</v>
      </c>
      <c r="ASP12" s="11">
        <v>75.650000000000006</v>
      </c>
      <c r="ASQ12" s="11">
        <v>24.35</v>
      </c>
      <c r="ASR12" s="11">
        <v>56.74</v>
      </c>
      <c r="ASS12" s="11">
        <v>0.36</v>
      </c>
      <c r="AST12" s="11">
        <v>0.54</v>
      </c>
      <c r="ASU12" s="11">
        <v>7.0000000000000007E-2</v>
      </c>
      <c r="ASV12" s="11">
        <v>0.06</v>
      </c>
      <c r="ASW12" s="11">
        <v>0.05</v>
      </c>
      <c r="ASX12" s="11">
        <v>0.1</v>
      </c>
      <c r="ASY12" s="11">
        <v>0.02</v>
      </c>
      <c r="ASZ12" s="11">
        <v>0</v>
      </c>
      <c r="ATA12" s="11">
        <v>0.84</v>
      </c>
      <c r="ATB12" s="11">
        <v>0</v>
      </c>
      <c r="ATC12" s="11">
        <v>0</v>
      </c>
      <c r="ATD12" s="11">
        <v>0.48</v>
      </c>
      <c r="ATE12" s="11">
        <v>0</v>
      </c>
      <c r="ATF12" s="11">
        <v>0.48</v>
      </c>
      <c r="ATG12" s="11">
        <v>5.13</v>
      </c>
      <c r="ATH12" s="11">
        <v>11.86</v>
      </c>
      <c r="ATI12" s="11">
        <v>742289.97</v>
      </c>
      <c r="ATJ12" s="11">
        <v>0.68</v>
      </c>
      <c r="ATK12" s="11">
        <v>0.36</v>
      </c>
      <c r="ATL12" s="11">
        <v>1.0900000000000001</v>
      </c>
      <c r="ATM12" s="11">
        <v>0.16</v>
      </c>
      <c r="ATN12" s="11">
        <v>0</v>
      </c>
      <c r="ATO12" s="11">
        <v>2.29</v>
      </c>
      <c r="ATP12" s="11">
        <v>155</v>
      </c>
      <c r="ATQ12" s="11">
        <v>2091.9</v>
      </c>
      <c r="ATR12" s="11">
        <v>0</v>
      </c>
      <c r="ATS12" s="11">
        <v>0</v>
      </c>
      <c r="ATT12" s="11">
        <v>155</v>
      </c>
      <c r="ATU12" s="11">
        <v>74</v>
      </c>
      <c r="ATV12" s="11">
        <v>1</v>
      </c>
      <c r="ATW12" s="11">
        <v>1</v>
      </c>
      <c r="ATX12" s="11">
        <v>0</v>
      </c>
      <c r="ATY12" s="11">
        <v>0</v>
      </c>
      <c r="ATZ12" s="11">
        <v>0</v>
      </c>
      <c r="AUA12" s="11">
        <v>0</v>
      </c>
      <c r="AUB12" s="11">
        <v>1084.3599999999999</v>
      </c>
      <c r="AUC12" s="11">
        <v>14.65</v>
      </c>
      <c r="AUD12" s="11"/>
      <c r="AUE12" s="11">
        <v>6177</v>
      </c>
      <c r="AUF12" s="11">
        <v>37.75</v>
      </c>
      <c r="AUG12" s="11">
        <v>288</v>
      </c>
      <c r="AUH12" s="11">
        <v>95.01</v>
      </c>
      <c r="AUI12" s="11">
        <v>433.86</v>
      </c>
      <c r="AUJ12" s="11">
        <v>70.91</v>
      </c>
      <c r="AUK12" s="11">
        <v>12.86</v>
      </c>
      <c r="AUL12" s="11">
        <v>67.97</v>
      </c>
      <c r="AUM12" s="11">
        <v>3.5</v>
      </c>
      <c r="AUN12" s="11">
        <v>1</v>
      </c>
      <c r="AUO12" s="11">
        <v>0</v>
      </c>
      <c r="AUP12" s="11">
        <v>0</v>
      </c>
      <c r="AUQ12" s="11">
        <v>186</v>
      </c>
      <c r="AUR12" s="11" t="s">
        <v>1651</v>
      </c>
      <c r="AUS12" s="11" t="s">
        <v>368</v>
      </c>
      <c r="AUT12" s="11">
        <v>65.3</v>
      </c>
      <c r="AUU12" s="11">
        <v>42.58</v>
      </c>
      <c r="AUV12" s="11"/>
      <c r="AUW12" s="11">
        <v>0</v>
      </c>
      <c r="AUX12" s="11">
        <v>0</v>
      </c>
      <c r="AUY12" s="11">
        <v>0</v>
      </c>
      <c r="AUZ12" s="11">
        <v>0</v>
      </c>
      <c r="AVA12" s="11">
        <v>0</v>
      </c>
      <c r="AVB12" s="11">
        <v>0</v>
      </c>
      <c r="AVC12" s="11">
        <v>0</v>
      </c>
      <c r="AVD12" s="11">
        <v>0</v>
      </c>
      <c r="AVE12" s="11">
        <v>0</v>
      </c>
      <c r="AVF12" s="11">
        <v>0</v>
      </c>
      <c r="AVG12" s="11">
        <v>0</v>
      </c>
      <c r="AVH12" s="11">
        <v>0</v>
      </c>
      <c r="AVI12" s="11">
        <v>0</v>
      </c>
      <c r="AVJ12" s="11">
        <v>0</v>
      </c>
      <c r="AVK12" s="11">
        <v>0</v>
      </c>
      <c r="AVL12" s="11">
        <v>0</v>
      </c>
      <c r="AVM12" s="11">
        <v>0</v>
      </c>
      <c r="AVN12" s="11">
        <v>0</v>
      </c>
      <c r="AVO12" s="11">
        <v>0</v>
      </c>
      <c r="AVP12" s="11"/>
      <c r="AVQ12" s="11">
        <v>0</v>
      </c>
      <c r="AVR12" s="11">
        <v>0</v>
      </c>
      <c r="AVS12" s="11">
        <v>0</v>
      </c>
      <c r="AVT12" s="11">
        <v>0</v>
      </c>
      <c r="AVU12" s="11">
        <v>0</v>
      </c>
      <c r="AVV12" s="11">
        <v>0</v>
      </c>
      <c r="AVW12" s="11">
        <v>0</v>
      </c>
      <c r="AVX12" s="11">
        <v>0</v>
      </c>
      <c r="AVY12" s="11"/>
      <c r="AVZ12" s="11">
        <v>1.3</v>
      </c>
      <c r="AWA12" s="11">
        <v>0</v>
      </c>
      <c r="AWB12" s="11">
        <v>0</v>
      </c>
      <c r="AWC12" s="11">
        <v>204154</v>
      </c>
      <c r="AWD12" s="11">
        <v>0</v>
      </c>
      <c r="AWE12" s="11">
        <v>1</v>
      </c>
      <c r="AWF12" s="11">
        <v>1</v>
      </c>
      <c r="AWG12" s="11">
        <v>0</v>
      </c>
      <c r="AWH12" s="11">
        <v>0</v>
      </c>
      <c r="AWI12" s="11">
        <v>3.5</v>
      </c>
      <c r="AWJ12" s="11">
        <v>0</v>
      </c>
      <c r="AWK12" s="11">
        <v>12.9</v>
      </c>
      <c r="AWL12" s="11">
        <v>0</v>
      </c>
      <c r="AWM12" s="11">
        <v>3</v>
      </c>
      <c r="AWN12" s="11">
        <v>0.7</v>
      </c>
      <c r="AWO12" s="11">
        <v>1</v>
      </c>
      <c r="AWP12" s="11">
        <v>0</v>
      </c>
      <c r="AWQ12" s="11">
        <v>0</v>
      </c>
      <c r="AWR12" s="11">
        <v>0</v>
      </c>
      <c r="AWS12" s="11">
        <v>0</v>
      </c>
      <c r="AWT12" s="11">
        <v>0</v>
      </c>
      <c r="AWU12" s="11">
        <v>0</v>
      </c>
      <c r="AWV12" s="11">
        <v>0</v>
      </c>
      <c r="AWW12" s="11">
        <v>0</v>
      </c>
      <c r="AWX12" s="11">
        <v>0</v>
      </c>
      <c r="AWY12" s="11">
        <v>0</v>
      </c>
      <c r="AWZ12" s="11">
        <v>0</v>
      </c>
      <c r="AXA12" s="11">
        <v>0</v>
      </c>
      <c r="AXB12" s="11">
        <v>0</v>
      </c>
      <c r="AXC12" s="11">
        <v>0</v>
      </c>
      <c r="AXD12" s="11">
        <v>0</v>
      </c>
      <c r="AXE12" s="11">
        <v>0</v>
      </c>
      <c r="AXF12" s="11">
        <v>0.18</v>
      </c>
      <c r="AXG12" s="11">
        <v>176</v>
      </c>
      <c r="AXH12" s="11">
        <v>3339</v>
      </c>
      <c r="AXI12" s="11">
        <v>6635</v>
      </c>
      <c r="AXJ12" s="11">
        <v>6638</v>
      </c>
      <c r="AXK12" s="11">
        <v>120</v>
      </c>
      <c r="AXL12" s="11">
        <v>1911</v>
      </c>
      <c r="AXM12" s="11">
        <v>1506</v>
      </c>
      <c r="AXN12" s="11">
        <v>0</v>
      </c>
      <c r="AXO12" s="11">
        <v>0</v>
      </c>
      <c r="AXP12" s="11">
        <v>0</v>
      </c>
      <c r="AXQ12" s="11">
        <v>0</v>
      </c>
      <c r="AXR12" s="11">
        <v>0</v>
      </c>
      <c r="AXS12" s="11">
        <v>0</v>
      </c>
      <c r="AXT12" s="11"/>
      <c r="AXU12" s="11"/>
      <c r="AXV12" s="11"/>
      <c r="AXW12" s="11"/>
      <c r="AXX12" s="11"/>
      <c r="AXY12" s="11"/>
      <c r="AXZ12" s="11"/>
      <c r="AYA12" s="11"/>
      <c r="AYB12" s="11"/>
      <c r="AYC12" s="11"/>
      <c r="AYD12" s="11"/>
      <c r="AYE12" s="11"/>
      <c r="AYF12" s="11"/>
      <c r="AYG12" s="11"/>
      <c r="AYH12" s="11"/>
      <c r="AYI12" s="11"/>
      <c r="AYJ12" s="11"/>
      <c r="AYK12" s="11">
        <v>0</v>
      </c>
      <c r="AYL12" s="11"/>
      <c r="AYM12" s="11"/>
      <c r="AYN12" s="11"/>
      <c r="AYO12" s="11">
        <v>0</v>
      </c>
      <c r="AYP12" s="11"/>
      <c r="AYQ12" s="11"/>
      <c r="AYR12" s="11"/>
      <c r="AYS12" s="11"/>
      <c r="AYT12" s="11"/>
      <c r="AYU12" s="11"/>
      <c r="AYV12" s="11"/>
      <c r="AYW12" s="11"/>
      <c r="AYX12" s="11"/>
      <c r="AYY12" s="11"/>
      <c r="AYZ12" s="11"/>
      <c r="AZA12" s="11"/>
      <c r="AZB12" s="11"/>
      <c r="AZC12" s="11">
        <v>10.01</v>
      </c>
      <c r="AZD12" s="11">
        <v>4.33</v>
      </c>
      <c r="AZE12" s="11"/>
      <c r="AZF12" s="11"/>
      <c r="AZG12" s="11"/>
      <c r="AZH12" s="11"/>
      <c r="AZI12" s="11"/>
      <c r="AZJ12" s="11">
        <v>27.23</v>
      </c>
      <c r="AZK12" s="11"/>
      <c r="AZL12" s="34">
        <v>9.2265318891985599E-3</v>
      </c>
      <c r="AZM12" s="11"/>
      <c r="AZN12" s="11">
        <v>0.11</v>
      </c>
      <c r="AZO12" s="11"/>
      <c r="AZP12" s="11"/>
      <c r="AZQ12" s="34">
        <v>2.4713197009021801E-3</v>
      </c>
      <c r="AZR12" s="11"/>
      <c r="AZS12" s="11">
        <v>0.03</v>
      </c>
      <c r="AZT12" s="11"/>
      <c r="AZU12" s="11"/>
      <c r="AZV12" s="11">
        <v>2.2799999999999998</v>
      </c>
      <c r="AZW12" s="11"/>
      <c r="AZX12" s="11">
        <v>27.14</v>
      </c>
      <c r="AZY12" s="11"/>
      <c r="AZZ12" s="11"/>
      <c r="BAA12" s="11"/>
      <c r="BAB12" s="11"/>
      <c r="BAC12" s="11"/>
      <c r="BAD12" s="11"/>
      <c r="BAE12" s="13">
        <f t="shared" si="0"/>
        <v>867.71999999999991</v>
      </c>
      <c r="BAF12" s="13">
        <f t="shared" si="3"/>
        <v>2.5528732510319521</v>
      </c>
      <c r="BAG12" s="35">
        <f t="shared" si="4"/>
        <v>9.531007441542112</v>
      </c>
      <c r="BAH12" s="13" t="e">
        <f>#REF!*10000/(FA12*1.033)*1000</f>
        <v>#REF!</v>
      </c>
      <c r="BAI12" s="13">
        <f t="shared" si="1"/>
        <v>2216.8441432720238</v>
      </c>
      <c r="BAJ12" s="13">
        <f t="shared" si="2"/>
        <v>1</v>
      </c>
      <c r="BAK12" s="38">
        <v>5.071692140575081</v>
      </c>
      <c r="BAL12" s="38">
        <v>3.4850082348861973</v>
      </c>
      <c r="BAM12" s="38">
        <v>6.6763915963987372</v>
      </c>
      <c r="BAN12" s="38">
        <v>2.5333333333333337</v>
      </c>
      <c r="BAO12" s="38">
        <v>4.5358730389468853</v>
      </c>
      <c r="BAP12" s="38">
        <v>1.7708115183246071</v>
      </c>
      <c r="BAQ12" s="38">
        <v>6.6009293193717271</v>
      </c>
      <c r="BAR12" s="38">
        <v>1.9807173657268577</v>
      </c>
      <c r="BAS12" s="38">
        <v>5.2993043951711334</v>
      </c>
      <c r="BAT12" s="38">
        <v>3.7911019596461721</v>
      </c>
      <c r="BAU12" s="38">
        <v>7.1695570391709147</v>
      </c>
      <c r="BAV12" s="38">
        <v>5.2399254640040001</v>
      </c>
      <c r="BAW12" s="38">
        <v>5.2611984342162597</v>
      </c>
      <c r="BAX12" s="38">
        <v>3.2119414624133409</v>
      </c>
      <c r="BAY12" s="38">
        <v>5.6153535091162734</v>
      </c>
      <c r="BAZ12" s="36">
        <v>9.8863033873343173</v>
      </c>
      <c r="BBA12" s="36">
        <v>10</v>
      </c>
      <c r="BBB12" s="36">
        <v>4.9557036549398408</v>
      </c>
      <c r="BBC12" s="37">
        <v>7.2909966132203001</v>
      </c>
      <c r="BBD12" s="37">
        <v>1.8872825438947978</v>
      </c>
      <c r="BBE12" s="36">
        <v>7.0449023958642911</v>
      </c>
    </row>
    <row r="13" spans="1:1409" x14ac:dyDescent="0.2">
      <c r="A13" t="s">
        <v>89</v>
      </c>
      <c r="B13" s="28">
        <v>15253051</v>
      </c>
      <c r="C13" t="s">
        <v>1745</v>
      </c>
      <c r="D13" t="s">
        <v>1503</v>
      </c>
      <c r="E13" s="28">
        <v>2013</v>
      </c>
      <c r="F13" s="29">
        <v>44265</v>
      </c>
      <c r="G13" s="28" t="s">
        <v>90</v>
      </c>
      <c r="H13" s="31" t="s">
        <v>91</v>
      </c>
      <c r="I13" s="31" t="s">
        <v>93</v>
      </c>
      <c r="J13" s="31" t="s">
        <v>103</v>
      </c>
      <c r="K13" s="31"/>
      <c r="L13" s="1" t="s">
        <v>91</v>
      </c>
      <c r="M13" s="1" t="s">
        <v>91</v>
      </c>
      <c r="N13" s="1" t="s">
        <v>93</v>
      </c>
      <c r="O13" s="1" t="s">
        <v>91</v>
      </c>
      <c r="P13" s="1"/>
      <c r="Q13" s="1" t="s">
        <v>91</v>
      </c>
      <c r="R13" s="1" t="s">
        <v>91</v>
      </c>
      <c r="S13" s="1" t="s">
        <v>91</v>
      </c>
      <c r="T13" s="1" t="s">
        <v>91</v>
      </c>
      <c r="U13" s="1"/>
      <c r="V13" s="1"/>
      <c r="W13" s="1" t="s">
        <v>91</v>
      </c>
      <c r="X13" s="1"/>
      <c r="Y13" s="1"/>
      <c r="Z13" s="31" t="s">
        <v>100</v>
      </c>
      <c r="AA13" s="31" t="s">
        <v>91</v>
      </c>
      <c r="AB13" s="31">
        <v>1.2</v>
      </c>
      <c r="AC13" s="31">
        <v>6135</v>
      </c>
      <c r="AD13" s="31" t="s">
        <v>91</v>
      </c>
      <c r="AE13" s="31"/>
      <c r="AF13" s="31">
        <v>0</v>
      </c>
      <c r="AG13" s="31"/>
      <c r="AH13" s="31"/>
      <c r="AI13" s="31">
        <v>0</v>
      </c>
      <c r="AJ13" s="31">
        <v>0</v>
      </c>
      <c r="AK13" s="31"/>
      <c r="AL13" s="31" t="s">
        <v>91</v>
      </c>
      <c r="AM13" s="31"/>
      <c r="AN13" s="31"/>
      <c r="AO13" s="31"/>
      <c r="AP13" s="31" t="s">
        <v>91</v>
      </c>
      <c r="AQ13" s="31"/>
      <c r="AR13" s="31"/>
      <c r="AS13" s="31"/>
      <c r="AT13" s="31">
        <v>7459</v>
      </c>
      <c r="AU13" s="31">
        <v>0</v>
      </c>
      <c r="AV13" s="31">
        <v>0</v>
      </c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 t="s">
        <v>91</v>
      </c>
      <c r="BN13" s="31"/>
      <c r="BO13" s="31"/>
      <c r="BP13" s="31"/>
      <c r="BQ13" s="31" t="s">
        <v>95</v>
      </c>
      <c r="BR13" s="31">
        <v>0</v>
      </c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0" t="s">
        <v>1807</v>
      </c>
      <c r="CP13" s="30"/>
      <c r="CQ13" s="30"/>
      <c r="CR13" s="30">
        <v>100</v>
      </c>
      <c r="CS13" s="30"/>
      <c r="CT13" s="30"/>
      <c r="CU13" s="30">
        <v>51.5</v>
      </c>
      <c r="CV13" s="30">
        <v>24</v>
      </c>
      <c r="CW13" s="30">
        <v>23</v>
      </c>
      <c r="CX13" s="30">
        <v>16</v>
      </c>
      <c r="CY13" s="30">
        <v>0</v>
      </c>
      <c r="CZ13" s="30">
        <v>0</v>
      </c>
      <c r="DA13" s="30">
        <v>53</v>
      </c>
      <c r="DB13" s="30">
        <v>25</v>
      </c>
      <c r="DC13" s="30">
        <v>21</v>
      </c>
      <c r="DD13" s="30">
        <v>14</v>
      </c>
      <c r="DE13" s="30"/>
      <c r="DF13" s="30"/>
      <c r="DG13" s="30">
        <v>50</v>
      </c>
      <c r="DH13" s="30">
        <v>25</v>
      </c>
      <c r="DI13" s="30">
        <v>24</v>
      </c>
      <c r="DJ13" s="30">
        <v>21</v>
      </c>
      <c r="DK13" s="30"/>
      <c r="DL13" s="30"/>
      <c r="DM13" s="30">
        <v>661</v>
      </c>
      <c r="DN13" s="30">
        <v>165</v>
      </c>
      <c r="DO13" s="30">
        <v>376</v>
      </c>
      <c r="DP13" s="30">
        <v>608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/>
      <c r="DY13" s="30">
        <v>16</v>
      </c>
      <c r="DZ13" s="30">
        <v>0</v>
      </c>
      <c r="EA13" s="30">
        <v>0</v>
      </c>
      <c r="EB13" s="30">
        <v>0</v>
      </c>
      <c r="EC13" s="30">
        <v>0</v>
      </c>
      <c r="ED13" s="30">
        <v>0</v>
      </c>
      <c r="EE13" s="30">
        <v>1</v>
      </c>
      <c r="EF13" s="30">
        <v>32</v>
      </c>
      <c r="EG13" s="30">
        <v>0</v>
      </c>
      <c r="EH13" s="30"/>
      <c r="EI13" s="30">
        <v>0</v>
      </c>
      <c r="EJ13" s="30">
        <v>0</v>
      </c>
      <c r="EK13" s="30">
        <v>0</v>
      </c>
      <c r="EL13" s="30">
        <v>0</v>
      </c>
      <c r="EM13" s="30">
        <v>0</v>
      </c>
      <c r="EN13" s="30">
        <v>0</v>
      </c>
      <c r="EO13" s="30">
        <v>700</v>
      </c>
      <c r="EP13" s="30">
        <v>0</v>
      </c>
      <c r="EQ13" s="30">
        <v>0</v>
      </c>
      <c r="ER13" s="30">
        <v>0</v>
      </c>
      <c r="ES13" s="30">
        <v>0</v>
      </c>
      <c r="ET13" s="30"/>
      <c r="EU13" s="30">
        <v>592</v>
      </c>
      <c r="EV13" s="30">
        <v>50</v>
      </c>
      <c r="EW13" s="30">
        <v>0</v>
      </c>
      <c r="EX13" s="30"/>
      <c r="EY13" s="30">
        <v>285533</v>
      </c>
      <c r="EZ13" s="30">
        <v>12467</v>
      </c>
      <c r="FA13" s="30">
        <v>298000</v>
      </c>
      <c r="FB13" s="30">
        <v>36.700000000000003</v>
      </c>
      <c r="FC13" s="30">
        <v>32.799999999999997</v>
      </c>
      <c r="FD13" s="30"/>
      <c r="FE13" s="30">
        <v>36</v>
      </c>
      <c r="FF13" s="30" t="s">
        <v>1805</v>
      </c>
      <c r="FG13" s="30">
        <v>31</v>
      </c>
      <c r="FH13" s="30"/>
      <c r="FI13" s="30"/>
      <c r="FJ13" s="30">
        <v>4</v>
      </c>
      <c r="FK13" s="30"/>
      <c r="FL13" s="30"/>
      <c r="FM13" s="30"/>
      <c r="FN13" s="30">
        <v>382</v>
      </c>
      <c r="FO13" s="30">
        <v>0</v>
      </c>
      <c r="FP13" s="30">
        <v>73</v>
      </c>
      <c r="FQ13" s="30">
        <v>9</v>
      </c>
      <c r="FR13" s="30">
        <v>292000</v>
      </c>
      <c r="FS13" s="30">
        <v>85.3</v>
      </c>
      <c r="FT13" s="30">
        <v>16793</v>
      </c>
      <c r="FU13" s="32">
        <v>365</v>
      </c>
      <c r="FV13" s="32">
        <v>365</v>
      </c>
      <c r="FW13" s="32">
        <v>365</v>
      </c>
      <c r="FX13" s="32">
        <v>365</v>
      </c>
      <c r="FY13" s="32">
        <v>0</v>
      </c>
      <c r="FZ13" s="32">
        <v>162</v>
      </c>
      <c r="GA13" s="32">
        <v>365</v>
      </c>
      <c r="GB13" s="32">
        <v>0</v>
      </c>
      <c r="GC13" s="32">
        <v>160</v>
      </c>
      <c r="GD13" s="32" t="s">
        <v>1821</v>
      </c>
      <c r="GE13" s="32" t="s">
        <v>1826</v>
      </c>
      <c r="GF13" s="32" t="s">
        <v>1826</v>
      </c>
      <c r="GG13" s="32" t="s">
        <v>1821</v>
      </c>
      <c r="GH13" s="32" t="s">
        <v>91</v>
      </c>
      <c r="GI13" s="32" t="s">
        <v>91</v>
      </c>
      <c r="GJ13" s="32">
        <v>12</v>
      </c>
      <c r="GK13" s="32" t="s">
        <v>1822</v>
      </c>
      <c r="GL13" s="32">
        <v>1</v>
      </c>
      <c r="GM13" s="32" t="s">
        <v>369</v>
      </c>
      <c r="GN13" s="32" t="s">
        <v>368</v>
      </c>
      <c r="GO13" s="32" t="s">
        <v>369</v>
      </c>
      <c r="GP13" s="32" t="s">
        <v>370</v>
      </c>
      <c r="GQ13" s="32" t="s">
        <v>371</v>
      </c>
      <c r="GR13" s="32">
        <v>0</v>
      </c>
      <c r="GS13" s="32">
        <v>0</v>
      </c>
      <c r="GT13" s="32">
        <v>0</v>
      </c>
      <c r="GU13" s="32">
        <v>0</v>
      </c>
      <c r="GV13" s="32">
        <v>0</v>
      </c>
      <c r="GW13" s="32">
        <v>0</v>
      </c>
      <c r="GX13" s="32">
        <v>0</v>
      </c>
      <c r="GY13" s="32">
        <v>5.8</v>
      </c>
      <c r="GZ13" s="32">
        <v>8</v>
      </c>
      <c r="HA13" s="32">
        <v>3.5</v>
      </c>
      <c r="HB13" s="32">
        <v>5.8</v>
      </c>
      <c r="HC13" s="32">
        <v>29</v>
      </c>
      <c r="HD13" s="32">
        <v>0</v>
      </c>
      <c r="HE13" s="32">
        <v>0</v>
      </c>
      <c r="HF13" s="32">
        <v>2.2999999999999998</v>
      </c>
      <c r="HG13" s="32">
        <v>2.2000000000000002</v>
      </c>
      <c r="HH13" s="32">
        <v>2</v>
      </c>
      <c r="HI13" s="32">
        <v>4.0999999999999996</v>
      </c>
      <c r="HJ13" s="32">
        <v>10.9</v>
      </c>
      <c r="HK13" s="32">
        <v>0</v>
      </c>
      <c r="HL13" s="32">
        <v>0</v>
      </c>
      <c r="HM13" s="32">
        <v>0</v>
      </c>
      <c r="HN13" s="32"/>
      <c r="HO13" s="32">
        <v>0</v>
      </c>
      <c r="HP13" s="32">
        <v>5.8</v>
      </c>
      <c r="HQ13" s="32">
        <v>8</v>
      </c>
      <c r="HR13" s="32">
        <v>3.5</v>
      </c>
      <c r="HS13" s="32">
        <v>2.2999999999999998</v>
      </c>
      <c r="HT13" s="32">
        <v>2.2000000000000002</v>
      </c>
      <c r="HU13" s="32">
        <v>2</v>
      </c>
      <c r="HV13" s="4">
        <v>0</v>
      </c>
      <c r="HW13" s="4">
        <v>0</v>
      </c>
      <c r="HX13" s="4">
        <v>118</v>
      </c>
      <c r="HY13" s="4">
        <v>0</v>
      </c>
      <c r="HZ13" s="4">
        <v>0</v>
      </c>
      <c r="IA13" s="4">
        <v>0</v>
      </c>
      <c r="IB13" s="4">
        <v>0</v>
      </c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>
        <v>0</v>
      </c>
      <c r="IP13" s="4">
        <v>0</v>
      </c>
      <c r="IQ13" s="4">
        <v>0</v>
      </c>
      <c r="IR13" s="4">
        <v>0</v>
      </c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>
        <v>0</v>
      </c>
      <c r="KD13" s="4">
        <v>0</v>
      </c>
      <c r="KE13" s="4">
        <v>15</v>
      </c>
      <c r="KF13" s="4">
        <v>0</v>
      </c>
      <c r="KG13" s="4">
        <v>0</v>
      </c>
      <c r="KH13" s="4">
        <v>0</v>
      </c>
      <c r="KI13" s="4"/>
      <c r="KJ13" s="4"/>
      <c r="KK13" s="4">
        <v>0</v>
      </c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>
        <v>0</v>
      </c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>
        <v>0</v>
      </c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>
        <v>0</v>
      </c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>
        <v>0</v>
      </c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>
        <v>0</v>
      </c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>
        <v>0</v>
      </c>
      <c r="PX13" s="4">
        <v>0</v>
      </c>
      <c r="PY13" s="4">
        <v>0</v>
      </c>
      <c r="PZ13" s="4">
        <v>0</v>
      </c>
      <c r="QA13" s="4">
        <v>0</v>
      </c>
      <c r="QB13" s="4">
        <v>0</v>
      </c>
      <c r="QC13" s="4" t="s">
        <v>739</v>
      </c>
      <c r="QD13" s="4" t="s">
        <v>740</v>
      </c>
      <c r="QE13" s="4"/>
      <c r="QF13" s="4"/>
      <c r="QG13" s="4"/>
      <c r="QH13" s="4"/>
      <c r="QI13" s="4"/>
      <c r="QJ13" s="4">
        <v>12</v>
      </c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>
        <v>65</v>
      </c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>
        <v>8</v>
      </c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>
        <v>10</v>
      </c>
      <c r="TE13" s="4"/>
      <c r="TF13" s="4"/>
      <c r="TG13" s="4"/>
      <c r="TH13" s="4"/>
      <c r="TI13" s="4"/>
      <c r="TJ13" s="4"/>
      <c r="TK13" s="4"/>
      <c r="TL13" s="4">
        <v>110</v>
      </c>
      <c r="TM13" s="4"/>
      <c r="TN13" s="4"/>
      <c r="TO13" s="4"/>
      <c r="TP13" s="4"/>
      <c r="TQ13" s="4"/>
      <c r="TR13" s="4"/>
      <c r="TS13" s="4"/>
      <c r="TT13" s="4"/>
      <c r="TU13" s="4"/>
      <c r="TV13" s="4">
        <v>0</v>
      </c>
      <c r="TW13" s="4"/>
      <c r="TX13" s="4">
        <v>10</v>
      </c>
      <c r="TY13" s="4" t="s">
        <v>91</v>
      </c>
      <c r="TZ13" s="4">
        <v>0</v>
      </c>
      <c r="UA13" s="4">
        <v>118</v>
      </c>
      <c r="UB13" s="4">
        <v>0</v>
      </c>
      <c r="UC13" s="4">
        <v>0</v>
      </c>
      <c r="UD13" s="4">
        <v>0</v>
      </c>
      <c r="UE13" s="4">
        <v>0</v>
      </c>
      <c r="UF13" s="4">
        <v>0</v>
      </c>
      <c r="UG13" s="4">
        <v>0</v>
      </c>
      <c r="UH13" s="4">
        <v>100</v>
      </c>
      <c r="UI13" s="4">
        <v>0</v>
      </c>
      <c r="UJ13" s="4">
        <v>100</v>
      </c>
      <c r="UK13" s="4">
        <v>0</v>
      </c>
      <c r="UL13" s="4">
        <v>100</v>
      </c>
      <c r="UM13" s="4">
        <v>2500</v>
      </c>
      <c r="UN13" s="4">
        <v>100</v>
      </c>
      <c r="UO13" s="4">
        <v>0</v>
      </c>
      <c r="UP13" s="4">
        <v>100</v>
      </c>
      <c r="UQ13" s="4">
        <v>2723</v>
      </c>
      <c r="UR13" s="4">
        <v>100</v>
      </c>
      <c r="US13" s="4">
        <v>1408</v>
      </c>
      <c r="UT13" s="4">
        <v>100</v>
      </c>
      <c r="UU13" s="4">
        <v>0</v>
      </c>
      <c r="UV13" s="4">
        <v>100</v>
      </c>
      <c r="UW13" s="4">
        <v>0</v>
      </c>
      <c r="UX13" s="4">
        <v>100</v>
      </c>
      <c r="UY13" s="5">
        <v>197</v>
      </c>
      <c r="UZ13" s="5">
        <v>0</v>
      </c>
      <c r="VA13" s="5">
        <v>0</v>
      </c>
      <c r="VB13" s="5"/>
      <c r="VC13" s="5"/>
      <c r="VD13" s="5"/>
      <c r="VE13" s="5">
        <v>0</v>
      </c>
      <c r="VF13" s="5">
        <v>0</v>
      </c>
      <c r="VG13" s="5">
        <v>0</v>
      </c>
      <c r="VH13" s="5">
        <v>0</v>
      </c>
      <c r="VI13" s="5"/>
      <c r="VJ13" s="5"/>
      <c r="VK13" s="5"/>
      <c r="VL13" s="5"/>
      <c r="VM13" s="5"/>
      <c r="VN13" s="5"/>
      <c r="VO13" s="5"/>
      <c r="VP13" s="5"/>
      <c r="VQ13" s="5"/>
      <c r="VR13" s="5">
        <v>0</v>
      </c>
      <c r="VS13" s="5">
        <v>0</v>
      </c>
      <c r="VT13" s="5">
        <v>0</v>
      </c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 t="s">
        <v>1881</v>
      </c>
      <c r="WG13" s="5"/>
      <c r="WH13" s="5"/>
      <c r="WI13" s="5"/>
      <c r="WJ13" s="5"/>
      <c r="WK13" s="5"/>
      <c r="WL13" s="5"/>
      <c r="WM13" s="5"/>
      <c r="WN13" s="5"/>
      <c r="WO13" s="5"/>
      <c r="WP13" s="5">
        <v>6</v>
      </c>
      <c r="WQ13" s="5"/>
      <c r="WR13" s="5"/>
      <c r="WS13" s="5"/>
      <c r="WT13" s="5"/>
      <c r="WU13" s="5"/>
      <c r="WV13" s="5"/>
      <c r="WW13" s="5"/>
      <c r="WX13" s="5"/>
      <c r="WY13" s="5"/>
      <c r="WZ13" s="5">
        <v>0</v>
      </c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 t="s">
        <v>1424</v>
      </c>
      <c r="YH13" s="5" t="s">
        <v>1434</v>
      </c>
      <c r="YI13" s="5"/>
      <c r="YJ13" s="5"/>
      <c r="YK13" s="5"/>
      <c r="YL13" s="5"/>
      <c r="YM13" s="5"/>
      <c r="YN13" s="5"/>
      <c r="YO13" s="5"/>
      <c r="YP13" s="5"/>
      <c r="YQ13" s="5">
        <v>91.2</v>
      </c>
      <c r="YR13" s="5">
        <v>2.7</v>
      </c>
      <c r="YS13" s="5"/>
      <c r="YT13" s="5"/>
      <c r="YU13" s="5"/>
      <c r="YV13" s="5"/>
      <c r="YW13" s="5"/>
      <c r="YX13" s="5"/>
      <c r="YY13" s="5"/>
      <c r="YZ13" s="5"/>
      <c r="ZA13" s="5">
        <v>0</v>
      </c>
      <c r="ZB13" s="5">
        <v>0</v>
      </c>
      <c r="ZC13" s="5"/>
      <c r="ZD13" s="5"/>
      <c r="ZE13" s="5"/>
      <c r="ZF13" s="5"/>
      <c r="ZG13" s="5"/>
      <c r="ZH13" s="5"/>
      <c r="ZI13" s="5"/>
      <c r="ZJ13" s="5"/>
      <c r="ZK13" s="5" t="s">
        <v>1427</v>
      </c>
      <c r="ZL13" s="5"/>
      <c r="ZM13" s="5"/>
      <c r="ZN13" s="5">
        <v>6</v>
      </c>
      <c r="ZO13" s="5"/>
      <c r="ZP13" s="5"/>
      <c r="ZQ13" s="5">
        <v>0</v>
      </c>
      <c r="ZR13" s="5"/>
      <c r="ZS13" s="5" t="s">
        <v>1874</v>
      </c>
      <c r="ZT13" s="5" t="s">
        <v>1429</v>
      </c>
      <c r="ZU13" s="5"/>
      <c r="ZV13" s="5"/>
      <c r="ZW13" s="5"/>
      <c r="ZX13" s="5"/>
      <c r="ZY13" s="5"/>
      <c r="ZZ13" s="5"/>
      <c r="AAA13" s="5"/>
      <c r="AAB13" s="5" t="s">
        <v>1881</v>
      </c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 t="s">
        <v>1424</v>
      </c>
      <c r="AAQ13" s="5" t="s">
        <v>1434</v>
      </c>
      <c r="AAR13" s="5"/>
      <c r="AAS13" s="5"/>
      <c r="AAT13" s="5"/>
      <c r="AAU13" s="5"/>
      <c r="AAV13" s="5"/>
      <c r="AAW13" s="5"/>
      <c r="AAX13" s="5"/>
      <c r="AAY13" s="5"/>
      <c r="AAZ13" s="5" t="s">
        <v>1427</v>
      </c>
      <c r="ABA13" s="5"/>
      <c r="ABB13" s="5"/>
      <c r="ABC13" s="5">
        <v>150</v>
      </c>
      <c r="ABD13" s="5">
        <v>30</v>
      </c>
      <c r="ABE13" s="5">
        <v>90</v>
      </c>
      <c r="ABF13" s="5">
        <v>95</v>
      </c>
      <c r="ABG13" s="5">
        <v>0</v>
      </c>
      <c r="ABH13" s="5">
        <v>100</v>
      </c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>
        <v>5</v>
      </c>
      <c r="ACF13" s="5"/>
      <c r="ACG13" s="5"/>
      <c r="ACH13" s="5"/>
      <c r="ACI13" s="5"/>
      <c r="ACJ13" s="5"/>
      <c r="ACK13" s="5"/>
      <c r="ACL13" s="5"/>
      <c r="ACM13" s="5"/>
      <c r="ACN13" s="5"/>
      <c r="ACO13" s="5">
        <v>0.4</v>
      </c>
      <c r="ACP13" s="5"/>
      <c r="ACQ13" s="5"/>
      <c r="ACR13" s="5">
        <v>50</v>
      </c>
      <c r="ACS13" s="5">
        <v>50</v>
      </c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>
        <v>4.5</v>
      </c>
      <c r="ADQ13" s="5"/>
      <c r="ADR13" s="5"/>
      <c r="ADS13" s="5"/>
      <c r="ADT13" s="5"/>
      <c r="ADU13" s="5"/>
      <c r="ADV13" s="5"/>
      <c r="ADW13" s="5"/>
      <c r="ADX13" s="5"/>
      <c r="ADY13" s="5"/>
      <c r="ADZ13" s="5">
        <v>0.4</v>
      </c>
      <c r="AEA13" s="5"/>
      <c r="AEB13" s="5"/>
      <c r="AEC13" s="5">
        <v>100</v>
      </c>
      <c r="AED13" s="5">
        <v>0</v>
      </c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>
        <v>4</v>
      </c>
      <c r="AFB13" s="5"/>
      <c r="AFC13" s="5"/>
      <c r="AFD13" s="5"/>
      <c r="AFE13" s="5"/>
      <c r="AFF13" s="5"/>
      <c r="AFG13" s="5"/>
      <c r="AFH13" s="5"/>
      <c r="AFI13" s="5"/>
      <c r="AFJ13" s="5"/>
      <c r="AFK13" s="5">
        <v>0.2</v>
      </c>
      <c r="AFL13" s="5"/>
      <c r="AFM13" s="5"/>
      <c r="AFN13" s="5">
        <v>30</v>
      </c>
      <c r="AFO13" s="5">
        <v>70</v>
      </c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>
        <v>4</v>
      </c>
      <c r="AGM13" s="5"/>
      <c r="AGN13" s="5"/>
      <c r="AGO13" s="5"/>
      <c r="AGP13" s="5"/>
      <c r="AGQ13" s="5"/>
      <c r="AGR13" s="5"/>
      <c r="AGS13" s="5"/>
      <c r="AGT13" s="5"/>
      <c r="AGU13" s="5"/>
      <c r="AGV13" s="5">
        <v>0.2</v>
      </c>
      <c r="AGW13" s="5"/>
      <c r="AGX13" s="5"/>
      <c r="AGY13" s="5" t="s">
        <v>1878</v>
      </c>
      <c r="AGZ13" s="5">
        <v>270</v>
      </c>
      <c r="AHA13" s="5">
        <v>95</v>
      </c>
      <c r="AHB13" s="5">
        <v>0</v>
      </c>
      <c r="AHC13" s="5">
        <v>100</v>
      </c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>
        <v>1.1000000000000001</v>
      </c>
      <c r="AIA13" s="5">
        <v>0.5</v>
      </c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>
        <v>50</v>
      </c>
      <c r="AIN13" s="5">
        <v>50</v>
      </c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>
        <v>0</v>
      </c>
      <c r="AJL13" s="5">
        <v>0</v>
      </c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 t="s">
        <v>1879</v>
      </c>
      <c r="AJY13" s="5">
        <v>200</v>
      </c>
      <c r="AJZ13" s="5">
        <v>165</v>
      </c>
      <c r="AKA13" s="5">
        <v>0</v>
      </c>
      <c r="AKB13" s="5">
        <v>80</v>
      </c>
      <c r="AKC13" s="5"/>
      <c r="AKD13" s="5"/>
      <c r="AKE13" s="5"/>
      <c r="AKF13" s="5"/>
      <c r="AKG13" s="5"/>
      <c r="AKH13" s="5"/>
      <c r="AKI13" s="5"/>
      <c r="AKJ13" s="5"/>
      <c r="AKK13" s="5">
        <v>20</v>
      </c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>
        <v>80</v>
      </c>
      <c r="ALM13" s="5">
        <v>20</v>
      </c>
      <c r="ALN13" s="5"/>
      <c r="ALO13" s="5"/>
      <c r="ALP13" s="5"/>
      <c r="ALQ13" s="5"/>
      <c r="ALR13" s="5"/>
      <c r="ALS13" s="5"/>
      <c r="ALT13" s="5"/>
      <c r="ALU13" s="5"/>
      <c r="ALV13" s="5">
        <v>0</v>
      </c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  <c r="AMK13" s="5"/>
      <c r="AML13" s="5"/>
      <c r="AMM13" s="5"/>
      <c r="AMN13" s="5"/>
      <c r="AMO13" s="5"/>
      <c r="AMP13" s="5"/>
      <c r="AMQ13" s="5"/>
      <c r="AMR13" s="5"/>
      <c r="AMS13" s="5"/>
      <c r="AMT13" s="5"/>
      <c r="AMU13" s="5"/>
      <c r="AMV13" s="5"/>
      <c r="AMW13" s="5" t="s">
        <v>1880</v>
      </c>
      <c r="AMX13" s="5">
        <v>150</v>
      </c>
      <c r="AMY13" s="5">
        <v>215</v>
      </c>
      <c r="AMZ13" s="5">
        <v>0</v>
      </c>
      <c r="ANA13" s="5">
        <v>100</v>
      </c>
      <c r="ANB13" s="5"/>
      <c r="ANC13" s="5"/>
      <c r="AND13" s="5"/>
      <c r="ANE13" s="5"/>
      <c r="ANF13" s="5"/>
      <c r="ANG13" s="5"/>
      <c r="ANH13" s="5"/>
      <c r="ANI13" s="5"/>
      <c r="ANJ13" s="5"/>
      <c r="ANK13" s="5"/>
      <c r="ANL13" s="5"/>
      <c r="ANM13" s="5"/>
      <c r="ANN13" s="5"/>
      <c r="ANO13" s="5"/>
      <c r="ANP13" s="5"/>
      <c r="ANQ13" s="5"/>
      <c r="ANR13" s="5"/>
      <c r="ANS13" s="5"/>
      <c r="ANT13" s="5"/>
      <c r="ANU13" s="5"/>
      <c r="ANV13" s="5"/>
      <c r="ANW13" s="5"/>
      <c r="ANX13" s="5"/>
      <c r="ANY13" s="5"/>
      <c r="ANZ13" s="5"/>
      <c r="AOA13" s="5"/>
      <c r="AOB13" s="5"/>
      <c r="AOC13" s="5"/>
      <c r="AOD13" s="5"/>
      <c r="AOE13" s="5"/>
      <c r="AOF13" s="5"/>
      <c r="AOG13" s="5"/>
      <c r="AOH13" s="5"/>
      <c r="AOI13" s="5"/>
      <c r="AOJ13" s="5"/>
      <c r="AOK13" s="5">
        <v>92</v>
      </c>
      <c r="AOL13" s="5">
        <v>8</v>
      </c>
      <c r="AOM13" s="5"/>
      <c r="AON13" s="5"/>
      <c r="AOO13" s="5"/>
      <c r="AOP13" s="5"/>
      <c r="AOQ13" s="5"/>
      <c r="AOR13" s="5"/>
      <c r="AOS13" s="5"/>
      <c r="AOT13" s="5"/>
      <c r="AOU13" s="5"/>
      <c r="AOV13" s="5"/>
      <c r="AOW13" s="5"/>
      <c r="AOX13" s="5"/>
      <c r="AOY13" s="5"/>
      <c r="AOZ13" s="5"/>
      <c r="APA13" s="5"/>
      <c r="APB13" s="5"/>
      <c r="APC13" s="5"/>
      <c r="APD13" s="5"/>
      <c r="APE13" s="5"/>
      <c r="APF13" s="5"/>
      <c r="APG13" s="5"/>
      <c r="APH13" s="5"/>
      <c r="API13" s="5"/>
      <c r="APJ13" s="5"/>
      <c r="APK13" s="5"/>
      <c r="APL13" s="5"/>
      <c r="APM13" s="5"/>
      <c r="APN13" s="5"/>
      <c r="APO13" s="11">
        <v>100</v>
      </c>
      <c r="APP13" s="11">
        <v>0</v>
      </c>
      <c r="APQ13" s="11">
        <v>0</v>
      </c>
      <c r="APR13" s="11">
        <v>0</v>
      </c>
      <c r="APS13" s="11">
        <v>0</v>
      </c>
      <c r="APT13" s="11">
        <v>0</v>
      </c>
      <c r="APU13" s="11" t="s">
        <v>1650</v>
      </c>
      <c r="APV13" s="11">
        <v>267077.62</v>
      </c>
      <c r="APW13" s="11">
        <v>5786</v>
      </c>
      <c r="APX13" s="11">
        <v>2525</v>
      </c>
      <c r="APY13" s="11">
        <v>0.7</v>
      </c>
      <c r="APZ13" s="11">
        <v>118</v>
      </c>
      <c r="AQA13" s="11">
        <v>118</v>
      </c>
      <c r="AQB13" s="11">
        <v>118</v>
      </c>
      <c r="AQC13" s="11">
        <v>0</v>
      </c>
      <c r="AQD13" s="11">
        <v>2723</v>
      </c>
      <c r="AQE13" s="11"/>
      <c r="AQF13" s="11">
        <v>0</v>
      </c>
      <c r="AQG13" s="11"/>
      <c r="AQH13" s="11"/>
      <c r="AQI13" s="11"/>
      <c r="AQJ13" s="11">
        <v>0</v>
      </c>
      <c r="AQK13" s="11">
        <v>0</v>
      </c>
      <c r="AQL13" s="11">
        <v>0</v>
      </c>
      <c r="AQM13" s="11">
        <v>0</v>
      </c>
      <c r="AQN13" s="11">
        <v>0</v>
      </c>
      <c r="AQO13" s="11">
        <v>0</v>
      </c>
      <c r="AQP13" s="11">
        <v>0</v>
      </c>
      <c r="AQQ13" s="11">
        <v>0</v>
      </c>
      <c r="AQR13" s="11">
        <v>0</v>
      </c>
      <c r="AQS13" s="11"/>
      <c r="AQT13" s="11">
        <v>10.63</v>
      </c>
      <c r="AQU13" s="11">
        <v>2197.7600000000002</v>
      </c>
      <c r="AQV13" s="11">
        <v>1.45</v>
      </c>
      <c r="AQW13" s="11">
        <v>0</v>
      </c>
      <c r="AQX13" s="11">
        <v>3281.08</v>
      </c>
      <c r="AQY13" s="11">
        <v>17.86</v>
      </c>
      <c r="AQZ13" s="11">
        <v>0</v>
      </c>
      <c r="ARA13" s="11">
        <v>7378.86</v>
      </c>
      <c r="ARB13" s="11">
        <v>68.64</v>
      </c>
      <c r="ARC13" s="11">
        <v>14.35</v>
      </c>
      <c r="ARD13" s="11">
        <v>17.010000000000002</v>
      </c>
      <c r="ARE13" s="11">
        <v>96.88</v>
      </c>
      <c r="ARF13" s="11">
        <v>1.82</v>
      </c>
      <c r="ARG13" s="11">
        <v>3.46</v>
      </c>
      <c r="ARH13" s="11">
        <v>38.49</v>
      </c>
      <c r="ARI13" s="11">
        <v>1.3</v>
      </c>
      <c r="ARJ13" s="11">
        <v>58.04</v>
      </c>
      <c r="ARK13" s="11">
        <v>37.33</v>
      </c>
      <c r="ARL13" s="11">
        <v>62.67</v>
      </c>
      <c r="ARM13" s="11">
        <v>0</v>
      </c>
      <c r="ARN13" s="11">
        <v>0</v>
      </c>
      <c r="ARO13" s="11">
        <v>66.98</v>
      </c>
      <c r="ARP13" s="11">
        <v>20.12</v>
      </c>
      <c r="ARQ13" s="11">
        <v>1.48</v>
      </c>
      <c r="ARR13" s="11">
        <v>0</v>
      </c>
      <c r="ARS13" s="11">
        <v>0</v>
      </c>
      <c r="ART13" s="11">
        <v>0</v>
      </c>
      <c r="ARU13" s="11">
        <v>16.82</v>
      </c>
      <c r="ARV13" s="11">
        <v>10</v>
      </c>
      <c r="ARW13" s="11">
        <v>13.09</v>
      </c>
      <c r="ARX13" s="11">
        <v>2.72</v>
      </c>
      <c r="ARY13" s="11">
        <v>0</v>
      </c>
      <c r="ARZ13" s="11">
        <v>0</v>
      </c>
      <c r="ASA13" s="11">
        <v>48.43</v>
      </c>
      <c r="ASB13" s="11">
        <v>15.82</v>
      </c>
      <c r="ASC13" s="11">
        <v>32.61</v>
      </c>
      <c r="ASD13" s="11">
        <v>45.23</v>
      </c>
      <c r="ASE13" s="11">
        <v>14.75</v>
      </c>
      <c r="ASF13" s="11">
        <v>0</v>
      </c>
      <c r="ASG13" s="11">
        <v>54.77</v>
      </c>
      <c r="ASH13" s="11">
        <v>14.05</v>
      </c>
      <c r="ASI13" s="11">
        <v>0.33</v>
      </c>
      <c r="ASJ13" s="11"/>
      <c r="ASK13" s="11">
        <v>3115.47</v>
      </c>
      <c r="ASL13" s="11">
        <v>651.44000000000005</v>
      </c>
      <c r="ASM13" s="11">
        <v>771.98</v>
      </c>
      <c r="ASN13" s="11">
        <v>3040.28</v>
      </c>
      <c r="ASO13" s="11">
        <v>1498.61</v>
      </c>
      <c r="ASP13" s="11">
        <v>64.430000000000007</v>
      </c>
      <c r="ASQ13" s="11">
        <v>35.57</v>
      </c>
      <c r="ASR13" s="11">
        <v>66.98</v>
      </c>
      <c r="ASS13" s="11">
        <v>0.31</v>
      </c>
      <c r="AST13" s="11">
        <v>0.62</v>
      </c>
      <c r="ASU13" s="11">
        <v>0.1</v>
      </c>
      <c r="ASV13" s="11">
        <v>0.05</v>
      </c>
      <c r="ASW13" s="11">
        <v>0.06</v>
      </c>
      <c r="ASX13" s="11">
        <v>0.1</v>
      </c>
      <c r="ASY13" s="11">
        <v>0</v>
      </c>
      <c r="ASZ13" s="11">
        <v>0</v>
      </c>
      <c r="ATA13" s="11">
        <v>0.93</v>
      </c>
      <c r="ATB13" s="11">
        <v>0</v>
      </c>
      <c r="ATC13" s="11">
        <v>0</v>
      </c>
      <c r="ATD13" s="11">
        <v>0.6</v>
      </c>
      <c r="ATE13" s="11">
        <v>0.03</v>
      </c>
      <c r="ATF13" s="11">
        <v>0.63</v>
      </c>
      <c r="ATG13" s="11">
        <v>3.55</v>
      </c>
      <c r="ATH13" s="11">
        <v>10.76</v>
      </c>
      <c r="ATI13" s="11">
        <v>870705.47</v>
      </c>
      <c r="ATJ13" s="11">
        <v>0.82</v>
      </c>
      <c r="ATK13" s="11">
        <v>0.15</v>
      </c>
      <c r="ATL13" s="11">
        <v>1.1200000000000001</v>
      </c>
      <c r="ATM13" s="11">
        <v>0</v>
      </c>
      <c r="ATN13" s="11">
        <v>0</v>
      </c>
      <c r="ATO13" s="11">
        <v>2.1</v>
      </c>
      <c r="ATP13" s="11">
        <v>259</v>
      </c>
      <c r="ATQ13" s="11">
        <v>2197.7600000000002</v>
      </c>
      <c r="ATR13" s="11">
        <v>0</v>
      </c>
      <c r="ATS13" s="11">
        <v>12</v>
      </c>
      <c r="ATT13" s="11">
        <v>247</v>
      </c>
      <c r="ATU13" s="11">
        <v>171.64</v>
      </c>
      <c r="ATV13" s="11">
        <v>1.45</v>
      </c>
      <c r="ATW13" s="11">
        <v>0.69</v>
      </c>
      <c r="ATX13" s="11">
        <v>0.16</v>
      </c>
      <c r="ATY13" s="11">
        <v>0.15</v>
      </c>
      <c r="ATZ13" s="11">
        <v>0.01</v>
      </c>
      <c r="AUA13" s="11">
        <v>0</v>
      </c>
      <c r="AUB13" s="11">
        <v>1254.1600000000001</v>
      </c>
      <c r="AUC13" s="11">
        <v>10.63</v>
      </c>
      <c r="AUD13" s="11"/>
      <c r="AUE13" s="11">
        <v>5412</v>
      </c>
      <c r="AUF13" s="11">
        <v>65.63</v>
      </c>
      <c r="AUG13" s="11">
        <v>281</v>
      </c>
      <c r="AUH13" s="11">
        <v>88.99</v>
      </c>
      <c r="AUI13" s="11">
        <v>306.75</v>
      </c>
      <c r="AUJ13" s="11">
        <v>74.69</v>
      </c>
      <c r="AUK13" s="11">
        <v>0</v>
      </c>
      <c r="AUL13" s="11">
        <v>61.19</v>
      </c>
      <c r="AUM13" s="11">
        <v>2.9</v>
      </c>
      <c r="AUN13" s="11">
        <v>1</v>
      </c>
      <c r="AUO13" s="11">
        <v>0</v>
      </c>
      <c r="AUP13" s="11">
        <v>23.08</v>
      </c>
      <c r="AUQ13" s="11">
        <v>203</v>
      </c>
      <c r="AUR13" s="11" t="s">
        <v>1651</v>
      </c>
      <c r="AUS13" s="11" t="s">
        <v>368</v>
      </c>
      <c r="AUT13" s="11">
        <v>63.21</v>
      </c>
      <c r="AUU13" s="11">
        <v>20.59</v>
      </c>
      <c r="AUV13" s="11"/>
      <c r="AUW13" s="11">
        <v>0</v>
      </c>
      <c r="AUX13" s="11">
        <v>0</v>
      </c>
      <c r="AUY13" s="11">
        <v>0</v>
      </c>
      <c r="AUZ13" s="11">
        <v>0</v>
      </c>
      <c r="AVA13" s="11">
        <v>0</v>
      </c>
      <c r="AVB13" s="11">
        <v>0</v>
      </c>
      <c r="AVC13" s="11">
        <v>0</v>
      </c>
      <c r="AVD13" s="11">
        <v>0</v>
      </c>
      <c r="AVE13" s="11">
        <v>0</v>
      </c>
      <c r="AVF13" s="11">
        <v>0</v>
      </c>
      <c r="AVG13" s="11">
        <v>0</v>
      </c>
      <c r="AVH13" s="11">
        <v>0</v>
      </c>
      <c r="AVI13" s="11">
        <v>0</v>
      </c>
      <c r="AVJ13" s="11">
        <v>0</v>
      </c>
      <c r="AVK13" s="11">
        <v>0</v>
      </c>
      <c r="AVL13" s="11">
        <v>0</v>
      </c>
      <c r="AVM13" s="11">
        <v>0</v>
      </c>
      <c r="AVN13" s="11">
        <v>0</v>
      </c>
      <c r="AVO13" s="11">
        <v>0</v>
      </c>
      <c r="AVP13" s="11"/>
      <c r="AVQ13" s="11">
        <v>0</v>
      </c>
      <c r="AVR13" s="11">
        <v>0</v>
      </c>
      <c r="AVS13" s="11">
        <v>0</v>
      </c>
      <c r="AVT13" s="11">
        <v>0</v>
      </c>
      <c r="AVU13" s="11">
        <v>0</v>
      </c>
      <c r="AVV13" s="11">
        <v>0</v>
      </c>
      <c r="AVW13" s="11">
        <v>0</v>
      </c>
      <c r="AVX13" s="11">
        <v>0</v>
      </c>
      <c r="AVY13" s="11"/>
      <c r="AVZ13" s="11">
        <v>1.2</v>
      </c>
      <c r="AWA13" s="11">
        <v>0</v>
      </c>
      <c r="AWB13" s="11">
        <v>0</v>
      </c>
      <c r="AWC13" s="11">
        <v>248333</v>
      </c>
      <c r="AWD13" s="11">
        <v>0</v>
      </c>
      <c r="AWE13" s="11">
        <v>1</v>
      </c>
      <c r="AWF13" s="11">
        <v>1</v>
      </c>
      <c r="AWG13" s="11">
        <v>0</v>
      </c>
      <c r="AWH13" s="11">
        <v>0</v>
      </c>
      <c r="AWI13" s="11">
        <v>2.9</v>
      </c>
      <c r="AWJ13" s="11">
        <v>0</v>
      </c>
      <c r="AWK13" s="11">
        <v>0</v>
      </c>
      <c r="AWL13" s="11">
        <v>0</v>
      </c>
      <c r="AWM13" s="11">
        <v>0</v>
      </c>
      <c r="AWN13" s="11">
        <v>0.7</v>
      </c>
      <c r="AWO13" s="11">
        <v>1</v>
      </c>
      <c r="AWP13" s="11">
        <v>0</v>
      </c>
      <c r="AWQ13" s="11">
        <v>0</v>
      </c>
      <c r="AWR13" s="11">
        <v>0</v>
      </c>
      <c r="AWS13" s="11">
        <v>0</v>
      </c>
      <c r="AWT13" s="11">
        <v>0</v>
      </c>
      <c r="AWU13" s="11">
        <v>0</v>
      </c>
      <c r="AWV13" s="11">
        <v>0</v>
      </c>
      <c r="AWW13" s="11">
        <v>0</v>
      </c>
      <c r="AWX13" s="11">
        <v>0</v>
      </c>
      <c r="AWY13" s="11">
        <v>0</v>
      </c>
      <c r="AWZ13" s="11">
        <v>0</v>
      </c>
      <c r="AXA13" s="11">
        <v>0</v>
      </c>
      <c r="AXB13" s="11">
        <v>0</v>
      </c>
      <c r="AXC13" s="11">
        <v>0</v>
      </c>
      <c r="AXD13" s="11">
        <v>0</v>
      </c>
      <c r="AXE13" s="11">
        <v>0</v>
      </c>
      <c r="AXF13" s="11">
        <v>0.31</v>
      </c>
      <c r="AXG13" s="11">
        <v>190</v>
      </c>
      <c r="AXH13" s="11">
        <v>2362</v>
      </c>
      <c r="AXI13" s="11">
        <v>5786</v>
      </c>
      <c r="AXJ13" s="11">
        <v>16793</v>
      </c>
      <c r="AXK13" s="11">
        <v>197</v>
      </c>
      <c r="AXL13" s="11">
        <v>1625</v>
      </c>
      <c r="AXM13" s="11">
        <v>1103</v>
      </c>
      <c r="AXN13" s="11">
        <v>0</v>
      </c>
      <c r="AXO13" s="11">
        <v>0</v>
      </c>
      <c r="AXP13" s="11">
        <v>0</v>
      </c>
      <c r="AXQ13" s="11">
        <v>0</v>
      </c>
      <c r="AXR13" s="11">
        <v>0</v>
      </c>
      <c r="AXS13" s="11">
        <v>0</v>
      </c>
      <c r="AXT13" s="11"/>
      <c r="AXU13" s="11"/>
      <c r="AXV13" s="11"/>
      <c r="AXW13" s="11"/>
      <c r="AXX13" s="11"/>
      <c r="AXY13" s="11"/>
      <c r="AXZ13" s="11"/>
      <c r="AYA13" s="11"/>
      <c r="AYB13" s="11"/>
      <c r="AYC13" s="11"/>
      <c r="AYD13" s="11"/>
      <c r="AYE13" s="11"/>
      <c r="AYF13" s="11"/>
      <c r="AYG13" s="11"/>
      <c r="AYH13" s="11"/>
      <c r="AYI13" s="11"/>
      <c r="AYJ13" s="11"/>
      <c r="AYK13" s="11">
        <v>0</v>
      </c>
      <c r="AYL13" s="11"/>
      <c r="AYM13" s="11"/>
      <c r="AYN13" s="11"/>
      <c r="AYO13" s="11">
        <v>0</v>
      </c>
      <c r="AYP13" s="11"/>
      <c r="AYQ13" s="11"/>
      <c r="AYR13" s="11"/>
      <c r="AYS13" s="11"/>
      <c r="AYT13" s="11"/>
      <c r="AYU13" s="11"/>
      <c r="AYV13" s="11"/>
      <c r="AYW13" s="11"/>
      <c r="AYX13" s="11"/>
      <c r="AYY13" s="11"/>
      <c r="AYZ13" s="11"/>
      <c r="AZA13" s="11"/>
      <c r="AZB13" s="11"/>
      <c r="AZC13" s="11">
        <v>8.1999999999999993</v>
      </c>
      <c r="AZD13" s="11">
        <v>2.71</v>
      </c>
      <c r="AZE13" s="11"/>
      <c r="AZF13" s="11"/>
      <c r="AZG13" s="11"/>
      <c r="AZH13" s="11"/>
      <c r="AZI13" s="11"/>
      <c r="AZJ13" s="11">
        <v>18.440000000000001</v>
      </c>
      <c r="AZK13" s="11"/>
      <c r="AZL13" s="34">
        <v>9.1837641501181701E-3</v>
      </c>
      <c r="AZM13" s="11"/>
      <c r="AZN13" s="11">
        <v>0.08</v>
      </c>
      <c r="AZO13" s="11"/>
      <c r="AZP13" s="11"/>
      <c r="AZQ13" s="34">
        <v>2.5686627156676998E-3</v>
      </c>
      <c r="AZR13" s="11"/>
      <c r="AZS13" s="11">
        <v>0.02</v>
      </c>
      <c r="AZT13" s="11"/>
      <c r="AZU13" s="11"/>
      <c r="AZV13" s="11">
        <v>4.1399999999999997</v>
      </c>
      <c r="AZW13" s="11"/>
      <c r="AZX13" s="11">
        <v>36.36</v>
      </c>
      <c r="AZY13" s="11"/>
      <c r="AZZ13" s="11"/>
      <c r="BAA13" s="11"/>
      <c r="BAB13" s="11"/>
      <c r="BAC13" s="11"/>
      <c r="BAD13" s="11"/>
      <c r="BAE13" s="13">
        <f t="shared" si="0"/>
        <v>960.68999999999994</v>
      </c>
      <c r="BAF13" s="13">
        <f t="shared" si="3"/>
        <v>2.6534285852847339</v>
      </c>
      <c r="BAG13" s="35">
        <f t="shared" si="4"/>
        <v>9.4868283670720697</v>
      </c>
      <c r="BAH13" s="13" t="e">
        <f>#REF!*10000/(FA13*1.033)*1000</f>
        <v>#REF!</v>
      </c>
      <c r="BAI13" s="13">
        <f t="shared" si="1"/>
        <v>2032.9138431752178</v>
      </c>
      <c r="BAJ13" s="13">
        <f t="shared" si="2"/>
        <v>1.45</v>
      </c>
      <c r="BAK13" s="38">
        <v>8.9122122122122107</v>
      </c>
      <c r="BAL13" s="38">
        <v>6.8073198896570997</v>
      </c>
      <c r="BAM13" s="38">
        <v>6.3420472151950165</v>
      </c>
      <c r="BAN13" s="38">
        <v>3.6265563835001466</v>
      </c>
      <c r="BAO13" s="38">
        <v>6.9738631417354284</v>
      </c>
      <c r="BAP13" s="38">
        <v>5.4906804192872114</v>
      </c>
      <c r="BAQ13" s="38">
        <v>3.729895312271466</v>
      </c>
      <c r="BAR13" s="38">
        <v>4.2199070897857025</v>
      </c>
      <c r="BAS13" s="38">
        <v>2.8125008226149646</v>
      </c>
      <c r="BAT13" s="38">
        <v>4.3065632817813491</v>
      </c>
      <c r="BAU13" s="38">
        <v>7.0038373901683233</v>
      </c>
      <c r="BAV13" s="38">
        <v>5.2322911215365044</v>
      </c>
      <c r="BAW13" s="38">
        <v>5.4205941653080272</v>
      </c>
      <c r="BAX13" s="38">
        <v>5.1163184364449465</v>
      </c>
      <c r="BAY13" s="38">
        <v>5.8725970215482111</v>
      </c>
      <c r="BAZ13" s="36">
        <v>8.5170839469808559</v>
      </c>
      <c r="BBA13" s="36">
        <v>10</v>
      </c>
      <c r="BBB13" s="36">
        <v>5.0188166184684722</v>
      </c>
      <c r="BBC13" s="37">
        <v>5.9544915290855007</v>
      </c>
      <c r="BBD13" s="37">
        <v>3.2773841901457539</v>
      </c>
      <c r="BBE13" s="36">
        <v>6.6543228207107781</v>
      </c>
    </row>
    <row r="14" spans="1:1409" x14ac:dyDescent="0.2">
      <c r="A14" t="s">
        <v>89</v>
      </c>
      <c r="B14" s="28">
        <v>15227030</v>
      </c>
      <c r="C14" t="s">
        <v>1743</v>
      </c>
      <c r="D14" t="s">
        <v>1504</v>
      </c>
      <c r="E14" s="28">
        <v>2013</v>
      </c>
      <c r="F14" s="29">
        <v>44265</v>
      </c>
      <c r="G14" s="28" t="s">
        <v>90</v>
      </c>
      <c r="H14" s="31" t="s">
        <v>91</v>
      </c>
      <c r="I14" s="31" t="s">
        <v>93</v>
      </c>
      <c r="J14" s="31" t="s">
        <v>105</v>
      </c>
      <c r="K14" s="31"/>
      <c r="L14" s="1" t="s">
        <v>91</v>
      </c>
      <c r="M14" s="1" t="s">
        <v>91</v>
      </c>
      <c r="N14" s="1" t="s">
        <v>93</v>
      </c>
      <c r="O14" s="1" t="s">
        <v>91</v>
      </c>
      <c r="P14" s="1"/>
      <c r="Q14" s="1" t="s">
        <v>91</v>
      </c>
      <c r="R14" s="1" t="s">
        <v>91</v>
      </c>
      <c r="S14" s="1" t="s">
        <v>91</v>
      </c>
      <c r="T14" s="1" t="s">
        <v>91</v>
      </c>
      <c r="U14" s="1"/>
      <c r="V14" s="1"/>
      <c r="W14" s="1" t="s">
        <v>91</v>
      </c>
      <c r="X14" s="1"/>
      <c r="Y14" s="1"/>
      <c r="Z14" s="31" t="s">
        <v>99</v>
      </c>
      <c r="AA14" s="31" t="s">
        <v>91</v>
      </c>
      <c r="AB14" s="31">
        <v>2</v>
      </c>
      <c r="AC14" s="31">
        <v>10300</v>
      </c>
      <c r="AD14" s="31" t="s">
        <v>93</v>
      </c>
      <c r="AE14" s="31" t="s">
        <v>101</v>
      </c>
      <c r="AF14" s="31">
        <v>4500</v>
      </c>
      <c r="AG14" s="31"/>
      <c r="AH14" s="31"/>
      <c r="AI14" s="31">
        <v>0</v>
      </c>
      <c r="AJ14" s="31">
        <v>0</v>
      </c>
      <c r="AK14" s="31"/>
      <c r="AL14" s="31" t="s">
        <v>91</v>
      </c>
      <c r="AM14" s="31"/>
      <c r="AN14" s="31"/>
      <c r="AO14" s="31"/>
      <c r="AP14" s="31" t="s">
        <v>91</v>
      </c>
      <c r="AQ14" s="31"/>
      <c r="AR14" s="31"/>
      <c r="AS14" s="31"/>
      <c r="AT14" s="31">
        <v>3084</v>
      </c>
      <c r="AU14" s="31">
        <v>0</v>
      </c>
      <c r="AV14" s="31">
        <v>0</v>
      </c>
      <c r="AW14" s="31"/>
      <c r="AX14" s="31" t="s">
        <v>106</v>
      </c>
      <c r="AY14" s="31">
        <v>0</v>
      </c>
      <c r="AZ14" s="31">
        <v>10</v>
      </c>
      <c r="BA14" s="31" t="s">
        <v>107</v>
      </c>
      <c r="BB14" s="31">
        <v>0</v>
      </c>
      <c r="BC14" s="31">
        <v>10</v>
      </c>
      <c r="BD14" s="31"/>
      <c r="BE14" s="31"/>
      <c r="BF14" s="31"/>
      <c r="BG14" s="31"/>
      <c r="BH14" s="31"/>
      <c r="BI14" s="31"/>
      <c r="BJ14" s="31"/>
      <c r="BK14" s="31"/>
      <c r="BL14" s="31"/>
      <c r="BM14" s="31" t="s">
        <v>93</v>
      </c>
      <c r="BN14" s="31">
        <v>250</v>
      </c>
      <c r="BO14" s="31">
        <v>40000</v>
      </c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>
        <v>7</v>
      </c>
      <c r="CB14" s="31" t="s">
        <v>108</v>
      </c>
      <c r="CC14" s="31">
        <v>8</v>
      </c>
      <c r="CD14" s="31"/>
      <c r="CE14" s="31">
        <v>8</v>
      </c>
      <c r="CF14" s="31"/>
      <c r="CG14" s="31">
        <v>8</v>
      </c>
      <c r="CH14" s="31" t="s">
        <v>1788</v>
      </c>
      <c r="CI14" s="31">
        <v>9</v>
      </c>
      <c r="CJ14" s="31"/>
      <c r="CK14" s="31">
        <v>6</v>
      </c>
      <c r="CL14" s="31" t="s">
        <v>109</v>
      </c>
      <c r="CM14" s="31">
        <v>2</v>
      </c>
      <c r="CN14" s="31" t="s">
        <v>1789</v>
      </c>
      <c r="CO14" s="30" t="s">
        <v>1807</v>
      </c>
      <c r="CP14" s="30"/>
      <c r="CQ14" s="30"/>
      <c r="CR14" s="30">
        <v>100</v>
      </c>
      <c r="CS14" s="30"/>
      <c r="CT14" s="30"/>
      <c r="CU14" s="30">
        <v>32</v>
      </c>
      <c r="CV14" s="30">
        <v>0</v>
      </c>
      <c r="CW14" s="30">
        <v>3.5</v>
      </c>
      <c r="CX14" s="30">
        <v>7</v>
      </c>
      <c r="CY14" s="30">
        <v>0</v>
      </c>
      <c r="CZ14" s="30">
        <v>0</v>
      </c>
      <c r="DA14" s="30">
        <v>32</v>
      </c>
      <c r="DB14" s="30"/>
      <c r="DC14" s="30">
        <v>4</v>
      </c>
      <c r="DD14" s="30">
        <v>5</v>
      </c>
      <c r="DE14" s="30"/>
      <c r="DF14" s="30"/>
      <c r="DG14" s="30">
        <v>35</v>
      </c>
      <c r="DH14" s="30"/>
      <c r="DI14" s="30">
        <v>2</v>
      </c>
      <c r="DJ14" s="30">
        <v>5</v>
      </c>
      <c r="DK14" s="30"/>
      <c r="DL14" s="30"/>
      <c r="DM14" s="30">
        <v>655</v>
      </c>
      <c r="DN14" s="30">
        <v>0</v>
      </c>
      <c r="DO14" s="30">
        <v>373</v>
      </c>
      <c r="DP14" s="30">
        <v>655</v>
      </c>
      <c r="DQ14" s="30">
        <v>0</v>
      </c>
      <c r="DR14" s="30">
        <v>0</v>
      </c>
      <c r="DS14" s="30">
        <v>0</v>
      </c>
      <c r="DT14" s="30"/>
      <c r="DU14" s="30"/>
      <c r="DV14" s="30">
        <v>0</v>
      </c>
      <c r="DW14" s="30">
        <v>0</v>
      </c>
      <c r="DX14" s="30"/>
      <c r="DY14" s="30">
        <v>1</v>
      </c>
      <c r="DZ14" s="30">
        <v>0</v>
      </c>
      <c r="EA14" s="30"/>
      <c r="EB14" s="30"/>
      <c r="EC14" s="30"/>
      <c r="ED14" s="30">
        <v>0</v>
      </c>
      <c r="EE14" s="30">
        <v>0</v>
      </c>
      <c r="EF14" s="30">
        <v>32</v>
      </c>
      <c r="EG14" s="30">
        <v>0</v>
      </c>
      <c r="EH14" s="30"/>
      <c r="EI14" s="30">
        <v>0</v>
      </c>
      <c r="EJ14" s="30">
        <v>0</v>
      </c>
      <c r="EK14" s="30">
        <v>0</v>
      </c>
      <c r="EL14" s="30">
        <v>0</v>
      </c>
      <c r="EM14" s="30">
        <v>0</v>
      </c>
      <c r="EN14" s="30">
        <v>0</v>
      </c>
      <c r="EO14" s="30">
        <v>700</v>
      </c>
      <c r="EP14" s="30">
        <v>0</v>
      </c>
      <c r="EQ14" s="30">
        <v>0</v>
      </c>
      <c r="ER14" s="30">
        <v>0</v>
      </c>
      <c r="ES14" s="30">
        <v>0</v>
      </c>
      <c r="ET14" s="30"/>
      <c r="EU14" s="30"/>
      <c r="EV14" s="30">
        <v>54</v>
      </c>
      <c r="EW14" s="30">
        <v>0</v>
      </c>
      <c r="EX14" s="30"/>
      <c r="EY14" s="30">
        <v>151788</v>
      </c>
      <c r="EZ14" s="30">
        <v>6190</v>
      </c>
      <c r="FA14" s="30">
        <v>157978</v>
      </c>
      <c r="FB14" s="30">
        <v>40.299999999999997</v>
      </c>
      <c r="FC14" s="30">
        <v>33.700000000000003</v>
      </c>
      <c r="FD14" s="30"/>
      <c r="FE14" s="30">
        <v>29</v>
      </c>
      <c r="FF14" s="30" t="s">
        <v>1805</v>
      </c>
      <c r="FG14" s="30">
        <v>5</v>
      </c>
      <c r="FH14" s="30">
        <v>12</v>
      </c>
      <c r="FI14" s="30">
        <v>0</v>
      </c>
      <c r="FJ14" s="30">
        <v>0</v>
      </c>
      <c r="FK14" s="30">
        <v>0</v>
      </c>
      <c r="FL14" s="30">
        <v>57</v>
      </c>
      <c r="FM14" s="30">
        <v>4</v>
      </c>
      <c r="FN14" s="30">
        <v>386</v>
      </c>
      <c r="FO14" s="30">
        <v>4</v>
      </c>
      <c r="FP14" s="30">
        <v>91</v>
      </c>
      <c r="FQ14" s="30">
        <v>1</v>
      </c>
      <c r="FR14" s="30">
        <v>123000</v>
      </c>
      <c r="FS14" s="30">
        <v>39.700000000000003</v>
      </c>
      <c r="FT14" s="30">
        <v>3647</v>
      </c>
      <c r="FU14" s="32">
        <v>365</v>
      </c>
      <c r="FV14" s="32">
        <v>0</v>
      </c>
      <c r="FW14" s="32">
        <v>365</v>
      </c>
      <c r="FX14" s="32">
        <v>152</v>
      </c>
      <c r="FY14" s="32">
        <v>0</v>
      </c>
      <c r="FZ14" s="32">
        <v>190</v>
      </c>
      <c r="GA14" s="32"/>
      <c r="GB14" s="32">
        <v>191</v>
      </c>
      <c r="GC14" s="32">
        <v>152</v>
      </c>
      <c r="GD14" s="32" t="s">
        <v>1824</v>
      </c>
      <c r="GE14" s="32"/>
      <c r="GF14" s="32" t="s">
        <v>1824</v>
      </c>
      <c r="GG14" s="32" t="s">
        <v>1816</v>
      </c>
      <c r="GH14" s="32" t="s">
        <v>91</v>
      </c>
      <c r="GI14" s="32" t="s">
        <v>91</v>
      </c>
      <c r="GJ14" s="32">
        <v>4</v>
      </c>
      <c r="GK14" s="32"/>
      <c r="GL14" s="32">
        <v>0</v>
      </c>
      <c r="GM14" s="32" t="s">
        <v>369</v>
      </c>
      <c r="GN14" s="32"/>
      <c r="GO14" s="32"/>
      <c r="GP14" s="32" t="s">
        <v>370</v>
      </c>
      <c r="GQ14" s="32" t="s">
        <v>371</v>
      </c>
      <c r="GR14" s="32">
        <v>0</v>
      </c>
      <c r="GS14" s="32">
        <v>0</v>
      </c>
      <c r="GT14" s="32">
        <v>0</v>
      </c>
      <c r="GU14" s="32">
        <v>0</v>
      </c>
      <c r="GV14" s="32">
        <v>0</v>
      </c>
      <c r="GW14" s="32">
        <v>0</v>
      </c>
      <c r="GX14" s="32">
        <v>0</v>
      </c>
      <c r="GY14" s="32">
        <v>5.8</v>
      </c>
      <c r="GZ14" s="32">
        <v>8</v>
      </c>
      <c r="HA14" s="32">
        <v>3.5</v>
      </c>
      <c r="HB14" s="32">
        <v>5.8</v>
      </c>
      <c r="HC14" s="32">
        <v>29</v>
      </c>
      <c r="HD14" s="32">
        <v>0</v>
      </c>
      <c r="HE14" s="32">
        <v>0</v>
      </c>
      <c r="HF14" s="32">
        <v>2.2999999999999998</v>
      </c>
      <c r="HG14" s="32">
        <v>2.2000000000000002</v>
      </c>
      <c r="HH14" s="32">
        <v>2</v>
      </c>
      <c r="HI14" s="32">
        <v>4.0999999999999996</v>
      </c>
      <c r="HJ14" s="32">
        <v>10.9</v>
      </c>
      <c r="HK14" s="32">
        <v>0</v>
      </c>
      <c r="HL14" s="32">
        <v>0</v>
      </c>
      <c r="HM14" s="32">
        <v>0</v>
      </c>
      <c r="HN14" s="32"/>
      <c r="HO14" s="32"/>
      <c r="HP14" s="32">
        <v>5.8</v>
      </c>
      <c r="HQ14" s="32">
        <v>8</v>
      </c>
      <c r="HR14" s="32">
        <v>3.5</v>
      </c>
      <c r="HS14" s="32">
        <v>2.2999999999999998</v>
      </c>
      <c r="HT14" s="32">
        <v>2.2000000000000002</v>
      </c>
      <c r="HU14" s="32">
        <v>2</v>
      </c>
      <c r="HV14" s="4">
        <v>0</v>
      </c>
      <c r="HW14" s="4">
        <v>0</v>
      </c>
      <c r="HX14" s="4">
        <v>12</v>
      </c>
      <c r="HY14" s="4">
        <v>9</v>
      </c>
      <c r="HZ14" s="4">
        <v>21</v>
      </c>
      <c r="IA14" s="4">
        <v>0</v>
      </c>
      <c r="IB14" s="4">
        <v>0</v>
      </c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>
        <v>5.5</v>
      </c>
      <c r="IP14" s="4">
        <v>0</v>
      </c>
      <c r="IQ14" s="4">
        <v>4</v>
      </c>
      <c r="IR14" s="4">
        <v>0</v>
      </c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>
        <v>45</v>
      </c>
      <c r="JR14" s="4"/>
      <c r="JS14" s="4">
        <v>14</v>
      </c>
      <c r="JT14" s="4"/>
      <c r="JU14" s="4"/>
      <c r="JV14" s="4"/>
      <c r="JW14" s="4"/>
      <c r="JX14" s="4"/>
      <c r="JY14" s="4"/>
      <c r="JZ14" s="4"/>
      <c r="KA14" s="4"/>
      <c r="KB14" s="4"/>
      <c r="KC14" s="4">
        <v>0</v>
      </c>
      <c r="KD14" s="4">
        <v>0</v>
      </c>
      <c r="KE14" s="4">
        <v>15</v>
      </c>
      <c r="KF14" s="4">
        <v>15</v>
      </c>
      <c r="KG14" s="4">
        <v>100</v>
      </c>
      <c r="KH14" s="4">
        <v>0</v>
      </c>
      <c r="KI14" s="4"/>
      <c r="KJ14" s="4"/>
      <c r="KK14" s="4">
        <v>0</v>
      </c>
      <c r="KL14" s="4">
        <v>0</v>
      </c>
      <c r="KM14" s="4">
        <v>0</v>
      </c>
      <c r="KN14" s="4"/>
      <c r="KO14" s="4"/>
      <c r="KP14" s="4"/>
      <c r="KQ14" s="4"/>
      <c r="KR14" s="4"/>
      <c r="KS14" s="4"/>
      <c r="KT14" s="4"/>
      <c r="KU14" s="4">
        <v>0</v>
      </c>
      <c r="KV14" s="4"/>
      <c r="KW14" s="4">
        <v>0</v>
      </c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>
        <v>0</v>
      </c>
      <c r="LJ14" s="4">
        <v>0</v>
      </c>
      <c r="LK14" s="4">
        <v>0</v>
      </c>
      <c r="LL14" s="4"/>
      <c r="LM14" s="4"/>
      <c r="LN14" s="4"/>
      <c r="LO14" s="4"/>
      <c r="LP14" s="4"/>
      <c r="LQ14" s="4"/>
      <c r="LR14" s="4"/>
      <c r="LS14" s="4">
        <v>0</v>
      </c>
      <c r="LT14" s="4"/>
      <c r="LU14" s="4">
        <v>0</v>
      </c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>
        <v>0</v>
      </c>
      <c r="MH14" s="4">
        <v>0</v>
      </c>
      <c r="MI14" s="4">
        <v>0</v>
      </c>
      <c r="MJ14" s="4"/>
      <c r="MK14" s="4"/>
      <c r="ML14" s="4"/>
      <c r="MM14" s="4"/>
      <c r="MN14" s="4"/>
      <c r="MO14" s="4"/>
      <c r="MP14" s="4"/>
      <c r="MQ14" s="4">
        <v>0</v>
      </c>
      <c r="MR14" s="4"/>
      <c r="MS14" s="4">
        <v>0</v>
      </c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>
        <v>0</v>
      </c>
      <c r="NF14" s="4">
        <v>0</v>
      </c>
      <c r="NG14" s="4">
        <v>0</v>
      </c>
      <c r="NH14" s="4"/>
      <c r="NI14" s="4"/>
      <c r="NJ14" s="4"/>
      <c r="NK14" s="4"/>
      <c r="NL14" s="4"/>
      <c r="NM14" s="4"/>
      <c r="NN14" s="4"/>
      <c r="NO14" s="4">
        <v>0</v>
      </c>
      <c r="NP14" s="4"/>
      <c r="NQ14" s="4">
        <v>0</v>
      </c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>
        <v>0</v>
      </c>
      <c r="OD14" s="4">
        <v>0</v>
      </c>
      <c r="OE14" s="4">
        <v>0</v>
      </c>
      <c r="OF14" s="4"/>
      <c r="OG14" s="4"/>
      <c r="OH14" s="4"/>
      <c r="OI14" s="4"/>
      <c r="OJ14" s="4"/>
      <c r="OK14" s="4"/>
      <c r="OL14" s="4"/>
      <c r="OM14" s="4">
        <v>39</v>
      </c>
      <c r="ON14" s="4"/>
      <c r="OO14" s="4">
        <v>0</v>
      </c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>
        <v>0</v>
      </c>
      <c r="PB14" s="4">
        <v>0</v>
      </c>
      <c r="PC14" s="4">
        <v>0</v>
      </c>
      <c r="PD14" s="4"/>
      <c r="PE14" s="4"/>
      <c r="PF14" s="4"/>
      <c r="PG14" s="4"/>
      <c r="PH14" s="4"/>
      <c r="PI14" s="4"/>
      <c r="PJ14" s="4"/>
      <c r="PK14" s="4">
        <v>78</v>
      </c>
      <c r="PL14" s="4"/>
      <c r="PM14" s="4">
        <v>0</v>
      </c>
      <c r="PN14" s="4"/>
      <c r="PO14" s="4"/>
      <c r="PP14" s="4"/>
      <c r="PQ14" s="4"/>
      <c r="PR14" s="4"/>
      <c r="PS14" s="4"/>
      <c r="PT14" s="4"/>
      <c r="PU14" s="4"/>
      <c r="PV14" s="4"/>
      <c r="PW14" s="4">
        <v>0</v>
      </c>
      <c r="PX14" s="4">
        <v>0</v>
      </c>
      <c r="PY14" s="4">
        <v>0</v>
      </c>
      <c r="PZ14" s="4">
        <v>0</v>
      </c>
      <c r="QA14" s="4">
        <v>600</v>
      </c>
      <c r="QB14" s="4">
        <v>1200</v>
      </c>
      <c r="QC14" s="4" t="s">
        <v>740</v>
      </c>
      <c r="QD14" s="4"/>
      <c r="QE14" s="4"/>
      <c r="QF14" s="4"/>
      <c r="QG14" s="4"/>
      <c r="QH14" s="4"/>
      <c r="QI14" s="4"/>
      <c r="QJ14" s="4">
        <v>18</v>
      </c>
      <c r="QK14" s="4">
        <v>18</v>
      </c>
      <c r="QL14" s="4">
        <v>0</v>
      </c>
      <c r="QM14" s="4"/>
      <c r="QN14" s="4"/>
      <c r="QO14" s="4"/>
      <c r="QP14" s="4"/>
      <c r="QQ14" s="4"/>
      <c r="QR14" s="4"/>
      <c r="QS14" s="4"/>
      <c r="QT14" s="4">
        <v>0</v>
      </c>
      <c r="QU14" s="4"/>
      <c r="QV14" s="4">
        <v>0</v>
      </c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>
        <v>5</v>
      </c>
      <c r="RI14" s="4">
        <v>10</v>
      </c>
      <c r="RJ14" s="4">
        <v>0</v>
      </c>
      <c r="RK14" s="4"/>
      <c r="RL14" s="4"/>
      <c r="RM14" s="4"/>
      <c r="RN14" s="4"/>
      <c r="RO14" s="4"/>
      <c r="RP14" s="4"/>
      <c r="RQ14" s="4"/>
      <c r="RR14" s="4">
        <v>0</v>
      </c>
      <c r="RS14" s="4"/>
      <c r="RT14" s="4">
        <v>0</v>
      </c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>
        <v>15</v>
      </c>
      <c r="TM14" s="4">
        <v>30</v>
      </c>
      <c r="TN14" s="4">
        <v>12</v>
      </c>
      <c r="TO14" s="4">
        <v>8</v>
      </c>
      <c r="TP14" s="4"/>
      <c r="TQ14" s="4"/>
      <c r="TR14" s="4"/>
      <c r="TS14" s="4"/>
      <c r="TT14" s="4"/>
      <c r="TU14" s="4"/>
      <c r="TV14" s="4">
        <v>22</v>
      </c>
      <c r="TW14" s="4">
        <v>10</v>
      </c>
      <c r="TX14" s="4">
        <v>0</v>
      </c>
      <c r="TY14" s="4" t="s">
        <v>91</v>
      </c>
      <c r="TZ14" s="4">
        <v>0</v>
      </c>
      <c r="UA14" s="4">
        <v>12</v>
      </c>
      <c r="UB14" s="4">
        <v>0</v>
      </c>
      <c r="UC14" s="4">
        <v>0</v>
      </c>
      <c r="UD14" s="4">
        <v>0</v>
      </c>
      <c r="UE14" s="4">
        <v>0</v>
      </c>
      <c r="UF14" s="4">
        <v>0</v>
      </c>
      <c r="UG14" s="4">
        <v>0</v>
      </c>
      <c r="UH14" s="4">
        <v>100</v>
      </c>
      <c r="UI14" s="4">
        <v>1000</v>
      </c>
      <c r="UJ14" s="4">
        <v>100</v>
      </c>
      <c r="UK14" s="4">
        <v>0</v>
      </c>
      <c r="UL14" s="4">
        <v>100</v>
      </c>
      <c r="UM14" s="4">
        <v>1200</v>
      </c>
      <c r="UN14" s="4">
        <v>100</v>
      </c>
      <c r="UO14" s="4">
        <v>25</v>
      </c>
      <c r="UP14" s="4">
        <v>100</v>
      </c>
      <c r="UQ14" s="4">
        <v>839</v>
      </c>
      <c r="UR14" s="4">
        <v>100</v>
      </c>
      <c r="US14" s="4">
        <v>185</v>
      </c>
      <c r="UT14" s="4">
        <v>100</v>
      </c>
      <c r="UU14" s="4">
        <v>0</v>
      </c>
      <c r="UV14" s="4">
        <v>100</v>
      </c>
      <c r="UW14" s="4">
        <v>0</v>
      </c>
      <c r="UX14" s="4">
        <v>100</v>
      </c>
      <c r="UY14" s="5">
        <v>72</v>
      </c>
      <c r="UZ14" s="5">
        <v>0</v>
      </c>
      <c r="VA14" s="5">
        <v>0</v>
      </c>
      <c r="VB14" s="5">
        <v>100</v>
      </c>
      <c r="VC14" s="5">
        <v>0</v>
      </c>
      <c r="VD14" s="5">
        <v>0</v>
      </c>
      <c r="VE14" s="5">
        <v>0</v>
      </c>
      <c r="VF14" s="5">
        <v>0</v>
      </c>
      <c r="VG14" s="5">
        <v>0</v>
      </c>
      <c r="VH14" s="5">
        <v>0</v>
      </c>
      <c r="VI14" s="5">
        <v>0</v>
      </c>
      <c r="VJ14" s="5">
        <v>0</v>
      </c>
      <c r="VK14" s="5">
        <v>0</v>
      </c>
      <c r="VL14" s="5"/>
      <c r="VM14" s="5"/>
      <c r="VN14" s="5"/>
      <c r="VO14" s="5"/>
      <c r="VP14" s="5"/>
      <c r="VQ14" s="5"/>
      <c r="VR14" s="5">
        <v>0</v>
      </c>
      <c r="VS14" s="5">
        <v>0</v>
      </c>
      <c r="VT14" s="5">
        <v>0</v>
      </c>
      <c r="VU14" s="5">
        <v>0</v>
      </c>
      <c r="VV14" s="5">
        <v>0</v>
      </c>
      <c r="VW14" s="5">
        <v>0</v>
      </c>
      <c r="VX14" s="5"/>
      <c r="VY14" s="5"/>
      <c r="VZ14" s="5"/>
      <c r="WA14" s="5"/>
      <c r="WB14" s="5"/>
      <c r="WC14" s="5"/>
      <c r="WD14" s="5"/>
      <c r="WE14" s="5" t="s">
        <v>1881</v>
      </c>
      <c r="WF14" s="5"/>
      <c r="WG14" s="5"/>
      <c r="WH14" s="5"/>
      <c r="WI14" s="5"/>
      <c r="WJ14" s="5"/>
      <c r="WK14" s="5"/>
      <c r="WL14" s="5"/>
      <c r="WM14" s="5"/>
      <c r="WN14" s="5"/>
      <c r="WO14" s="5">
        <v>16</v>
      </c>
      <c r="WP14" s="5"/>
      <c r="WQ14" s="5"/>
      <c r="WR14" s="5"/>
      <c r="WS14" s="5"/>
      <c r="WT14" s="5"/>
      <c r="WU14" s="5"/>
      <c r="WV14" s="5"/>
      <c r="WW14" s="5"/>
      <c r="WX14" s="5"/>
      <c r="WY14" s="5">
        <v>0</v>
      </c>
      <c r="WZ14" s="5"/>
      <c r="XA14" s="5"/>
      <c r="XB14" s="5"/>
      <c r="XC14" s="5"/>
      <c r="XD14" s="5"/>
      <c r="XE14" s="5"/>
      <c r="XF14" s="5"/>
      <c r="XG14" s="5"/>
      <c r="XH14" s="5"/>
      <c r="XI14" s="5">
        <v>25</v>
      </c>
      <c r="XJ14" s="5"/>
      <c r="XK14" s="5">
        <v>0</v>
      </c>
      <c r="XL14" s="5"/>
      <c r="XM14" s="5"/>
      <c r="XN14" s="5"/>
      <c r="XO14" s="5"/>
      <c r="XP14" s="5"/>
      <c r="XQ14" s="5"/>
      <c r="XR14" s="5"/>
      <c r="XS14" s="5"/>
      <c r="XT14" s="5"/>
      <c r="XU14" s="5">
        <v>0</v>
      </c>
      <c r="XV14" s="5"/>
      <c r="XW14" s="5">
        <v>0</v>
      </c>
      <c r="XX14" s="5"/>
      <c r="XY14" s="5"/>
      <c r="XZ14" s="5"/>
      <c r="YA14" s="5"/>
      <c r="YB14" s="5"/>
      <c r="YC14" s="5"/>
      <c r="YD14" s="5"/>
      <c r="YE14" s="5"/>
      <c r="YF14" s="5"/>
      <c r="YG14" s="5" t="s">
        <v>1433</v>
      </c>
      <c r="YH14" s="5" t="s">
        <v>1884</v>
      </c>
      <c r="YI14" s="5" t="s">
        <v>1424</v>
      </c>
      <c r="YJ14" s="5"/>
      <c r="YK14" s="5"/>
      <c r="YL14" s="5"/>
      <c r="YM14" s="5"/>
      <c r="YN14" s="5"/>
      <c r="YO14" s="5"/>
      <c r="YP14" s="5"/>
      <c r="YQ14" s="5">
        <v>8.8000000000000007</v>
      </c>
      <c r="YR14" s="5">
        <v>3</v>
      </c>
      <c r="YS14" s="5">
        <v>9</v>
      </c>
      <c r="YT14" s="5"/>
      <c r="YU14" s="5"/>
      <c r="YV14" s="5"/>
      <c r="YW14" s="5"/>
      <c r="YX14" s="5"/>
      <c r="YY14" s="5"/>
      <c r="YZ14" s="5"/>
      <c r="ZA14" s="5">
        <v>2</v>
      </c>
      <c r="ZB14" s="5">
        <v>0</v>
      </c>
      <c r="ZC14" s="5">
        <v>0</v>
      </c>
      <c r="ZD14" s="5"/>
      <c r="ZE14" s="5"/>
      <c r="ZF14" s="5"/>
      <c r="ZG14" s="5"/>
      <c r="ZH14" s="5"/>
      <c r="ZI14" s="5"/>
      <c r="ZJ14" s="5"/>
      <c r="ZK14" s="5" t="s">
        <v>1873</v>
      </c>
      <c r="ZL14" s="5"/>
      <c r="ZM14" s="5"/>
      <c r="ZN14" s="5">
        <v>0.75</v>
      </c>
      <c r="ZO14" s="5"/>
      <c r="ZP14" s="5"/>
      <c r="ZQ14" s="5">
        <v>0</v>
      </c>
      <c r="ZR14" s="5"/>
      <c r="ZS14" s="5" t="s">
        <v>1874</v>
      </c>
      <c r="ZT14" s="5" t="s">
        <v>1429</v>
      </c>
      <c r="ZU14" s="5" t="s">
        <v>1876</v>
      </c>
      <c r="ZV14" s="5"/>
      <c r="ZW14" s="5"/>
      <c r="ZX14" s="5"/>
      <c r="ZY14" s="5"/>
      <c r="ZZ14" s="5"/>
      <c r="AAA14" s="5" t="s">
        <v>1881</v>
      </c>
      <c r="AAB14" s="5"/>
      <c r="AAC14" s="5"/>
      <c r="AAD14" s="5"/>
      <c r="AAE14" s="5"/>
      <c r="AAF14" s="5"/>
      <c r="AAG14" s="5"/>
      <c r="AAH14" s="5"/>
      <c r="AAI14" s="5"/>
      <c r="AAJ14" s="5"/>
      <c r="AAK14" s="5" t="s">
        <v>1877</v>
      </c>
      <c r="AAL14" s="5" t="s">
        <v>753</v>
      </c>
      <c r="AAM14" s="5" t="s">
        <v>1437</v>
      </c>
      <c r="AAN14" s="5" t="s">
        <v>1430</v>
      </c>
      <c r="AAO14" s="5" t="s">
        <v>1890</v>
      </c>
      <c r="AAP14" s="5" t="s">
        <v>1433</v>
      </c>
      <c r="AAQ14" s="5" t="s">
        <v>1884</v>
      </c>
      <c r="AAR14" s="5" t="s">
        <v>1424</v>
      </c>
      <c r="AAS14" s="5"/>
      <c r="AAT14" s="5"/>
      <c r="AAU14" s="5"/>
      <c r="AAV14" s="5"/>
      <c r="AAW14" s="5"/>
      <c r="AAX14" s="5"/>
      <c r="AAY14" s="5"/>
      <c r="AAZ14" s="5" t="s">
        <v>1873</v>
      </c>
      <c r="ABA14" s="5"/>
      <c r="ABB14" s="5"/>
      <c r="ABC14" s="5">
        <v>190</v>
      </c>
      <c r="ABD14" s="5">
        <v>175</v>
      </c>
      <c r="ABE14" s="5"/>
      <c r="ABF14" s="5"/>
      <c r="ABG14" s="5">
        <v>0</v>
      </c>
      <c r="ABH14" s="5">
        <v>50</v>
      </c>
      <c r="ABI14" s="5">
        <v>50</v>
      </c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>
        <v>1</v>
      </c>
      <c r="ACF14" s="5">
        <v>0.5</v>
      </c>
      <c r="ACG14" s="5">
        <v>1.5</v>
      </c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>
        <v>95</v>
      </c>
      <c r="ACS14" s="5">
        <v>5</v>
      </c>
      <c r="ACT14" s="5">
        <v>0</v>
      </c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>
        <v>0</v>
      </c>
      <c r="ADQ14" s="5">
        <v>0</v>
      </c>
      <c r="ADR14" s="5">
        <v>0</v>
      </c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 t="s">
        <v>1879</v>
      </c>
      <c r="AJY14" s="5">
        <v>192</v>
      </c>
      <c r="AJZ14" s="5">
        <v>173</v>
      </c>
      <c r="AKA14" s="5">
        <v>0</v>
      </c>
      <c r="AKB14" s="5">
        <v>25</v>
      </c>
      <c r="AKC14" s="5">
        <v>50</v>
      </c>
      <c r="AKD14" s="5"/>
      <c r="AKE14" s="5"/>
      <c r="AKF14" s="5"/>
      <c r="AKG14" s="5"/>
      <c r="AKH14" s="5"/>
      <c r="AKI14" s="5"/>
      <c r="AKJ14" s="5">
        <v>25</v>
      </c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>
        <v>3</v>
      </c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>
        <v>1</v>
      </c>
      <c r="ALJ14" s="5"/>
      <c r="ALK14" s="5"/>
      <c r="ALL14" s="5">
        <v>80</v>
      </c>
      <c r="ALM14" s="5">
        <v>0</v>
      </c>
      <c r="ALN14" s="5">
        <v>0</v>
      </c>
      <c r="ALO14" s="5"/>
      <c r="ALP14" s="5"/>
      <c r="ALQ14" s="5"/>
      <c r="ALR14" s="5"/>
      <c r="ALS14" s="5"/>
      <c r="ALT14" s="5"/>
      <c r="ALU14" s="5">
        <v>20</v>
      </c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>
        <v>0</v>
      </c>
      <c r="AMJ14" s="5"/>
      <c r="AMK14" s="5"/>
      <c r="AML14" s="5"/>
      <c r="AMM14" s="5"/>
      <c r="AMN14" s="5"/>
      <c r="AMO14" s="5"/>
      <c r="AMP14" s="5"/>
      <c r="AMQ14" s="5"/>
      <c r="AMR14" s="5"/>
      <c r="AMS14" s="5"/>
      <c r="AMT14" s="5">
        <v>0</v>
      </c>
      <c r="AMU14" s="5"/>
      <c r="AMV14" s="5"/>
      <c r="AMW14" s="5" t="s">
        <v>1880</v>
      </c>
      <c r="AMX14" s="5">
        <v>152</v>
      </c>
      <c r="AMY14" s="5"/>
      <c r="AMZ14" s="5">
        <v>0</v>
      </c>
      <c r="ANA14" s="5">
        <v>25</v>
      </c>
      <c r="ANB14" s="5">
        <v>50</v>
      </c>
      <c r="ANC14" s="5"/>
      <c r="AND14" s="5"/>
      <c r="ANE14" s="5"/>
      <c r="ANF14" s="5"/>
      <c r="ANG14" s="5"/>
      <c r="ANH14" s="5"/>
      <c r="ANI14" s="5">
        <v>25</v>
      </c>
      <c r="ANJ14" s="5"/>
      <c r="ANK14" s="5"/>
      <c r="ANL14" s="5"/>
      <c r="ANM14" s="5"/>
      <c r="ANN14" s="5"/>
      <c r="ANO14" s="5"/>
      <c r="ANP14" s="5"/>
      <c r="ANQ14" s="5"/>
      <c r="ANR14" s="5"/>
      <c r="ANS14" s="5"/>
      <c r="ANT14" s="5"/>
      <c r="ANU14" s="5"/>
      <c r="ANV14" s="5"/>
      <c r="ANW14" s="5">
        <v>2</v>
      </c>
      <c r="ANX14" s="5">
        <v>2</v>
      </c>
      <c r="ANY14" s="5"/>
      <c r="ANZ14" s="5"/>
      <c r="AOA14" s="5"/>
      <c r="AOB14" s="5"/>
      <c r="AOC14" s="5"/>
      <c r="AOD14" s="5"/>
      <c r="AOE14" s="5"/>
      <c r="AOF14" s="5"/>
      <c r="AOG14" s="5"/>
      <c r="AOH14" s="5"/>
      <c r="AOI14" s="5"/>
      <c r="AOJ14" s="5"/>
      <c r="AOK14" s="5"/>
      <c r="AOL14" s="5"/>
      <c r="AOM14" s="5"/>
      <c r="AON14" s="5"/>
      <c r="AOO14" s="5"/>
      <c r="AOP14" s="5"/>
      <c r="AOQ14" s="5"/>
      <c r="AOR14" s="5"/>
      <c r="AOS14" s="5"/>
      <c r="AOT14" s="5"/>
      <c r="AOU14" s="5"/>
      <c r="AOV14" s="5"/>
      <c r="AOW14" s="5"/>
      <c r="AOX14" s="5"/>
      <c r="AOY14" s="5"/>
      <c r="AOZ14" s="5"/>
      <c r="APA14" s="5"/>
      <c r="APB14" s="5"/>
      <c r="APC14" s="5"/>
      <c r="APD14" s="5"/>
      <c r="APE14" s="5"/>
      <c r="APF14" s="5"/>
      <c r="APG14" s="5"/>
      <c r="APH14" s="5"/>
      <c r="API14" s="5"/>
      <c r="APJ14" s="5"/>
      <c r="APK14" s="5"/>
      <c r="APL14" s="5"/>
      <c r="APM14" s="5"/>
      <c r="APN14" s="5"/>
      <c r="APO14" s="11">
        <v>23.3</v>
      </c>
      <c r="APP14" s="11">
        <v>58.25</v>
      </c>
      <c r="APQ14" s="11">
        <v>0</v>
      </c>
      <c r="APR14" s="11">
        <v>0</v>
      </c>
      <c r="APS14" s="11">
        <v>7.77</v>
      </c>
      <c r="APT14" s="11">
        <v>10.68</v>
      </c>
      <c r="APU14" s="11" t="s">
        <v>1650</v>
      </c>
      <c r="APV14" s="11">
        <v>149488.73000000001</v>
      </c>
      <c r="APW14" s="11">
        <v>4937</v>
      </c>
      <c r="APX14" s="11">
        <v>3761</v>
      </c>
      <c r="APY14" s="11">
        <v>0.9</v>
      </c>
      <c r="APZ14" s="11">
        <v>46</v>
      </c>
      <c r="AQA14" s="11">
        <v>42</v>
      </c>
      <c r="AQB14" s="11">
        <v>12</v>
      </c>
      <c r="AQC14" s="11">
        <v>30</v>
      </c>
      <c r="AQD14" s="11">
        <v>839</v>
      </c>
      <c r="AQE14" s="11"/>
      <c r="AQF14" s="11">
        <v>0</v>
      </c>
      <c r="AQG14" s="11"/>
      <c r="AQH14" s="11"/>
      <c r="AQI14" s="11"/>
      <c r="AQJ14" s="11">
        <v>0</v>
      </c>
      <c r="AQK14" s="11">
        <v>0</v>
      </c>
      <c r="AQL14" s="11">
        <v>0</v>
      </c>
      <c r="AQM14" s="11">
        <v>0</v>
      </c>
      <c r="AQN14" s="11">
        <v>0</v>
      </c>
      <c r="AQO14" s="11">
        <v>0</v>
      </c>
      <c r="AQP14" s="11">
        <v>0</v>
      </c>
      <c r="AQQ14" s="11">
        <v>0</v>
      </c>
      <c r="AQR14" s="11">
        <v>0</v>
      </c>
      <c r="AQS14" s="11"/>
      <c r="AQT14" s="11">
        <v>11.67</v>
      </c>
      <c r="AQU14" s="11">
        <v>770.97</v>
      </c>
      <c r="AQV14" s="11">
        <v>0.65</v>
      </c>
      <c r="AQW14" s="11">
        <v>8077.67</v>
      </c>
      <c r="AQX14" s="11">
        <v>3794.74</v>
      </c>
      <c r="AQY14" s="11">
        <v>27.91</v>
      </c>
      <c r="AQZ14" s="11">
        <v>20.94</v>
      </c>
      <c r="ARA14" s="11">
        <v>7000.51</v>
      </c>
      <c r="ARB14" s="11">
        <v>63.72</v>
      </c>
      <c r="ARC14" s="11">
        <v>22.21</v>
      </c>
      <c r="ARD14" s="11">
        <v>14.07</v>
      </c>
      <c r="ARE14" s="11">
        <v>93.84</v>
      </c>
      <c r="ARF14" s="11">
        <v>5.14</v>
      </c>
      <c r="ARG14" s="11">
        <v>14.12</v>
      </c>
      <c r="ARH14" s="11">
        <v>55</v>
      </c>
      <c r="ARI14" s="11">
        <v>1.02</v>
      </c>
      <c r="ARJ14" s="11">
        <v>30.89</v>
      </c>
      <c r="ARK14" s="11">
        <v>40.33</v>
      </c>
      <c r="ARL14" s="11">
        <v>58.53</v>
      </c>
      <c r="ARM14" s="11">
        <v>1.1399999999999999</v>
      </c>
      <c r="ARN14" s="11">
        <v>0</v>
      </c>
      <c r="ARO14" s="11">
        <v>20.32</v>
      </c>
      <c r="ARP14" s="11">
        <v>18.12</v>
      </c>
      <c r="ARQ14" s="11">
        <v>3.23</v>
      </c>
      <c r="ARR14" s="11">
        <v>0</v>
      </c>
      <c r="ARS14" s="11">
        <v>0</v>
      </c>
      <c r="ART14" s="11">
        <v>0</v>
      </c>
      <c r="ARU14" s="11">
        <v>63.3</v>
      </c>
      <c r="ARV14" s="11">
        <v>10</v>
      </c>
      <c r="ARW14" s="11">
        <v>16.39</v>
      </c>
      <c r="ARX14" s="11">
        <v>1.1299999999999999</v>
      </c>
      <c r="ARY14" s="11">
        <v>0</v>
      </c>
      <c r="ARZ14" s="11">
        <v>9.4600000000000009</v>
      </c>
      <c r="ASA14" s="11">
        <v>94.64</v>
      </c>
      <c r="ASB14" s="11">
        <v>26.98</v>
      </c>
      <c r="ASC14" s="11">
        <v>67.66</v>
      </c>
      <c r="ASD14" s="11">
        <v>27.81</v>
      </c>
      <c r="ASE14" s="11">
        <v>18.82</v>
      </c>
      <c r="ASF14" s="11">
        <v>30.94</v>
      </c>
      <c r="ASG14" s="11">
        <v>41.25</v>
      </c>
      <c r="ASH14" s="11">
        <v>15.32</v>
      </c>
      <c r="ASI14" s="11">
        <v>0.28999999999999998</v>
      </c>
      <c r="ASJ14" s="11"/>
      <c r="ASK14" s="11">
        <v>3136.52</v>
      </c>
      <c r="ASL14" s="11">
        <v>1125.23</v>
      </c>
      <c r="ASM14" s="11">
        <v>661.55</v>
      </c>
      <c r="ASN14" s="11">
        <v>971.38</v>
      </c>
      <c r="ASO14" s="11">
        <v>3951.92</v>
      </c>
      <c r="ASP14" s="11">
        <v>78.239999999999995</v>
      </c>
      <c r="ASQ14" s="11">
        <v>21.76</v>
      </c>
      <c r="ASR14" s="11">
        <v>19.73</v>
      </c>
      <c r="ASS14" s="11">
        <v>0.82</v>
      </c>
      <c r="AST14" s="11">
        <v>0.61</v>
      </c>
      <c r="ASU14" s="11">
        <v>0.14000000000000001</v>
      </c>
      <c r="ASV14" s="11">
        <v>0.13</v>
      </c>
      <c r="ASW14" s="11">
        <v>0.05</v>
      </c>
      <c r="ASX14" s="11">
        <v>0.08</v>
      </c>
      <c r="ASY14" s="11">
        <v>0</v>
      </c>
      <c r="ASZ14" s="11">
        <v>0</v>
      </c>
      <c r="ATA14" s="11">
        <v>1.02</v>
      </c>
      <c r="ATB14" s="11">
        <v>0</v>
      </c>
      <c r="ATC14" s="11">
        <v>0.03</v>
      </c>
      <c r="ATD14" s="11">
        <v>0.15</v>
      </c>
      <c r="ATE14" s="11">
        <v>0.02</v>
      </c>
      <c r="ATF14" s="11">
        <v>0.2</v>
      </c>
      <c r="ATG14" s="11">
        <v>14.06</v>
      </c>
      <c r="ATH14" s="11">
        <v>17.510000000000002</v>
      </c>
      <c r="ATI14" s="11">
        <v>340514.64</v>
      </c>
      <c r="ATJ14" s="11">
        <v>0.73</v>
      </c>
      <c r="ATK14" s="11">
        <v>0.31</v>
      </c>
      <c r="ATL14" s="11">
        <v>0.75</v>
      </c>
      <c r="ATM14" s="11">
        <v>0</v>
      </c>
      <c r="ATN14" s="11">
        <v>0</v>
      </c>
      <c r="ATO14" s="11">
        <v>1.78</v>
      </c>
      <c r="ATP14" s="11">
        <v>39</v>
      </c>
      <c r="ATQ14" s="11">
        <v>838.35</v>
      </c>
      <c r="ATR14" s="11">
        <v>6</v>
      </c>
      <c r="ATS14" s="11">
        <v>4</v>
      </c>
      <c r="ATT14" s="11">
        <v>29</v>
      </c>
      <c r="ATU14" s="11">
        <v>33.700000000000003</v>
      </c>
      <c r="ATV14" s="11">
        <v>0.73</v>
      </c>
      <c r="ATW14" s="11">
        <v>0.36</v>
      </c>
      <c r="ATX14" s="11">
        <v>0.25</v>
      </c>
      <c r="ATY14" s="11">
        <v>0.39</v>
      </c>
      <c r="ATZ14" s="11">
        <v>0.01</v>
      </c>
      <c r="AUA14" s="11">
        <v>0</v>
      </c>
      <c r="AUB14" s="11">
        <v>623.03</v>
      </c>
      <c r="AUC14" s="11">
        <v>13.54</v>
      </c>
      <c r="AUD14" s="11"/>
      <c r="AUE14" s="11">
        <v>4862</v>
      </c>
      <c r="AUF14" s="11">
        <v>24.06</v>
      </c>
      <c r="AUG14" s="11">
        <v>115</v>
      </c>
      <c r="AUH14" s="11">
        <v>113.54</v>
      </c>
      <c r="AUI14" s="11">
        <v>1589.09</v>
      </c>
      <c r="AUJ14" s="11">
        <v>80.62</v>
      </c>
      <c r="AUK14" s="11">
        <v>0</v>
      </c>
      <c r="AUL14" s="11">
        <v>86.11</v>
      </c>
      <c r="AUM14" s="11">
        <v>5.9</v>
      </c>
      <c r="AUN14" s="11">
        <v>0.26</v>
      </c>
      <c r="AUO14" s="11">
        <v>0.67</v>
      </c>
      <c r="AUP14" s="11">
        <v>18.239999999999998</v>
      </c>
      <c r="AUQ14" s="11">
        <v>175</v>
      </c>
      <c r="AUR14" s="11"/>
      <c r="AUS14" s="11"/>
      <c r="AUT14" s="11">
        <v>65.97</v>
      </c>
      <c r="AUU14" s="11">
        <v>35.520000000000003</v>
      </c>
      <c r="AUV14" s="11"/>
      <c r="AUW14" s="11">
        <v>0</v>
      </c>
      <c r="AUX14" s="11">
        <v>0</v>
      </c>
      <c r="AUY14" s="11">
        <v>0</v>
      </c>
      <c r="AUZ14" s="11">
        <v>0</v>
      </c>
      <c r="AVA14" s="11">
        <v>0</v>
      </c>
      <c r="AVB14" s="11">
        <v>0</v>
      </c>
      <c r="AVC14" s="11">
        <v>0</v>
      </c>
      <c r="AVD14" s="11">
        <v>0</v>
      </c>
      <c r="AVE14" s="11">
        <v>0</v>
      </c>
      <c r="AVF14" s="11">
        <v>0</v>
      </c>
      <c r="AVG14" s="11">
        <v>0</v>
      </c>
      <c r="AVH14" s="11">
        <v>0</v>
      </c>
      <c r="AVI14" s="11">
        <v>0</v>
      </c>
      <c r="AVJ14" s="11">
        <v>0</v>
      </c>
      <c r="AVK14" s="11">
        <v>0</v>
      </c>
      <c r="AVL14" s="11">
        <v>0</v>
      </c>
      <c r="AVM14" s="11">
        <v>0</v>
      </c>
      <c r="AVN14" s="11">
        <v>0</v>
      </c>
      <c r="AVO14" s="11">
        <v>0</v>
      </c>
      <c r="AVP14" s="11"/>
      <c r="AVQ14" s="11">
        <v>0</v>
      </c>
      <c r="AVR14" s="11">
        <v>0</v>
      </c>
      <c r="AVS14" s="11">
        <v>0</v>
      </c>
      <c r="AVT14" s="11">
        <v>66.67</v>
      </c>
      <c r="AVU14" s="11">
        <v>0</v>
      </c>
      <c r="AVV14" s="11">
        <v>0</v>
      </c>
      <c r="AVW14" s="11">
        <v>0</v>
      </c>
      <c r="AVX14" s="11">
        <v>0</v>
      </c>
      <c r="AVY14" s="11"/>
      <c r="AVZ14" s="11">
        <v>1.9</v>
      </c>
      <c r="AWA14" s="11">
        <v>0</v>
      </c>
      <c r="AWB14" s="11">
        <v>0.1</v>
      </c>
      <c r="AWC14" s="11">
        <v>83146</v>
      </c>
      <c r="AWD14" s="11">
        <v>0</v>
      </c>
      <c r="AWE14" s="11">
        <v>0.28999999999999998</v>
      </c>
      <c r="AWF14" s="11">
        <v>1</v>
      </c>
      <c r="AWG14" s="11">
        <v>0</v>
      </c>
      <c r="AWH14" s="11">
        <v>0.18</v>
      </c>
      <c r="AWI14" s="11">
        <v>6.9</v>
      </c>
      <c r="AWJ14" s="11">
        <v>4.8</v>
      </c>
      <c r="AWK14" s="11">
        <v>0</v>
      </c>
      <c r="AWL14" s="11">
        <v>4.2</v>
      </c>
      <c r="AWM14" s="11">
        <v>8.3000000000000007</v>
      </c>
      <c r="AWN14" s="11">
        <v>0.9</v>
      </c>
      <c r="AWO14" s="11">
        <v>1</v>
      </c>
      <c r="AWP14" s="11">
        <v>1</v>
      </c>
      <c r="AWQ14" s="11">
        <v>0</v>
      </c>
      <c r="AWR14" s="11">
        <v>0</v>
      </c>
      <c r="AWS14" s="11">
        <v>0.42099999999999999</v>
      </c>
      <c r="AWT14" s="11">
        <v>0</v>
      </c>
      <c r="AWU14" s="11">
        <v>0</v>
      </c>
      <c r="AWV14" s="11">
        <v>0</v>
      </c>
      <c r="AWW14" s="11">
        <v>0</v>
      </c>
      <c r="AWX14" s="11">
        <v>0</v>
      </c>
      <c r="AWY14" s="11">
        <v>0</v>
      </c>
      <c r="AWZ14" s="11">
        <v>0</v>
      </c>
      <c r="AXA14" s="11">
        <v>0</v>
      </c>
      <c r="AXB14" s="11">
        <v>0</v>
      </c>
      <c r="AXC14" s="11">
        <v>0.57899999999999996</v>
      </c>
      <c r="AXD14" s="11">
        <v>0</v>
      </c>
      <c r="AXE14" s="11">
        <v>5.5</v>
      </c>
      <c r="AXF14" s="11">
        <v>0.03</v>
      </c>
      <c r="AXG14" s="11">
        <v>178</v>
      </c>
      <c r="AXH14" s="11">
        <v>3704</v>
      </c>
      <c r="AXI14" s="11">
        <v>4937</v>
      </c>
      <c r="AXJ14" s="11">
        <v>3647</v>
      </c>
      <c r="AXK14" s="11">
        <v>92</v>
      </c>
      <c r="AXL14" s="11">
        <v>570</v>
      </c>
      <c r="AXM14" s="11">
        <v>768</v>
      </c>
      <c r="AXN14" s="11">
        <v>0.23400000000000001</v>
      </c>
      <c r="AXO14" s="11">
        <v>0</v>
      </c>
      <c r="AXP14" s="11">
        <v>0</v>
      </c>
      <c r="AXQ14" s="11">
        <v>0</v>
      </c>
      <c r="AXR14" s="11">
        <v>0</v>
      </c>
      <c r="AXS14" s="11">
        <v>0</v>
      </c>
      <c r="AXT14" s="11"/>
      <c r="AXU14" s="11"/>
      <c r="AXV14" s="11"/>
      <c r="AXW14" s="11"/>
      <c r="AXX14" s="11"/>
      <c r="AXY14" s="11"/>
      <c r="AXZ14" s="11"/>
      <c r="AYA14" s="11"/>
      <c r="AYB14" s="11"/>
      <c r="AYC14" s="11"/>
      <c r="AYD14" s="11"/>
      <c r="AYE14" s="11"/>
      <c r="AYF14" s="11"/>
      <c r="AYG14" s="11"/>
      <c r="AYH14" s="11"/>
      <c r="AYI14" s="11"/>
      <c r="AYJ14" s="11"/>
      <c r="AYK14" s="11">
        <v>4201.7</v>
      </c>
      <c r="AYL14" s="11"/>
      <c r="AYM14" s="11"/>
      <c r="AYN14" s="11"/>
      <c r="AYO14" s="11">
        <v>0</v>
      </c>
      <c r="AYP14" s="11"/>
      <c r="AYQ14" s="11"/>
      <c r="AYR14" s="11"/>
      <c r="AYS14" s="11"/>
      <c r="AYT14" s="11"/>
      <c r="AYU14" s="11"/>
      <c r="AYV14" s="11"/>
      <c r="AYW14" s="11"/>
      <c r="AYX14" s="11"/>
      <c r="AYY14" s="11"/>
      <c r="AYZ14" s="11"/>
      <c r="AZA14" s="11"/>
      <c r="AZB14" s="11"/>
      <c r="AZC14" s="11">
        <v>11.66</v>
      </c>
      <c r="AZD14" s="11">
        <v>9.36</v>
      </c>
      <c r="AZE14" s="11"/>
      <c r="AZF14" s="11"/>
      <c r="AZG14" s="11"/>
      <c r="AZH14" s="11"/>
      <c r="AZI14" s="11"/>
      <c r="AZJ14" s="11">
        <v>20.309999999999999</v>
      </c>
      <c r="AZK14" s="11"/>
      <c r="AZL14" s="34">
        <v>9.1012569910791496E-3</v>
      </c>
      <c r="AZM14" s="11"/>
      <c r="AZN14" s="11">
        <v>0.1</v>
      </c>
      <c r="AZO14" s="11"/>
      <c r="AZP14" s="11"/>
      <c r="AZQ14" s="34">
        <v>5.8841446597511296E-3</v>
      </c>
      <c r="AZR14" s="11"/>
      <c r="AZS14" s="11">
        <v>7.0000000000000007E-2</v>
      </c>
      <c r="AZT14" s="11"/>
      <c r="AZU14" s="11"/>
      <c r="AZV14" s="11">
        <v>1.76</v>
      </c>
      <c r="AZW14" s="11"/>
      <c r="AZX14" s="11">
        <v>20.100000000000001</v>
      </c>
      <c r="AZY14" s="11"/>
      <c r="AZZ14" s="11"/>
      <c r="BAA14" s="11"/>
      <c r="BAB14" s="11"/>
      <c r="BAC14" s="11"/>
      <c r="BAD14" s="11"/>
      <c r="BAE14" s="13">
        <f t="shared" si="0"/>
        <v>1053.6599999999999</v>
      </c>
      <c r="BAF14" s="13">
        <f t="shared" si="3"/>
        <v>6.0783214335229161</v>
      </c>
      <c r="BAG14" s="35">
        <f t="shared" si="4"/>
        <v>9.4015984717847605</v>
      </c>
      <c r="BAH14" s="13" t="e">
        <f>#REF!*10000/(FA14*1.033)*1000</f>
        <v>#REF!</v>
      </c>
      <c r="BAI14" s="13">
        <f t="shared" si="1"/>
        <v>1723.1364956437562</v>
      </c>
      <c r="BAJ14" s="13">
        <f t="shared" si="2"/>
        <v>0.65</v>
      </c>
      <c r="BAK14" s="38">
        <v>6.1515950050352455</v>
      </c>
      <c r="BAL14" s="38">
        <v>4.8964095412070501</v>
      </c>
      <c r="BAM14" s="38">
        <v>7.6627908213503986</v>
      </c>
      <c r="BAN14" s="38">
        <v>6.1540104816211185</v>
      </c>
      <c r="BAO14" s="38">
        <v>6.0776408506376978</v>
      </c>
      <c r="BAP14" s="38">
        <v>8.073090815273483</v>
      </c>
      <c r="BAQ14" s="38">
        <v>5.6537000263997879</v>
      </c>
      <c r="BAR14" s="38">
        <v>2.6074549738580801</v>
      </c>
      <c r="BAS14" s="38">
        <v>3.8143933117801572</v>
      </c>
      <c r="BAT14" s="38">
        <v>5.6153417848042952</v>
      </c>
      <c r="BAU14" s="38">
        <v>8.1032462769261233</v>
      </c>
      <c r="BAV14" s="38">
        <v>7.1377338952462139</v>
      </c>
      <c r="BAW14" s="38">
        <v>3.7483641093955642</v>
      </c>
      <c r="BAX14" s="38">
        <v>3.3379090115290779</v>
      </c>
      <c r="BAY14" s="38">
        <v>6.2278155391064818</v>
      </c>
      <c r="BAZ14" s="36">
        <v>7.1478645066273963</v>
      </c>
      <c r="BBA14" s="36">
        <v>7.0571097837750791</v>
      </c>
      <c r="BBB14" s="36">
        <v>5.140573611736059</v>
      </c>
      <c r="BBC14" s="37">
        <v>7.0533200768867008</v>
      </c>
      <c r="BBD14" s="37">
        <v>0.80609237458849825</v>
      </c>
      <c r="BBE14" s="36">
        <v>5.5458943516099293</v>
      </c>
    </row>
    <row r="15" spans="1:1409" x14ac:dyDescent="0.2">
      <c r="A15" t="s">
        <v>89</v>
      </c>
      <c r="B15" s="28">
        <v>15248317</v>
      </c>
      <c r="C15" t="s">
        <v>1744</v>
      </c>
      <c r="D15" t="s">
        <v>1505</v>
      </c>
      <c r="E15" s="28">
        <v>2013</v>
      </c>
      <c r="F15" s="29">
        <v>44265</v>
      </c>
      <c r="G15" s="28" t="s">
        <v>90</v>
      </c>
      <c r="H15" s="31" t="s">
        <v>91</v>
      </c>
      <c r="I15" s="31" t="s">
        <v>93</v>
      </c>
      <c r="J15" s="31" t="s">
        <v>114</v>
      </c>
      <c r="K15" s="31"/>
      <c r="L15" s="1" t="s">
        <v>91</v>
      </c>
      <c r="M15" s="1" t="s">
        <v>91</v>
      </c>
      <c r="N15" s="1" t="s">
        <v>93</v>
      </c>
      <c r="O15" s="1" t="s">
        <v>91</v>
      </c>
      <c r="P15" s="1"/>
      <c r="Q15" s="1" t="s">
        <v>91</v>
      </c>
      <c r="R15" s="1" t="s">
        <v>91</v>
      </c>
      <c r="S15" s="1" t="s">
        <v>91</v>
      </c>
      <c r="T15" s="1" t="s">
        <v>91</v>
      </c>
      <c r="U15" s="1"/>
      <c r="V15" s="1"/>
      <c r="W15" s="1" t="s">
        <v>91</v>
      </c>
      <c r="X15" s="1"/>
      <c r="Y15" s="1"/>
      <c r="Z15" s="31" t="s">
        <v>100</v>
      </c>
      <c r="AA15" s="31" t="s">
        <v>91</v>
      </c>
      <c r="AB15" s="31">
        <v>1.5</v>
      </c>
      <c r="AC15" s="31">
        <v>5500</v>
      </c>
      <c r="AD15" s="31" t="s">
        <v>91</v>
      </c>
      <c r="AE15" s="31"/>
      <c r="AF15" s="31">
        <v>0</v>
      </c>
      <c r="AG15" s="31"/>
      <c r="AH15" s="31"/>
      <c r="AI15" s="31">
        <v>0</v>
      </c>
      <c r="AJ15" s="31">
        <v>0</v>
      </c>
      <c r="AK15" s="31"/>
      <c r="AL15" s="31" t="s">
        <v>91</v>
      </c>
      <c r="AM15" s="31"/>
      <c r="AN15" s="31"/>
      <c r="AO15" s="31"/>
      <c r="AP15" s="31" t="s">
        <v>91</v>
      </c>
      <c r="AQ15" s="31"/>
      <c r="AR15" s="31"/>
      <c r="AS15" s="31"/>
      <c r="AT15" s="31">
        <v>4221</v>
      </c>
      <c r="AU15" s="31">
        <v>0</v>
      </c>
      <c r="AV15" s="31">
        <v>0</v>
      </c>
      <c r="AW15" s="31"/>
      <c r="AX15" s="31" t="s">
        <v>1790</v>
      </c>
      <c r="AY15" s="31">
        <v>0</v>
      </c>
      <c r="AZ15" s="31">
        <v>2</v>
      </c>
      <c r="BA15" s="31"/>
      <c r="BB15" s="31"/>
      <c r="BC15" s="31"/>
      <c r="BD15" s="31" t="s">
        <v>107</v>
      </c>
      <c r="BE15" s="31">
        <v>0</v>
      </c>
      <c r="BF15" s="31">
        <v>2</v>
      </c>
      <c r="BG15" s="31"/>
      <c r="BH15" s="31"/>
      <c r="BI15" s="31"/>
      <c r="BJ15" s="31" t="s">
        <v>115</v>
      </c>
      <c r="BK15" s="31">
        <v>0</v>
      </c>
      <c r="BL15" s="31">
        <v>10</v>
      </c>
      <c r="BM15" s="31" t="s">
        <v>91</v>
      </c>
      <c r="BN15" s="31"/>
      <c r="BO15" s="31"/>
      <c r="BP15" s="31"/>
      <c r="BQ15" s="31" t="s">
        <v>95</v>
      </c>
      <c r="BR15" s="31">
        <v>0</v>
      </c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0" t="s">
        <v>1807</v>
      </c>
      <c r="CP15" s="30"/>
      <c r="CQ15" s="30"/>
      <c r="CR15" s="30">
        <v>100</v>
      </c>
      <c r="CS15" s="30"/>
      <c r="CT15" s="30"/>
      <c r="CU15" s="30">
        <v>46</v>
      </c>
      <c r="CV15" s="30">
        <v>14</v>
      </c>
      <c r="CW15" s="30">
        <v>12</v>
      </c>
      <c r="CX15" s="30">
        <v>10</v>
      </c>
      <c r="CY15" s="30">
        <v>0</v>
      </c>
      <c r="CZ15" s="30">
        <v>0</v>
      </c>
      <c r="DA15" s="30">
        <v>46</v>
      </c>
      <c r="DB15" s="30">
        <v>14</v>
      </c>
      <c r="DC15" s="30">
        <v>9</v>
      </c>
      <c r="DD15" s="30">
        <v>5</v>
      </c>
      <c r="DE15" s="30"/>
      <c r="DF15" s="30"/>
      <c r="DG15" s="30">
        <v>54</v>
      </c>
      <c r="DH15" s="30">
        <v>17</v>
      </c>
      <c r="DI15" s="30">
        <v>13</v>
      </c>
      <c r="DJ15" s="30">
        <v>3</v>
      </c>
      <c r="DK15" s="30"/>
      <c r="DL15" s="30"/>
      <c r="DM15" s="30">
        <v>651</v>
      </c>
      <c r="DN15" s="30">
        <v>163</v>
      </c>
      <c r="DO15" s="30">
        <v>371</v>
      </c>
      <c r="DP15" s="30">
        <v>599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/>
      <c r="DY15" s="30">
        <v>2</v>
      </c>
      <c r="DZ15" s="30">
        <v>0</v>
      </c>
      <c r="EA15" s="30">
        <v>0</v>
      </c>
      <c r="EB15" s="30">
        <v>0</v>
      </c>
      <c r="EC15" s="30">
        <v>0</v>
      </c>
      <c r="ED15" s="30">
        <v>0</v>
      </c>
      <c r="EE15" s="30">
        <v>0</v>
      </c>
      <c r="EF15" s="30">
        <v>27</v>
      </c>
      <c r="EG15" s="30">
        <v>0</v>
      </c>
      <c r="EH15" s="30"/>
      <c r="EI15" s="30">
        <v>0</v>
      </c>
      <c r="EJ15" s="30">
        <v>0</v>
      </c>
      <c r="EK15" s="30">
        <v>0</v>
      </c>
      <c r="EL15" s="30">
        <v>0</v>
      </c>
      <c r="EM15" s="30">
        <v>0</v>
      </c>
      <c r="EN15" s="30">
        <v>0</v>
      </c>
      <c r="EO15" s="30">
        <v>700</v>
      </c>
      <c r="EP15" s="30">
        <v>0</v>
      </c>
      <c r="EQ15" s="30">
        <v>0</v>
      </c>
      <c r="ER15" s="30">
        <v>0</v>
      </c>
      <c r="ES15" s="30">
        <v>0</v>
      </c>
      <c r="ET15" s="30"/>
      <c r="EU15" s="30"/>
      <c r="EV15" s="30">
        <v>53</v>
      </c>
      <c r="EW15" s="30">
        <v>0</v>
      </c>
      <c r="EX15" s="30"/>
      <c r="EY15" s="30">
        <v>189886</v>
      </c>
      <c r="EZ15" s="30">
        <v>12646</v>
      </c>
      <c r="FA15" s="30">
        <v>202532</v>
      </c>
      <c r="FB15" s="30">
        <v>39.799999999999997</v>
      </c>
      <c r="FC15" s="30">
        <v>33.9</v>
      </c>
      <c r="FD15" s="30"/>
      <c r="FE15" s="30">
        <v>35</v>
      </c>
      <c r="FF15" s="30" t="s">
        <v>1806</v>
      </c>
      <c r="FG15" s="30">
        <v>5</v>
      </c>
      <c r="FH15" s="30">
        <v>0</v>
      </c>
      <c r="FI15" s="30"/>
      <c r="FJ15" s="30"/>
      <c r="FK15" s="30"/>
      <c r="FL15" s="30">
        <v>70</v>
      </c>
      <c r="FM15" s="30">
        <v>2</v>
      </c>
      <c r="FN15" s="30">
        <v>382</v>
      </c>
      <c r="FO15" s="30">
        <v>0</v>
      </c>
      <c r="FP15" s="30">
        <v>83</v>
      </c>
      <c r="FQ15" s="30">
        <v>6</v>
      </c>
      <c r="FR15" s="30">
        <v>220000</v>
      </c>
      <c r="FS15" s="30">
        <v>65.400000000000006</v>
      </c>
      <c r="FT15" s="30">
        <v>8814</v>
      </c>
      <c r="FU15" s="32">
        <v>365</v>
      </c>
      <c r="FV15" s="32">
        <v>365</v>
      </c>
      <c r="FW15" s="32">
        <v>365</v>
      </c>
      <c r="FX15" s="32">
        <v>334</v>
      </c>
      <c r="FY15" s="32">
        <v>0</v>
      </c>
      <c r="FZ15" s="32">
        <v>165</v>
      </c>
      <c r="GA15" s="32">
        <v>185</v>
      </c>
      <c r="GB15" s="32">
        <v>170</v>
      </c>
      <c r="GC15" s="32">
        <v>140</v>
      </c>
      <c r="GD15" s="32" t="s">
        <v>1821</v>
      </c>
      <c r="GE15" s="32" t="s">
        <v>1821</v>
      </c>
      <c r="GF15" s="32" t="s">
        <v>1821</v>
      </c>
      <c r="GG15" s="32" t="s">
        <v>1821</v>
      </c>
      <c r="GH15" s="32" t="s">
        <v>91</v>
      </c>
      <c r="GI15" s="32" t="s">
        <v>91</v>
      </c>
      <c r="GJ15" s="32">
        <v>0</v>
      </c>
      <c r="GK15" s="32" t="s">
        <v>367</v>
      </c>
      <c r="GL15" s="32">
        <v>4</v>
      </c>
      <c r="GM15" s="32"/>
      <c r="GN15" s="32" t="s">
        <v>368</v>
      </c>
      <c r="GO15" s="32" t="s">
        <v>1825</v>
      </c>
      <c r="GP15" s="32" t="s">
        <v>370</v>
      </c>
      <c r="GQ15" s="32" t="s">
        <v>371</v>
      </c>
      <c r="GR15" s="32">
        <v>0</v>
      </c>
      <c r="GS15" s="32">
        <v>0</v>
      </c>
      <c r="GT15" s="32">
        <v>0</v>
      </c>
      <c r="GU15" s="32">
        <v>0</v>
      </c>
      <c r="GV15" s="32">
        <v>0</v>
      </c>
      <c r="GW15" s="32">
        <v>0</v>
      </c>
      <c r="GX15" s="32">
        <v>0</v>
      </c>
      <c r="GY15" s="32">
        <v>5.8</v>
      </c>
      <c r="GZ15" s="32">
        <v>8</v>
      </c>
      <c r="HA15" s="32">
        <v>3.5</v>
      </c>
      <c r="HB15" s="32">
        <v>5.8</v>
      </c>
      <c r="HC15" s="32">
        <v>29</v>
      </c>
      <c r="HD15" s="32">
        <v>0</v>
      </c>
      <c r="HE15" s="32">
        <v>0</v>
      </c>
      <c r="HF15" s="32">
        <v>2.2999999999999998</v>
      </c>
      <c r="HG15" s="32">
        <v>2.2000000000000002</v>
      </c>
      <c r="HH15" s="32">
        <v>2</v>
      </c>
      <c r="HI15" s="32">
        <v>4.0999999999999996</v>
      </c>
      <c r="HJ15" s="32">
        <v>10.9</v>
      </c>
      <c r="HK15" s="32">
        <v>0</v>
      </c>
      <c r="HL15" s="32">
        <v>0</v>
      </c>
      <c r="HM15" s="32"/>
      <c r="HN15" s="32"/>
      <c r="HO15" s="32">
        <v>0</v>
      </c>
      <c r="HP15" s="32">
        <v>5.8</v>
      </c>
      <c r="HQ15" s="32">
        <v>8</v>
      </c>
      <c r="HR15" s="32">
        <v>3.5</v>
      </c>
      <c r="HS15" s="32">
        <v>2.2999999999999998</v>
      </c>
      <c r="HT15" s="32">
        <v>2.2000000000000002</v>
      </c>
      <c r="HU15" s="32">
        <v>2</v>
      </c>
      <c r="HV15" s="4">
        <v>0</v>
      </c>
      <c r="HW15" s="4">
        <v>0</v>
      </c>
      <c r="HX15" s="4">
        <v>62.5</v>
      </c>
      <c r="HY15" s="4">
        <v>6.5</v>
      </c>
      <c r="HZ15" s="4">
        <v>0</v>
      </c>
      <c r="IA15" s="4">
        <v>0</v>
      </c>
      <c r="IB15" s="4">
        <v>0</v>
      </c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>
        <v>2</v>
      </c>
      <c r="IP15" s="4">
        <v>0</v>
      </c>
      <c r="IQ15" s="4">
        <v>0</v>
      </c>
      <c r="IR15" s="4">
        <v>0</v>
      </c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>
        <v>65</v>
      </c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>
        <v>0</v>
      </c>
      <c r="KD15" s="4">
        <v>0</v>
      </c>
      <c r="KE15" s="4">
        <v>15</v>
      </c>
      <c r="KF15" s="4">
        <v>15</v>
      </c>
      <c r="KG15" s="4">
        <v>0</v>
      </c>
      <c r="KH15" s="4">
        <v>0</v>
      </c>
      <c r="KI15" s="4"/>
      <c r="KJ15" s="4"/>
      <c r="KK15" s="4">
        <v>0</v>
      </c>
      <c r="KL15" s="4">
        <v>0</v>
      </c>
      <c r="KM15" s="4"/>
      <c r="KN15" s="4"/>
      <c r="KO15" s="4"/>
      <c r="KP15" s="4"/>
      <c r="KQ15" s="4"/>
      <c r="KR15" s="4"/>
      <c r="KS15" s="4"/>
      <c r="KT15" s="4"/>
      <c r="KU15" s="4">
        <v>0</v>
      </c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>
        <v>0</v>
      </c>
      <c r="LJ15" s="4">
        <v>0</v>
      </c>
      <c r="LK15" s="4"/>
      <c r="LL15" s="4"/>
      <c r="LM15" s="4"/>
      <c r="LN15" s="4"/>
      <c r="LO15" s="4"/>
      <c r="LP15" s="4"/>
      <c r="LQ15" s="4"/>
      <c r="LR15" s="4"/>
      <c r="LS15" s="4">
        <v>0</v>
      </c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>
        <v>0</v>
      </c>
      <c r="MH15" s="4">
        <v>0</v>
      </c>
      <c r="MI15" s="4"/>
      <c r="MJ15" s="4"/>
      <c r="MK15" s="4"/>
      <c r="ML15" s="4"/>
      <c r="MM15" s="4"/>
      <c r="MN15" s="4"/>
      <c r="MO15" s="4"/>
      <c r="MP15" s="4"/>
      <c r="MQ15" s="4">
        <v>0</v>
      </c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>
        <v>4</v>
      </c>
      <c r="NF15" s="4">
        <v>0</v>
      </c>
      <c r="NG15" s="4"/>
      <c r="NH15" s="4"/>
      <c r="NI15" s="4"/>
      <c r="NJ15" s="4"/>
      <c r="NK15" s="4"/>
      <c r="NL15" s="4"/>
      <c r="NM15" s="4"/>
      <c r="NN15" s="4"/>
      <c r="NO15" s="4">
        <v>66</v>
      </c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>
        <v>20</v>
      </c>
      <c r="OD15" s="4">
        <v>0</v>
      </c>
      <c r="OE15" s="4"/>
      <c r="OF15" s="4"/>
      <c r="OG15" s="4"/>
      <c r="OH15" s="4"/>
      <c r="OI15" s="4"/>
      <c r="OJ15" s="4"/>
      <c r="OK15" s="4"/>
      <c r="OL15" s="4"/>
      <c r="OM15" s="4">
        <v>0</v>
      </c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>
        <v>0</v>
      </c>
      <c r="PB15" s="4">
        <v>0</v>
      </c>
      <c r="PC15" s="4"/>
      <c r="PD15" s="4"/>
      <c r="PE15" s="4"/>
      <c r="PF15" s="4"/>
      <c r="PG15" s="4"/>
      <c r="PH15" s="4"/>
      <c r="PI15" s="4"/>
      <c r="PJ15" s="4"/>
      <c r="PK15" s="4">
        <v>6</v>
      </c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>
        <v>0</v>
      </c>
      <c r="PX15" s="4">
        <v>0</v>
      </c>
      <c r="PY15" s="4">
        <v>0</v>
      </c>
      <c r="PZ15" s="4">
        <v>396</v>
      </c>
      <c r="QA15" s="4">
        <v>1260</v>
      </c>
      <c r="QB15" s="4">
        <v>36</v>
      </c>
      <c r="QC15" s="4" t="s">
        <v>739</v>
      </c>
      <c r="QD15" s="4"/>
      <c r="QE15" s="4"/>
      <c r="QF15" s="4"/>
      <c r="QG15" s="4"/>
      <c r="QH15" s="4"/>
      <c r="QI15" s="4"/>
      <c r="QJ15" s="4">
        <v>15</v>
      </c>
      <c r="QK15" s="4">
        <v>15</v>
      </c>
      <c r="QL15" s="4"/>
      <c r="QM15" s="4"/>
      <c r="QN15" s="4"/>
      <c r="QO15" s="4"/>
      <c r="QP15" s="4"/>
      <c r="QQ15" s="4"/>
      <c r="QR15" s="4"/>
      <c r="QS15" s="4"/>
      <c r="QT15" s="4">
        <v>20</v>
      </c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>
        <v>35</v>
      </c>
      <c r="RI15" s="4">
        <v>6.5</v>
      </c>
      <c r="RJ15" s="4"/>
      <c r="RK15" s="4"/>
      <c r="RL15" s="4"/>
      <c r="RM15" s="4"/>
      <c r="RN15" s="4"/>
      <c r="RO15" s="4"/>
      <c r="RP15" s="4"/>
      <c r="RQ15" s="4"/>
      <c r="RR15" s="4">
        <v>2</v>
      </c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>
        <v>52</v>
      </c>
      <c r="TM15" s="4"/>
      <c r="TN15" s="4"/>
      <c r="TO15" s="4"/>
      <c r="TP15" s="4"/>
      <c r="TQ15" s="4"/>
      <c r="TR15" s="4"/>
      <c r="TS15" s="4"/>
      <c r="TT15" s="4"/>
      <c r="TU15" s="4"/>
      <c r="TV15" s="4">
        <v>8</v>
      </c>
      <c r="TW15" s="4">
        <v>0</v>
      </c>
      <c r="TX15" s="4">
        <v>0</v>
      </c>
      <c r="TY15" s="4" t="s">
        <v>91</v>
      </c>
      <c r="TZ15" s="4">
        <v>0</v>
      </c>
      <c r="UA15" s="4">
        <v>62.5</v>
      </c>
      <c r="UB15" s="4">
        <v>0</v>
      </c>
      <c r="UC15" s="4">
        <v>0</v>
      </c>
      <c r="UD15" s="4">
        <v>0</v>
      </c>
      <c r="UE15" s="4">
        <v>0</v>
      </c>
      <c r="UF15" s="4">
        <v>0</v>
      </c>
      <c r="UG15" s="4">
        <v>0</v>
      </c>
      <c r="UH15" s="4">
        <v>100</v>
      </c>
      <c r="UI15" s="4">
        <v>1170</v>
      </c>
      <c r="UJ15" s="4">
        <v>100</v>
      </c>
      <c r="UK15" s="4">
        <v>4400</v>
      </c>
      <c r="UL15" s="4">
        <v>100</v>
      </c>
      <c r="UM15" s="4">
        <v>190</v>
      </c>
      <c r="UN15" s="4">
        <v>100</v>
      </c>
      <c r="UO15" s="4">
        <v>30</v>
      </c>
      <c r="UP15" s="4">
        <v>100</v>
      </c>
      <c r="UQ15" s="4">
        <v>1000</v>
      </c>
      <c r="UR15" s="4">
        <v>100</v>
      </c>
      <c r="US15" s="4">
        <v>891</v>
      </c>
      <c r="UT15" s="4">
        <v>100</v>
      </c>
      <c r="UU15" s="4">
        <v>0</v>
      </c>
      <c r="UV15" s="4">
        <v>100</v>
      </c>
      <c r="UW15" s="4">
        <v>0</v>
      </c>
      <c r="UX15" s="4">
        <v>100</v>
      </c>
      <c r="UY15" s="5">
        <v>225</v>
      </c>
      <c r="UZ15" s="5">
        <v>0</v>
      </c>
      <c r="VA15" s="5">
        <v>0</v>
      </c>
      <c r="VB15" s="5"/>
      <c r="VC15" s="5"/>
      <c r="VD15" s="5"/>
      <c r="VE15" s="5">
        <v>0</v>
      </c>
      <c r="VF15" s="5">
        <v>0</v>
      </c>
      <c r="VG15" s="5">
        <v>0</v>
      </c>
      <c r="VH15" s="5">
        <v>0</v>
      </c>
      <c r="VI15" s="5"/>
      <c r="VJ15" s="5"/>
      <c r="VK15" s="5"/>
      <c r="VL15" s="5"/>
      <c r="VM15" s="5"/>
      <c r="VN15" s="5"/>
      <c r="VO15" s="5"/>
      <c r="VP15" s="5"/>
      <c r="VQ15" s="5"/>
      <c r="VR15" s="5">
        <v>0</v>
      </c>
      <c r="VS15" s="5">
        <v>0</v>
      </c>
      <c r="VT15" s="5">
        <v>0</v>
      </c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 t="s">
        <v>1881</v>
      </c>
      <c r="WF15" s="5"/>
      <c r="WG15" s="5"/>
      <c r="WH15" s="5"/>
      <c r="WI15" s="5"/>
      <c r="WJ15" s="5"/>
      <c r="WK15" s="5"/>
      <c r="WL15" s="5"/>
      <c r="WM15" s="5"/>
      <c r="WN15" s="5"/>
      <c r="WO15" s="5">
        <v>25</v>
      </c>
      <c r="WP15" s="5"/>
      <c r="WQ15" s="5"/>
      <c r="WR15" s="5"/>
      <c r="WS15" s="5"/>
      <c r="WT15" s="5"/>
      <c r="WU15" s="5"/>
      <c r="WV15" s="5"/>
      <c r="WW15" s="5"/>
      <c r="WX15" s="5"/>
      <c r="WY15" s="5">
        <v>0</v>
      </c>
      <c r="WZ15" s="5"/>
      <c r="XA15" s="5"/>
      <c r="XB15" s="5"/>
      <c r="XC15" s="5"/>
      <c r="XD15" s="5"/>
      <c r="XE15" s="5"/>
      <c r="XF15" s="5"/>
      <c r="XG15" s="5"/>
      <c r="XH15" s="5"/>
      <c r="XI15" s="5">
        <v>0</v>
      </c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>
        <v>0</v>
      </c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 t="s">
        <v>1425</v>
      </c>
      <c r="YH15" s="5" t="s">
        <v>1424</v>
      </c>
      <c r="YI15" s="5" t="s">
        <v>1433</v>
      </c>
      <c r="YJ15" s="5"/>
      <c r="YK15" s="5"/>
      <c r="YL15" s="5"/>
      <c r="YM15" s="5"/>
      <c r="YN15" s="5"/>
      <c r="YO15" s="5"/>
      <c r="YP15" s="5"/>
      <c r="YQ15" s="5">
        <v>4.0999999999999996</v>
      </c>
      <c r="YR15" s="5">
        <v>34.5</v>
      </c>
      <c r="YS15" s="5">
        <v>7.8</v>
      </c>
      <c r="YT15" s="5"/>
      <c r="YU15" s="5"/>
      <c r="YV15" s="5"/>
      <c r="YW15" s="5"/>
      <c r="YX15" s="5"/>
      <c r="YY15" s="5"/>
      <c r="YZ15" s="5"/>
      <c r="ZA15" s="5">
        <v>0</v>
      </c>
      <c r="ZB15" s="5">
        <v>1</v>
      </c>
      <c r="ZC15" s="5">
        <v>0</v>
      </c>
      <c r="ZD15" s="5"/>
      <c r="ZE15" s="5"/>
      <c r="ZF15" s="5"/>
      <c r="ZG15" s="5"/>
      <c r="ZH15" s="5"/>
      <c r="ZI15" s="5"/>
      <c r="ZJ15" s="5"/>
      <c r="ZK15" s="5" t="s">
        <v>1873</v>
      </c>
      <c r="ZL15" s="5" t="s">
        <v>1427</v>
      </c>
      <c r="ZM15" s="5"/>
      <c r="ZN15" s="5">
        <v>0.5</v>
      </c>
      <c r="ZO15" s="5">
        <v>2.1</v>
      </c>
      <c r="ZP15" s="5"/>
      <c r="ZQ15" s="5">
        <v>0</v>
      </c>
      <c r="ZR15" s="5">
        <v>0</v>
      </c>
      <c r="ZS15" s="5" t="s">
        <v>1874</v>
      </c>
      <c r="ZT15" s="5" t="s">
        <v>1429</v>
      </c>
      <c r="ZU15" s="5"/>
      <c r="ZV15" s="5"/>
      <c r="ZW15" s="5"/>
      <c r="ZX15" s="5"/>
      <c r="ZY15" s="5"/>
      <c r="ZZ15" s="5"/>
      <c r="AAA15" s="5" t="s">
        <v>1881</v>
      </c>
      <c r="AAB15" s="5"/>
      <c r="AAC15" s="5"/>
      <c r="AAD15" s="5"/>
      <c r="AAE15" s="5"/>
      <c r="AAF15" s="5"/>
      <c r="AAG15" s="5"/>
      <c r="AAH15" s="5"/>
      <c r="AAI15" s="5"/>
      <c r="AAJ15" s="5"/>
      <c r="AAK15" s="5" t="s">
        <v>1877</v>
      </c>
      <c r="AAL15" s="5"/>
      <c r="AAM15" s="5"/>
      <c r="AAN15" s="5"/>
      <c r="AAO15" s="5"/>
      <c r="AAP15" s="5" t="s">
        <v>1425</v>
      </c>
      <c r="AAQ15" s="5" t="s">
        <v>1424</v>
      </c>
      <c r="AAR15" s="5" t="s">
        <v>1433</v>
      </c>
      <c r="AAS15" s="5"/>
      <c r="AAT15" s="5"/>
      <c r="AAU15" s="5"/>
      <c r="AAV15" s="5"/>
      <c r="AAW15" s="5"/>
      <c r="AAX15" s="5"/>
      <c r="AAY15" s="5"/>
      <c r="AAZ15" s="5" t="s">
        <v>1873</v>
      </c>
      <c r="ABA15" s="5" t="s">
        <v>1427</v>
      </c>
      <c r="ABB15" s="5"/>
      <c r="ABC15" s="5">
        <v>180</v>
      </c>
      <c r="ABD15" s="5">
        <v>120</v>
      </c>
      <c r="ABE15" s="5">
        <v>65</v>
      </c>
      <c r="ABF15" s="5"/>
      <c r="ABG15" s="5">
        <v>0</v>
      </c>
      <c r="ABH15" s="5">
        <v>88</v>
      </c>
      <c r="ABI15" s="5"/>
      <c r="ABJ15" s="5"/>
      <c r="ABK15" s="5"/>
      <c r="ABL15" s="5"/>
      <c r="ABM15" s="5"/>
      <c r="ABN15" s="5"/>
      <c r="ABO15" s="5"/>
      <c r="ABP15" s="5">
        <v>12</v>
      </c>
      <c r="ABQ15" s="5"/>
      <c r="ABR15" s="5"/>
      <c r="ABS15" s="5"/>
      <c r="ABT15" s="5"/>
      <c r="ABU15" s="5"/>
      <c r="ABV15" s="5"/>
      <c r="ABW15" s="5"/>
      <c r="ABX15" s="5"/>
      <c r="ABY15" s="5"/>
      <c r="ABZ15" s="5">
        <v>1.4</v>
      </c>
      <c r="ACA15" s="5"/>
      <c r="ACB15" s="5"/>
      <c r="ACC15" s="5"/>
      <c r="ACD15" s="5"/>
      <c r="ACE15" s="5">
        <v>0.5</v>
      </c>
      <c r="ACF15" s="5"/>
      <c r="ACG15" s="5">
        <v>0.5</v>
      </c>
      <c r="ACH15" s="5"/>
      <c r="ACI15" s="5"/>
      <c r="ACJ15" s="5"/>
      <c r="ACK15" s="5"/>
      <c r="ACL15" s="5"/>
      <c r="ACM15" s="5"/>
      <c r="ACN15" s="5"/>
      <c r="ACO15" s="5"/>
      <c r="ACP15" s="5">
        <v>0.25</v>
      </c>
      <c r="ACQ15" s="5"/>
      <c r="ACR15" s="5">
        <v>100</v>
      </c>
      <c r="ACS15" s="5">
        <v>0</v>
      </c>
      <c r="ACT15" s="5"/>
      <c r="ACU15" s="5"/>
      <c r="ACV15" s="5"/>
      <c r="ACW15" s="5"/>
      <c r="ACX15" s="5"/>
      <c r="ACY15" s="5"/>
      <c r="ACZ15" s="5"/>
      <c r="ADA15" s="5">
        <v>0</v>
      </c>
      <c r="ADB15" s="5"/>
      <c r="ADC15" s="5"/>
      <c r="ADD15" s="5"/>
      <c r="ADE15" s="5"/>
      <c r="ADF15" s="5"/>
      <c r="ADG15" s="5"/>
      <c r="ADH15" s="5"/>
      <c r="ADI15" s="5"/>
      <c r="ADJ15" s="5"/>
      <c r="ADK15" s="5">
        <v>0</v>
      </c>
      <c r="ADL15" s="5"/>
      <c r="ADM15" s="5"/>
      <c r="ADN15" s="5"/>
      <c r="ADO15" s="5"/>
      <c r="ADP15" s="5">
        <v>0</v>
      </c>
      <c r="ADQ15" s="5"/>
      <c r="ADR15" s="5">
        <v>0.3</v>
      </c>
      <c r="ADS15" s="5"/>
      <c r="ADT15" s="5"/>
      <c r="ADU15" s="5"/>
      <c r="ADV15" s="5"/>
      <c r="ADW15" s="5"/>
      <c r="ADX15" s="5"/>
      <c r="ADY15" s="5"/>
      <c r="ADZ15" s="5"/>
      <c r="AEA15" s="5">
        <v>0</v>
      </c>
      <c r="AEB15" s="5"/>
      <c r="AEC15" s="5">
        <v>65</v>
      </c>
      <c r="AED15" s="5">
        <v>35</v>
      </c>
      <c r="AEE15" s="5"/>
      <c r="AEF15" s="5"/>
      <c r="AEG15" s="5"/>
      <c r="AEH15" s="5"/>
      <c r="AEI15" s="5"/>
      <c r="AEJ15" s="5"/>
      <c r="AEK15" s="5"/>
      <c r="AEL15" s="5">
        <v>0</v>
      </c>
      <c r="AEM15" s="5"/>
      <c r="AEN15" s="5"/>
      <c r="AEO15" s="5"/>
      <c r="AEP15" s="5"/>
      <c r="AEQ15" s="5"/>
      <c r="AER15" s="5"/>
      <c r="AES15" s="5"/>
      <c r="AET15" s="5"/>
      <c r="AEU15" s="5"/>
      <c r="AEV15" s="5">
        <v>0</v>
      </c>
      <c r="AEW15" s="5"/>
      <c r="AEX15" s="5"/>
      <c r="AEY15" s="5"/>
      <c r="AEZ15" s="5"/>
      <c r="AFA15" s="5">
        <v>0</v>
      </c>
      <c r="AFB15" s="5"/>
      <c r="AFC15" s="5">
        <v>0</v>
      </c>
      <c r="AFD15" s="5"/>
      <c r="AFE15" s="5"/>
      <c r="AFF15" s="5"/>
      <c r="AFG15" s="5"/>
      <c r="AFH15" s="5"/>
      <c r="AFI15" s="5"/>
      <c r="AFJ15" s="5"/>
      <c r="AFK15" s="5"/>
      <c r="AFL15" s="5">
        <v>0</v>
      </c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 t="s">
        <v>1878</v>
      </c>
      <c r="AGZ15" s="5">
        <v>150</v>
      </c>
      <c r="AHA15" s="5">
        <v>215</v>
      </c>
      <c r="AHB15" s="5">
        <v>0</v>
      </c>
      <c r="AHC15" s="5">
        <v>88</v>
      </c>
      <c r="AHD15" s="5"/>
      <c r="AHE15" s="5"/>
      <c r="AHF15" s="5"/>
      <c r="AHG15" s="5"/>
      <c r="AHH15" s="5"/>
      <c r="AHI15" s="5"/>
      <c r="AHJ15" s="5"/>
      <c r="AHK15" s="5">
        <v>12</v>
      </c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>
        <v>3</v>
      </c>
      <c r="AIB15" s="5"/>
      <c r="AIC15" s="5"/>
      <c r="AID15" s="5"/>
      <c r="AIE15" s="5"/>
      <c r="AIF15" s="5"/>
      <c r="AIG15" s="5"/>
      <c r="AIH15" s="5"/>
      <c r="AII15" s="5"/>
      <c r="AIJ15" s="5">
        <v>0.3</v>
      </c>
      <c r="AIK15" s="5"/>
      <c r="AIL15" s="5"/>
      <c r="AIM15" s="5">
        <v>100</v>
      </c>
      <c r="AIN15" s="5">
        <v>0</v>
      </c>
      <c r="AIO15" s="5"/>
      <c r="AIP15" s="5"/>
      <c r="AIQ15" s="5"/>
      <c r="AIR15" s="5"/>
      <c r="AIS15" s="5"/>
      <c r="AIT15" s="5"/>
      <c r="AIU15" s="5"/>
      <c r="AIV15" s="5">
        <v>0</v>
      </c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>
        <v>1</v>
      </c>
      <c r="AJM15" s="5"/>
      <c r="AJN15" s="5"/>
      <c r="AJO15" s="5"/>
      <c r="AJP15" s="5"/>
      <c r="AJQ15" s="5"/>
      <c r="AJR15" s="5"/>
      <c r="AJS15" s="5"/>
      <c r="AJT15" s="5"/>
      <c r="AJU15" s="5">
        <v>0</v>
      </c>
      <c r="AJV15" s="5"/>
      <c r="AJW15" s="5"/>
      <c r="AJX15" s="5" t="s">
        <v>1879</v>
      </c>
      <c r="AJY15" s="5">
        <v>150</v>
      </c>
      <c r="AJZ15" s="5">
        <v>215</v>
      </c>
      <c r="AKA15" s="5">
        <v>0</v>
      </c>
      <c r="AKB15" s="5">
        <v>88</v>
      </c>
      <c r="AKC15" s="5"/>
      <c r="AKD15" s="5"/>
      <c r="AKE15" s="5"/>
      <c r="AKF15" s="5"/>
      <c r="AKG15" s="5"/>
      <c r="AKH15" s="5"/>
      <c r="AKI15" s="5"/>
      <c r="AKJ15" s="5">
        <v>12</v>
      </c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>
        <v>4</v>
      </c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>
        <v>100</v>
      </c>
      <c r="ALM15" s="5">
        <v>0</v>
      </c>
      <c r="ALN15" s="5"/>
      <c r="ALO15" s="5"/>
      <c r="ALP15" s="5"/>
      <c r="ALQ15" s="5"/>
      <c r="ALR15" s="5"/>
      <c r="ALS15" s="5"/>
      <c r="ALT15" s="5"/>
      <c r="ALU15" s="5">
        <v>0</v>
      </c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>
        <v>1</v>
      </c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 t="s">
        <v>1880</v>
      </c>
      <c r="AMX15" s="5">
        <v>150</v>
      </c>
      <c r="AMY15" s="5">
        <v>184</v>
      </c>
      <c r="AMZ15" s="5">
        <v>0</v>
      </c>
      <c r="ANA15" s="5">
        <v>88</v>
      </c>
      <c r="ANB15" s="5"/>
      <c r="ANC15" s="5"/>
      <c r="AND15" s="5"/>
      <c r="ANE15" s="5"/>
      <c r="ANF15" s="5"/>
      <c r="ANG15" s="5"/>
      <c r="ANH15" s="5"/>
      <c r="ANI15" s="5">
        <v>12</v>
      </c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>
        <v>4</v>
      </c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>
        <v>100</v>
      </c>
      <c r="AOL15" s="5">
        <v>0</v>
      </c>
      <c r="AOM15" s="5"/>
      <c r="AON15" s="5"/>
      <c r="AOO15" s="5"/>
      <c r="AOP15" s="5"/>
      <c r="AOQ15" s="5"/>
      <c r="AOR15" s="5"/>
      <c r="AOS15" s="5"/>
      <c r="AOT15" s="5">
        <v>0</v>
      </c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>
        <v>1.5</v>
      </c>
      <c r="APK15" s="5"/>
      <c r="APL15" s="5"/>
      <c r="APM15" s="5"/>
      <c r="APN15" s="5"/>
      <c r="APO15" s="11">
        <v>88.03</v>
      </c>
      <c r="APP15" s="11">
        <v>9.15</v>
      </c>
      <c r="APQ15" s="11">
        <v>0</v>
      </c>
      <c r="APR15" s="11">
        <v>0</v>
      </c>
      <c r="APS15" s="11">
        <v>2.82</v>
      </c>
      <c r="APT15" s="11">
        <v>0</v>
      </c>
      <c r="APU15" s="11" t="s">
        <v>1650</v>
      </c>
      <c r="APV15" s="11">
        <v>186168.09</v>
      </c>
      <c r="APW15" s="11">
        <v>4403</v>
      </c>
      <c r="APX15" s="11">
        <v>2935</v>
      </c>
      <c r="APY15" s="11">
        <v>0.9</v>
      </c>
      <c r="APZ15" s="11">
        <v>71</v>
      </c>
      <c r="AQA15" s="11">
        <v>69</v>
      </c>
      <c r="AQB15" s="11">
        <v>62.5</v>
      </c>
      <c r="AQC15" s="11">
        <v>6.5</v>
      </c>
      <c r="AQD15" s="11">
        <v>1000</v>
      </c>
      <c r="AQE15" s="11"/>
      <c r="AQF15" s="11">
        <v>0</v>
      </c>
      <c r="AQG15" s="11"/>
      <c r="AQH15" s="11"/>
      <c r="AQI15" s="11"/>
      <c r="AQJ15" s="11">
        <v>0</v>
      </c>
      <c r="AQK15" s="11">
        <v>0</v>
      </c>
      <c r="AQL15" s="11">
        <v>0</v>
      </c>
      <c r="AQM15" s="11">
        <v>0</v>
      </c>
      <c r="AQN15" s="11">
        <v>0</v>
      </c>
      <c r="AQO15" s="11">
        <v>0</v>
      </c>
      <c r="AQP15" s="11">
        <v>0</v>
      </c>
      <c r="AQQ15" s="11">
        <v>0</v>
      </c>
      <c r="AQR15" s="11">
        <v>0</v>
      </c>
      <c r="AQS15" s="11"/>
      <c r="AQT15" s="11">
        <v>11.18</v>
      </c>
      <c r="AQU15" s="11">
        <v>1921.45</v>
      </c>
      <c r="AQV15" s="11">
        <v>1.7</v>
      </c>
      <c r="AQW15" s="11">
        <v>0</v>
      </c>
      <c r="AQX15" s="11">
        <v>4540.46</v>
      </c>
      <c r="AQY15" s="11">
        <v>27.55</v>
      </c>
      <c r="AQZ15" s="11">
        <v>0</v>
      </c>
      <c r="ARA15" s="11">
        <v>7012.46</v>
      </c>
      <c r="ARB15" s="11">
        <v>73.66</v>
      </c>
      <c r="ARC15" s="11">
        <v>13.68</v>
      </c>
      <c r="ARD15" s="11">
        <v>12.66</v>
      </c>
      <c r="ARE15" s="11">
        <v>79.069999999999993</v>
      </c>
      <c r="ARF15" s="11">
        <v>19.88</v>
      </c>
      <c r="ARG15" s="11">
        <v>0</v>
      </c>
      <c r="ARH15" s="11">
        <v>48.33</v>
      </c>
      <c r="ARI15" s="11">
        <v>1.05</v>
      </c>
      <c r="ARJ15" s="11">
        <v>51.67</v>
      </c>
      <c r="ARK15" s="11">
        <v>35.67</v>
      </c>
      <c r="ARL15" s="11">
        <v>57.58</v>
      </c>
      <c r="ARM15" s="11">
        <v>6.75</v>
      </c>
      <c r="ARN15" s="11">
        <v>0</v>
      </c>
      <c r="ARO15" s="11">
        <v>42.32</v>
      </c>
      <c r="ARP15" s="11">
        <v>16.809999999999999</v>
      </c>
      <c r="ARQ15" s="11">
        <v>4.1900000000000004</v>
      </c>
      <c r="ARR15" s="11">
        <v>5.38</v>
      </c>
      <c r="ARS15" s="11">
        <v>0</v>
      </c>
      <c r="ART15" s="11">
        <v>0</v>
      </c>
      <c r="ARU15" s="11">
        <v>30.44</v>
      </c>
      <c r="ARV15" s="11">
        <v>10</v>
      </c>
      <c r="ARW15" s="11">
        <v>14.96</v>
      </c>
      <c r="ARX15" s="11">
        <v>0.96</v>
      </c>
      <c r="ARY15" s="11">
        <v>0</v>
      </c>
      <c r="ARZ15" s="11">
        <v>0</v>
      </c>
      <c r="ASA15" s="11">
        <v>66.819999999999993</v>
      </c>
      <c r="ASB15" s="11">
        <v>15.92</v>
      </c>
      <c r="ASC15" s="11">
        <v>50.9</v>
      </c>
      <c r="ASD15" s="11">
        <v>45.87</v>
      </c>
      <c r="ASE15" s="11">
        <v>23.35</v>
      </c>
      <c r="ASF15" s="11">
        <v>0</v>
      </c>
      <c r="ASG15" s="11">
        <v>54.13</v>
      </c>
      <c r="ASH15" s="11">
        <v>23.53</v>
      </c>
      <c r="ASI15" s="11">
        <v>0.24</v>
      </c>
      <c r="ASJ15" s="11"/>
      <c r="ASK15" s="11">
        <v>3631.11</v>
      </c>
      <c r="ASL15" s="11">
        <v>674.33</v>
      </c>
      <c r="ASM15" s="11">
        <v>623.79999999999995</v>
      </c>
      <c r="ASN15" s="11">
        <v>2085.98</v>
      </c>
      <c r="ASO15" s="11">
        <v>2843.26</v>
      </c>
      <c r="ASP15" s="11">
        <v>68.78</v>
      </c>
      <c r="ASQ15" s="11">
        <v>31.22</v>
      </c>
      <c r="ASR15" s="11">
        <v>42.32</v>
      </c>
      <c r="ASS15" s="11">
        <v>0.69</v>
      </c>
      <c r="AST15" s="11">
        <v>0.69</v>
      </c>
      <c r="ASU15" s="11">
        <v>0.27</v>
      </c>
      <c r="ASV15" s="11">
        <v>0.08</v>
      </c>
      <c r="ASW15" s="11">
        <v>0.05</v>
      </c>
      <c r="ASX15" s="11">
        <v>0.09</v>
      </c>
      <c r="ASY15" s="11">
        <v>0.01</v>
      </c>
      <c r="ASZ15" s="11">
        <v>0</v>
      </c>
      <c r="ATA15" s="11">
        <v>1.19</v>
      </c>
      <c r="ATB15" s="11">
        <v>0</v>
      </c>
      <c r="ATC15" s="11">
        <v>0</v>
      </c>
      <c r="ATD15" s="11">
        <v>0.49</v>
      </c>
      <c r="ATE15" s="11">
        <v>0.02</v>
      </c>
      <c r="ATF15" s="11">
        <v>0.5</v>
      </c>
      <c r="ATG15" s="11">
        <v>20.5</v>
      </c>
      <c r="ATH15" s="11">
        <v>35.549999999999997</v>
      </c>
      <c r="ATI15" s="11">
        <v>497884.89</v>
      </c>
      <c r="ATJ15" s="11">
        <v>0.74</v>
      </c>
      <c r="ATK15" s="11">
        <v>0.21</v>
      </c>
      <c r="ATL15" s="11">
        <v>0.77</v>
      </c>
      <c r="ATM15" s="11">
        <v>0.12</v>
      </c>
      <c r="ATN15" s="11">
        <v>0</v>
      </c>
      <c r="ATO15" s="11">
        <v>1.84</v>
      </c>
      <c r="ATP15" s="11">
        <v>136</v>
      </c>
      <c r="ATQ15" s="11">
        <v>1921.45</v>
      </c>
      <c r="ATR15" s="11">
        <v>-1</v>
      </c>
      <c r="ATS15" s="11">
        <v>5</v>
      </c>
      <c r="ATT15" s="11">
        <v>133</v>
      </c>
      <c r="ATU15" s="11">
        <v>120.61</v>
      </c>
      <c r="ATV15" s="11">
        <v>1.7</v>
      </c>
      <c r="ATW15" s="11">
        <v>0.52</v>
      </c>
      <c r="ATX15" s="11">
        <v>0.08</v>
      </c>
      <c r="ATY15" s="11">
        <v>0.39</v>
      </c>
      <c r="ATZ15" s="11">
        <v>0.01</v>
      </c>
      <c r="AUA15" s="11">
        <v>0</v>
      </c>
      <c r="AUB15" s="11">
        <v>814.46</v>
      </c>
      <c r="AUC15" s="11">
        <v>11.47</v>
      </c>
      <c r="AUD15" s="11"/>
      <c r="AUE15" s="11">
        <v>4317</v>
      </c>
      <c r="AUF15" s="11">
        <v>42.17</v>
      </c>
      <c r="AUG15" s="11">
        <v>106</v>
      </c>
      <c r="AUH15" s="11">
        <v>93.73</v>
      </c>
      <c r="AUI15" s="11">
        <v>1476.62</v>
      </c>
      <c r="AUJ15" s="11">
        <v>80.64</v>
      </c>
      <c r="AUK15" s="11">
        <v>5.38</v>
      </c>
      <c r="AUL15" s="11">
        <v>80.849999999999994</v>
      </c>
      <c r="AUM15" s="11">
        <v>5.4</v>
      </c>
      <c r="AUN15" s="11">
        <v>0.88</v>
      </c>
      <c r="AUO15" s="11">
        <v>0</v>
      </c>
      <c r="AUP15" s="11">
        <v>14.08</v>
      </c>
      <c r="AUQ15" s="11">
        <v>180</v>
      </c>
      <c r="AUR15" s="11" t="s">
        <v>1649</v>
      </c>
      <c r="AUS15" s="11" t="s">
        <v>368</v>
      </c>
      <c r="AUT15" s="11">
        <v>61.76</v>
      </c>
      <c r="AUU15" s="11">
        <v>27.16</v>
      </c>
      <c r="AUV15" s="11"/>
      <c r="AUW15" s="11">
        <v>0</v>
      </c>
      <c r="AUX15" s="11">
        <v>0</v>
      </c>
      <c r="AUY15" s="11">
        <v>0</v>
      </c>
      <c r="AUZ15" s="11">
        <v>0</v>
      </c>
      <c r="AVA15" s="11">
        <v>0</v>
      </c>
      <c r="AVB15" s="11">
        <v>0</v>
      </c>
      <c r="AVC15" s="11">
        <v>0</v>
      </c>
      <c r="AVD15" s="11">
        <v>0</v>
      </c>
      <c r="AVE15" s="11">
        <v>0</v>
      </c>
      <c r="AVF15" s="11">
        <v>0</v>
      </c>
      <c r="AVG15" s="11">
        <v>0</v>
      </c>
      <c r="AVH15" s="11">
        <v>0</v>
      </c>
      <c r="AVI15" s="11">
        <v>0</v>
      </c>
      <c r="AVJ15" s="11">
        <v>0</v>
      </c>
      <c r="AVK15" s="11">
        <v>0</v>
      </c>
      <c r="AVL15" s="11">
        <v>0</v>
      </c>
      <c r="AVM15" s="11">
        <v>0</v>
      </c>
      <c r="AVN15" s="11">
        <v>0</v>
      </c>
      <c r="AVO15" s="11">
        <v>0</v>
      </c>
      <c r="AVP15" s="11"/>
      <c r="AVQ15" s="11">
        <v>0</v>
      </c>
      <c r="AVR15" s="11">
        <v>0</v>
      </c>
      <c r="AVS15" s="11">
        <v>0</v>
      </c>
      <c r="AVT15" s="11">
        <v>0</v>
      </c>
      <c r="AVU15" s="11">
        <v>0</v>
      </c>
      <c r="AVV15" s="11">
        <v>0</v>
      </c>
      <c r="AVW15" s="11">
        <v>0</v>
      </c>
      <c r="AVX15" s="11">
        <v>0</v>
      </c>
      <c r="AVY15" s="11"/>
      <c r="AVZ15" s="11">
        <v>1.5</v>
      </c>
      <c r="AWA15" s="11">
        <v>0</v>
      </c>
      <c r="AWB15" s="11">
        <v>0</v>
      </c>
      <c r="AWC15" s="11">
        <v>135021</v>
      </c>
      <c r="AWD15" s="11">
        <v>0</v>
      </c>
      <c r="AWE15" s="11">
        <v>0.91</v>
      </c>
      <c r="AWF15" s="11">
        <v>1</v>
      </c>
      <c r="AWG15" s="11">
        <v>0</v>
      </c>
      <c r="AWH15" s="11">
        <v>0.03</v>
      </c>
      <c r="AWI15" s="11">
        <v>5.4</v>
      </c>
      <c r="AWJ15" s="11">
        <v>0</v>
      </c>
      <c r="AWK15" s="11">
        <v>5.4</v>
      </c>
      <c r="AWL15" s="11">
        <v>17.600000000000001</v>
      </c>
      <c r="AWM15" s="11">
        <v>0.2</v>
      </c>
      <c r="AWN15" s="11">
        <v>0.9</v>
      </c>
      <c r="AWO15" s="11">
        <v>1</v>
      </c>
      <c r="AWP15" s="11">
        <v>1</v>
      </c>
      <c r="AWQ15" s="11">
        <v>0</v>
      </c>
      <c r="AWR15" s="11">
        <v>0</v>
      </c>
      <c r="AWS15" s="11">
        <v>1</v>
      </c>
      <c r="AWT15" s="11">
        <v>0</v>
      </c>
      <c r="AWU15" s="11">
        <v>0</v>
      </c>
      <c r="AWV15" s="11">
        <v>0</v>
      </c>
      <c r="AWW15" s="11">
        <v>0</v>
      </c>
      <c r="AWX15" s="11">
        <v>0</v>
      </c>
      <c r="AWY15" s="11">
        <v>0</v>
      </c>
      <c r="AWZ15" s="11">
        <v>0</v>
      </c>
      <c r="AXA15" s="11">
        <v>0</v>
      </c>
      <c r="AXB15" s="11">
        <v>0</v>
      </c>
      <c r="AXC15" s="11">
        <v>0</v>
      </c>
      <c r="AXD15" s="11">
        <v>0</v>
      </c>
      <c r="AXE15" s="11">
        <v>0</v>
      </c>
      <c r="AXF15" s="11">
        <v>0.04</v>
      </c>
      <c r="AXG15" s="11">
        <v>190</v>
      </c>
      <c r="AXH15" s="11">
        <v>2878</v>
      </c>
      <c r="AXI15" s="11">
        <v>4403</v>
      </c>
      <c r="AXJ15" s="11">
        <v>8814</v>
      </c>
      <c r="AXK15" s="11">
        <v>135</v>
      </c>
      <c r="AXL15" s="11">
        <v>468</v>
      </c>
      <c r="AXM15" s="11">
        <v>767</v>
      </c>
      <c r="AXN15" s="11">
        <v>0.23100000000000001</v>
      </c>
      <c r="AXO15" s="11">
        <v>0</v>
      </c>
      <c r="AXP15" s="11">
        <v>0</v>
      </c>
      <c r="AXQ15" s="11">
        <v>0</v>
      </c>
      <c r="AXR15" s="11">
        <v>0</v>
      </c>
      <c r="AXS15" s="11">
        <v>0</v>
      </c>
      <c r="AXT15" s="11"/>
      <c r="AXU15" s="11"/>
      <c r="AXV15" s="11"/>
      <c r="AXW15" s="11"/>
      <c r="AXX15" s="11"/>
      <c r="AXY15" s="11"/>
      <c r="AXZ15" s="11"/>
      <c r="AYA15" s="11"/>
      <c r="AYB15" s="11"/>
      <c r="AYC15" s="11"/>
      <c r="AYD15" s="11"/>
      <c r="AYE15" s="11"/>
      <c r="AYF15" s="11"/>
      <c r="AYG15" s="11"/>
      <c r="AYH15" s="11"/>
      <c r="AYI15" s="11"/>
      <c r="AYJ15" s="11"/>
      <c r="AYK15" s="11">
        <v>0</v>
      </c>
      <c r="AYL15" s="11"/>
      <c r="AYM15" s="11"/>
      <c r="AYN15" s="11"/>
      <c r="AYO15" s="11">
        <v>0</v>
      </c>
      <c r="AYP15" s="11"/>
      <c r="AYQ15" s="11"/>
      <c r="AYR15" s="11"/>
      <c r="AYS15" s="11"/>
      <c r="AYT15" s="11"/>
      <c r="AYU15" s="11"/>
      <c r="AYV15" s="11"/>
      <c r="AYW15" s="11"/>
      <c r="AYX15" s="11"/>
      <c r="AYY15" s="11"/>
      <c r="AYZ15" s="11"/>
      <c r="AZA15" s="11"/>
      <c r="AZB15" s="11"/>
      <c r="AZC15" s="11">
        <v>11.42</v>
      </c>
      <c r="AZD15" s="11">
        <v>6.59</v>
      </c>
      <c r="AZE15" s="11"/>
      <c r="AZF15" s="11"/>
      <c r="AZG15" s="11"/>
      <c r="AZH15" s="11"/>
      <c r="AZI15" s="11"/>
      <c r="AZJ15" s="11">
        <v>17.63</v>
      </c>
      <c r="AZK15" s="11"/>
      <c r="AZL15" s="34">
        <v>1.3216018633293599E-2</v>
      </c>
      <c r="AZM15" s="11"/>
      <c r="AZN15" s="11">
        <v>0.13</v>
      </c>
      <c r="AZO15" s="11"/>
      <c r="AZP15" s="11"/>
      <c r="AZQ15" s="34">
        <v>3.46183770103095E-3</v>
      </c>
      <c r="AZR15" s="11"/>
      <c r="AZS15" s="11">
        <v>0.03</v>
      </c>
      <c r="AZT15" s="11"/>
      <c r="AZU15" s="11"/>
      <c r="AZV15" s="11">
        <v>4.46</v>
      </c>
      <c r="AZW15" s="11"/>
      <c r="AZX15" s="11">
        <v>42.72</v>
      </c>
      <c r="AZY15" s="11"/>
      <c r="AZZ15" s="11"/>
      <c r="BAA15" s="11"/>
      <c r="BAB15" s="11"/>
      <c r="BAC15" s="11"/>
      <c r="BAD15" s="11"/>
      <c r="BAE15" s="13">
        <f t="shared" si="0"/>
        <v>1229.27</v>
      </c>
      <c r="BAF15" s="13">
        <f t="shared" si="3"/>
        <v>3.5760783451649711</v>
      </c>
      <c r="BAG15" s="35">
        <f t="shared" si="4"/>
        <v>13.652147248192287</v>
      </c>
      <c r="BAH15" s="13" t="e">
        <f>#REF!*10000/(FA15*1.033)*1000</f>
        <v>#REF!</v>
      </c>
      <c r="BAI15" s="13">
        <f t="shared" si="1"/>
        <v>1781.2197483059053</v>
      </c>
      <c r="BAJ15" s="13">
        <f t="shared" si="2"/>
        <v>1.7</v>
      </c>
      <c r="BAK15" s="38">
        <v>8.7707364341085245</v>
      </c>
      <c r="BAL15" s="38">
        <v>7.9891065891472834</v>
      </c>
      <c r="BAM15" s="38">
        <v>4.7031052630333159</v>
      </c>
      <c r="BAN15" s="38">
        <v>3.4044933859876827</v>
      </c>
      <c r="BAO15" s="38">
        <v>6.9177847891869844</v>
      </c>
      <c r="BAP15" s="38">
        <v>7.4878048780487791</v>
      </c>
      <c r="BAQ15" s="38">
        <v>6.3527485346946477</v>
      </c>
      <c r="BAR15" s="38">
        <v>2.8680706326484269</v>
      </c>
      <c r="BAS15" s="38">
        <v>3.2765166746994896</v>
      </c>
      <c r="BAT15" s="38">
        <v>5.5916478954600759</v>
      </c>
      <c r="BAU15" s="38">
        <v>4.9118012762930503</v>
      </c>
      <c r="BAV15" s="38">
        <v>6.5762838357430358</v>
      </c>
      <c r="BAW15" s="38">
        <v>3.9834648328242688</v>
      </c>
      <c r="BAX15" s="38">
        <v>4.061903194644902</v>
      </c>
      <c r="BAY15" s="38">
        <v>5.0979940431870681</v>
      </c>
      <c r="BAZ15" s="36">
        <v>4.5615611192930778</v>
      </c>
      <c r="BBA15" s="36">
        <v>9.3740015322546579</v>
      </c>
      <c r="BBB15" s="36">
        <v>0</v>
      </c>
      <c r="BBC15" s="37">
        <v>6.7230407767176557</v>
      </c>
      <c r="BBD15" s="37">
        <v>4.0496628825073966</v>
      </c>
      <c r="BBE15" s="36">
        <v>4.9291092974711326</v>
      </c>
    </row>
    <row r="16" spans="1:1409" x14ac:dyDescent="0.2">
      <c r="A16" t="s">
        <v>89</v>
      </c>
      <c r="B16" s="28">
        <v>15114107</v>
      </c>
      <c r="C16" t="s">
        <v>1738</v>
      </c>
      <c r="D16" t="s">
        <v>1506</v>
      </c>
      <c r="E16" s="28">
        <v>2013</v>
      </c>
      <c r="F16" s="29">
        <v>44265</v>
      </c>
      <c r="G16" s="28" t="s">
        <v>90</v>
      </c>
      <c r="H16" s="31" t="s">
        <v>91</v>
      </c>
      <c r="I16" s="31" t="s">
        <v>93</v>
      </c>
      <c r="J16" s="31" t="s">
        <v>97</v>
      </c>
      <c r="K16" s="31"/>
      <c r="L16" s="1" t="s">
        <v>91</v>
      </c>
      <c r="M16" s="1" t="s">
        <v>91</v>
      </c>
      <c r="N16" s="1" t="s">
        <v>93</v>
      </c>
      <c r="O16" s="1" t="s">
        <v>91</v>
      </c>
      <c r="P16" s="1"/>
      <c r="Q16" s="1" t="s">
        <v>91</v>
      </c>
      <c r="R16" s="1" t="s">
        <v>91</v>
      </c>
      <c r="S16" s="1" t="s">
        <v>91</v>
      </c>
      <c r="T16" s="1" t="s">
        <v>91</v>
      </c>
      <c r="U16" s="1"/>
      <c r="V16" s="1"/>
      <c r="W16" s="1" t="s">
        <v>91</v>
      </c>
      <c r="X16" s="1"/>
      <c r="Y16" s="1"/>
      <c r="Z16" s="31" t="s">
        <v>100</v>
      </c>
      <c r="AA16" s="31" t="s">
        <v>91</v>
      </c>
      <c r="AB16" s="31">
        <v>1.5</v>
      </c>
      <c r="AC16" s="31">
        <v>15667</v>
      </c>
      <c r="AD16" s="31" t="s">
        <v>91</v>
      </c>
      <c r="AE16" s="31"/>
      <c r="AF16" s="31">
        <v>0</v>
      </c>
      <c r="AG16" s="31"/>
      <c r="AH16" s="31"/>
      <c r="AI16" s="31">
        <v>0</v>
      </c>
      <c r="AJ16" s="31">
        <v>0</v>
      </c>
      <c r="AK16" s="31"/>
      <c r="AL16" s="31" t="s">
        <v>91</v>
      </c>
      <c r="AM16" s="31"/>
      <c r="AN16" s="31"/>
      <c r="AO16" s="31"/>
      <c r="AP16" s="31" t="s">
        <v>91</v>
      </c>
      <c r="AQ16" s="31"/>
      <c r="AR16" s="31"/>
      <c r="AS16" s="31"/>
      <c r="AT16" s="31">
        <v>1916</v>
      </c>
      <c r="AU16" s="31">
        <v>0</v>
      </c>
      <c r="AV16" s="31">
        <v>0</v>
      </c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 t="s">
        <v>91</v>
      </c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0" t="s">
        <v>247</v>
      </c>
      <c r="CP16" s="30" t="s">
        <v>1807</v>
      </c>
      <c r="CQ16" s="30"/>
      <c r="CR16" s="30">
        <v>50</v>
      </c>
      <c r="CS16" s="30">
        <v>50</v>
      </c>
      <c r="CT16" s="30"/>
      <c r="CU16" s="30">
        <v>22</v>
      </c>
      <c r="CV16" s="30">
        <v>6</v>
      </c>
      <c r="CW16" s="30">
        <v>9</v>
      </c>
      <c r="CX16" s="30">
        <v>9</v>
      </c>
      <c r="CY16" s="30">
        <v>0</v>
      </c>
      <c r="CZ16" s="30">
        <v>0</v>
      </c>
      <c r="DA16" s="30">
        <v>24</v>
      </c>
      <c r="DB16" s="30">
        <v>6</v>
      </c>
      <c r="DC16" s="30">
        <v>9</v>
      </c>
      <c r="DD16" s="30">
        <v>9</v>
      </c>
      <c r="DE16" s="30"/>
      <c r="DF16" s="30"/>
      <c r="DG16" s="30">
        <v>17</v>
      </c>
      <c r="DH16" s="30">
        <v>6</v>
      </c>
      <c r="DI16" s="30">
        <v>9</v>
      </c>
      <c r="DJ16" s="30">
        <v>9</v>
      </c>
      <c r="DK16" s="30"/>
      <c r="DL16" s="30"/>
      <c r="DM16" s="30">
        <v>625</v>
      </c>
      <c r="DN16" s="30">
        <v>156</v>
      </c>
      <c r="DO16" s="30">
        <v>356</v>
      </c>
      <c r="DP16" s="30">
        <v>575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/>
      <c r="DY16" s="30">
        <v>5</v>
      </c>
      <c r="DZ16" s="30">
        <v>0</v>
      </c>
      <c r="EA16" s="30">
        <v>0</v>
      </c>
      <c r="EB16" s="30">
        <v>0</v>
      </c>
      <c r="EC16" s="30">
        <v>0</v>
      </c>
      <c r="ED16" s="30">
        <v>0</v>
      </c>
      <c r="EE16" s="30">
        <v>1</v>
      </c>
      <c r="EF16" s="30">
        <v>11</v>
      </c>
      <c r="EG16" s="30">
        <v>0</v>
      </c>
      <c r="EH16" s="30"/>
      <c r="EI16" s="30">
        <v>0</v>
      </c>
      <c r="EJ16" s="30">
        <v>0</v>
      </c>
      <c r="EK16" s="30">
        <v>0</v>
      </c>
      <c r="EL16" s="30">
        <v>0</v>
      </c>
      <c r="EM16" s="30">
        <v>0</v>
      </c>
      <c r="EN16" s="30">
        <v>0</v>
      </c>
      <c r="EO16" s="30">
        <v>675</v>
      </c>
      <c r="EP16" s="30">
        <v>0</v>
      </c>
      <c r="EQ16" s="30">
        <v>0</v>
      </c>
      <c r="ER16" s="30">
        <v>0</v>
      </c>
      <c r="ES16" s="30">
        <v>0</v>
      </c>
      <c r="ET16" s="30"/>
      <c r="EU16" s="30">
        <v>575</v>
      </c>
      <c r="EV16" s="30">
        <v>50</v>
      </c>
      <c r="EW16" s="30">
        <v>0</v>
      </c>
      <c r="EX16" s="30"/>
      <c r="EY16" s="30">
        <v>70269</v>
      </c>
      <c r="EZ16" s="30">
        <v>9595</v>
      </c>
      <c r="FA16" s="30">
        <v>79864</v>
      </c>
      <c r="FB16" s="30">
        <v>43.4</v>
      </c>
      <c r="FC16" s="30">
        <v>35.4</v>
      </c>
      <c r="FD16" s="30"/>
      <c r="FE16" s="30">
        <v>35</v>
      </c>
      <c r="FF16" s="30" t="s">
        <v>1808</v>
      </c>
      <c r="FG16" s="30">
        <v>23</v>
      </c>
      <c r="FH16" s="30"/>
      <c r="FI16" s="30"/>
      <c r="FJ16" s="30"/>
      <c r="FK16" s="30"/>
      <c r="FL16" s="30"/>
      <c r="FM16" s="30"/>
      <c r="FN16" s="30"/>
      <c r="FO16" s="30">
        <v>0</v>
      </c>
      <c r="FP16" s="30"/>
      <c r="FQ16" s="30"/>
      <c r="FR16" s="30"/>
      <c r="FS16" s="30">
        <v>36.4</v>
      </c>
      <c r="FT16" s="30">
        <v>125</v>
      </c>
      <c r="FU16" s="32">
        <v>365</v>
      </c>
      <c r="FV16" s="32">
        <v>365</v>
      </c>
      <c r="FW16" s="32">
        <v>365</v>
      </c>
      <c r="FX16" s="32">
        <v>334</v>
      </c>
      <c r="FY16" s="32">
        <v>0</v>
      </c>
      <c r="FZ16" s="32">
        <v>150</v>
      </c>
      <c r="GA16" s="32">
        <v>274</v>
      </c>
      <c r="GB16" s="32">
        <v>149</v>
      </c>
      <c r="GC16" s="32">
        <v>149</v>
      </c>
      <c r="GD16" s="32" t="s">
        <v>1816</v>
      </c>
      <c r="GE16" s="32" t="s">
        <v>1819</v>
      </c>
      <c r="GF16" s="32" t="s">
        <v>1815</v>
      </c>
      <c r="GG16" s="32" t="s">
        <v>1815</v>
      </c>
      <c r="GH16" s="32" t="s">
        <v>91</v>
      </c>
      <c r="GI16" s="32" t="s">
        <v>91</v>
      </c>
      <c r="GJ16" s="32">
        <v>4</v>
      </c>
      <c r="GK16" s="32"/>
      <c r="GL16" s="32">
        <v>0</v>
      </c>
      <c r="GM16" s="32" t="s">
        <v>369</v>
      </c>
      <c r="GN16" s="32"/>
      <c r="GO16" s="32"/>
      <c r="GP16" s="32" t="s">
        <v>370</v>
      </c>
      <c r="GQ16" s="32" t="s">
        <v>371</v>
      </c>
      <c r="GR16" s="32">
        <v>0</v>
      </c>
      <c r="GS16" s="32">
        <v>0</v>
      </c>
      <c r="GT16" s="32">
        <v>0</v>
      </c>
      <c r="GU16" s="32">
        <v>0</v>
      </c>
      <c r="GV16" s="32">
        <v>0</v>
      </c>
      <c r="GW16" s="32">
        <v>0</v>
      </c>
      <c r="GX16" s="32">
        <v>0</v>
      </c>
      <c r="GY16" s="32">
        <v>5.8</v>
      </c>
      <c r="GZ16" s="32">
        <v>8</v>
      </c>
      <c r="HA16" s="32">
        <v>3.5</v>
      </c>
      <c r="HB16" s="32">
        <v>5.8</v>
      </c>
      <c r="HC16" s="32">
        <v>29</v>
      </c>
      <c r="HD16" s="32">
        <v>0</v>
      </c>
      <c r="HE16" s="32">
        <v>0</v>
      </c>
      <c r="HF16" s="32">
        <v>2.2999999999999998</v>
      </c>
      <c r="HG16" s="32">
        <v>2.2000000000000002</v>
      </c>
      <c r="HH16" s="32">
        <v>2</v>
      </c>
      <c r="HI16" s="32">
        <v>4.0999999999999996</v>
      </c>
      <c r="HJ16" s="32">
        <v>10.9</v>
      </c>
      <c r="HK16" s="32">
        <v>0</v>
      </c>
      <c r="HL16" s="32">
        <v>0</v>
      </c>
      <c r="HM16" s="32">
        <v>0</v>
      </c>
      <c r="HN16" s="32"/>
      <c r="HO16" s="32"/>
      <c r="HP16" s="32">
        <v>5.8</v>
      </c>
      <c r="HQ16" s="32">
        <v>8</v>
      </c>
      <c r="HR16" s="32">
        <v>3.5</v>
      </c>
      <c r="HS16" s="32">
        <v>2.2999999999999998</v>
      </c>
      <c r="HT16" s="32">
        <v>2.2000000000000002</v>
      </c>
      <c r="HU16" s="32">
        <v>2</v>
      </c>
      <c r="HV16" s="4">
        <v>0</v>
      </c>
      <c r="HW16" s="4">
        <v>48.5</v>
      </c>
      <c r="HX16" s="4">
        <v>0</v>
      </c>
      <c r="HY16" s="4">
        <v>0</v>
      </c>
      <c r="HZ16" s="4">
        <v>0</v>
      </c>
      <c r="IA16" s="4">
        <v>0</v>
      </c>
      <c r="IB16" s="4">
        <v>0</v>
      </c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>
        <v>0</v>
      </c>
      <c r="IP16" s="4">
        <v>0</v>
      </c>
      <c r="IQ16" s="4">
        <v>0</v>
      </c>
      <c r="IR16" s="4">
        <v>0</v>
      </c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>
        <v>0</v>
      </c>
      <c r="KD16" s="4">
        <v>15</v>
      </c>
      <c r="KE16" s="4">
        <v>0</v>
      </c>
      <c r="KF16" s="4">
        <v>0</v>
      </c>
      <c r="KG16" s="4">
        <v>0</v>
      </c>
      <c r="KH16" s="4">
        <v>0</v>
      </c>
      <c r="KI16" s="4"/>
      <c r="KJ16" s="4">
        <v>0</v>
      </c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>
        <v>0</v>
      </c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>
        <v>0</v>
      </c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>
        <v>0</v>
      </c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>
        <v>0</v>
      </c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>
        <v>0</v>
      </c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>
        <v>0</v>
      </c>
      <c r="PX16" s="4">
        <v>0</v>
      </c>
      <c r="PY16" s="4">
        <v>0</v>
      </c>
      <c r="PZ16" s="4">
        <v>0</v>
      </c>
      <c r="QA16" s="4">
        <v>0</v>
      </c>
      <c r="QB16" s="4">
        <v>0</v>
      </c>
      <c r="QC16" s="4" t="s">
        <v>740</v>
      </c>
      <c r="QD16" s="4"/>
      <c r="QE16" s="4"/>
      <c r="QF16" s="4"/>
      <c r="QG16" s="4"/>
      <c r="QH16" s="4"/>
      <c r="QI16" s="4">
        <v>19</v>
      </c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>
        <v>10</v>
      </c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>
        <v>30</v>
      </c>
      <c r="TM16" s="4"/>
      <c r="TN16" s="4"/>
      <c r="TO16" s="4"/>
      <c r="TP16" s="4"/>
      <c r="TQ16" s="4"/>
      <c r="TR16" s="4"/>
      <c r="TS16" s="4"/>
      <c r="TT16" s="4"/>
      <c r="TU16" s="4"/>
      <c r="TV16" s="4">
        <v>0</v>
      </c>
      <c r="TW16" s="4"/>
      <c r="TX16" s="4">
        <v>0</v>
      </c>
      <c r="TY16" s="4" t="s">
        <v>91</v>
      </c>
      <c r="TZ16" s="4">
        <v>0</v>
      </c>
      <c r="UA16" s="4">
        <v>48.5</v>
      </c>
      <c r="UB16" s="4">
        <v>0</v>
      </c>
      <c r="UC16" s="4">
        <v>0</v>
      </c>
      <c r="UD16" s="4">
        <v>0</v>
      </c>
      <c r="UE16" s="4">
        <v>0</v>
      </c>
      <c r="UF16" s="4">
        <v>0</v>
      </c>
      <c r="UG16" s="4">
        <v>0</v>
      </c>
      <c r="UH16" s="4">
        <v>100</v>
      </c>
      <c r="UI16" s="4">
        <v>0</v>
      </c>
      <c r="UJ16" s="4">
        <v>100</v>
      </c>
      <c r="UK16" s="4">
        <v>0</v>
      </c>
      <c r="UL16" s="4">
        <v>100</v>
      </c>
      <c r="UM16" s="4">
        <v>1380</v>
      </c>
      <c r="UN16" s="4">
        <v>100</v>
      </c>
      <c r="UO16" s="4">
        <v>13</v>
      </c>
      <c r="UP16" s="4">
        <v>100</v>
      </c>
      <c r="UQ16" s="4">
        <v>0</v>
      </c>
      <c r="UR16" s="4">
        <v>100</v>
      </c>
      <c r="US16" s="4">
        <v>0</v>
      </c>
      <c r="UT16" s="4">
        <v>100</v>
      </c>
      <c r="UU16" s="4">
        <v>0</v>
      </c>
      <c r="UV16" s="4">
        <v>100</v>
      </c>
      <c r="UW16" s="4">
        <v>0</v>
      </c>
      <c r="UX16" s="4">
        <v>100</v>
      </c>
      <c r="UY16" s="5">
        <v>148</v>
      </c>
      <c r="UZ16" s="5">
        <v>0</v>
      </c>
      <c r="VA16" s="5">
        <v>0</v>
      </c>
      <c r="VB16" s="5"/>
      <c r="VC16" s="5"/>
      <c r="VD16" s="5"/>
      <c r="VE16" s="5">
        <v>0</v>
      </c>
      <c r="VF16" s="5">
        <v>0</v>
      </c>
      <c r="VG16" s="5">
        <v>0</v>
      </c>
      <c r="VH16" s="5">
        <v>0</v>
      </c>
      <c r="VI16" s="5"/>
      <c r="VJ16" s="5"/>
      <c r="VK16" s="5"/>
      <c r="VL16" s="5"/>
      <c r="VM16" s="5"/>
      <c r="VN16" s="5"/>
      <c r="VO16" s="5"/>
      <c r="VP16" s="5"/>
      <c r="VQ16" s="5"/>
      <c r="VR16" s="5">
        <v>0</v>
      </c>
      <c r="VS16" s="5">
        <v>0</v>
      </c>
      <c r="VT16" s="5">
        <v>0</v>
      </c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 t="s">
        <v>1874</v>
      </c>
      <c r="ZT16" s="5" t="s">
        <v>1429</v>
      </c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>
        <v>150</v>
      </c>
      <c r="ABD16" s="5">
        <v>30</v>
      </c>
      <c r="ABE16" s="5">
        <v>185</v>
      </c>
      <c r="ABF16" s="5"/>
      <c r="ABG16" s="5">
        <v>0</v>
      </c>
      <c r="ABH16" s="5">
        <v>100</v>
      </c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>
        <v>50</v>
      </c>
      <c r="ACS16" s="5">
        <v>50</v>
      </c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>
        <v>100</v>
      </c>
      <c r="AED16" s="5">
        <v>0</v>
      </c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 t="s">
        <v>1878</v>
      </c>
      <c r="AGZ16" s="5">
        <v>274</v>
      </c>
      <c r="AHA16" s="5">
        <v>91</v>
      </c>
      <c r="AHB16" s="5">
        <v>0</v>
      </c>
      <c r="AHC16" s="5">
        <v>100</v>
      </c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>
        <v>100</v>
      </c>
      <c r="AIN16" s="5">
        <v>0</v>
      </c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 t="s">
        <v>1879</v>
      </c>
      <c r="AJY16" s="5">
        <v>149</v>
      </c>
      <c r="AJZ16" s="5">
        <v>216</v>
      </c>
      <c r="AKA16" s="5">
        <v>0</v>
      </c>
      <c r="AKB16" s="5">
        <v>100</v>
      </c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>
        <v>100</v>
      </c>
      <c r="ALM16" s="5">
        <v>0</v>
      </c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  <c r="AMK16" s="5"/>
      <c r="AML16" s="5"/>
      <c r="AMM16" s="5"/>
      <c r="AMN16" s="5"/>
      <c r="AMO16" s="5"/>
      <c r="AMP16" s="5"/>
      <c r="AMQ16" s="5"/>
      <c r="AMR16" s="5"/>
      <c r="AMS16" s="5"/>
      <c r="AMT16" s="5"/>
      <c r="AMU16" s="5"/>
      <c r="AMV16" s="5"/>
      <c r="AMW16" s="5" t="s">
        <v>1880</v>
      </c>
      <c r="AMX16" s="5">
        <v>149</v>
      </c>
      <c r="AMY16" s="5">
        <v>185</v>
      </c>
      <c r="AMZ16" s="5">
        <v>0</v>
      </c>
      <c r="ANA16" s="5">
        <v>100</v>
      </c>
      <c r="ANB16" s="5"/>
      <c r="ANC16" s="5"/>
      <c r="AND16" s="5"/>
      <c r="ANE16" s="5"/>
      <c r="ANF16" s="5"/>
      <c r="ANG16" s="5"/>
      <c r="ANH16" s="5"/>
      <c r="ANI16" s="5"/>
      <c r="ANJ16" s="5"/>
      <c r="ANK16" s="5"/>
      <c r="ANL16" s="5"/>
      <c r="ANM16" s="5"/>
      <c r="ANN16" s="5"/>
      <c r="ANO16" s="5"/>
      <c r="ANP16" s="5"/>
      <c r="ANQ16" s="5"/>
      <c r="ANR16" s="5"/>
      <c r="ANS16" s="5"/>
      <c r="ANT16" s="5"/>
      <c r="ANU16" s="5"/>
      <c r="ANV16" s="5"/>
      <c r="ANW16" s="5"/>
      <c r="ANX16" s="5"/>
      <c r="ANY16" s="5"/>
      <c r="ANZ16" s="5"/>
      <c r="AOA16" s="5"/>
      <c r="AOB16" s="5"/>
      <c r="AOC16" s="5"/>
      <c r="AOD16" s="5"/>
      <c r="AOE16" s="5"/>
      <c r="AOF16" s="5"/>
      <c r="AOG16" s="5"/>
      <c r="AOH16" s="5"/>
      <c r="AOI16" s="5"/>
      <c r="AOJ16" s="5"/>
      <c r="AOK16" s="5">
        <v>100</v>
      </c>
      <c r="AOL16" s="5">
        <v>0</v>
      </c>
      <c r="AOM16" s="5"/>
      <c r="AON16" s="5"/>
      <c r="AOO16" s="5"/>
      <c r="AOP16" s="5"/>
      <c r="AOQ16" s="5"/>
      <c r="AOR16" s="5"/>
      <c r="AOS16" s="5"/>
      <c r="AOT16" s="5"/>
      <c r="AOU16" s="5"/>
      <c r="AOV16" s="5"/>
      <c r="AOW16" s="5"/>
      <c r="AOX16" s="5"/>
      <c r="AOY16" s="5"/>
      <c r="AOZ16" s="5"/>
      <c r="APA16" s="5"/>
      <c r="APB16" s="5"/>
      <c r="APC16" s="5"/>
      <c r="APD16" s="5"/>
      <c r="APE16" s="5"/>
      <c r="APF16" s="5"/>
      <c r="APG16" s="5"/>
      <c r="APH16" s="5"/>
      <c r="API16" s="5"/>
      <c r="APJ16" s="5"/>
      <c r="APK16" s="5"/>
      <c r="APL16" s="5"/>
      <c r="APM16" s="5"/>
      <c r="APN16" s="5"/>
      <c r="APO16" s="11">
        <v>100</v>
      </c>
      <c r="APP16" s="11">
        <v>0</v>
      </c>
      <c r="APQ16" s="11">
        <v>0</v>
      </c>
      <c r="APR16" s="11">
        <v>0</v>
      </c>
      <c r="APS16" s="11">
        <v>0</v>
      </c>
      <c r="APT16" s="11">
        <v>0</v>
      </c>
      <c r="APU16" s="11" t="s">
        <v>1650</v>
      </c>
      <c r="APV16" s="11">
        <v>72687.27</v>
      </c>
      <c r="APW16" s="11">
        <v>3630</v>
      </c>
      <c r="APX16" s="11">
        <v>1647</v>
      </c>
      <c r="APY16" s="11">
        <v>0.8</v>
      </c>
      <c r="APZ16" s="11">
        <v>48.5</v>
      </c>
      <c r="AQA16" s="11">
        <v>48.5</v>
      </c>
      <c r="AQB16" s="11">
        <v>48.5</v>
      </c>
      <c r="AQC16" s="11">
        <v>0</v>
      </c>
      <c r="AQD16" s="11">
        <v>0</v>
      </c>
      <c r="AQE16" s="11"/>
      <c r="AQF16" s="11">
        <v>0</v>
      </c>
      <c r="AQG16" s="11"/>
      <c r="AQH16" s="11"/>
      <c r="AQI16" s="11"/>
      <c r="AQJ16" s="11">
        <v>0</v>
      </c>
      <c r="AQK16" s="11">
        <v>0</v>
      </c>
      <c r="AQL16" s="11">
        <v>0</v>
      </c>
      <c r="AQM16" s="11">
        <v>0</v>
      </c>
      <c r="AQN16" s="11">
        <v>0</v>
      </c>
      <c r="AQO16" s="11">
        <v>0</v>
      </c>
      <c r="AQP16" s="11">
        <v>0</v>
      </c>
      <c r="AQQ16" s="11">
        <v>0</v>
      </c>
      <c r="AQR16" s="11">
        <v>0</v>
      </c>
      <c r="AQS16" s="11"/>
      <c r="AQT16" s="11">
        <v>5.68</v>
      </c>
      <c r="AQU16" s="11">
        <v>2091.9</v>
      </c>
      <c r="AQV16" s="11">
        <v>1.29</v>
      </c>
      <c r="AQW16" s="11">
        <v>0</v>
      </c>
      <c r="AQX16" s="11">
        <v>2613.29</v>
      </c>
      <c r="AQY16" s="11">
        <v>16.88</v>
      </c>
      <c r="AQZ16" s="11">
        <v>0</v>
      </c>
      <c r="ARA16" s="11">
        <v>5164.91</v>
      </c>
      <c r="ARB16" s="11">
        <v>76.319999999999993</v>
      </c>
      <c r="ARC16" s="11">
        <v>18.079999999999998</v>
      </c>
      <c r="ARD16" s="11">
        <v>5.59</v>
      </c>
      <c r="ARE16" s="11">
        <v>94.6</v>
      </c>
      <c r="ARF16" s="11">
        <v>4.07</v>
      </c>
      <c r="ARG16" s="11">
        <v>15.93</v>
      </c>
      <c r="ARH16" s="11">
        <v>29.18</v>
      </c>
      <c r="ARI16" s="11">
        <v>1.33</v>
      </c>
      <c r="ARJ16" s="11">
        <v>54.89</v>
      </c>
      <c r="ARK16" s="11">
        <v>100</v>
      </c>
      <c r="ARL16" s="11">
        <v>0</v>
      </c>
      <c r="ARM16" s="11">
        <v>0</v>
      </c>
      <c r="ARN16" s="11">
        <v>0</v>
      </c>
      <c r="ARO16" s="11">
        <v>80.05</v>
      </c>
      <c r="ARP16" s="11">
        <v>0</v>
      </c>
      <c r="ARQ16" s="11">
        <v>0</v>
      </c>
      <c r="ARR16" s="11">
        <v>0</v>
      </c>
      <c r="ARS16" s="11">
        <v>0</v>
      </c>
      <c r="ART16" s="11">
        <v>0</v>
      </c>
      <c r="ARU16" s="11">
        <v>28.43</v>
      </c>
      <c r="ARV16" s="11">
        <v>10</v>
      </c>
      <c r="ARW16" s="11">
        <v>8.4600000000000009</v>
      </c>
      <c r="ARX16" s="11">
        <v>2.23</v>
      </c>
      <c r="ARY16" s="11">
        <v>0</v>
      </c>
      <c r="ARZ16" s="11">
        <v>0</v>
      </c>
      <c r="ASA16" s="11">
        <v>38.43</v>
      </c>
      <c r="ASB16" s="11">
        <v>10.69</v>
      </c>
      <c r="ASC16" s="11">
        <v>27.74</v>
      </c>
      <c r="ASD16" s="11">
        <v>39.130000000000003</v>
      </c>
      <c r="ASE16" s="11">
        <v>10.85</v>
      </c>
      <c r="ASF16" s="11">
        <v>0</v>
      </c>
      <c r="ASG16" s="11">
        <v>60.87</v>
      </c>
      <c r="ASH16" s="11">
        <v>8.9</v>
      </c>
      <c r="ASI16" s="11">
        <v>0.28000000000000003</v>
      </c>
      <c r="ASJ16" s="11"/>
      <c r="ASK16" s="11">
        <v>2657.61</v>
      </c>
      <c r="ASL16" s="11">
        <v>629.64</v>
      </c>
      <c r="ASM16" s="11">
        <v>194.74</v>
      </c>
      <c r="ASN16" s="11">
        <v>2787.28</v>
      </c>
      <c r="ASO16" s="11">
        <v>694.71</v>
      </c>
      <c r="ASP16" s="11">
        <v>59.77</v>
      </c>
      <c r="ASQ16" s="11">
        <v>40.229999999999997</v>
      </c>
      <c r="ASR16" s="11">
        <v>80.05</v>
      </c>
      <c r="ASS16" s="11">
        <v>0.21</v>
      </c>
      <c r="AST16" s="11">
        <v>0.75</v>
      </c>
      <c r="ASU16" s="11">
        <v>0.18</v>
      </c>
      <c r="ASV16" s="11">
        <v>0.06</v>
      </c>
      <c r="ASW16" s="11">
        <v>0.06</v>
      </c>
      <c r="ASX16" s="11">
        <v>0</v>
      </c>
      <c r="ASY16" s="11">
        <v>0</v>
      </c>
      <c r="ASZ16" s="11">
        <v>0</v>
      </c>
      <c r="ATA16" s="11">
        <v>1.04</v>
      </c>
      <c r="ATB16" s="11">
        <v>0</v>
      </c>
      <c r="ATC16" s="11">
        <v>0</v>
      </c>
      <c r="ATD16" s="11">
        <v>0.83</v>
      </c>
      <c r="ATE16" s="11">
        <v>0</v>
      </c>
      <c r="ATF16" s="11">
        <v>0.83</v>
      </c>
      <c r="ATG16" s="11">
        <v>2.59</v>
      </c>
      <c r="ATH16" s="11">
        <v>12.99</v>
      </c>
      <c r="ATI16" s="11">
        <v>250498</v>
      </c>
      <c r="ATJ16" s="11">
        <v>0.72</v>
      </c>
      <c r="ATK16" s="11">
        <v>1.34</v>
      </c>
      <c r="ATL16" s="11">
        <v>0</v>
      </c>
      <c r="ATM16" s="11">
        <v>0</v>
      </c>
      <c r="ATN16" s="11">
        <v>0</v>
      </c>
      <c r="ATO16" s="11">
        <v>2.06</v>
      </c>
      <c r="ATP16" s="11">
        <v>101</v>
      </c>
      <c r="ATQ16" s="11">
        <v>2091.9</v>
      </c>
      <c r="ATR16" s="11">
        <v>0</v>
      </c>
      <c r="ATS16" s="11">
        <v>0</v>
      </c>
      <c r="ATT16" s="11">
        <v>101</v>
      </c>
      <c r="ATU16" s="11">
        <v>62.37</v>
      </c>
      <c r="ATV16" s="11">
        <v>1.29</v>
      </c>
      <c r="ATW16" s="11">
        <v>0.78</v>
      </c>
      <c r="ATX16" s="11">
        <v>0</v>
      </c>
      <c r="ATY16" s="11">
        <v>0.22</v>
      </c>
      <c r="ATZ16" s="11">
        <v>0</v>
      </c>
      <c r="AUA16" s="11">
        <v>0</v>
      </c>
      <c r="AUB16" s="11">
        <v>275.27999999999997</v>
      </c>
      <c r="AUC16" s="11">
        <v>5.68</v>
      </c>
      <c r="AUD16" s="11"/>
      <c r="AUE16" s="11">
        <v>3755</v>
      </c>
      <c r="AUF16" s="11">
        <v>65.45</v>
      </c>
      <c r="AUG16" s="11">
        <v>0</v>
      </c>
      <c r="AUH16" s="11">
        <v>79.989999999999995</v>
      </c>
      <c r="AUI16" s="11">
        <v>0</v>
      </c>
      <c r="AUJ16" s="11">
        <v>100</v>
      </c>
      <c r="AUK16" s="11">
        <v>0</v>
      </c>
      <c r="AUL16" s="11">
        <v>54.54</v>
      </c>
      <c r="AUM16" s="11">
        <v>4.9000000000000004</v>
      </c>
      <c r="AUN16" s="11">
        <v>1</v>
      </c>
      <c r="AUO16" s="11">
        <v>0</v>
      </c>
      <c r="AUP16" s="11">
        <v>0</v>
      </c>
      <c r="AUQ16" s="11">
        <v>200</v>
      </c>
      <c r="AUR16" s="11"/>
      <c r="AUS16" s="11"/>
      <c r="AUT16" s="11">
        <v>39.51</v>
      </c>
      <c r="AUU16" s="11">
        <v>196.17</v>
      </c>
      <c r="AUV16" s="11"/>
      <c r="AUW16" s="11">
        <v>0</v>
      </c>
      <c r="AUX16" s="11">
        <v>0</v>
      </c>
      <c r="AUY16" s="11">
        <v>0</v>
      </c>
      <c r="AUZ16" s="11">
        <v>0</v>
      </c>
      <c r="AVA16" s="11">
        <v>0</v>
      </c>
      <c r="AVB16" s="11">
        <v>0</v>
      </c>
      <c r="AVC16" s="11">
        <v>0</v>
      </c>
      <c r="AVD16" s="11">
        <v>0</v>
      </c>
      <c r="AVE16" s="11">
        <v>0</v>
      </c>
      <c r="AVF16" s="11">
        <v>0</v>
      </c>
      <c r="AVG16" s="11">
        <v>0</v>
      </c>
      <c r="AVH16" s="11">
        <v>0</v>
      </c>
      <c r="AVI16" s="11">
        <v>0</v>
      </c>
      <c r="AVJ16" s="11">
        <v>0</v>
      </c>
      <c r="AVK16" s="11">
        <v>0</v>
      </c>
      <c r="AVL16" s="11">
        <v>0</v>
      </c>
      <c r="AVM16" s="11">
        <v>0</v>
      </c>
      <c r="AVN16" s="11">
        <v>0</v>
      </c>
      <c r="AVO16" s="11">
        <v>0</v>
      </c>
      <c r="AVP16" s="11"/>
      <c r="AVQ16" s="11">
        <v>0</v>
      </c>
      <c r="AVR16" s="11">
        <v>0</v>
      </c>
      <c r="AVS16" s="11">
        <v>0</v>
      </c>
      <c r="AVT16" s="11">
        <v>0</v>
      </c>
      <c r="AVU16" s="11">
        <v>0</v>
      </c>
      <c r="AVV16" s="11">
        <v>0</v>
      </c>
      <c r="AVW16" s="11">
        <v>0</v>
      </c>
      <c r="AVX16" s="11">
        <v>0</v>
      </c>
      <c r="AVY16" s="11"/>
      <c r="AVZ16" s="11">
        <v>1.5</v>
      </c>
      <c r="AWA16" s="11">
        <v>0</v>
      </c>
      <c r="AWB16" s="11">
        <v>0</v>
      </c>
      <c r="AWC16" s="11">
        <v>53243</v>
      </c>
      <c r="AWD16" s="11">
        <v>0</v>
      </c>
      <c r="AWE16" s="11">
        <v>1</v>
      </c>
      <c r="AWF16" s="11">
        <v>1</v>
      </c>
      <c r="AWG16" s="11">
        <v>0</v>
      </c>
      <c r="AWH16" s="11">
        <v>0</v>
      </c>
      <c r="AWI16" s="11">
        <v>4.9000000000000004</v>
      </c>
      <c r="AWJ16" s="11">
        <v>0</v>
      </c>
      <c r="AWK16" s="11">
        <v>0</v>
      </c>
      <c r="AWL16" s="11">
        <v>0</v>
      </c>
      <c r="AWM16" s="11">
        <v>0</v>
      </c>
      <c r="AWN16" s="11">
        <v>0.8</v>
      </c>
      <c r="AWO16" s="11">
        <v>1</v>
      </c>
      <c r="AWP16" s="11">
        <v>0</v>
      </c>
      <c r="AWQ16" s="11">
        <v>0</v>
      </c>
      <c r="AWR16" s="11">
        <v>0</v>
      </c>
      <c r="AWS16" s="11">
        <v>0</v>
      </c>
      <c r="AWT16" s="11">
        <v>0</v>
      </c>
      <c r="AWU16" s="11">
        <v>0</v>
      </c>
      <c r="AWV16" s="11">
        <v>0</v>
      </c>
      <c r="AWW16" s="11">
        <v>0</v>
      </c>
      <c r="AWX16" s="11">
        <v>0</v>
      </c>
      <c r="AWY16" s="11">
        <v>0</v>
      </c>
      <c r="AWZ16" s="11">
        <v>0</v>
      </c>
      <c r="AXA16" s="11">
        <v>0</v>
      </c>
      <c r="AXB16" s="11">
        <v>0</v>
      </c>
      <c r="AXC16" s="11">
        <v>0</v>
      </c>
      <c r="AXD16" s="11">
        <v>0</v>
      </c>
      <c r="AXE16" s="11">
        <v>0</v>
      </c>
      <c r="AXF16" s="11">
        <v>0.23</v>
      </c>
      <c r="AXG16" s="11">
        <v>174</v>
      </c>
      <c r="AXH16" s="11">
        <v>1703</v>
      </c>
      <c r="AXI16" s="11">
        <v>3630</v>
      </c>
      <c r="AXJ16" s="11">
        <v>125</v>
      </c>
      <c r="AXK16" s="11">
        <v>3</v>
      </c>
      <c r="AXL16" s="11">
        <v>0</v>
      </c>
      <c r="AXM16" s="11">
        <v>0</v>
      </c>
      <c r="AXN16" s="11">
        <v>0</v>
      </c>
      <c r="AXO16" s="11">
        <v>0</v>
      </c>
      <c r="AXP16" s="11">
        <v>0</v>
      </c>
      <c r="AXQ16" s="11">
        <v>0</v>
      </c>
      <c r="AXR16" s="11">
        <v>0</v>
      </c>
      <c r="AXS16" s="11">
        <v>0</v>
      </c>
      <c r="AXT16" s="11"/>
      <c r="AXU16" s="11"/>
      <c r="AXV16" s="11"/>
      <c r="AXW16" s="11"/>
      <c r="AXX16" s="11"/>
      <c r="AXY16" s="11"/>
      <c r="AXZ16" s="11"/>
      <c r="AYA16" s="11"/>
      <c r="AYB16" s="11"/>
      <c r="AYC16" s="11"/>
      <c r="AYD16" s="11"/>
      <c r="AYE16" s="11"/>
      <c r="AYF16" s="11"/>
      <c r="AYG16" s="11"/>
      <c r="AYH16" s="11"/>
      <c r="AYI16" s="11"/>
      <c r="AYJ16" s="11"/>
      <c r="AYK16" s="11">
        <v>647.45000000000005</v>
      </c>
      <c r="AYL16" s="11"/>
      <c r="AYM16" s="11"/>
      <c r="AYN16" s="11"/>
      <c r="AYO16" s="11">
        <v>0</v>
      </c>
      <c r="AYP16" s="11"/>
      <c r="AYQ16" s="11"/>
      <c r="AYR16" s="11"/>
      <c r="AYS16" s="11"/>
      <c r="AYT16" s="11"/>
      <c r="AYU16" s="11"/>
      <c r="AYV16" s="11"/>
      <c r="AYW16" s="11"/>
      <c r="AYX16" s="11"/>
      <c r="AYY16" s="11"/>
      <c r="AYZ16" s="11"/>
      <c r="AZA16" s="11"/>
      <c r="AZB16" s="11"/>
      <c r="AZC16" s="11">
        <v>407.91</v>
      </c>
      <c r="AZD16" s="11">
        <v>81.38</v>
      </c>
      <c r="AZE16" s="11"/>
      <c r="AZF16" s="11"/>
      <c r="AZG16" s="11"/>
      <c r="AZH16" s="11"/>
      <c r="AZI16" s="11"/>
      <c r="AZJ16" s="11">
        <v>806.18</v>
      </c>
      <c r="AZK16" s="11"/>
      <c r="AZL16" s="34">
        <v>7.2395608037876804E-3</v>
      </c>
      <c r="AZM16" s="11"/>
      <c r="AZN16" s="11">
        <v>2.83</v>
      </c>
      <c r="AZO16" s="11"/>
      <c r="AZP16" s="11"/>
      <c r="AZQ16" s="34">
        <v>1.57381425365474E-3</v>
      </c>
      <c r="AZR16" s="11"/>
      <c r="AZS16" s="11">
        <v>0.62</v>
      </c>
      <c r="AZT16" s="11"/>
      <c r="AZU16" s="11"/>
      <c r="AZV16" s="11">
        <v>5.13</v>
      </c>
      <c r="AZW16" s="11"/>
      <c r="AZX16" s="11">
        <v>2007.11</v>
      </c>
      <c r="AZY16" s="11"/>
      <c r="AZZ16" s="11"/>
      <c r="BAA16" s="11"/>
      <c r="BAB16" s="11"/>
      <c r="BAC16" s="11"/>
      <c r="BAD16" s="11"/>
      <c r="BAE16" s="13">
        <f t="shared" si="0"/>
        <v>1074.32</v>
      </c>
      <c r="BAF16" s="13">
        <f t="shared" si="3"/>
        <v>1.6257501240253462</v>
      </c>
      <c r="BAG16" s="35">
        <f t="shared" si="4"/>
        <v>7.4784663103126734</v>
      </c>
      <c r="BAH16" s="13" t="e">
        <f>#REF!*10000/(FA16*1.033)*1000</f>
        <v>#REF!</v>
      </c>
      <c r="BAI16" s="13">
        <f t="shared" si="1"/>
        <v>1994.1916747337852</v>
      </c>
      <c r="BAJ16" s="13">
        <f t="shared" si="2"/>
        <v>1.29</v>
      </c>
      <c r="BAK16" s="38">
        <v>7.9946409431939998</v>
      </c>
      <c r="BAL16" s="38">
        <v>5.154707407961312</v>
      </c>
      <c r="BAM16" s="38">
        <v>6.9969183402011232</v>
      </c>
      <c r="BAN16" s="38">
        <v>5.6362482325275423</v>
      </c>
      <c r="BAO16" s="38">
        <v>6.5893574554256489</v>
      </c>
      <c r="BAP16" s="38">
        <v>2.5865371900826437</v>
      </c>
      <c r="BAQ16" s="38">
        <v>6.9733264462809919</v>
      </c>
      <c r="BAR16" s="38">
        <v>1.2429279856097712</v>
      </c>
      <c r="BAS16" s="38">
        <v>4.8193207569477741</v>
      </c>
      <c r="BAT16" s="38">
        <v>3.9687696610773431</v>
      </c>
      <c r="BAU16" s="38">
        <v>5.3291336657558919</v>
      </c>
      <c r="BAV16" s="38">
        <v>6.0510552782734788</v>
      </c>
      <c r="BAW16" s="38">
        <v>4.1609329625818114</v>
      </c>
      <c r="BAX16" s="38">
        <v>5.2336068945087861</v>
      </c>
      <c r="BAY16" s="38">
        <v>5.2977409931892856</v>
      </c>
      <c r="BAZ16" s="36">
        <v>6.843593519882182</v>
      </c>
      <c r="BBA16" s="36">
        <v>10</v>
      </c>
      <c r="BBB16" s="36">
        <v>7.8879052709818964</v>
      </c>
      <c r="BBC16" s="37">
        <v>5.6064406601843588</v>
      </c>
      <c r="BBD16" s="37">
        <v>2.7831258270343024</v>
      </c>
      <c r="BBE16" s="36">
        <v>6.4141771440556719</v>
      </c>
    </row>
    <row r="17" spans="1:1409" x14ac:dyDescent="0.2">
      <c r="A17" t="s">
        <v>89</v>
      </c>
      <c r="B17" s="28">
        <v>15114107</v>
      </c>
      <c r="C17" t="s">
        <v>1739</v>
      </c>
      <c r="D17" t="s">
        <v>1507</v>
      </c>
      <c r="E17" s="28">
        <v>2013</v>
      </c>
      <c r="F17" s="29">
        <v>44265</v>
      </c>
      <c r="G17" s="28" t="s">
        <v>90</v>
      </c>
      <c r="H17" s="31" t="s">
        <v>91</v>
      </c>
      <c r="I17" s="31" t="s">
        <v>93</v>
      </c>
      <c r="J17" s="31" t="s">
        <v>97</v>
      </c>
      <c r="K17" s="31"/>
      <c r="L17" s="1" t="s">
        <v>91</v>
      </c>
      <c r="M17" s="1" t="s">
        <v>91</v>
      </c>
      <c r="N17" s="1" t="s">
        <v>93</v>
      </c>
      <c r="O17" s="1" t="s">
        <v>91</v>
      </c>
      <c r="P17" s="1"/>
      <c r="Q17" s="1" t="s">
        <v>91</v>
      </c>
      <c r="R17" s="1" t="s">
        <v>91</v>
      </c>
      <c r="S17" s="1" t="s">
        <v>91</v>
      </c>
      <c r="T17" s="1" t="s">
        <v>91</v>
      </c>
      <c r="U17" s="1"/>
      <c r="V17" s="1"/>
      <c r="W17" s="1" t="s">
        <v>91</v>
      </c>
      <c r="X17" s="1"/>
      <c r="Y17" s="1"/>
      <c r="Z17" s="31" t="s">
        <v>100</v>
      </c>
      <c r="AA17" s="31" t="s">
        <v>91</v>
      </c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>
        <v>93042</v>
      </c>
      <c r="EZ17" s="30"/>
      <c r="FA17" s="30">
        <f>22*4551</f>
        <v>100122</v>
      </c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 t="s">
        <v>1874</v>
      </c>
      <c r="ZT17" s="5" t="s">
        <v>1429</v>
      </c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>
        <v>150</v>
      </c>
      <c r="ABD17" s="5">
        <v>30</v>
      </c>
      <c r="ABE17" s="5">
        <v>185</v>
      </c>
      <c r="ABF17" s="5"/>
      <c r="ABG17" s="5"/>
      <c r="ABH17" s="5">
        <v>100</v>
      </c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>
        <v>50</v>
      </c>
      <c r="ACS17" s="5">
        <v>50</v>
      </c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>
        <v>100</v>
      </c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 t="s">
        <v>1878</v>
      </c>
      <c r="AGZ17" s="5">
        <v>274</v>
      </c>
      <c r="AHA17" s="5">
        <v>91</v>
      </c>
      <c r="AHB17" s="5">
        <v>0</v>
      </c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>
        <v>29.5</v>
      </c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11"/>
      <c r="APP17" s="11"/>
      <c r="APQ17" s="11"/>
      <c r="APR17" s="11"/>
      <c r="APS17" s="11"/>
      <c r="APT17" s="11"/>
      <c r="APU17" s="11"/>
      <c r="APV17" s="11"/>
      <c r="APW17" s="11"/>
      <c r="APX17" s="11"/>
      <c r="APY17" s="11"/>
      <c r="APZ17" s="11"/>
      <c r="AQA17" s="11"/>
      <c r="AQB17" s="11"/>
      <c r="AQC17" s="11"/>
      <c r="AQD17" s="11"/>
      <c r="AQE17" s="11"/>
      <c r="AQF17" s="11"/>
      <c r="AQG17" s="11"/>
      <c r="AQH17" s="11"/>
      <c r="AQI17" s="11"/>
      <c r="AQJ17" s="11"/>
      <c r="AQK17" s="11"/>
      <c r="AQL17" s="11"/>
      <c r="AQM17" s="11"/>
      <c r="AQN17" s="11"/>
      <c r="AQO17" s="11"/>
      <c r="AQP17" s="11"/>
      <c r="AQQ17" s="11"/>
      <c r="AQR17" s="11"/>
      <c r="AQS17" s="11"/>
      <c r="AQT17" s="11"/>
      <c r="AQU17" s="11"/>
      <c r="AQV17" s="11">
        <v>1.4</v>
      </c>
      <c r="AQW17" s="11"/>
      <c r="AQX17" s="11"/>
      <c r="AQY17" s="11"/>
      <c r="AQZ17" s="11"/>
      <c r="ARA17" s="11"/>
      <c r="ARB17" s="11"/>
      <c r="ARC17" s="11"/>
      <c r="ARD17" s="11"/>
      <c r="ARE17" s="11"/>
      <c r="ARF17" s="11"/>
      <c r="ARG17" s="11"/>
      <c r="ARH17" s="11"/>
      <c r="ARI17" s="11"/>
      <c r="ARJ17" s="11"/>
      <c r="ARK17" s="11"/>
      <c r="ARL17" s="11"/>
      <c r="ARM17" s="11"/>
      <c r="ARN17" s="11"/>
      <c r="ARO17" s="11"/>
      <c r="ARP17" s="11"/>
      <c r="ARQ17" s="11"/>
      <c r="ARR17" s="11"/>
      <c r="ARS17" s="11"/>
      <c r="ART17" s="11"/>
      <c r="ARU17" s="11"/>
      <c r="ARV17" s="11"/>
      <c r="ARW17" s="11"/>
      <c r="ARX17" s="11"/>
      <c r="ARY17" s="11"/>
      <c r="ARZ17" s="11"/>
      <c r="ASA17" s="11"/>
      <c r="ASB17" s="11"/>
      <c r="ASC17" s="11"/>
      <c r="ASD17" s="11"/>
      <c r="ASE17" s="11"/>
      <c r="ASF17" s="11"/>
      <c r="ASG17" s="11"/>
      <c r="ASH17" s="11"/>
      <c r="ASI17" s="11"/>
      <c r="ASJ17" s="11"/>
      <c r="ASK17" s="11"/>
      <c r="ASL17" s="11"/>
      <c r="ASM17" s="11"/>
      <c r="ASN17" s="11"/>
      <c r="ASO17" s="11"/>
      <c r="ASP17" s="11"/>
      <c r="ASQ17" s="11"/>
      <c r="ASR17" s="11"/>
      <c r="ASS17" s="11"/>
      <c r="AST17" s="11"/>
      <c r="ASU17" s="11"/>
      <c r="ASV17" s="11"/>
      <c r="ASW17" s="11"/>
      <c r="ASX17" s="11"/>
      <c r="ASY17" s="11"/>
      <c r="ASZ17" s="11"/>
      <c r="ATA17" s="11">
        <v>1.04</v>
      </c>
      <c r="ATB17" s="11"/>
      <c r="ATC17" s="11"/>
      <c r="ATD17" s="11"/>
      <c r="ATE17" s="11"/>
      <c r="ATF17" s="11"/>
      <c r="ATG17" s="11"/>
      <c r="ATH17" s="11"/>
      <c r="ATI17" s="11"/>
      <c r="ATJ17" s="11"/>
      <c r="ATK17" s="11"/>
      <c r="ATL17" s="11"/>
      <c r="ATM17" s="11"/>
      <c r="ATN17" s="11"/>
      <c r="ATO17" s="11">
        <v>2.34</v>
      </c>
      <c r="ATP17" s="11"/>
      <c r="ATQ17" s="11"/>
      <c r="ATR17" s="11"/>
      <c r="ATS17" s="11"/>
      <c r="ATT17" s="11"/>
      <c r="ATU17" s="11"/>
      <c r="ATV17" s="11"/>
      <c r="ATW17" s="11"/>
      <c r="ATX17" s="11"/>
      <c r="ATY17" s="11"/>
      <c r="ATZ17" s="11"/>
      <c r="AUA17" s="11"/>
      <c r="AUB17" s="11"/>
      <c r="AUC17" s="11"/>
      <c r="AUD17" s="11"/>
      <c r="AUE17" s="11"/>
      <c r="AUF17" s="11"/>
      <c r="AUG17" s="11"/>
      <c r="AUH17" s="11"/>
      <c r="AUI17" s="11"/>
      <c r="AUJ17" s="11"/>
      <c r="AUK17" s="11"/>
      <c r="AUL17" s="11"/>
      <c r="AUM17" s="11"/>
      <c r="AUN17" s="11"/>
      <c r="AUO17" s="11"/>
      <c r="AUP17" s="11"/>
      <c r="AUQ17" s="11"/>
      <c r="AUR17" s="11"/>
      <c r="AUS17" s="11"/>
      <c r="AUT17" s="11"/>
      <c r="AUU17" s="11"/>
      <c r="AUV17" s="11"/>
      <c r="AUW17" s="11"/>
      <c r="AUX17" s="11"/>
      <c r="AUY17" s="11"/>
      <c r="AUZ17" s="11"/>
      <c r="AVA17" s="11"/>
      <c r="AVB17" s="11"/>
      <c r="AVC17" s="11"/>
      <c r="AVD17" s="11"/>
      <c r="AVE17" s="11"/>
      <c r="AVF17" s="11"/>
      <c r="AVG17" s="11"/>
      <c r="AVH17" s="11"/>
      <c r="AVI17" s="11"/>
      <c r="AVJ17" s="11"/>
      <c r="AVK17" s="11"/>
      <c r="AVL17" s="11"/>
      <c r="AVM17" s="11"/>
      <c r="AVN17" s="11"/>
      <c r="AVO17" s="11"/>
      <c r="AVP17" s="11"/>
      <c r="AVQ17" s="11"/>
      <c r="AVR17" s="11"/>
      <c r="AVS17" s="11"/>
      <c r="AVT17" s="11"/>
      <c r="AVU17" s="11"/>
      <c r="AVV17" s="11"/>
      <c r="AVW17" s="11"/>
      <c r="AVX17" s="11"/>
      <c r="AVY17" s="11"/>
      <c r="AVZ17" s="11"/>
      <c r="AWA17" s="11"/>
      <c r="AWB17" s="11"/>
      <c r="AWC17" s="11"/>
      <c r="AWD17" s="11"/>
      <c r="AWE17" s="11"/>
      <c r="AWF17" s="11"/>
      <c r="AWG17" s="11"/>
      <c r="AWH17" s="11"/>
      <c r="AWI17" s="11"/>
      <c r="AWJ17" s="11"/>
      <c r="AWK17" s="11"/>
      <c r="AWL17" s="11"/>
      <c r="AWM17" s="11"/>
      <c r="AWN17" s="11"/>
      <c r="AWO17" s="11"/>
      <c r="AWP17" s="11"/>
      <c r="AWQ17" s="11"/>
      <c r="AWR17" s="11"/>
      <c r="AWS17" s="11"/>
      <c r="AWT17" s="11"/>
      <c r="AWU17" s="11"/>
      <c r="AWV17" s="11"/>
      <c r="AWW17" s="11"/>
      <c r="AWX17" s="11"/>
      <c r="AWY17" s="11"/>
      <c r="AWZ17" s="11"/>
      <c r="AXA17" s="11"/>
      <c r="AXB17" s="11"/>
      <c r="AXC17" s="11"/>
      <c r="AXD17" s="11"/>
      <c r="AXE17" s="11"/>
      <c r="AXF17" s="11"/>
      <c r="AXG17" s="11"/>
      <c r="AXH17" s="11"/>
      <c r="AXI17" s="11"/>
      <c r="AXJ17" s="11"/>
      <c r="AXK17" s="11"/>
      <c r="AXL17" s="11"/>
      <c r="AXM17" s="11"/>
      <c r="AXN17" s="11"/>
      <c r="AXO17" s="11"/>
      <c r="AXP17" s="11"/>
      <c r="AXQ17" s="11"/>
      <c r="AXR17" s="11"/>
      <c r="AXS17" s="11"/>
      <c r="AXT17" s="11"/>
      <c r="AXU17" s="11"/>
      <c r="AXV17" s="11"/>
      <c r="AXW17" s="11"/>
      <c r="AXX17" s="11"/>
      <c r="AXY17" s="11"/>
      <c r="AXZ17" s="11"/>
      <c r="AYA17" s="11"/>
      <c r="AYB17" s="11"/>
      <c r="AYC17" s="11"/>
      <c r="AYD17" s="11"/>
      <c r="AYE17" s="11"/>
      <c r="AYF17" s="11"/>
      <c r="AYG17" s="11"/>
      <c r="AYH17" s="11"/>
      <c r="AYI17" s="11"/>
      <c r="AYJ17" s="11"/>
      <c r="AYK17" s="11"/>
      <c r="AYL17" s="11"/>
      <c r="AYM17" s="11"/>
      <c r="AYN17" s="11"/>
      <c r="AYO17" s="11"/>
      <c r="AYP17" s="11"/>
      <c r="AYQ17" s="11"/>
      <c r="AYR17" s="11"/>
      <c r="AYS17" s="11"/>
      <c r="AYT17" s="11"/>
      <c r="AYU17" s="11"/>
      <c r="AYV17" s="11"/>
      <c r="AYW17" s="11"/>
      <c r="AYX17" s="11"/>
      <c r="AYY17" s="11"/>
      <c r="AYZ17" s="11"/>
      <c r="AZA17" s="11"/>
      <c r="AZB17" s="11"/>
      <c r="AZC17" s="11"/>
      <c r="AZD17" s="11"/>
      <c r="AZE17" s="11"/>
      <c r="AZF17" s="11"/>
      <c r="AZG17" s="11"/>
      <c r="AZH17" s="11"/>
      <c r="AZI17" s="11"/>
      <c r="AZJ17" s="11"/>
      <c r="AZK17" s="11"/>
      <c r="AZL17" s="34">
        <v>8.4893901712620699E-3</v>
      </c>
      <c r="AZM17" s="11"/>
      <c r="AZN17" s="11"/>
      <c r="AZO17" s="11"/>
      <c r="AZP17" s="11"/>
      <c r="AZQ17" s="34">
        <v>2.3428640865055901E-3</v>
      </c>
      <c r="AZR17" s="11"/>
      <c r="AZS17" s="11"/>
      <c r="AZT17" s="11"/>
      <c r="AZU17" s="11"/>
      <c r="AZV17" s="11"/>
      <c r="AZW17" s="11"/>
      <c r="AZX17" s="11"/>
      <c r="AZY17" s="11"/>
      <c r="AZZ17" s="11"/>
      <c r="BAA17" s="11"/>
      <c r="BAB17" s="11"/>
      <c r="BAC17" s="11"/>
      <c r="BAD17" s="11"/>
      <c r="BAE17" s="13">
        <f t="shared" si="0"/>
        <v>1074.32</v>
      </c>
      <c r="BAF17" s="13">
        <f t="shared" si="3"/>
        <v>2.420178601360274</v>
      </c>
      <c r="BAG17" s="35">
        <f t="shared" si="4"/>
        <v>8.7695400469137166</v>
      </c>
      <c r="BAH17" s="13" t="e">
        <f>#REF!*10000/(FA17*1.033)*1000</f>
        <v>#REF!</v>
      </c>
      <c r="BAI17" s="13">
        <f t="shared" si="1"/>
        <v>2265.246853823814</v>
      </c>
      <c r="BAJ17" s="13">
        <f t="shared" si="2"/>
        <v>1.4</v>
      </c>
      <c r="BAK17" s="38">
        <v>4.8193997856377271</v>
      </c>
      <c r="BAL17" s="38">
        <v>2.6869748062015497</v>
      </c>
      <c r="BAM17" s="38">
        <v>6.0537308812315462</v>
      </c>
      <c r="BAN17" s="38">
        <v>3.5230923219156627</v>
      </c>
      <c r="BAO17" s="38">
        <v>4.2320923913673276</v>
      </c>
      <c r="BAP17" s="38">
        <v>7.1135387845303848</v>
      </c>
      <c r="BAQ17" s="38">
        <v>8.5868839779005537</v>
      </c>
      <c r="BAR17" s="38">
        <v>1.4127175422624882</v>
      </c>
      <c r="BAS17" s="38">
        <v>6.4112857142857154</v>
      </c>
      <c r="BAT17" s="38">
        <v>6.3100401335511549</v>
      </c>
      <c r="BAU17" s="38">
        <v>5.9501185137103683</v>
      </c>
      <c r="BAV17" s="38">
        <v>5.5948796008053892</v>
      </c>
      <c r="BAW17" s="38">
        <v>3.7663016094480035</v>
      </c>
      <c r="BAX17" s="38">
        <v>4.9466043064226124</v>
      </c>
      <c r="BAY17" s="38">
        <v>5.2562563278932384</v>
      </c>
      <c r="BAZ17" s="36">
        <v>6.843593519882182</v>
      </c>
      <c r="BBA17" s="36">
        <v>10</v>
      </c>
      <c r="BBB17" s="36">
        <v>6.0435142186946909</v>
      </c>
      <c r="BBC17" s="37">
        <v>7.0156188332985696</v>
      </c>
      <c r="BBD17" s="37">
        <v>3.1229284516734257</v>
      </c>
      <c r="BBE17" s="36">
        <v>6.4873146457632576</v>
      </c>
    </row>
    <row r="23" spans="1:1409" x14ac:dyDescent="0.2">
      <c r="BAE23" s="33"/>
      <c r="BAF23" s="33"/>
      <c r="BAG23" s="33"/>
      <c r="BAH23" s="33"/>
      <c r="BAI23" s="33"/>
      <c r="BAJ23" s="33"/>
    </row>
    <row r="24" spans="1:1409" x14ac:dyDescent="0.2">
      <c r="BAE24" s="33"/>
      <c r="BAF24" s="33"/>
      <c r="BAG24" s="33"/>
      <c r="BAH24" s="33"/>
      <c r="BAI24" s="33"/>
      <c r="BAJ24" s="33"/>
    </row>
    <row r="25" spans="1:1409" x14ac:dyDescent="0.2">
      <c r="BAE25" s="33"/>
      <c r="BAF25" s="33"/>
      <c r="BAG25" s="33"/>
      <c r="BAH25" s="33"/>
      <c r="BAI25" s="33"/>
      <c r="BAJ25" s="33"/>
    </row>
    <row r="26" spans="1:1409" x14ac:dyDescent="0.2">
      <c r="BAE26" s="33"/>
      <c r="BAF26" s="33"/>
      <c r="BAG26" s="33"/>
      <c r="BAH26" s="33"/>
      <c r="BAI26" s="33"/>
      <c r="BAJ26" s="33"/>
    </row>
    <row r="27" spans="1:1409" x14ac:dyDescent="0.2">
      <c r="BAE27" s="33"/>
      <c r="BAF27" s="33"/>
      <c r="BAG27" s="33"/>
      <c r="BAH27" s="33"/>
      <c r="BAI27" s="33"/>
      <c r="BAJ27" s="33"/>
    </row>
    <row r="28" spans="1:1409" x14ac:dyDescent="0.2">
      <c r="BAE28" s="33"/>
      <c r="BAF28" s="33"/>
      <c r="BAG28" s="33"/>
      <c r="BAH28" s="33"/>
      <c r="BAI28" s="33"/>
      <c r="BAJ28" s="33"/>
    </row>
    <row r="29" spans="1:1409" x14ac:dyDescent="0.2">
      <c r="BAE29" s="33"/>
      <c r="BAF29" s="33"/>
      <c r="BAG29" s="33"/>
      <c r="BAH29" s="33"/>
      <c r="BAI29" s="33"/>
      <c r="BAJ29" s="33"/>
    </row>
    <row r="30" spans="1:1409" x14ac:dyDescent="0.2">
      <c r="BAE30" s="33"/>
      <c r="BAF30" s="33"/>
      <c r="BAG30" s="33"/>
      <c r="BAH30" s="33"/>
      <c r="BAI30" s="33"/>
      <c r="BAJ30" s="33"/>
    </row>
    <row r="31" spans="1:1409" x14ac:dyDescent="0.2">
      <c r="BAE31" s="33"/>
      <c r="BAF31" s="33"/>
      <c r="BAG31" s="33"/>
      <c r="BAH31" s="33"/>
      <c r="BAI31" s="33"/>
      <c r="BAJ31" s="33"/>
    </row>
    <row r="32" spans="1:1409" x14ac:dyDescent="0.2">
      <c r="BAE32" s="33"/>
      <c r="BAF32" s="33"/>
      <c r="BAG32" s="33"/>
      <c r="BAH32" s="33"/>
      <c r="BAI32" s="33"/>
      <c r="BAJ32" s="33"/>
    </row>
    <row r="33" spans="1383:1388" x14ac:dyDescent="0.2">
      <c r="BAE33" s="33"/>
      <c r="BAF33" s="33"/>
      <c r="BAG33" s="33"/>
      <c r="BAH33" s="33"/>
      <c r="BAI33" s="33"/>
      <c r="BAJ33" s="33"/>
    </row>
    <row r="34" spans="1383:1388" x14ac:dyDescent="0.2">
      <c r="BAE34" s="33"/>
      <c r="BAF34" s="33"/>
      <c r="BAG34" s="33"/>
      <c r="BAH34" s="33"/>
      <c r="BAI34" s="33"/>
      <c r="BAJ34" s="33"/>
    </row>
    <row r="35" spans="1383:1388" x14ac:dyDescent="0.2">
      <c r="BAE35" s="33"/>
      <c r="BAF35" s="33"/>
      <c r="BAG35" s="33"/>
      <c r="BAH35" s="33"/>
      <c r="BAI35" s="33"/>
      <c r="BAJ35" s="33"/>
    </row>
    <row r="36" spans="1383:1388" x14ac:dyDescent="0.2">
      <c r="BAE36" s="33"/>
      <c r="BAF36" s="33"/>
      <c r="BAG36" s="33"/>
      <c r="BAH36" s="33"/>
      <c r="BAI36" s="33"/>
      <c r="BAJ36" s="33"/>
    </row>
    <row r="37" spans="1383:1388" x14ac:dyDescent="0.2">
      <c r="BAE37" s="33"/>
      <c r="BAF37" s="33"/>
      <c r="BAG37" s="33"/>
      <c r="BAH37" s="33"/>
      <c r="BAI37" s="33"/>
      <c r="BAJ37" s="33"/>
    </row>
  </sheetData>
  <sortState xmlns:xlrd2="http://schemas.microsoft.com/office/spreadsheetml/2017/richdata2" ref="AZK24:AZQ38">
    <sortCondition ref="AZP24:AZP3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Donnees entree et resultats</vt:lpstr>
      <vt:lpstr>Analyse ration</vt:lpstr>
      <vt:lpstr>Donnees - rations format CAP2ER</vt:lpstr>
    </vt:vector>
  </TitlesOfParts>
  <Company>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LEPOIVRE Mathieu</dc:creator>
  <cp:lastModifiedBy>Mathieu Lepoivre</cp:lastModifiedBy>
  <dcterms:created xsi:type="dcterms:W3CDTF">2020-11-23T11:10:38Z</dcterms:created>
  <dcterms:modified xsi:type="dcterms:W3CDTF">2023-03-02T15:54:06Z</dcterms:modified>
</cp:coreProperties>
</file>