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isic\OneDrive - SPAN d.d\Radna površina\Giphy_project\Giphy_project\"/>
    </mc:Choice>
  </mc:AlternateContent>
  <xr:revisionPtr revIDLastSave="0" documentId="11_14BB48EAA3D892FEC63098CE8EBD462C3501A13F" xr6:coauthVersionLast="36" xr6:coauthVersionMax="36" xr10:uidLastSave="{00000000-0000-0000-0000-000000000000}"/>
  <bookViews>
    <workbookView xWindow="0" yWindow="0" windowWidth="19200" windowHeight="6930" tabRatio="632" xr2:uid="{00000000-000D-0000-FFFF-FFFF00000000}"/>
  </bookViews>
  <sheets>
    <sheet name="Test_Report" sheetId="2" r:id="rId1"/>
    <sheet name="Functional_TC" sheetId="7" r:id="rId2"/>
    <sheet name="NonFunctional_TC" sheetId="4" r:id="rId3"/>
  </sheets>
  <calcPr calcId="191029"/>
</workbook>
</file>

<file path=xl/calcChain.xml><?xml version="1.0" encoding="utf-8"?>
<calcChain xmlns="http://schemas.openxmlformats.org/spreadsheetml/2006/main">
  <c r="N15" i="4" l="1"/>
  <c r="O15" i="4"/>
  <c r="P15" i="4"/>
  <c r="K28" i="7" l="1"/>
  <c r="L28" i="7"/>
  <c r="M28" i="7"/>
  <c r="K30" i="7"/>
  <c r="L30" i="7"/>
  <c r="M30" i="7"/>
  <c r="K32" i="7"/>
  <c r="L32" i="7"/>
  <c r="M32" i="7"/>
  <c r="L34" i="7"/>
  <c r="M34" i="7"/>
  <c r="K36" i="7"/>
  <c r="L36" i="7"/>
  <c r="M36" i="7"/>
  <c r="K38" i="7"/>
  <c r="L38" i="7"/>
  <c r="M38" i="7"/>
  <c r="L40" i="7"/>
  <c r="M40" i="7"/>
  <c r="L42" i="7"/>
  <c r="N5" i="4" l="1"/>
  <c r="L60" i="7"/>
  <c r="L58" i="7"/>
  <c r="L56" i="7"/>
  <c r="L54" i="7"/>
  <c r="L52" i="7"/>
  <c r="L49" i="7"/>
  <c r="L47" i="7"/>
  <c r="M26" i="7"/>
  <c r="L26" i="7"/>
  <c r="K26" i="7"/>
  <c r="L24" i="7"/>
  <c r="M22" i="7"/>
  <c r="L22" i="7"/>
  <c r="K22" i="7"/>
  <c r="M20" i="7"/>
  <c r="L20" i="7"/>
  <c r="M17" i="7"/>
  <c r="L17" i="7"/>
  <c r="K17" i="7"/>
  <c r="M15" i="7"/>
  <c r="L15" i="7"/>
  <c r="L11" i="7"/>
  <c r="M9" i="7"/>
  <c r="L9" i="7"/>
  <c r="K9" i="7"/>
  <c r="M7" i="7"/>
  <c r="L7" i="7"/>
  <c r="P5" i="4"/>
  <c r="P17" i="4" s="1"/>
  <c r="P9" i="4"/>
  <c r="O9" i="4"/>
  <c r="N9" i="4"/>
  <c r="P7" i="4"/>
  <c r="O7" i="4"/>
  <c r="N7" i="4"/>
  <c r="O5" i="4"/>
  <c r="P3" i="4" l="1"/>
  <c r="P2" i="4" s="1"/>
  <c r="O3" i="4"/>
  <c r="O2" i="4" s="1"/>
  <c r="N3" i="4"/>
  <c r="N2" i="4" s="1"/>
  <c r="M62" i="7"/>
  <c r="K3" i="7"/>
  <c r="C3" i="2" s="1"/>
  <c r="L3" i="7"/>
  <c r="E3" i="2" s="1"/>
  <c r="M3" i="7"/>
  <c r="G3" i="2" s="1"/>
  <c r="B3" i="2" l="1"/>
  <c r="L2" i="7"/>
  <c r="M2" i="7"/>
  <c r="J1" i="2" l="1"/>
  <c r="E4" i="2" l="1"/>
  <c r="G4" i="2"/>
  <c r="H3" i="2" l="1"/>
  <c r="F3" i="2"/>
  <c r="K2" i="7" l="1"/>
  <c r="D3" i="2"/>
  <c r="C4" i="2"/>
  <c r="B4" i="2" s="1"/>
  <c r="B5" i="2" l="1"/>
  <c r="F4" i="2"/>
  <c r="H4" i="2"/>
  <c r="D4" i="2"/>
</calcChain>
</file>

<file path=xl/sharedStrings.xml><?xml version="1.0" encoding="utf-8"?>
<sst xmlns="http://schemas.openxmlformats.org/spreadsheetml/2006/main" count="304" uniqueCount="183">
  <si>
    <t>OL</t>
  </si>
  <si>
    <t>Preconditions</t>
  </si>
  <si>
    <r>
      <t xml:space="preserve">Status 
Value:
</t>
    </r>
    <r>
      <rPr>
        <sz val="11"/>
        <color theme="0"/>
        <rFont val="Arial"/>
        <family val="2"/>
      </rPr>
      <t>&lt;empty&gt;
"Ok"
"Error"</t>
    </r>
  </si>
  <si>
    <r>
      <t xml:space="preserve">Error-Cat.
Value: 
</t>
    </r>
    <r>
      <rPr>
        <sz val="11"/>
        <color theme="0"/>
        <rFont val="Arial"/>
        <family val="2"/>
      </rPr>
      <t>&lt;empty&gt;</t>
    </r>
    <r>
      <rPr>
        <b/>
        <sz val="11"/>
        <color theme="0"/>
        <rFont val="Arial"/>
        <family val="2"/>
      </rPr>
      <t xml:space="preserve">
</t>
    </r>
    <r>
      <rPr>
        <sz val="11"/>
        <color theme="0"/>
        <rFont val="Arial"/>
        <family val="2"/>
      </rPr>
      <t>"critical"
"simple"</t>
    </r>
  </si>
  <si>
    <t>Revision</t>
  </si>
  <si>
    <t>Testdate</t>
  </si>
  <si>
    <t>Tester</t>
  </si>
  <si>
    <t>OK number</t>
  </si>
  <si>
    <t>Not OK number</t>
  </si>
  <si>
    <t>Open number</t>
  </si>
  <si>
    <t>ok</t>
  </si>
  <si>
    <t>error</t>
  </si>
  <si>
    <t>EV</t>
  </si>
  <si>
    <t>Testcases for</t>
  </si>
  <si>
    <t># Testcases</t>
  </si>
  <si>
    <t># ok</t>
  </si>
  <si>
    <t xml:space="preserve">% ok </t>
  </si>
  <si>
    <t># not ok</t>
  </si>
  <si>
    <t>% not ok</t>
  </si>
  <si>
    <t># open</t>
  </si>
  <si>
    <t>% open</t>
  </si>
  <si>
    <t xml:space="preserve">Total Testcases </t>
  </si>
  <si>
    <t>R10 missing</t>
  </si>
  <si>
    <t>FLOW3-830</t>
  </si>
  <si>
    <t>Status 
Value:
&lt;empty&gt;
"Ok"
"Error"</t>
  </si>
  <si>
    <t>Error-Cat.
Value: 
&lt;empty&gt;
"critical"
"simple"</t>
  </si>
  <si>
    <t>Testphase 1: 18.07.-22.07.</t>
  </si>
  <si>
    <t>Testphase 1: 25.07.-29.07.</t>
  </si>
  <si>
    <t>Test Case ID</t>
  </si>
  <si>
    <t>Testcase scenario</t>
  </si>
  <si>
    <t>Test Steps</t>
  </si>
  <si>
    <t>Expected Result</t>
  </si>
  <si>
    <t>Actual Result</t>
  </si>
  <si>
    <t>1.0</t>
  </si>
  <si>
    <t>PM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</si>
  <si>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</si>
  <si>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</si>
  <si>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</si>
  <si>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</si>
  <si>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</si>
  <si>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</si>
  <si>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</si>
  <si>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</si>
  <si>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</si>
  <si>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</si>
  <si>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</si>
  <si>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</si>
  <si>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 xml:space="preserve">GENERAL </t>
  </si>
  <si>
    <t>NonFunctional Test Cases</t>
  </si>
  <si>
    <t>Functional Test Cases</t>
  </si>
  <si>
    <t>Check if page load time is not be more than 5 seconds up to 1000 users accessing it simultaneously</t>
  </si>
  <si>
    <t>Cross Browser testing</t>
  </si>
  <si>
    <t>Check if the page works as intended when accessing through different browsers</t>
  </si>
  <si>
    <t>Load Testing</t>
  </si>
  <si>
    <t>Check the page behavior when the load is gradually increased</t>
  </si>
  <si>
    <t>Stress testing</t>
  </si>
  <si>
    <t>Check the page behavior under extreme conditions ( e.g a large number of users logged at the same time)</t>
  </si>
  <si>
    <t>NonFunctional</t>
  </si>
  <si>
    <t xml:space="preserve">Functional </t>
  </si>
  <si>
    <t>Usability testing</t>
  </si>
  <si>
    <t>1.) Page opened successfully
2.) Application responsive on different screen sizes</t>
  </si>
  <si>
    <t>1.) Page opened successfully
2.) Application work properly on different browsers</t>
  </si>
  <si>
    <t xml:space="preserve">1.) Simulate up to 1000 users logging in
2.) Check page load time less than 50 seconds
</t>
  </si>
  <si>
    <t>1.) -
2.) Page load time is less than 5 seconds</t>
  </si>
  <si>
    <t>SEARCH</t>
  </si>
  <si>
    <t>Giphy Test Report</t>
  </si>
  <si>
    <t>LOGIN</t>
  </si>
  <si>
    <t>UPLOAD</t>
  </si>
  <si>
    <t>HOME PAGE</t>
  </si>
  <si>
    <t>Search – enter random numbers in search the field</t>
  </si>
  <si>
    <t>Verify entering random numbers in the search field displays the proper message</t>
  </si>
  <si>
    <t>Search – enter random special characters in the search field</t>
  </si>
  <si>
    <t>Verify entering random special characters in the search field displays the proper message and the app does not crash</t>
  </si>
  <si>
    <t>Search – enter space characters in search field</t>
  </si>
  <si>
    <t>Verify entering space characters in the search field does not crash the app</t>
  </si>
  <si>
    <t>Verify user is able to search when he enters the keyword and hits ‘Enter’ button on keyboard</t>
  </si>
  <si>
    <t>Search – search suggestions</t>
  </si>
  <si>
    <t>Verify word suggestions appear when typing the keyword in the search field</t>
  </si>
  <si>
    <t>Login – enter invalid password</t>
  </si>
  <si>
    <t>Login – enter random special characters in password field</t>
  </si>
  <si>
    <t>Login – enter space characters in the password field</t>
  </si>
  <si>
    <t>Login – try login with Social Media</t>
  </si>
  <si>
    <t>Login – try password recover by entering invalid email address format</t>
  </si>
  <si>
    <t>Login – try password recover by entering space characters in email address field</t>
  </si>
  <si>
    <t>Login – try password recover by entering registered email address</t>
  </si>
  <si>
    <t>Profile Page – logout from profile</t>
  </si>
  <si>
    <t>Verify clicking Logout button logouts the user
from profile</t>
  </si>
  <si>
    <t xml:space="preserve">Verify entering a registered email address sends
a recovery email </t>
  </si>
  <si>
    <t>Verify entering space characters in the email
address field disables the ‘Send Email’ button</t>
  </si>
  <si>
    <t xml:space="preserve">Verify if clicking on buttons for social media login
redirects to Facebook or Apple </t>
  </si>
  <si>
    <t>Verify entering space characters in the password
field displays an error message</t>
  </si>
  <si>
    <t>Verify entering random special characters in the
password field displays an error message</t>
  </si>
  <si>
    <t>Verify entering invalid password displays an error
message</t>
  </si>
  <si>
    <t>Upload – upload GIF with valid URL</t>
  </si>
  <si>
    <t>Upload – try GIF upload with entering invalid URL</t>
  </si>
  <si>
    <t>Upload – try GIF upload without previously logging in</t>
  </si>
  <si>
    <t>Verify clicking upload button without previously logging in displays the proper message</t>
  </si>
  <si>
    <t xml:space="preserve">Verify entering invalid URL displays an error message </t>
  </si>
  <si>
    <t>Verify entering valid GIF URL displays the GIF and details properly</t>
  </si>
  <si>
    <t>Home Page – click on ‘Reactions’ menu item</t>
  </si>
  <si>
    <t>Home Page – click on ‘Entertainment’ menu item</t>
  </si>
  <si>
    <t>Home Page – click on ‘Sports’ menu item</t>
  </si>
  <si>
    <t>Home Page – click on ‘Stickers’ menu item</t>
  </si>
  <si>
    <t>Home Page – click on ‘Artists’ menu item</t>
  </si>
  <si>
    <t>Verify clicking Artists menu item redirects to the correct page</t>
  </si>
  <si>
    <t>Verify clicking Stickers menu item redirects to the correct page</t>
  </si>
  <si>
    <t>Verify clicking Sports menu item redirects to the correct page</t>
  </si>
  <si>
    <t>Verify clicking Entertainment menu item redirects to the correct page</t>
  </si>
  <si>
    <t>Verify clicking Reactions menu item redirects to the correct page</t>
  </si>
  <si>
    <t>Verify page load time is not be more than 5 seconds when up to 1000 users access it simultaneously</t>
  </si>
  <si>
    <t>Verify the page works as intended when accessing through different browsers</t>
  </si>
  <si>
    <t>Verify the application adjusts to various screen sizes</t>
  </si>
  <si>
    <t>Check the page behavior under extreme conditions (e.g. a large number of users logged at the same time)</t>
  </si>
  <si>
    <t>1.) Navigate to https://giphy.com/
2.) Enter existing GIF or sticker name in the search field (e.g. Hello)
3.) Click Enter on keyoboard</t>
  </si>
  <si>
    <t>Search – enter existing GIF name  in the search field</t>
  </si>
  <si>
    <t>Verify entering existing GIF name in the search field displays the results properly</t>
  </si>
  <si>
    <t>Search – click on existing GIF</t>
  </si>
  <si>
    <t>Verify clicking on a GIF as result of searching displays details</t>
  </si>
  <si>
    <t>Search – click ‘Enter’ button after entering desired GIF name</t>
  </si>
  <si>
    <t>1.) Navigate to https://giphy.com/
2.) Click 'Reactions' button from the Menu Bar</t>
  </si>
  <si>
    <t>1.) Page opened successfully
2.) Reaction GIFs page opened successfully</t>
  </si>
  <si>
    <t>1.) Navigate to https://giphy.com/
2.) Click 'Artists' button from the Menu Bar</t>
  </si>
  <si>
    <t>1.) Navigate to https://giphy.com/
2.) Click 'Stickers' button from the Menu Bar</t>
  </si>
  <si>
    <t>1.) Navigate to https://giphy.com/
2.) Click 'Sports' button from the Menu Bar</t>
  </si>
  <si>
    <t>1.) Navigate to https://giphy.com/
2.) Click 'Entertainment' button from the Menu Bar</t>
  </si>
  <si>
    <t>1.) Page opened successfully
2.) Artists GIFs page opened successfully</t>
  </si>
  <si>
    <t>1.) Page opened successfully
2.) Stickers GIFs page opened successfully</t>
  </si>
  <si>
    <t>1.) Page opened successfully
2.) Sports GIFs page opened successfully</t>
  </si>
  <si>
    <t>1.) Page opened successfully
2.) Entertainment GIFs page opened successfully</t>
  </si>
  <si>
    <t xml:space="preserve">1.) Navigate to https://giphy.com/
2.) Enter random numbers in the search field 
3.) Click the search button </t>
  </si>
  <si>
    <t xml:space="preserve">1.) Navigate to https://giphy.com/
2.) Enter special characters in the search field 
3.) Click the search button </t>
  </si>
  <si>
    <t xml:space="preserve">1.) Navigate to https://giphy.com/
2.) Enter space characters in the search field 
3.) Click the search button </t>
  </si>
  <si>
    <t>1.) Page opened successfully
2.) Random special characters entered successfully
3.) Message appears: "No Stickers found for 'entered value' Try searching for GIFs instead?"</t>
  </si>
  <si>
    <t>1.)Page opened successfully
2.) Space characters  entered successfully
3.) Message appears: "No Stickers found for 'entered value' Try searching for GIFs instead?"</t>
  </si>
  <si>
    <t>1.) Navigate to https://giphy.com/
2.) Enter existing GIF name in the search field (e.g. Hello)
3.) Click the search button</t>
  </si>
  <si>
    <t>1.) Page opened successfully
2.) Random numbers entered successfully
3.) Message appears: "No Stickers found for 'entered value' Try searching for GIFs instead?"</t>
  </si>
  <si>
    <t>1.) Navigate to https://giphy.com/
2.) Enter existing GIF name in the search field (e.g. Hello)
3.) Click the search button
4.) Click on a displayed GIF</t>
  </si>
  <si>
    <t>1.) Page opened successfully
2.) GIF name entered successfully
3.) Results visible and displayed properly</t>
  </si>
  <si>
    <t>1.) Page opened successfully
2.) GIF name  entered successfully
3.) Results visible and displayed properly
4.) GIF details displayed</t>
  </si>
  <si>
    <t>1.) Page opened successfully
2.) GIF name suggestions appear in the dropdown below search field</t>
  </si>
  <si>
    <t>Login – enter valid email address and password</t>
  </si>
  <si>
    <t>Verify entering valid email address and password
redirects to Profile Page</t>
  </si>
  <si>
    <t>Login – enter random special characters in email address field</t>
  </si>
  <si>
    <t>Login – enter space characters in the email address field</t>
  </si>
  <si>
    <t>Verify entering space characters in the email address
field disables the ‘Login’ button</t>
  </si>
  <si>
    <t>1.) Navigate to https://giphy.com/
2.) Start typing existing GIF name in the search field (e.g. Good morning world)</t>
  </si>
  <si>
    <t>1.) Navigate to https://giphy.com/
2.) Click Log in button
3.) Enter valid email address
4.) Enter valid password
5.) Click Log in button</t>
  </si>
  <si>
    <t>1.) Page opened successfully
2.) Login Page opened successfully
3.) Email address entered successfully
4.) Password entered successfully
5.) User logged in successfully and redirected to Profile Page</t>
  </si>
  <si>
    <t>1.) Navigate to https://giphy.com/
2.) Click Log in button
3.) Enter special characters in email address field
4.) Enter valid password
5.) Click Log in button</t>
  </si>
  <si>
    <t>Login – enter not registered  email address</t>
  </si>
  <si>
    <t>Verify entering not registered email address displays a
error message</t>
  </si>
  <si>
    <t>1.) Navigate to https://giphy.com/
2.) Click Log in button
3.) Enter not registered email address
4.) Enter valid password
5.) Click Log in button</t>
  </si>
  <si>
    <t>1.) Page opened successfully
2.) Login Page opened successfully
3.) Email address entered successfully in the field
4.) Password entered successfully
5.) Error message appears: "Your email address was not recognized or your password was incorrect."</t>
  </si>
  <si>
    <t>1.) Page opened successfully
2.) Login Page opened successfully
3.) Invalid Email address entered successfully in the field
4.) Password entered successfully
5.) Error message popup appears: "Invalid email" and Log in button disabled</t>
  </si>
  <si>
    <t>Verify entering random special characters in the
email address field displays an error message and login button is disabled</t>
  </si>
  <si>
    <t>1.) Navigate to https://giphy.com/
2.) Click Log in button
3.) Enter space characters in email address field
4.) Enter valid password
5.) Click Log in button</t>
  </si>
  <si>
    <t>1.) Navigate to https://giphy.com/
2.) Click Log in button
3.) Enter valid email address
4.) Enter invalid password
5.) Click Log in button</t>
  </si>
  <si>
    <t>1.) Navigate to https://giphy.com/
2.) Click Log in button
3.) Enter valid email address
4.) Enter special characters in the password field
5.) Click Log in button</t>
  </si>
  <si>
    <t>1.) Page opened successfully
2.) Login Page opened successfully
3.) Email address entered successfully
4.) Invalid password entered successfully in the field
5.) Error message appears: "Your email address was not recognized or your password was incorrect."</t>
  </si>
  <si>
    <t>1.) Navigate to https://giphy.com/
2.) Click Log in button
3.) Enter valid email address
4.) Enter space characters in the password field
5.) Click Log in button</t>
  </si>
  <si>
    <t xml:space="preserve">1.) Navigate to https://giphy.com/
2.) Click Log in button
3.) Click Login with Apple button
</t>
  </si>
  <si>
    <t>1.) Page opened successfully
2.) Login Page opened successfully
3.) User redirected to Login with Apple ID page</t>
  </si>
  <si>
    <t>Verify entering an invalid email address format  disables the ‘Send
Email’ button</t>
  </si>
  <si>
    <t xml:space="preserve">1.) Navigate to https://giphy.com/
2.) Click Log in button
3.) Enter invalid email address
</t>
  </si>
  <si>
    <t>1.) Page opened successfully
2.) Login Page opened successfully
3.) Invalid Email address format entered successfully and 'Send email' button disabled</t>
  </si>
  <si>
    <t xml:space="preserve">1.) Navigate to https://giphy.com/
2.) Click Log in button
3.) Enter space characters in the email address field
</t>
  </si>
  <si>
    <t>1.) Page opened successfully
2.) Login Page opened successfully
3.) Space characters entered successfully in the email address field
4.) Password entered successfully
5.) Log in button disabled</t>
  </si>
  <si>
    <t>1.) Page opened successfully
2.) Login Page opened successfully
3.) Email address entered successfully
4.) Space chatacters entered  entered successfully in the password field
5.) Error message appears: "Your email address was not recognized or your password was incorrect."</t>
  </si>
  <si>
    <t xml:space="preserve">1.) Navigate to https://giphy.com/
2.) Click Log in button
3.) Enter valid and registered email address
</t>
  </si>
  <si>
    <t>1.) Page opened successfully
2.) Login Page opened successfully
3.)  Email address format entered successfully and email for password recovery received</t>
  </si>
  <si>
    <t>User logged in</t>
  </si>
  <si>
    <t xml:space="preserve">1.) Navigate to https://giphy.com/
2.) Click Logout button
</t>
  </si>
  <si>
    <t>1.) Page opened successfully
2.) User logged out from profile</t>
  </si>
  <si>
    <t>1.) Navigate to https://giphy.com/
2.) Click Upload button
3.) Enter valid GIF URL in the url field</t>
  </si>
  <si>
    <t>1.) Page opened successfully
2.) Upload GIF page opend successfully
3.) GIF URL entered successfully user redirected to the details of the GIF</t>
  </si>
  <si>
    <t>1.) Navigate to https://giphy.com/
2.) Click Upload button
3.) Enter invalid GIF URL in the url field</t>
  </si>
  <si>
    <t>1.) Page opened successfully
2.) Upload GIF page opend successfully
3.) Error message appears: "Invalid url"</t>
  </si>
  <si>
    <t>1.) Navigate to https://giphy.com/
2.) Click Upload button</t>
  </si>
  <si>
    <t>1.) Page opened successfully
2.) Popup message appears: "Hey! To help ensure safe content, you need to be logged in to upload to GIPHY"</t>
  </si>
  <si>
    <t>1.) Navigate to https://giphy.com/
2.) Check if application work as intended on different browsers</t>
  </si>
  <si>
    <t xml:space="preserve">1.) Simulate higer application load than usual
2.) Determine the application behaviour at higer load
</t>
  </si>
  <si>
    <t xml:space="preserve">1.) - 
2.) The application functions smoothy when the load is increased
</t>
  </si>
  <si>
    <t xml:space="preserve">1.) Navigate to https://giphy.com/
2.)  Test the responsivness of the application on different screen sizes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</si>
</sst>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2"/>
      <color rgb="FF0000FF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</cellStyleXfs>
  <cellXfs count="91">
    <xf numFmtId="0" fontId="0" fillId="0" borderId="0" xfId="0"/>
    <xf numFmtId="0" fontId="0" fillId="0" borderId="18" xfId="0" applyBorder="1" applyAlignment="1">
      <alignment horizontal="center" vertical="center"/>
    </xf>
    <xf numFmtId="0" fontId="17" fillId="35" borderId="13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18" fillId="39" borderId="21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0" xfId="0"/>
    <xf numFmtId="0" fontId="21" fillId="0" borderId="14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7" fillId="35" borderId="20" xfId="0" applyFont="1" applyFill="1" applyBorder="1" applyAlignment="1">
      <alignment horizontal="left"/>
    </xf>
    <xf numFmtId="0" fontId="17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35" borderId="27" xfId="0" applyFont="1" applyFill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8" fillId="34" borderId="28" xfId="0" applyFont="1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21" xfId="0" applyFill="1" applyBorder="1" applyAlignment="1">
      <alignment horizontal="left"/>
    </xf>
    <xf numFmtId="9" fontId="0" fillId="0" borderId="17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18" fillId="34" borderId="27" xfId="0" applyFont="1" applyFill="1" applyBorder="1" applyAlignment="1">
      <alignment horizontal="left"/>
    </xf>
    <xf numFmtId="9" fontId="0" fillId="0" borderId="2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18" fillId="39" borderId="20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9" fontId="17" fillId="0" borderId="10" xfId="1" applyNumberFormat="1" applyFont="1" applyBorder="1" applyAlignment="1">
      <alignment horizontal="center" vertical="center" textRotation="90"/>
    </xf>
    <xf numFmtId="49" fontId="17" fillId="0" borderId="11" xfId="0" applyNumberFormat="1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2" fillId="36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left" vertical="top"/>
    </xf>
    <xf numFmtId="0" fontId="17" fillId="35" borderId="15" xfId="0" applyFont="1" applyFill="1" applyBorder="1" applyAlignment="1">
      <alignment horizontal="left" vertical="center"/>
    </xf>
    <xf numFmtId="0" fontId="2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5" xfId="0" applyFont="1" applyBorder="1" applyAlignment="1">
      <alignment vertical="top"/>
    </xf>
    <xf numFmtId="0" fontId="0" fillId="3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17" fillId="34" borderId="10" xfId="0" applyNumberFormat="1" applyFont="1" applyFill="1" applyBorder="1" applyAlignment="1">
      <alignment horizontal="center" vertical="center" wrapText="1"/>
    </xf>
    <xf numFmtId="0" fontId="17" fillId="33" borderId="10" xfId="0" applyNumberFormat="1" applyFont="1" applyFill="1" applyBorder="1" applyAlignment="1">
      <alignment horizontal="center" vertical="center" wrapText="1"/>
    </xf>
    <xf numFmtId="0" fontId="0" fillId="0" borderId="0" xfId="0"/>
    <xf numFmtId="0" fontId="24" fillId="0" borderId="30" xfId="0" applyFont="1" applyBorder="1" applyAlignment="1">
      <alignment vertical="top" wrapText="1"/>
    </xf>
    <xf numFmtId="0" fontId="17" fillId="38" borderId="10" xfId="0" applyFont="1" applyFill="1" applyBorder="1" applyAlignment="1">
      <alignment horizontal="left" vertical="center"/>
    </xf>
    <xf numFmtId="14" fontId="17" fillId="38" borderId="10" xfId="0" applyNumberFormat="1" applyFont="1" applyFill="1" applyBorder="1" applyAlignment="1">
      <alignment horizontal="left" vertical="center"/>
    </xf>
    <xf numFmtId="14" fontId="0" fillId="0" borderId="10" xfId="0" applyNumberFormat="1" applyFont="1" applyBorder="1" applyAlignment="1">
      <alignment vertical="top"/>
    </xf>
    <xf numFmtId="14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center" vertical="top"/>
    </xf>
    <xf numFmtId="1" fontId="17" fillId="37" borderId="26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20" fillId="0" borderId="10" xfId="0" applyFont="1" applyFill="1" applyBorder="1" applyAlignment="1">
      <alignment horizontal="left" vertical="top" wrapText="1"/>
    </xf>
    <xf numFmtId="0" fontId="17" fillId="35" borderId="13" xfId="0" applyFont="1" applyFill="1" applyBorder="1" applyAlignment="1">
      <alignment horizontal="left" vertical="center"/>
    </xf>
    <xf numFmtId="0" fontId="17" fillId="35" borderId="12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7" fillId="35" borderId="13" xfId="0" applyFont="1" applyFill="1" applyBorder="1" applyAlignment="1">
      <alignment horizontal="left" vertical="top" wrapText="1"/>
    </xf>
    <xf numFmtId="14" fontId="17" fillId="35" borderId="13" xfId="0" applyNumberFormat="1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 vertical="top" wrapText="1"/>
    </xf>
    <xf numFmtId="0" fontId="0" fillId="0" borderId="10" xfId="0" applyBorder="1" applyAlignment="1">
      <alignment vertical="top"/>
    </xf>
    <xf numFmtId="0" fontId="0" fillId="0" borderId="15" xfId="0" quotePrefix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17" fillId="0" borderId="10" xfId="0" applyFont="1" applyBorder="1" applyAlignment="1">
      <alignment vertical="top" wrapText="1"/>
    </xf>
    <xf numFmtId="0" fontId="14" fillId="0" borderId="13" xfId="0" applyFont="1" applyBorder="1" applyAlignment="1">
      <alignment horizontal="left" vertical="center"/>
    </xf>
    <xf numFmtId="0" fontId="0" fillId="0" borderId="10" xfId="0" quotePrefix="1" applyBorder="1" applyAlignment="1">
      <alignment horizontal="left" vertical="top" wrapText="1"/>
    </xf>
    <xf numFmtId="0" fontId="24" fillId="0" borderId="10" xfId="0" applyFont="1" applyBorder="1" applyAlignment="1">
      <alignment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31" xfId="0" applyFont="1" applyBorder="1" applyAlignment="1">
      <alignment horizontal="left" vertical="top" wrapText="1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0" xfId="0" applyFill="1" applyBorder="1" applyAlignment="1">
      <alignment vertical="top" wrapText="1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0" xfId="0" quotePrefix="1" applyFill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0" fillId="0" borderId="10" xfId="0" applyFill="1" applyBorder="1" applyAlignment="1">
      <alignment vertical="top"/>
    </xf>
    <xf numFmtId="0" fontId="0" fillId="0" borderId="15" xfId="0" applyBorder="1" applyAlignment="1">
      <alignment horizontal="left" vertical="top" wrapText="1"/>
    </xf>
    <xf numFmtId="2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1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41" borderId="15" xfId="0" applyFont="1" applyFill="1" applyBorder="1" applyAlignment="1">
      <alignment horizontal="center" vertical="top"/>
    </xf>
    <xf numFmtId="0" fontId="25" fillId="41" borderId="13" xfId="0" applyFont="1" applyFill="1" applyBorder="1" applyAlignment="1">
      <alignment horizontal="center" vertical="top"/>
    </xf>
    <xf numFmtId="0" fontId="25" fillId="41" borderId="12" xfId="0" applyFont="1" applyFill="1" applyBorder="1" applyAlignment="1">
      <alignment horizontal="center" vertical="top"/>
    </xf>
    <xf numFmtId="0" fontId="25" fillId="40" borderId="15" xfId="0" applyFont="1" applyFill="1" applyBorder="1" applyAlignment="1">
      <alignment horizontal="center" vertical="top"/>
    </xf>
    <xf numFmtId="0" fontId="25" fillId="40" borderId="13" xfId="0" applyFont="1" applyFill="1" applyBorder="1" applyAlignment="1">
      <alignment horizontal="center" vertical="top"/>
    </xf>
    <xf numFmtId="0" fontId="25" fillId="40" borderId="12" xfId="0" applyFont="1" applyFill="1" applyBorder="1" applyAlignment="1">
      <alignment horizontal="center" vertical="top"/>
    </xf>
    <xf numFmtId="0" fontId="25" fillId="41" borderId="15" xfId="0" applyFont="1" applyFill="1" applyBorder="1" applyAlignment="1">
      <alignment horizontal="center" vertical="center"/>
    </xf>
    <xf numFmtId="0" fontId="25" fillId="41" borderId="13" xfId="0" applyFont="1" applyFill="1" applyBorder="1" applyAlignment="1">
      <alignment horizontal="center" vertic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Standard 2" xfId="43" xr:uid="{00000000-0005-0000-0000-000027000000}"/>
    <cellStyle name="Standard 3" xfId="44" xr:uid="{00000000-0005-0000-0000-000028000000}"/>
    <cellStyle name="Standard 3 2" xfId="47" xr:uid="{00000000-0005-0000-0000-000029000000}"/>
    <cellStyle name="Title" xfId="2" builtinId="15" customBuiltin="1"/>
    <cellStyle name="Total" xfId="18" builtinId="25" customBuiltin="1"/>
    <cellStyle name="Währung 2" xfId="46" xr:uid="{00000000-0005-0000-0000-00002E000000}"/>
    <cellStyle name="Währung 3" xfId="45" xr:uid="{00000000-0005-0000-0000-00002F000000}"/>
    <cellStyle name="Währung 3 2" xfId="48" xr:uid="{00000000-0005-0000-0000-000030000000}"/>
    <cellStyle name="Warning Text" xfId="15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/>
            </a:pPr>
            <a:r>
              <a:rPr lang="hu-HU"/>
              <a:t>Functional Test Cases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Test_Report!$A$3</c:f>
              <c:strCache>
                <c:ptCount val="1"/>
                <c:pt idx="0">
                  <c:v>Functional 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D6-4254-8B3A-415CCD9660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BD6-4254-8B3A-415CCD96603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BD6-4254-8B3A-415CCD966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(Test_Report!$D$2,Test_Report!$F$2,Test_Report!$H$2)</c:f>
              <c:strCache>
                <c:ptCount val="3"/>
                <c:pt idx="0">
                  <c:v>% ok </c:v>
                </c:pt>
                <c:pt idx="1">
                  <c:v>% not ok</c:v>
                </c:pt>
                <c:pt idx="2">
                  <c:v>% open</c:v>
                </c:pt>
              </c:strCache>
            </c:strRef>
          </c:cat>
          <c:val>
            <c:numRef>
              <c:f>(Test_Report!$C$3,Test_Report!$E$3,Test_Report!$G$3)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6-4254-8B3A-415CCD96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/>
            </a:pPr>
            <a:r>
              <a:rPr lang="hu-HU" sz="1400" b="1" i="0" u="none" strike="noStrike" baseline="0">
                <a:effectLst/>
              </a:rPr>
              <a:t>Non Functional Test Cases</a:t>
            </a:r>
            <a:endParaRPr lang="hu-HU"/>
          </a:p>
        </c:rich>
      </c:tx>
      <c:layout>
        <c:manualLayout>
          <c:xMode val="edge"/>
          <c:yMode val="edge"/>
          <c:x val="0.15606340730009469"/>
          <c:y val="1.731601731601732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Test_Report!$A$4</c:f>
              <c:strCache>
                <c:ptCount val="1"/>
                <c:pt idx="0">
                  <c:v>NonFunctional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D6-4254-8B3A-415CCD9660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BD6-4254-8B3A-415CCD96603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BD6-4254-8B3A-415CCD966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(Test_Report!$D$2,Test_Report!$F$2,Test_Report!$H$2)</c:f>
              <c:strCache>
                <c:ptCount val="3"/>
                <c:pt idx="0">
                  <c:v>% ok </c:v>
                </c:pt>
                <c:pt idx="1">
                  <c:v>% not ok</c:v>
                </c:pt>
                <c:pt idx="2">
                  <c:v>% open</c:v>
                </c:pt>
              </c:strCache>
            </c:strRef>
          </c:cat>
          <c:val>
            <c:numRef>
              <c:f>(Test_Report!$C$4,Test_Report!$E$4,Test_Report!$G$4)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6-4254-8B3A-415CCD96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28575</xdr:rowOff>
    </xdr:from>
    <xdr:to>
      <xdr:col>1</xdr:col>
      <xdr:colOff>21816</xdr:colOff>
      <xdr:row>17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184151</xdr:colOff>
      <xdr:row>6</xdr:row>
      <xdr:rowOff>28575</xdr:rowOff>
    </xdr:from>
    <xdr:to>
      <xdr:col>4</xdr:col>
      <xdr:colOff>272641</xdr:colOff>
      <xdr:row>17</xdr:row>
      <xdr:rowOff>133350</xdr:rowOff>
    </xdr:to>
    <xdr:graphicFrame macro="">
      <xdr:nvGraphicFramePr>
        <xdr:cNvPr id="9" name="Diagramm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7"/>
  <sheetViews>
    <sheetView tabSelected="1" workbookViewId="0">
      <selection activeCell="C3" sqref="C3"/>
    </sheetView>
  </sheetViews>
  <sheetFormatPr defaultColWidth="11.453125" defaultRowHeight="14.5" x14ac:dyDescent="0.35"/>
  <cols>
    <col min="1" max="1" width="35.26953125" customWidth="1"/>
    <col min="9" max="9" width="14.81640625" customWidth="1"/>
    <col min="10" max="10" width="15.26953125" customWidth="1"/>
    <col min="11" max="11" width="14.1796875" customWidth="1"/>
  </cols>
  <sheetData>
    <row r="1" spans="1:11" ht="28.5" thickBot="1" x14ac:dyDescent="0.4">
      <c r="A1" s="8" t="s">
        <v>65</v>
      </c>
      <c r="B1" s="8"/>
      <c r="C1" s="7"/>
      <c r="D1" s="7"/>
      <c r="E1" s="7"/>
      <c r="F1" s="7"/>
      <c r="G1" s="7"/>
      <c r="H1" s="7"/>
      <c r="I1" s="7"/>
      <c r="J1" s="79">
        <f ca="1">NOW()</f>
        <v>44133.618055787039</v>
      </c>
      <c r="K1" s="80"/>
    </row>
    <row r="2" spans="1:11" ht="15" thickBot="1" x14ac:dyDescent="0.4">
      <c r="A2" s="9" t="s">
        <v>13</v>
      </c>
      <c r="B2" s="13" t="s">
        <v>14</v>
      </c>
      <c r="C2" s="17" t="s">
        <v>15</v>
      </c>
      <c r="D2" s="18" t="s">
        <v>16</v>
      </c>
      <c r="E2" s="16" t="s">
        <v>17</v>
      </c>
      <c r="F2" s="21" t="s">
        <v>18</v>
      </c>
      <c r="G2" s="24" t="s">
        <v>19</v>
      </c>
      <c r="H2" s="4" t="s">
        <v>20</v>
      </c>
    </row>
    <row r="3" spans="1:11" x14ac:dyDescent="0.35">
      <c r="A3" s="72" t="s">
        <v>58</v>
      </c>
      <c r="B3" s="14">
        <f>C3+E3+G3</f>
        <v>34</v>
      </c>
      <c r="C3" s="5">
        <f>Functional_TC!K3</f>
        <v>16</v>
      </c>
      <c r="D3" s="19">
        <f t="shared" ref="D3:D4" si="0">C3/B3</f>
        <v>0.47058823529411764</v>
      </c>
      <c r="E3" s="11">
        <f>Functional_TC!L3</f>
        <v>0</v>
      </c>
      <c r="F3" s="22">
        <f t="shared" ref="F3:F4" si="1">E3/B3</f>
        <v>0</v>
      </c>
      <c r="G3" s="5">
        <f>Functional_TC!M3</f>
        <v>18</v>
      </c>
      <c r="H3" s="19">
        <f t="shared" ref="H3:H4" si="2">G3/B3</f>
        <v>0.52941176470588236</v>
      </c>
    </row>
    <row r="4" spans="1:11" x14ac:dyDescent="0.35">
      <c r="A4" s="73" t="s">
        <v>57</v>
      </c>
      <c r="B4" s="15">
        <f>C4+E4+G4</f>
        <v>4</v>
      </c>
      <c r="C4" s="1">
        <f>NonFunctional_TC!N3</f>
        <v>0</v>
      </c>
      <c r="D4" s="20">
        <f t="shared" si="0"/>
        <v>0</v>
      </c>
      <c r="E4" s="12">
        <f>NonFunctional_TC!O3</f>
        <v>0</v>
      </c>
      <c r="F4" s="23">
        <f t="shared" si="1"/>
        <v>0</v>
      </c>
      <c r="G4" s="1">
        <f>NonFunctional_TC!P3</f>
        <v>4</v>
      </c>
      <c r="H4" s="20">
        <f t="shared" si="2"/>
        <v>1</v>
      </c>
    </row>
    <row r="5" spans="1:11" ht="15" thickBot="1" x14ac:dyDescent="0.4">
      <c r="A5" s="10" t="s">
        <v>21</v>
      </c>
      <c r="B5" s="49">
        <f>SUM(B3:B4)</f>
        <v>38</v>
      </c>
      <c r="C5" s="6"/>
      <c r="D5" s="6"/>
      <c r="E5" s="6"/>
      <c r="F5" s="6"/>
      <c r="G5" s="6"/>
      <c r="H5" s="6"/>
    </row>
    <row r="12" spans="1:11" x14ac:dyDescent="0.35">
      <c r="A12" s="6"/>
      <c r="B12" s="6"/>
      <c r="C12" s="6"/>
      <c r="D12" s="6"/>
    </row>
    <row r="13" spans="1:11" x14ac:dyDescent="0.35">
      <c r="A13" s="6"/>
      <c r="B13" s="6"/>
      <c r="C13" s="6"/>
      <c r="D13" s="6"/>
    </row>
    <row r="14" spans="1:11" x14ac:dyDescent="0.35">
      <c r="A14" s="6"/>
      <c r="B14" s="6"/>
      <c r="C14" s="6"/>
      <c r="D14" s="6"/>
    </row>
    <row r="15" spans="1:11" x14ac:dyDescent="0.35">
      <c r="A15" s="6"/>
      <c r="B15" s="6"/>
      <c r="C15" s="6"/>
      <c r="D15" s="6"/>
    </row>
    <row r="16" spans="1:11" x14ac:dyDescent="0.35">
      <c r="A16" s="6"/>
      <c r="B16" s="6"/>
      <c r="C16" s="6"/>
      <c r="D16" s="6"/>
    </row>
    <row r="17" spans="5:8" x14ac:dyDescent="0.35">
      <c r="E17" s="6"/>
      <c r="F17" s="6"/>
      <c r="G17" s="6"/>
      <c r="H17" s="6"/>
    </row>
  </sheetData>
  <mergeCells count="1">
    <mergeCell ref="J1:K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zoomScale="55" zoomScaleNormal="55" workbookViewId="0">
      <selection activeCell="D6" sqref="D6"/>
    </sheetView>
  </sheetViews>
  <sheetFormatPr defaultRowHeight="14.5" x14ac:dyDescent="0.35"/>
  <cols>
    <col min="1" max="1" width="16.1796875" customWidth="1"/>
    <col min="2" max="2" width="50.1796875" customWidth="1"/>
    <col min="3" max="3" width="15.81640625" customWidth="1"/>
    <col min="4" max="4" width="51" customWidth="1"/>
    <col min="5" max="5" width="50.453125" customWidth="1"/>
    <col min="6" max="6" width="51.26953125" customWidth="1"/>
    <col min="7" max="7" width="16.1796875" customWidth="1"/>
    <col min="8" max="10" width="15.81640625" customWidth="1"/>
    <col min="11" max="11" width="12.7265625" customWidth="1"/>
    <col min="12" max="13" width="13" customWidth="1"/>
  </cols>
  <sheetData>
    <row r="1" spans="1:13" ht="71.5" x14ac:dyDescent="0.35">
      <c r="A1" s="31" t="s">
        <v>28</v>
      </c>
      <c r="B1" s="31" t="s">
        <v>29</v>
      </c>
      <c r="C1" s="31" t="s">
        <v>1</v>
      </c>
      <c r="D1" s="31" t="s">
        <v>30</v>
      </c>
      <c r="E1" s="31" t="s">
        <v>31</v>
      </c>
      <c r="F1" s="31" t="s">
        <v>32</v>
      </c>
      <c r="G1" s="31" t="s">
        <v>2</v>
      </c>
      <c r="H1" s="31" t="s">
        <v>4</v>
      </c>
      <c r="I1" s="31" t="s">
        <v>5</v>
      </c>
      <c r="J1" s="31" t="s">
        <v>6</v>
      </c>
      <c r="K1" s="28" t="s">
        <v>7</v>
      </c>
      <c r="L1" s="28" t="s">
        <v>8</v>
      </c>
      <c r="M1" s="28" t="s">
        <v>9</v>
      </c>
    </row>
    <row r="2" spans="1:13" ht="23.5" x14ac:dyDescent="0.35">
      <c r="A2" s="81" t="s">
        <v>49</v>
      </c>
      <c r="B2" s="81"/>
      <c r="C2" s="81"/>
      <c r="D2" s="81"/>
      <c r="E2" s="81"/>
      <c r="F2" s="81"/>
      <c r="G2" s="81"/>
      <c r="H2" s="81"/>
      <c r="I2" s="81"/>
      <c r="J2" s="81"/>
      <c r="K2" s="27">
        <f>K3/M62</f>
        <v>0.59259259259259256</v>
      </c>
      <c r="L2" s="27">
        <f>L3/M62</f>
        <v>0</v>
      </c>
      <c r="M2" s="27">
        <f>M3/M62</f>
        <v>0.66666666666666663</v>
      </c>
    </row>
    <row r="3" spans="1:13" x14ac:dyDescent="0.35">
      <c r="A3" s="82"/>
      <c r="B3" s="82"/>
      <c r="C3" s="82"/>
      <c r="D3" s="82"/>
      <c r="E3" s="82"/>
      <c r="F3" s="82"/>
      <c r="G3" s="82"/>
      <c r="H3" s="82"/>
      <c r="I3" s="82"/>
      <c r="J3" s="82"/>
      <c r="K3" s="40">
        <f>SUM(K5:K61)</f>
        <v>16</v>
      </c>
      <c r="L3" s="39">
        <f>SUM(L5:L61)</f>
        <v>0</v>
      </c>
      <c r="M3" s="39">
        <f>SUM(M5:M61)</f>
        <v>18</v>
      </c>
    </row>
    <row r="4" spans="1:13" ht="21" x14ac:dyDescent="0.35">
      <c r="A4" s="83" t="s">
        <v>64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x14ac:dyDescent="0.35">
      <c r="A5" s="33" t="s">
        <v>114</v>
      </c>
      <c r="B5" s="53"/>
      <c r="C5" s="53"/>
      <c r="D5" s="56"/>
      <c r="E5" s="56"/>
      <c r="F5" s="53"/>
      <c r="G5" s="53"/>
      <c r="H5" s="57" t="s">
        <v>33</v>
      </c>
      <c r="I5" s="57">
        <v>44132</v>
      </c>
      <c r="J5" s="54" t="s">
        <v>34</v>
      </c>
      <c r="K5" s="37">
        <v>1</v>
      </c>
      <c r="L5" s="37">
        <v>0</v>
      </c>
      <c r="M5" s="37">
        <v>1</v>
      </c>
    </row>
    <row r="6" spans="1:13" ht="43.5" x14ac:dyDescent="0.35">
      <c r="A6" s="59" t="s">
        <v>35</v>
      </c>
      <c r="B6" s="42" t="s">
        <v>115</v>
      </c>
      <c r="C6" s="60"/>
      <c r="D6" s="61" t="s">
        <v>134</v>
      </c>
      <c r="E6" s="62" t="s">
        <v>137</v>
      </c>
      <c r="F6" s="63"/>
      <c r="G6" s="64"/>
      <c r="H6" s="44"/>
      <c r="I6" s="44"/>
      <c r="J6" s="43"/>
      <c r="K6" s="48"/>
      <c r="L6" s="48"/>
      <c r="M6" s="48"/>
    </row>
    <row r="7" spans="1:13" x14ac:dyDescent="0.35">
      <c r="A7" s="33" t="s">
        <v>69</v>
      </c>
      <c r="B7" s="53"/>
      <c r="C7" s="53"/>
      <c r="D7" s="56"/>
      <c r="E7" s="56"/>
      <c r="F7" s="53"/>
      <c r="G7" s="53"/>
      <c r="H7" s="57" t="s">
        <v>33</v>
      </c>
      <c r="I7" s="57">
        <v>44132</v>
      </c>
      <c r="J7" s="54" t="s">
        <v>34</v>
      </c>
      <c r="K7" s="69">
        <v>1</v>
      </c>
      <c r="L7" s="69">
        <f>IF(G7="error",1,0)</f>
        <v>0</v>
      </c>
      <c r="M7" s="69">
        <f>IF(G7="",1,0)</f>
        <v>1</v>
      </c>
    </row>
    <row r="8" spans="1:13" ht="58" x14ac:dyDescent="0.35">
      <c r="A8" s="59" t="s">
        <v>36</v>
      </c>
      <c r="B8" s="42" t="s">
        <v>70</v>
      </c>
      <c r="C8" s="60"/>
      <c r="D8" s="61" t="s">
        <v>129</v>
      </c>
      <c r="E8" s="62" t="s">
        <v>135</v>
      </c>
      <c r="F8" s="63"/>
      <c r="G8" s="64"/>
      <c r="H8" s="43"/>
      <c r="I8" s="44"/>
      <c r="J8" s="43"/>
      <c r="K8" s="70"/>
      <c r="L8" s="70"/>
      <c r="M8" s="70"/>
    </row>
    <row r="9" spans="1:13" x14ac:dyDescent="0.35">
      <c r="A9" s="33" t="s">
        <v>71</v>
      </c>
      <c r="B9" s="53"/>
      <c r="C9" s="53"/>
      <c r="D9" s="56"/>
      <c r="E9" s="56"/>
      <c r="F9" s="53"/>
      <c r="G9" s="53"/>
      <c r="H9" s="57" t="s">
        <v>33</v>
      </c>
      <c r="I9" s="57">
        <v>44132</v>
      </c>
      <c r="J9" s="54" t="s">
        <v>34</v>
      </c>
      <c r="K9" s="69">
        <f>IF(G9="ok",1,0)</f>
        <v>0</v>
      </c>
      <c r="L9" s="69">
        <f>IF(G9="error",1,0)</f>
        <v>0</v>
      </c>
      <c r="M9" s="69">
        <f>IF(G9="",1,0)</f>
        <v>1</v>
      </c>
    </row>
    <row r="10" spans="1:13" ht="58" x14ac:dyDescent="0.35">
      <c r="A10" s="59" t="s">
        <v>37</v>
      </c>
      <c r="B10" s="42" t="s">
        <v>72</v>
      </c>
      <c r="C10" s="60"/>
      <c r="D10" s="61" t="s">
        <v>130</v>
      </c>
      <c r="E10" s="62" t="s">
        <v>132</v>
      </c>
      <c r="F10" s="63"/>
      <c r="G10" s="64"/>
      <c r="H10" s="43"/>
      <c r="I10" s="44"/>
      <c r="J10" s="43"/>
      <c r="K10" s="70"/>
      <c r="L10" s="70"/>
      <c r="M10" s="70"/>
    </row>
    <row r="11" spans="1:13" x14ac:dyDescent="0.35">
      <c r="A11" s="33" t="s">
        <v>73</v>
      </c>
      <c r="B11" s="53"/>
      <c r="C11" s="53"/>
      <c r="D11" s="56"/>
      <c r="E11" s="56"/>
      <c r="F11" s="53"/>
      <c r="G11" s="53"/>
      <c r="H11" s="57" t="s">
        <v>33</v>
      </c>
      <c r="I11" s="57">
        <v>44132</v>
      </c>
      <c r="J11" s="54" t="s">
        <v>34</v>
      </c>
      <c r="K11" s="69">
        <v>0</v>
      </c>
      <c r="L11" s="69">
        <f>IF(G11="error",1,0)</f>
        <v>0</v>
      </c>
      <c r="M11" s="69">
        <v>1</v>
      </c>
    </row>
    <row r="12" spans="1:13" ht="58" x14ac:dyDescent="0.35">
      <c r="A12" s="77" t="s">
        <v>38</v>
      </c>
      <c r="B12" s="66" t="s">
        <v>74</v>
      </c>
      <c r="C12" s="65"/>
      <c r="D12" s="67" t="s">
        <v>131</v>
      </c>
      <c r="E12" s="68" t="s">
        <v>133</v>
      </c>
      <c r="F12" s="63"/>
      <c r="G12" s="64"/>
      <c r="H12" s="43"/>
      <c r="I12" s="44"/>
      <c r="J12" s="43"/>
      <c r="K12" s="70"/>
      <c r="L12" s="70"/>
      <c r="M12" s="70"/>
    </row>
    <row r="13" spans="1:13" x14ac:dyDescent="0.35">
      <c r="A13" s="33" t="s">
        <v>116</v>
      </c>
      <c r="B13" s="53"/>
      <c r="C13" s="53"/>
      <c r="D13" s="56"/>
      <c r="E13" s="56"/>
      <c r="F13" s="53"/>
      <c r="G13" s="53"/>
      <c r="H13" s="57" t="s">
        <v>33</v>
      </c>
      <c r="I13" s="57">
        <v>44132</v>
      </c>
      <c r="J13" s="54" t="s">
        <v>34</v>
      </c>
      <c r="K13" s="69">
        <v>0</v>
      </c>
      <c r="L13" s="69">
        <v>0</v>
      </c>
      <c r="M13" s="69">
        <v>1</v>
      </c>
    </row>
    <row r="14" spans="1:13" ht="58" x14ac:dyDescent="0.35">
      <c r="A14" s="59" t="s">
        <v>39</v>
      </c>
      <c r="B14" s="42" t="s">
        <v>117</v>
      </c>
      <c r="C14" s="60"/>
      <c r="D14" s="61" t="s">
        <v>136</v>
      </c>
      <c r="E14" s="62" t="s">
        <v>138</v>
      </c>
      <c r="F14" s="63"/>
      <c r="G14" s="64"/>
      <c r="H14" s="43"/>
      <c r="I14" s="44"/>
      <c r="J14" s="43"/>
      <c r="K14" s="70"/>
      <c r="L14" s="70"/>
      <c r="M14" s="70"/>
    </row>
    <row r="15" spans="1:13" x14ac:dyDescent="0.35">
      <c r="A15" s="33" t="s">
        <v>118</v>
      </c>
      <c r="B15" s="53"/>
      <c r="C15" s="53"/>
      <c r="D15" s="56"/>
      <c r="E15" s="56"/>
      <c r="F15" s="53"/>
      <c r="G15" s="53"/>
      <c r="H15" s="57" t="s">
        <v>33</v>
      </c>
      <c r="I15" s="57">
        <v>44132</v>
      </c>
      <c r="J15" s="54" t="s">
        <v>34</v>
      </c>
      <c r="K15" s="69">
        <v>1</v>
      </c>
      <c r="L15" s="69">
        <f>IF(G15="error",1,0)</f>
        <v>0</v>
      </c>
      <c r="M15" s="69">
        <f>IF(G15="",1,0)</f>
        <v>1</v>
      </c>
    </row>
    <row r="16" spans="1:13" ht="58" x14ac:dyDescent="0.35">
      <c r="A16" s="59" t="s">
        <v>40</v>
      </c>
      <c r="B16" s="42" t="s">
        <v>75</v>
      </c>
      <c r="C16" s="60"/>
      <c r="D16" s="61" t="s">
        <v>113</v>
      </c>
      <c r="E16" s="62" t="s">
        <v>137</v>
      </c>
      <c r="F16" s="63"/>
      <c r="G16" s="64"/>
      <c r="H16" s="43"/>
      <c r="I16" s="44"/>
      <c r="J16" s="43"/>
      <c r="K16" s="70"/>
      <c r="L16" s="70"/>
      <c r="M16" s="70"/>
    </row>
    <row r="17" spans="1:13" x14ac:dyDescent="0.35">
      <c r="A17" s="33" t="s">
        <v>76</v>
      </c>
      <c r="B17" s="53"/>
      <c r="C17" s="53"/>
      <c r="D17" s="56"/>
      <c r="E17" s="56"/>
      <c r="F17" s="53"/>
      <c r="G17" s="53"/>
      <c r="H17" s="57" t="s">
        <v>33</v>
      </c>
      <c r="I17" s="57">
        <v>44132</v>
      </c>
      <c r="J17" s="54" t="s">
        <v>34</v>
      </c>
      <c r="K17" s="69">
        <f>IF(G17="ok",1,0)</f>
        <v>0</v>
      </c>
      <c r="L17" s="69">
        <f>IF(G17="error",1,0)</f>
        <v>0</v>
      </c>
      <c r="M17" s="69">
        <f>IF(G17="",1,0)</f>
        <v>1</v>
      </c>
    </row>
    <row r="18" spans="1:13" ht="43.5" x14ac:dyDescent="0.35">
      <c r="A18" s="59" t="s">
        <v>41</v>
      </c>
      <c r="B18" s="42" t="s">
        <v>77</v>
      </c>
      <c r="C18" s="60"/>
      <c r="D18" s="61" t="s">
        <v>145</v>
      </c>
      <c r="E18" s="62" t="s">
        <v>139</v>
      </c>
      <c r="F18" s="76"/>
      <c r="G18" s="64"/>
      <c r="H18" s="43"/>
      <c r="I18" s="44"/>
      <c r="J18" s="43"/>
      <c r="K18" s="70"/>
      <c r="L18" s="70"/>
      <c r="M18" s="70"/>
    </row>
    <row r="19" spans="1:13" ht="21" x14ac:dyDescent="0.35">
      <c r="A19" s="83" t="s">
        <v>66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5"/>
    </row>
    <row r="20" spans="1:13" x14ac:dyDescent="0.35">
      <c r="A20" s="33" t="s">
        <v>140</v>
      </c>
      <c r="B20" s="53"/>
      <c r="C20" s="53"/>
      <c r="D20" s="56"/>
      <c r="E20" s="56"/>
      <c r="F20" s="56"/>
      <c r="G20" s="53"/>
      <c r="H20" s="57" t="s">
        <v>33</v>
      </c>
      <c r="I20" s="57">
        <v>44132</v>
      </c>
      <c r="J20" s="54" t="s">
        <v>34</v>
      </c>
      <c r="K20" s="69">
        <v>1</v>
      </c>
      <c r="L20" s="69">
        <f t="shared" ref="L20" si="0">IF(G20="error",1,0)</f>
        <v>0</v>
      </c>
      <c r="M20" s="69">
        <f t="shared" ref="M20" si="1">IF(G20="",1,0)</f>
        <v>1</v>
      </c>
    </row>
    <row r="21" spans="1:13" ht="87" x14ac:dyDescent="0.35">
      <c r="A21" s="59" t="s">
        <v>35</v>
      </c>
      <c r="B21" s="61" t="s">
        <v>141</v>
      </c>
      <c r="C21" s="60"/>
      <c r="D21" s="61" t="s">
        <v>146</v>
      </c>
      <c r="E21" s="62" t="s">
        <v>147</v>
      </c>
      <c r="F21" s="3"/>
      <c r="G21" s="64"/>
      <c r="H21" s="43"/>
      <c r="I21" s="44"/>
      <c r="J21" s="43"/>
      <c r="K21" s="70"/>
      <c r="L21" s="70"/>
      <c r="M21" s="70"/>
    </row>
    <row r="22" spans="1:13" x14ac:dyDescent="0.35">
      <c r="A22" s="33" t="s">
        <v>149</v>
      </c>
      <c r="B22" s="53"/>
      <c r="C22" s="53"/>
      <c r="D22" s="56"/>
      <c r="E22" s="56"/>
      <c r="F22" s="56"/>
      <c r="G22" s="53"/>
      <c r="H22" s="57" t="s">
        <v>33</v>
      </c>
      <c r="I22" s="57">
        <v>44132</v>
      </c>
      <c r="J22" s="54" t="s">
        <v>34</v>
      </c>
      <c r="K22" s="69">
        <f>IF(G22="ok",1,0)</f>
        <v>0</v>
      </c>
      <c r="L22" s="69">
        <f>IF(G22="error",1,0)</f>
        <v>0</v>
      </c>
      <c r="M22" s="69">
        <f>IF(G22="",1,0)</f>
        <v>1</v>
      </c>
    </row>
    <row r="23" spans="1:13" ht="87" x14ac:dyDescent="0.35">
      <c r="A23" s="59" t="s">
        <v>36</v>
      </c>
      <c r="B23" s="61" t="s">
        <v>150</v>
      </c>
      <c r="C23" s="60"/>
      <c r="D23" s="61" t="s">
        <v>151</v>
      </c>
      <c r="E23" s="62" t="s">
        <v>152</v>
      </c>
      <c r="F23" s="74"/>
      <c r="G23" s="64"/>
      <c r="H23" s="43"/>
      <c r="I23" s="44"/>
      <c r="J23" s="43"/>
      <c r="K23" s="70"/>
      <c r="L23" s="70"/>
      <c r="M23" s="70"/>
    </row>
    <row r="24" spans="1:13" x14ac:dyDescent="0.35">
      <c r="A24" s="33" t="s">
        <v>142</v>
      </c>
      <c r="B24" s="53"/>
      <c r="C24" s="53"/>
      <c r="D24" s="56"/>
      <c r="E24" s="56"/>
      <c r="F24" s="56"/>
      <c r="G24" s="53"/>
      <c r="H24" s="57" t="s">
        <v>33</v>
      </c>
      <c r="I24" s="57">
        <v>44132</v>
      </c>
      <c r="J24" s="54" t="s">
        <v>34</v>
      </c>
      <c r="K24" s="69">
        <v>1</v>
      </c>
      <c r="L24" s="69">
        <f>IF(G24="error",1,0)</f>
        <v>0</v>
      </c>
      <c r="M24" s="69">
        <v>1</v>
      </c>
    </row>
    <row r="25" spans="1:13" ht="87" x14ac:dyDescent="0.35">
      <c r="A25" s="59" t="s">
        <v>37</v>
      </c>
      <c r="B25" s="61" t="s">
        <v>154</v>
      </c>
      <c r="C25" s="60"/>
      <c r="D25" s="61" t="s">
        <v>148</v>
      </c>
      <c r="E25" s="62" t="s">
        <v>153</v>
      </c>
      <c r="F25" s="3"/>
      <c r="G25" s="64"/>
      <c r="H25" s="63"/>
      <c r="I25" s="43"/>
      <c r="J25" s="43"/>
      <c r="K25" s="70"/>
      <c r="L25" s="70"/>
      <c r="M25" s="70"/>
    </row>
    <row r="26" spans="1:13" x14ac:dyDescent="0.35">
      <c r="A26" s="33" t="s">
        <v>143</v>
      </c>
      <c r="B26" s="53"/>
      <c r="C26" s="53"/>
      <c r="D26" s="56"/>
      <c r="E26" s="56"/>
      <c r="F26" s="56"/>
      <c r="G26" s="53"/>
      <c r="H26" s="57" t="s">
        <v>33</v>
      </c>
      <c r="I26" s="57">
        <v>44132</v>
      </c>
      <c r="J26" s="54" t="s">
        <v>34</v>
      </c>
      <c r="K26" s="69">
        <f>IF(G26="ok",1,0)</f>
        <v>0</v>
      </c>
      <c r="L26" s="69">
        <f>IF(G26="error",1,0)</f>
        <v>0</v>
      </c>
      <c r="M26" s="69">
        <f>IF(G26="",1,0)</f>
        <v>1</v>
      </c>
    </row>
    <row r="27" spans="1:13" ht="87" x14ac:dyDescent="0.35">
      <c r="A27" s="77" t="s">
        <v>38</v>
      </c>
      <c r="B27" s="61" t="s">
        <v>144</v>
      </c>
      <c r="C27" s="60"/>
      <c r="D27" s="61" t="s">
        <v>155</v>
      </c>
      <c r="E27" s="62" t="s">
        <v>166</v>
      </c>
      <c r="F27" s="3"/>
      <c r="G27" s="64"/>
      <c r="H27" s="43"/>
      <c r="I27" s="44"/>
      <c r="J27" s="43"/>
      <c r="K27" s="70"/>
      <c r="L27" s="70"/>
      <c r="M27" s="70"/>
    </row>
    <row r="28" spans="1:13" x14ac:dyDescent="0.35">
      <c r="A28" s="33" t="s">
        <v>78</v>
      </c>
      <c r="B28" s="53"/>
      <c r="C28" s="53"/>
      <c r="D28" s="56"/>
      <c r="E28" s="56"/>
      <c r="F28" s="56"/>
      <c r="G28" s="53"/>
      <c r="H28" s="57" t="s">
        <v>33</v>
      </c>
      <c r="I28" s="57">
        <v>44132</v>
      </c>
      <c r="J28" s="54" t="s">
        <v>34</v>
      </c>
      <c r="K28" s="69">
        <f>IF(G28="ok",1,0)</f>
        <v>0</v>
      </c>
      <c r="L28" s="69">
        <f>IF(G28="error",1,0)</f>
        <v>0</v>
      </c>
      <c r="M28" s="69">
        <f>IF(G28="",1,0)</f>
        <v>1</v>
      </c>
    </row>
    <row r="29" spans="1:13" ht="87" x14ac:dyDescent="0.35">
      <c r="A29" s="77" t="s">
        <v>39</v>
      </c>
      <c r="B29" s="61" t="s">
        <v>92</v>
      </c>
      <c r="C29" s="60"/>
      <c r="D29" s="61" t="s">
        <v>156</v>
      </c>
      <c r="E29" s="62" t="s">
        <v>158</v>
      </c>
      <c r="F29" s="3"/>
      <c r="G29" s="64"/>
      <c r="H29" s="43"/>
      <c r="I29" s="44"/>
      <c r="J29" s="43"/>
      <c r="K29" s="70"/>
      <c r="L29" s="70"/>
      <c r="M29" s="70"/>
    </row>
    <row r="30" spans="1:13" x14ac:dyDescent="0.35">
      <c r="A30" s="33" t="s">
        <v>79</v>
      </c>
      <c r="B30" s="53"/>
      <c r="C30" s="53"/>
      <c r="D30" s="56"/>
      <c r="E30" s="56"/>
      <c r="F30" s="56"/>
      <c r="G30" s="53"/>
      <c r="H30" s="57" t="s">
        <v>33</v>
      </c>
      <c r="I30" s="57">
        <v>44132</v>
      </c>
      <c r="J30" s="54" t="s">
        <v>34</v>
      </c>
      <c r="K30" s="69">
        <f>IF(G30="ok",1,0)</f>
        <v>0</v>
      </c>
      <c r="L30" s="69">
        <f>IF(G30="error",1,0)</f>
        <v>0</v>
      </c>
      <c r="M30" s="69">
        <f>IF(G30="",1,0)</f>
        <v>1</v>
      </c>
    </row>
    <row r="31" spans="1:13" ht="87" x14ac:dyDescent="0.35">
      <c r="A31" s="59" t="s">
        <v>40</v>
      </c>
      <c r="B31" s="61" t="s">
        <v>91</v>
      </c>
      <c r="C31" s="60"/>
      <c r="D31" s="61" t="s">
        <v>157</v>
      </c>
      <c r="E31" s="62" t="s">
        <v>158</v>
      </c>
      <c r="F31" s="3"/>
      <c r="G31" s="64"/>
      <c r="H31" s="43"/>
      <c r="I31" s="44"/>
      <c r="J31" s="43"/>
      <c r="K31" s="70"/>
      <c r="L31" s="70"/>
      <c r="M31" s="70"/>
    </row>
    <row r="32" spans="1:13" x14ac:dyDescent="0.35">
      <c r="A32" s="33" t="s">
        <v>80</v>
      </c>
      <c r="B32" s="53"/>
      <c r="C32" s="53"/>
      <c r="D32" s="56"/>
      <c r="E32" s="56"/>
      <c r="F32" s="56"/>
      <c r="G32" s="53"/>
      <c r="H32" s="57" t="s">
        <v>33</v>
      </c>
      <c r="I32" s="57">
        <v>44132</v>
      </c>
      <c r="J32" s="54" t="s">
        <v>34</v>
      </c>
      <c r="K32" s="69">
        <f>IF(G32="ok",1,0)</f>
        <v>0</v>
      </c>
      <c r="L32" s="69">
        <f>IF(G32="error",1,0)</f>
        <v>0</v>
      </c>
      <c r="M32" s="69">
        <f>IF(G32="",1,0)</f>
        <v>1</v>
      </c>
    </row>
    <row r="33" spans="1:13" ht="101.5" x14ac:dyDescent="0.35">
      <c r="A33" s="77" t="s">
        <v>41</v>
      </c>
      <c r="B33" s="61" t="s">
        <v>90</v>
      </c>
      <c r="C33" s="60"/>
      <c r="D33" s="61" t="s">
        <v>159</v>
      </c>
      <c r="E33" s="62" t="s">
        <v>167</v>
      </c>
      <c r="F33" s="3"/>
      <c r="G33" s="64"/>
      <c r="H33" s="43"/>
      <c r="I33" s="44"/>
      <c r="J33" s="43"/>
      <c r="K33" s="70"/>
      <c r="L33" s="70"/>
      <c r="M33" s="70"/>
    </row>
    <row r="34" spans="1:13" x14ac:dyDescent="0.35">
      <c r="A34" s="33" t="s">
        <v>81</v>
      </c>
      <c r="B34" s="53"/>
      <c r="C34" s="53"/>
      <c r="D34" s="56"/>
      <c r="E34" s="56"/>
      <c r="F34" s="56"/>
      <c r="G34" s="53"/>
      <c r="H34" s="57" t="s">
        <v>33</v>
      </c>
      <c r="I34" s="57">
        <v>44132</v>
      </c>
      <c r="J34" s="54" t="s">
        <v>34</v>
      </c>
      <c r="K34" s="69">
        <v>1</v>
      </c>
      <c r="L34" s="69">
        <f>IF(G34="error",1,0)</f>
        <v>0</v>
      </c>
      <c r="M34" s="69">
        <f>IF(G34="",1,0)</f>
        <v>1</v>
      </c>
    </row>
    <row r="35" spans="1:13" ht="58" x14ac:dyDescent="0.35">
      <c r="A35" s="59" t="s">
        <v>42</v>
      </c>
      <c r="B35" s="61" t="s">
        <v>89</v>
      </c>
      <c r="C35" s="60"/>
      <c r="D35" s="61" t="s">
        <v>160</v>
      </c>
      <c r="E35" s="62" t="s">
        <v>161</v>
      </c>
      <c r="F35" s="3"/>
      <c r="G35" s="64"/>
      <c r="H35" s="43"/>
      <c r="I35" s="44"/>
      <c r="J35" s="43"/>
      <c r="K35" s="70"/>
      <c r="L35" s="70"/>
      <c r="M35" s="70"/>
    </row>
    <row r="36" spans="1:13" x14ac:dyDescent="0.35">
      <c r="A36" s="33" t="s">
        <v>82</v>
      </c>
      <c r="B36" s="53"/>
      <c r="C36" s="53"/>
      <c r="D36" s="56"/>
      <c r="E36" s="56"/>
      <c r="F36" s="56"/>
      <c r="G36" s="53"/>
      <c r="H36" s="57" t="s">
        <v>33</v>
      </c>
      <c r="I36" s="57">
        <v>44132</v>
      </c>
      <c r="J36" s="54" t="s">
        <v>34</v>
      </c>
      <c r="K36" s="69">
        <f>IF(G36="ok",1,0)</f>
        <v>0</v>
      </c>
      <c r="L36" s="69">
        <f>IF(G36="error",1,0)</f>
        <v>0</v>
      </c>
      <c r="M36" s="69">
        <f>IF(G36="",1,0)</f>
        <v>1</v>
      </c>
    </row>
    <row r="37" spans="1:13" ht="58" x14ac:dyDescent="0.35">
      <c r="A37" s="59" t="s">
        <v>43</v>
      </c>
      <c r="B37" s="61" t="s">
        <v>162</v>
      </c>
      <c r="C37" s="60"/>
      <c r="D37" s="61" t="s">
        <v>163</v>
      </c>
      <c r="E37" s="62" t="s">
        <v>164</v>
      </c>
      <c r="F37" s="3"/>
      <c r="G37" s="64"/>
      <c r="H37" s="63"/>
      <c r="I37" s="43"/>
      <c r="J37" s="43"/>
      <c r="K37" s="70"/>
      <c r="L37" s="70"/>
      <c r="M37" s="70"/>
    </row>
    <row r="38" spans="1:13" x14ac:dyDescent="0.35">
      <c r="A38" s="33" t="s">
        <v>83</v>
      </c>
      <c r="B38" s="53"/>
      <c r="C38" s="53"/>
      <c r="D38" s="56"/>
      <c r="E38" s="56"/>
      <c r="F38" s="56"/>
      <c r="G38" s="53"/>
      <c r="H38" s="57" t="s">
        <v>33</v>
      </c>
      <c r="I38" s="57">
        <v>44132</v>
      </c>
      <c r="J38" s="54" t="s">
        <v>34</v>
      </c>
      <c r="K38" s="69">
        <f>IF(G38="ok",1,0)</f>
        <v>0</v>
      </c>
      <c r="L38" s="69">
        <f>IF(G38="error",1,0)</f>
        <v>0</v>
      </c>
      <c r="M38" s="69">
        <f>IF(G38="",1,0)</f>
        <v>1</v>
      </c>
    </row>
    <row r="39" spans="1:13" ht="58" x14ac:dyDescent="0.35">
      <c r="A39" s="59" t="s">
        <v>44</v>
      </c>
      <c r="B39" s="61" t="s">
        <v>88</v>
      </c>
      <c r="C39" s="60"/>
      <c r="D39" s="61" t="s">
        <v>165</v>
      </c>
      <c r="E39" s="62" t="s">
        <v>164</v>
      </c>
      <c r="F39" s="3"/>
      <c r="G39" s="64"/>
      <c r="H39" s="63"/>
      <c r="I39" s="43"/>
      <c r="J39" s="43"/>
      <c r="K39" s="70"/>
      <c r="L39" s="70"/>
      <c r="M39" s="70"/>
    </row>
    <row r="40" spans="1:13" x14ac:dyDescent="0.35">
      <c r="A40" s="33" t="s">
        <v>84</v>
      </c>
      <c r="B40" s="53"/>
      <c r="C40" s="53"/>
      <c r="D40" s="56"/>
      <c r="E40" s="56"/>
      <c r="F40" s="56"/>
      <c r="G40" s="53"/>
      <c r="H40" s="57" t="s">
        <v>33</v>
      </c>
      <c r="I40" s="57">
        <v>44132</v>
      </c>
      <c r="J40" s="54" t="s">
        <v>34</v>
      </c>
      <c r="K40" s="69">
        <v>1</v>
      </c>
      <c r="L40" s="69">
        <f>IF(G40="error",1,0)</f>
        <v>0</v>
      </c>
      <c r="M40" s="69">
        <f>IF(G40="",1,0)</f>
        <v>1</v>
      </c>
    </row>
    <row r="41" spans="1:13" ht="58" x14ac:dyDescent="0.35">
      <c r="A41" s="59" t="s">
        <v>45</v>
      </c>
      <c r="B41" s="61" t="s">
        <v>87</v>
      </c>
      <c r="C41" s="60"/>
      <c r="D41" s="61" t="s">
        <v>168</v>
      </c>
      <c r="E41" s="62" t="s">
        <v>169</v>
      </c>
      <c r="F41" s="52"/>
      <c r="G41" s="64"/>
      <c r="H41" s="43"/>
      <c r="I41" s="44"/>
      <c r="J41" s="43"/>
      <c r="K41" s="70"/>
      <c r="L41" s="70"/>
      <c r="M41" s="70"/>
    </row>
    <row r="42" spans="1:13" x14ac:dyDescent="0.35">
      <c r="A42" s="33" t="s">
        <v>85</v>
      </c>
      <c r="B42" s="53"/>
      <c r="C42" s="53"/>
      <c r="D42" s="56"/>
      <c r="E42" s="56"/>
      <c r="F42" s="56"/>
      <c r="G42" s="53"/>
      <c r="H42" s="57" t="s">
        <v>33</v>
      </c>
      <c r="I42" s="57">
        <v>44132</v>
      </c>
      <c r="J42" s="54" t="s">
        <v>34</v>
      </c>
      <c r="K42" s="69">
        <v>1</v>
      </c>
      <c r="L42" s="69">
        <f>IF(G42="error",1,0)</f>
        <v>0</v>
      </c>
      <c r="M42" s="69">
        <v>0</v>
      </c>
    </row>
    <row r="43" spans="1:13" ht="43.5" x14ac:dyDescent="0.35">
      <c r="A43" s="59" t="s">
        <v>46</v>
      </c>
      <c r="B43" s="61" t="s">
        <v>86</v>
      </c>
      <c r="C43" s="78" t="s">
        <v>170</v>
      </c>
      <c r="D43" s="61" t="s">
        <v>171</v>
      </c>
      <c r="E43" s="62" t="s">
        <v>172</v>
      </c>
      <c r="F43" s="61"/>
      <c r="G43" s="64"/>
      <c r="H43" s="43"/>
      <c r="I43" s="44"/>
      <c r="J43" s="43"/>
      <c r="K43" s="70"/>
      <c r="L43" s="70"/>
      <c r="M43" s="70"/>
    </row>
    <row r="44" spans="1:13" s="41" customFormat="1" ht="21" x14ac:dyDescent="0.35">
      <c r="A44" s="83" t="s">
        <v>67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5"/>
    </row>
    <row r="45" spans="1:13" x14ac:dyDescent="0.35">
      <c r="A45" s="33" t="s">
        <v>93</v>
      </c>
      <c r="B45" s="53"/>
      <c r="C45" s="53"/>
      <c r="D45" s="56"/>
      <c r="E45" s="56"/>
      <c r="F45" s="56"/>
      <c r="G45" s="56"/>
      <c r="H45" s="57" t="s">
        <v>33</v>
      </c>
      <c r="I45" s="57">
        <v>44132</v>
      </c>
      <c r="J45" s="54" t="s">
        <v>34</v>
      </c>
      <c r="K45" s="69">
        <v>1</v>
      </c>
      <c r="L45" s="69">
        <v>0</v>
      </c>
      <c r="M45" s="69">
        <v>0</v>
      </c>
    </row>
    <row r="46" spans="1:13" ht="58" x14ac:dyDescent="0.35">
      <c r="A46" s="59" t="s">
        <v>35</v>
      </c>
      <c r="B46" s="61" t="s">
        <v>98</v>
      </c>
      <c r="C46" s="78" t="s">
        <v>170</v>
      </c>
      <c r="D46" s="61" t="s">
        <v>173</v>
      </c>
      <c r="E46" s="62" t="s">
        <v>174</v>
      </c>
      <c r="F46" s="3"/>
      <c r="G46" s="64"/>
      <c r="H46" s="43"/>
      <c r="I46" s="44"/>
      <c r="J46" s="43"/>
      <c r="K46" s="70"/>
      <c r="L46" s="70"/>
      <c r="M46" s="70"/>
    </row>
    <row r="47" spans="1:13" x14ac:dyDescent="0.35">
      <c r="A47" s="33" t="s">
        <v>94</v>
      </c>
      <c r="B47" s="53"/>
      <c r="C47" s="53"/>
      <c r="D47" s="56"/>
      <c r="E47" s="56"/>
      <c r="F47" s="56"/>
      <c r="G47" s="53"/>
      <c r="H47" s="57" t="s">
        <v>33</v>
      </c>
      <c r="I47" s="57">
        <v>44132</v>
      </c>
      <c r="J47" s="54" t="s">
        <v>34</v>
      </c>
      <c r="K47" s="69">
        <v>1</v>
      </c>
      <c r="L47" s="69">
        <f>IF(G47="error",1,0)</f>
        <v>0</v>
      </c>
      <c r="M47" s="69">
        <v>0</v>
      </c>
    </row>
    <row r="48" spans="1:13" ht="43.5" x14ac:dyDescent="0.35">
      <c r="A48" s="59" t="s">
        <v>36</v>
      </c>
      <c r="B48" s="61" t="s">
        <v>97</v>
      </c>
      <c r="C48" s="78" t="s">
        <v>170</v>
      </c>
      <c r="D48" s="61" t="s">
        <v>175</v>
      </c>
      <c r="E48" s="62" t="s">
        <v>176</v>
      </c>
      <c r="F48" s="3"/>
      <c r="G48" s="64"/>
      <c r="H48" s="43"/>
      <c r="I48" s="44"/>
      <c r="J48" s="43"/>
      <c r="K48" s="70"/>
      <c r="L48" s="70"/>
      <c r="M48" s="70"/>
    </row>
    <row r="49" spans="1:13" x14ac:dyDescent="0.35">
      <c r="A49" s="33" t="s">
        <v>95</v>
      </c>
      <c r="B49" s="53"/>
      <c r="C49" s="53"/>
      <c r="D49" s="56"/>
      <c r="E49" s="56"/>
      <c r="F49" s="56"/>
      <c r="G49" s="53"/>
      <c r="H49" s="57" t="s">
        <v>33</v>
      </c>
      <c r="I49" s="57">
        <v>44132</v>
      </c>
      <c r="J49" s="54" t="s">
        <v>34</v>
      </c>
      <c r="K49" s="69">
        <v>1</v>
      </c>
      <c r="L49" s="69">
        <f>IF(G49="error",1,0)</f>
        <v>0</v>
      </c>
      <c r="M49" s="69">
        <v>0</v>
      </c>
    </row>
    <row r="50" spans="1:13" ht="43.5" x14ac:dyDescent="0.35">
      <c r="A50" s="59" t="s">
        <v>37</v>
      </c>
      <c r="B50" s="61" t="s">
        <v>96</v>
      </c>
      <c r="C50" s="78"/>
      <c r="D50" s="61" t="s">
        <v>177</v>
      </c>
      <c r="E50" s="62" t="s">
        <v>178</v>
      </c>
      <c r="F50" s="3"/>
      <c r="G50" s="64"/>
      <c r="H50" s="63"/>
      <c r="I50" s="43"/>
      <c r="J50" s="43"/>
      <c r="K50" s="70"/>
      <c r="L50" s="70"/>
      <c r="M50" s="70"/>
    </row>
    <row r="51" spans="1:13" ht="21" x14ac:dyDescent="0.35">
      <c r="A51" s="86" t="s">
        <v>68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8"/>
    </row>
    <row r="52" spans="1:13" x14ac:dyDescent="0.35">
      <c r="A52" s="33" t="s">
        <v>99</v>
      </c>
      <c r="B52" s="53"/>
      <c r="C52" s="53"/>
      <c r="D52" s="56"/>
      <c r="E52" s="56"/>
      <c r="F52" s="56"/>
      <c r="G52" s="53"/>
      <c r="H52" s="57" t="s">
        <v>33</v>
      </c>
      <c r="I52" s="57">
        <v>44132</v>
      </c>
      <c r="J52" s="54" t="s">
        <v>34</v>
      </c>
      <c r="K52" s="69">
        <v>1</v>
      </c>
      <c r="L52" s="69">
        <f t="shared" ref="L52" si="2">IF(G52="error",1,0)</f>
        <v>0</v>
      </c>
      <c r="M52" s="69">
        <v>0</v>
      </c>
    </row>
    <row r="53" spans="1:13" ht="29" x14ac:dyDescent="0.35">
      <c r="A53" s="59" t="s">
        <v>35</v>
      </c>
      <c r="B53" s="61" t="s">
        <v>108</v>
      </c>
      <c r="C53" s="62"/>
      <c r="D53" s="61" t="s">
        <v>119</v>
      </c>
      <c r="E53" s="62" t="s">
        <v>120</v>
      </c>
      <c r="F53" s="3"/>
      <c r="G53" s="64"/>
      <c r="H53" s="43"/>
      <c r="I53" s="44"/>
      <c r="J53" s="43"/>
      <c r="K53" s="70"/>
      <c r="L53" s="70"/>
      <c r="M53" s="70"/>
    </row>
    <row r="54" spans="1:13" x14ac:dyDescent="0.35">
      <c r="A54" s="33" t="s">
        <v>100</v>
      </c>
      <c r="B54" s="53"/>
      <c r="C54" s="53"/>
      <c r="D54" s="56"/>
      <c r="E54" s="56"/>
      <c r="F54" s="56"/>
      <c r="G54" s="53"/>
      <c r="H54" s="57" t="s">
        <v>33</v>
      </c>
      <c r="I54" s="57">
        <v>44132</v>
      </c>
      <c r="J54" s="54" t="s">
        <v>34</v>
      </c>
      <c r="K54" s="69">
        <v>1</v>
      </c>
      <c r="L54" s="69">
        <f t="shared" ref="L54" si="3">IF(G54="error",1,0)</f>
        <v>0</v>
      </c>
      <c r="M54" s="69">
        <v>0</v>
      </c>
    </row>
    <row r="55" spans="1:13" ht="29" x14ac:dyDescent="0.35">
      <c r="A55" s="59" t="s">
        <v>36</v>
      </c>
      <c r="B55" s="38" t="s">
        <v>107</v>
      </c>
      <c r="C55" s="60"/>
      <c r="D55" s="61" t="s">
        <v>124</v>
      </c>
      <c r="E55" s="62" t="s">
        <v>128</v>
      </c>
      <c r="F55" s="3"/>
      <c r="G55" s="64"/>
      <c r="H55" s="43"/>
      <c r="I55" s="44"/>
      <c r="J55" s="43"/>
      <c r="K55" s="70"/>
      <c r="L55" s="70"/>
      <c r="M55" s="70"/>
    </row>
    <row r="56" spans="1:13" x14ac:dyDescent="0.35">
      <c r="A56" s="33" t="s">
        <v>101</v>
      </c>
      <c r="B56" s="53"/>
      <c r="C56" s="53"/>
      <c r="D56" s="56"/>
      <c r="E56" s="56"/>
      <c r="F56" s="56"/>
      <c r="G56" s="53"/>
      <c r="H56" s="57" t="s">
        <v>33</v>
      </c>
      <c r="I56" s="57">
        <v>44132</v>
      </c>
      <c r="J56" s="54" t="s">
        <v>34</v>
      </c>
      <c r="K56" s="69">
        <v>1</v>
      </c>
      <c r="L56" s="69">
        <f>IF(G56="error",1,0)</f>
        <v>0</v>
      </c>
      <c r="M56" s="69">
        <v>0</v>
      </c>
    </row>
    <row r="57" spans="1:13" ht="29" x14ac:dyDescent="0.35">
      <c r="A57" s="59" t="s">
        <v>37</v>
      </c>
      <c r="B57" s="61" t="s">
        <v>106</v>
      </c>
      <c r="C57" s="62"/>
      <c r="D57" s="61" t="s">
        <v>123</v>
      </c>
      <c r="E57" s="62" t="s">
        <v>127</v>
      </c>
      <c r="F57" s="3"/>
      <c r="G57" s="64"/>
      <c r="H57" s="43"/>
      <c r="I57" s="44"/>
      <c r="J57" s="43"/>
      <c r="K57" s="70"/>
      <c r="L57" s="70"/>
      <c r="M57" s="70"/>
    </row>
    <row r="58" spans="1:13" x14ac:dyDescent="0.35">
      <c r="A58" s="33" t="s">
        <v>102</v>
      </c>
      <c r="B58" s="53"/>
      <c r="C58" s="53"/>
      <c r="D58" s="56"/>
      <c r="E58" s="56"/>
      <c r="F58" s="56"/>
      <c r="G58" s="53"/>
      <c r="H58" s="57" t="s">
        <v>33</v>
      </c>
      <c r="I58" s="57">
        <v>44132</v>
      </c>
      <c r="J58" s="54" t="s">
        <v>34</v>
      </c>
      <c r="K58" s="69">
        <v>1</v>
      </c>
      <c r="L58" s="69">
        <f>IF(G58="error",1,0)</f>
        <v>0</v>
      </c>
      <c r="M58" s="69">
        <v>0</v>
      </c>
    </row>
    <row r="59" spans="1:13" ht="29" x14ac:dyDescent="0.35">
      <c r="A59" s="59" t="s">
        <v>38</v>
      </c>
      <c r="B59" s="61" t="s">
        <v>105</v>
      </c>
      <c r="C59" s="62"/>
      <c r="D59" s="61" t="s">
        <v>122</v>
      </c>
      <c r="E59" s="62" t="s">
        <v>126</v>
      </c>
      <c r="F59" s="3"/>
      <c r="G59" s="64"/>
      <c r="H59" s="63"/>
      <c r="I59" s="43"/>
      <c r="J59" s="43"/>
      <c r="K59" s="70"/>
      <c r="L59" s="70"/>
      <c r="M59" s="70"/>
    </row>
    <row r="60" spans="1:13" x14ac:dyDescent="0.35">
      <c r="A60" s="33" t="s">
        <v>103</v>
      </c>
      <c r="B60" s="53"/>
      <c r="C60" s="53"/>
      <c r="D60" s="56"/>
      <c r="E60" s="56"/>
      <c r="F60" s="56"/>
      <c r="G60" s="53"/>
      <c r="H60" s="57" t="s">
        <v>33</v>
      </c>
      <c r="I60" s="57">
        <v>44132</v>
      </c>
      <c r="J60" s="54" t="s">
        <v>34</v>
      </c>
      <c r="K60" s="69">
        <v>1</v>
      </c>
      <c r="L60" s="69">
        <f>IF(G60="error",1,0)</f>
        <v>0</v>
      </c>
      <c r="M60" s="69">
        <v>0</v>
      </c>
    </row>
    <row r="61" spans="1:13" ht="29" x14ac:dyDescent="0.35">
      <c r="A61" s="59" t="s">
        <v>39</v>
      </c>
      <c r="B61" s="61" t="s">
        <v>104</v>
      </c>
      <c r="C61" s="62"/>
      <c r="D61" s="61" t="s">
        <v>121</v>
      </c>
      <c r="E61" s="62" t="s">
        <v>125</v>
      </c>
      <c r="F61" s="71"/>
      <c r="G61" s="64"/>
      <c r="H61" s="43"/>
      <c r="I61" s="44"/>
      <c r="J61" s="43"/>
      <c r="K61" s="70"/>
      <c r="L61" s="70"/>
      <c r="M61" s="70"/>
    </row>
    <row r="62" spans="1:13" x14ac:dyDescent="0.3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8">
        <f>COUNT(M5:M61)</f>
        <v>27</v>
      </c>
    </row>
  </sheetData>
  <mergeCells count="5">
    <mergeCell ref="A2:J3"/>
    <mergeCell ref="A4:M4"/>
    <mergeCell ref="A19:M19"/>
    <mergeCell ref="A44:M44"/>
    <mergeCell ref="A51:M51"/>
  </mergeCells>
  <conditionalFormatting sqref="G61 G57 G53:G55 G48 G46 G50 G59 G31 G39 G6 G16 G18 G14 G10 G12 G8 G21 G33 G23 G25 G27 G29 G35 G37 G41 G43">
    <cfRule type="containsText" dxfId="7" priority="7" operator="containsText" text="ok">
      <formula>NOT(ISERROR(SEARCH("ok",G6)))</formula>
    </cfRule>
  </conditionalFormatting>
  <conditionalFormatting sqref="G61 G57 G53:G55 G48 G46 G50 G59 G31 G39 G6 G16 G18 G14 G10 G12 G8 G21 G33 G23 G25 G27 G29 G35 G37 G41 G43">
    <cfRule type="containsText" dxfId="6" priority="6" operator="containsText" text="error">
      <formula>NOT(ISERROR(SEARCH("error",G6)))</formula>
    </cfRule>
  </conditionalFormatting>
  <conditionalFormatting sqref="G45 G53 G6 G29 F43 F41 G21 G16 G10 G8">
    <cfRule type="containsText" dxfId="5" priority="5" operator="containsText" text="Covered by Autotesting">
      <formula>NOT(ISERROR(SEARCH("Covered by Autotesting",F6)))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K17"/>
  <sheetViews>
    <sheetView zoomScale="55" zoomScaleNormal="55" workbookViewId="0">
      <selection activeCell="B16" sqref="B16"/>
    </sheetView>
  </sheetViews>
  <sheetFormatPr defaultColWidth="11.453125" defaultRowHeight="14.5" outlineLevelRow="1" outlineLevelCol="1" x14ac:dyDescent="0.35"/>
  <cols>
    <col min="1" max="1" width="15.81640625" style="41" customWidth="1"/>
    <col min="2" max="2" width="50.453125" style="41" customWidth="1"/>
    <col min="3" max="3" width="13.1796875" style="41" hidden="1" customWidth="1" outlineLevel="1"/>
    <col min="4" max="4" width="13.7265625" style="41" hidden="1" customWidth="1" outlineLevel="1"/>
    <col min="5" max="5" width="32.453125" style="41" hidden="1" customWidth="1" outlineLevel="1"/>
    <col min="6" max="6" width="50.81640625" style="25" customWidth="1" collapsed="1"/>
    <col min="7" max="8" width="50.7265625" style="25" customWidth="1"/>
    <col min="9" max="9" width="15.7265625" style="25" customWidth="1"/>
    <col min="10" max="10" width="15.7265625" style="41" customWidth="1"/>
    <col min="11" max="11" width="15.81640625" style="41" customWidth="1"/>
    <col min="12" max="12" width="15.54296875" style="41" customWidth="1"/>
    <col min="13" max="13" width="15.26953125" style="41" customWidth="1"/>
    <col min="14" max="14" width="13" style="41" customWidth="1"/>
    <col min="15" max="16" width="12.7265625" style="41" customWidth="1"/>
    <col min="17" max="17" width="11.453125" style="41"/>
    <col min="18" max="18" width="34.54296875" style="25" hidden="1" customWidth="1" outlineLevel="1"/>
    <col min="19" max="19" width="11.81640625" style="41" hidden="1" customWidth="1" outlineLevel="1"/>
    <col min="20" max="20" width="13.26953125" style="41" hidden="1" customWidth="1" outlineLevel="1"/>
    <col min="21" max="21" width="15.54296875" style="41" hidden="1" customWidth="1" outlineLevel="1"/>
    <col min="22" max="22" width="15.26953125" style="41" hidden="1" customWidth="1" outlineLevel="1"/>
    <col min="23" max="23" width="11.7265625" style="41" hidden="1" customWidth="1" outlineLevel="1"/>
    <col min="24" max="26" width="11.453125" style="41" hidden="1" customWidth="1" outlineLevel="1"/>
    <col min="27" max="27" width="11.453125" style="41" collapsed="1"/>
    <col min="28" max="28" width="34.54296875" style="25" hidden="1" customWidth="1" outlineLevel="1"/>
    <col min="29" max="29" width="11.81640625" style="41" hidden="1" customWidth="1" outlineLevel="1"/>
    <col min="30" max="30" width="13.26953125" style="41" hidden="1" customWidth="1" outlineLevel="1"/>
    <col min="31" max="31" width="15.54296875" style="41" hidden="1" customWidth="1" outlineLevel="1"/>
    <col min="32" max="32" width="15.26953125" style="41" hidden="1" customWidth="1" outlineLevel="1"/>
    <col min="33" max="33" width="11.7265625" style="41" hidden="1" customWidth="1" outlineLevel="1"/>
    <col min="34" max="36" width="0" style="41" hidden="1" customWidth="1" outlineLevel="1"/>
    <col min="37" max="37" width="11.453125" style="41" collapsed="1"/>
    <col min="38" max="16384" width="11.453125" style="41"/>
  </cols>
  <sheetData>
    <row r="1" spans="1:36" ht="71.5" x14ac:dyDescent="0.35">
      <c r="A1" s="31" t="s">
        <v>28</v>
      </c>
      <c r="B1" s="31" t="s">
        <v>29</v>
      </c>
      <c r="C1" s="31" t="s">
        <v>1</v>
      </c>
      <c r="D1" s="31" t="s">
        <v>30</v>
      </c>
      <c r="E1" s="31" t="s">
        <v>31</v>
      </c>
      <c r="F1" s="31" t="s">
        <v>30</v>
      </c>
      <c r="G1" s="31" t="s">
        <v>31</v>
      </c>
      <c r="H1" s="31" t="s">
        <v>32</v>
      </c>
      <c r="I1" s="31" t="s">
        <v>2</v>
      </c>
      <c r="J1" s="31" t="s">
        <v>3</v>
      </c>
      <c r="K1" s="31" t="s">
        <v>4</v>
      </c>
      <c r="L1" s="31" t="s">
        <v>5</v>
      </c>
      <c r="M1" s="31" t="s">
        <v>6</v>
      </c>
      <c r="N1" s="28" t="s">
        <v>7</v>
      </c>
      <c r="O1" s="28" t="s">
        <v>8</v>
      </c>
      <c r="P1" s="28" t="s">
        <v>9</v>
      </c>
      <c r="Q1" s="30"/>
      <c r="R1" s="31" t="s">
        <v>26</v>
      </c>
      <c r="S1" s="31" t="s">
        <v>24</v>
      </c>
      <c r="T1" s="31" t="s">
        <v>25</v>
      </c>
      <c r="U1" s="31" t="s">
        <v>4</v>
      </c>
      <c r="V1" s="31" t="s">
        <v>5</v>
      </c>
      <c r="W1" s="31" t="s">
        <v>6</v>
      </c>
      <c r="X1" s="28" t="s">
        <v>7</v>
      </c>
      <c r="Y1" s="28" t="s">
        <v>8</v>
      </c>
      <c r="Z1" s="28" t="s">
        <v>9</v>
      </c>
      <c r="AB1" s="31" t="s">
        <v>27</v>
      </c>
      <c r="AC1" s="31" t="s">
        <v>24</v>
      </c>
      <c r="AD1" s="31" t="s">
        <v>25</v>
      </c>
      <c r="AE1" s="31" t="s">
        <v>4</v>
      </c>
      <c r="AF1" s="31" t="s">
        <v>5</v>
      </c>
      <c r="AG1" s="31" t="s">
        <v>6</v>
      </c>
      <c r="AH1" s="28" t="s">
        <v>7</v>
      </c>
      <c r="AI1" s="28" t="s">
        <v>8</v>
      </c>
      <c r="AJ1" s="28" t="s">
        <v>9</v>
      </c>
    </row>
    <row r="2" spans="1:36" ht="47.25" customHeight="1" x14ac:dyDescent="0.35">
      <c r="A2" s="81" t="s">
        <v>48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27">
        <f>N3/P17</f>
        <v>0</v>
      </c>
      <c r="O2" s="27">
        <f>O3/P17</f>
        <v>0</v>
      </c>
      <c r="P2" s="27">
        <f>P3/P17</f>
        <v>1</v>
      </c>
      <c r="R2" s="41"/>
      <c r="X2" s="27">
        <v>0.26829268292682928</v>
      </c>
      <c r="Y2" s="27">
        <v>0.26829268292682928</v>
      </c>
      <c r="Z2" s="27">
        <v>0.46341463414634149</v>
      </c>
      <c r="AB2" s="41"/>
      <c r="AH2" s="27">
        <v>0.23170731707317074</v>
      </c>
      <c r="AI2" s="27">
        <v>8.5365853658536592E-2</v>
      </c>
      <c r="AJ2" s="27">
        <v>0.68292682926829273</v>
      </c>
    </row>
    <row r="3" spans="1:36" x14ac:dyDescent="0.3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40">
        <f>SUM(N5:N15)</f>
        <v>0</v>
      </c>
      <c r="O3" s="39">
        <f>SUM(O5:O15)</f>
        <v>0</v>
      </c>
      <c r="P3" s="39">
        <f>SUM(P5:P15)</f>
        <v>4</v>
      </c>
      <c r="Q3" s="29"/>
      <c r="R3" s="41"/>
      <c r="X3" s="40">
        <v>22</v>
      </c>
      <c r="Y3" s="39">
        <v>22</v>
      </c>
      <c r="Z3" s="39">
        <v>38</v>
      </c>
      <c r="AB3" s="41"/>
      <c r="AH3" s="40">
        <v>19</v>
      </c>
      <c r="AI3" s="39">
        <v>7</v>
      </c>
      <c r="AJ3" s="39">
        <v>56</v>
      </c>
    </row>
    <row r="4" spans="1:36" ht="30" customHeight="1" x14ac:dyDescent="0.35">
      <c r="A4" s="89" t="s">
        <v>47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R4" s="41"/>
      <c r="AB4" s="41"/>
      <c r="AF4" s="40"/>
      <c r="AG4" s="39"/>
      <c r="AH4" s="39"/>
    </row>
    <row r="5" spans="1:36" x14ac:dyDescent="0.35">
      <c r="A5" s="33" t="s">
        <v>53</v>
      </c>
      <c r="B5" s="53"/>
      <c r="C5" s="53"/>
      <c r="D5" s="53"/>
      <c r="E5" s="2"/>
      <c r="F5" s="56"/>
      <c r="G5" s="56"/>
      <c r="H5" s="53"/>
      <c r="I5" s="53"/>
      <c r="J5" s="53"/>
      <c r="K5" s="57" t="s">
        <v>33</v>
      </c>
      <c r="L5" s="57"/>
      <c r="M5" s="54" t="s">
        <v>34</v>
      </c>
      <c r="N5" s="69">
        <f>IF(I5="ok",1,0)</f>
        <v>0</v>
      </c>
      <c r="O5" s="69">
        <f>IF(I5="error",1,0)</f>
        <v>0</v>
      </c>
      <c r="P5" s="69">
        <f>IF(I5="",1,0)</f>
        <v>1</v>
      </c>
      <c r="R5" s="41"/>
      <c r="AB5" s="64"/>
      <c r="AC5" s="63"/>
      <c r="AD5" s="43"/>
      <c r="AE5" s="44"/>
      <c r="AF5" s="43"/>
      <c r="AG5" s="70"/>
      <c r="AH5" s="70"/>
      <c r="AI5" s="70"/>
    </row>
    <row r="6" spans="1:36" ht="43.5" x14ac:dyDescent="0.35">
      <c r="A6" s="59" t="s">
        <v>35</v>
      </c>
      <c r="B6" s="38" t="s">
        <v>109</v>
      </c>
      <c r="C6" s="60"/>
      <c r="D6" s="61"/>
      <c r="E6" s="42" t="s">
        <v>50</v>
      </c>
      <c r="F6" s="61" t="s">
        <v>62</v>
      </c>
      <c r="G6" s="62" t="s">
        <v>63</v>
      </c>
      <c r="H6" s="63"/>
      <c r="I6" s="64"/>
      <c r="J6" s="63"/>
      <c r="K6" s="44"/>
      <c r="L6" s="44"/>
      <c r="M6" s="43"/>
      <c r="N6" s="70"/>
      <c r="O6" s="70"/>
      <c r="P6" s="70"/>
      <c r="R6" s="41"/>
      <c r="AB6" s="53" t="s">
        <v>10</v>
      </c>
      <c r="AC6" s="53"/>
      <c r="AD6" s="57">
        <v>42577</v>
      </c>
      <c r="AE6" s="57">
        <v>42577</v>
      </c>
      <c r="AF6" s="54" t="s">
        <v>0</v>
      </c>
      <c r="AG6" s="69">
        <v>1</v>
      </c>
      <c r="AH6" s="69">
        <v>0</v>
      </c>
      <c r="AI6" s="69">
        <v>0</v>
      </c>
    </row>
    <row r="7" spans="1:36" x14ac:dyDescent="0.35">
      <c r="A7" s="33" t="s">
        <v>51</v>
      </c>
      <c r="B7" s="53"/>
      <c r="C7" s="53"/>
      <c r="D7" s="53"/>
      <c r="E7" s="2"/>
      <c r="F7" s="56"/>
      <c r="G7" s="56"/>
      <c r="H7" s="53"/>
      <c r="I7" s="53"/>
      <c r="J7" s="53"/>
      <c r="K7" s="57" t="s">
        <v>33</v>
      </c>
      <c r="L7" s="57"/>
      <c r="M7" s="54" t="s">
        <v>34</v>
      </c>
      <c r="N7" s="69">
        <f>IF(I7="ok",1,0)</f>
        <v>0</v>
      </c>
      <c r="O7" s="69">
        <f>IF(I7="error",1,0)</f>
        <v>0</v>
      </c>
      <c r="P7" s="69">
        <f>IF(I7="",1,0)</f>
        <v>1</v>
      </c>
      <c r="R7" s="41"/>
      <c r="AB7" s="64"/>
      <c r="AC7" s="63"/>
      <c r="AD7" s="43"/>
      <c r="AE7" s="44"/>
      <c r="AF7" s="43"/>
      <c r="AG7" s="70"/>
      <c r="AH7" s="70"/>
      <c r="AI7" s="70"/>
    </row>
    <row r="8" spans="1:36" ht="43.5" x14ac:dyDescent="0.35">
      <c r="A8" s="59" t="s">
        <v>36</v>
      </c>
      <c r="B8" s="38" t="s">
        <v>110</v>
      </c>
      <c r="C8" s="60"/>
      <c r="D8" s="61"/>
      <c r="E8" s="42" t="s">
        <v>52</v>
      </c>
      <c r="F8" s="61" t="s">
        <v>179</v>
      </c>
      <c r="G8" s="62" t="s">
        <v>61</v>
      </c>
      <c r="H8" s="75"/>
      <c r="I8" s="64"/>
      <c r="J8" s="63"/>
      <c r="K8" s="43"/>
      <c r="L8" s="44"/>
      <c r="M8" s="43"/>
      <c r="N8" s="70"/>
      <c r="O8" s="70"/>
      <c r="P8" s="70"/>
      <c r="R8" s="41"/>
      <c r="AB8" s="53" t="s">
        <v>10</v>
      </c>
      <c r="AC8" s="53"/>
      <c r="AD8" s="57">
        <v>42577</v>
      </c>
      <c r="AE8" s="57">
        <v>42577</v>
      </c>
      <c r="AF8" s="54" t="s">
        <v>0</v>
      </c>
      <c r="AG8" s="69">
        <v>1</v>
      </c>
      <c r="AH8" s="69">
        <v>0</v>
      </c>
      <c r="AI8" s="69">
        <v>0</v>
      </c>
    </row>
    <row r="9" spans="1:36" x14ac:dyDescent="0.35">
      <c r="A9" s="33" t="s">
        <v>55</v>
      </c>
      <c r="B9" s="53"/>
      <c r="C9" s="53"/>
      <c r="D9" s="53"/>
      <c r="E9" s="2"/>
      <c r="F9" s="56"/>
      <c r="G9" s="56"/>
      <c r="H9" s="53"/>
      <c r="I9" s="53"/>
      <c r="J9" s="53"/>
      <c r="K9" s="57" t="s">
        <v>33</v>
      </c>
      <c r="L9" s="57"/>
      <c r="M9" s="54" t="s">
        <v>34</v>
      </c>
      <c r="N9" s="69">
        <f>IF(I9="ok",1,0)</f>
        <v>0</v>
      </c>
      <c r="O9" s="69">
        <f>IF(I9="error",1,0)</f>
        <v>0</v>
      </c>
      <c r="P9" s="69">
        <f>IF(I9="",1,0)</f>
        <v>1</v>
      </c>
      <c r="R9" s="41"/>
      <c r="AB9" s="64"/>
      <c r="AC9" s="63"/>
      <c r="AD9" s="43"/>
      <c r="AE9" s="44"/>
      <c r="AF9" s="43"/>
      <c r="AG9" s="70"/>
      <c r="AH9" s="70"/>
      <c r="AI9" s="70"/>
    </row>
    <row r="10" spans="1:36" ht="59.5" customHeight="1" x14ac:dyDescent="0.35">
      <c r="A10" s="59" t="s">
        <v>37</v>
      </c>
      <c r="B10" s="38" t="s">
        <v>112</v>
      </c>
      <c r="C10" s="60"/>
      <c r="D10" s="61"/>
      <c r="E10" s="42" t="s">
        <v>54</v>
      </c>
      <c r="F10" s="61" t="s">
        <v>180</v>
      </c>
      <c r="G10" s="62" t="s">
        <v>181</v>
      </c>
      <c r="H10" s="63"/>
      <c r="I10" s="64"/>
      <c r="J10" s="63"/>
      <c r="K10" s="43"/>
      <c r="L10" s="44"/>
      <c r="M10" s="43"/>
      <c r="N10" s="70"/>
      <c r="O10" s="70"/>
      <c r="P10" s="70"/>
      <c r="R10" s="41"/>
      <c r="AB10" s="53" t="s">
        <v>10</v>
      </c>
      <c r="AC10" s="53"/>
      <c r="AD10" s="57">
        <v>42577</v>
      </c>
      <c r="AE10" s="57">
        <v>42577</v>
      </c>
      <c r="AF10" s="54" t="s">
        <v>12</v>
      </c>
      <c r="AG10" s="69">
        <v>1</v>
      </c>
      <c r="AH10" s="69">
        <v>0</v>
      </c>
      <c r="AI10" s="69">
        <v>0</v>
      </c>
    </row>
    <row r="11" spans="1:36" hidden="1" outlineLevel="1" x14ac:dyDescent="0.35">
      <c r="A11" s="47"/>
      <c r="B11" s="32"/>
      <c r="C11" s="47"/>
      <c r="D11" s="36"/>
      <c r="E11" s="36"/>
      <c r="F11" s="34"/>
      <c r="G11" s="52"/>
      <c r="H11" s="26"/>
      <c r="I11" s="50"/>
      <c r="J11" s="55"/>
      <c r="K11" s="47"/>
      <c r="L11" s="47"/>
      <c r="M11" s="45"/>
      <c r="N11" s="48"/>
      <c r="O11" s="48"/>
      <c r="P11" s="48"/>
      <c r="R11" s="50" t="s">
        <v>22</v>
      </c>
      <c r="S11" s="55" t="s">
        <v>11</v>
      </c>
      <c r="T11" s="47"/>
      <c r="U11" s="47"/>
      <c r="V11" s="45"/>
      <c r="W11" s="47"/>
      <c r="X11" s="48"/>
      <c r="Y11" s="48"/>
      <c r="Z11" s="48"/>
      <c r="AB11" s="50"/>
      <c r="AC11" s="55" t="s">
        <v>10</v>
      </c>
      <c r="AD11" s="47"/>
      <c r="AE11" s="47"/>
      <c r="AF11" s="45"/>
      <c r="AG11" s="47"/>
      <c r="AH11" s="48"/>
      <c r="AI11" s="48"/>
      <c r="AJ11" s="48"/>
    </row>
    <row r="12" spans="1:36" ht="15" hidden="1" customHeight="1" outlineLevel="1" x14ac:dyDescent="0.35">
      <c r="A12" s="47"/>
      <c r="B12" s="32"/>
      <c r="C12" s="47"/>
      <c r="D12" s="36"/>
      <c r="E12" s="36"/>
      <c r="F12" s="34"/>
      <c r="G12" s="38"/>
      <c r="H12" s="38"/>
      <c r="I12" s="50"/>
      <c r="J12" s="55"/>
      <c r="K12" s="47"/>
      <c r="L12" s="47"/>
      <c r="M12" s="45"/>
      <c r="N12" s="48"/>
      <c r="O12" s="48"/>
      <c r="P12" s="48"/>
      <c r="R12" s="50" t="s">
        <v>23</v>
      </c>
      <c r="S12" s="55" t="s">
        <v>11</v>
      </c>
      <c r="T12" s="47"/>
      <c r="U12" s="47"/>
      <c r="V12" s="45"/>
      <c r="W12" s="47"/>
      <c r="X12" s="48"/>
      <c r="Y12" s="48"/>
      <c r="Z12" s="48"/>
      <c r="AB12" s="50"/>
      <c r="AC12" s="55" t="s">
        <v>10</v>
      </c>
      <c r="AD12" s="47"/>
      <c r="AE12" s="47"/>
      <c r="AF12" s="45"/>
      <c r="AG12" s="47"/>
      <c r="AH12" s="48"/>
      <c r="AI12" s="48"/>
      <c r="AJ12" s="48"/>
    </row>
    <row r="13" spans="1:36" ht="15" hidden="1" customHeight="1" outlineLevel="1" x14ac:dyDescent="0.35">
      <c r="A13" s="47"/>
      <c r="B13" s="32"/>
      <c r="C13" s="50"/>
      <c r="D13" s="35"/>
      <c r="E13" s="35"/>
      <c r="F13" s="34"/>
      <c r="G13" s="38"/>
      <c r="H13" s="38"/>
      <c r="I13" s="50"/>
      <c r="J13" s="55"/>
      <c r="K13" s="48"/>
      <c r="L13" s="51"/>
      <c r="M13" s="46"/>
      <c r="N13" s="48"/>
      <c r="O13" s="48"/>
      <c r="P13" s="48"/>
      <c r="R13" s="50"/>
      <c r="S13" s="55"/>
      <c r="T13" s="48"/>
      <c r="U13" s="51"/>
      <c r="V13" s="46"/>
      <c r="W13" s="48"/>
      <c r="X13" s="48"/>
      <c r="Y13" s="48"/>
      <c r="Z13" s="48"/>
      <c r="AB13" s="50"/>
      <c r="AC13" s="55" t="s">
        <v>10</v>
      </c>
      <c r="AD13" s="48"/>
      <c r="AE13" s="51"/>
      <c r="AF13" s="46"/>
      <c r="AG13" s="48"/>
      <c r="AH13" s="48"/>
      <c r="AI13" s="48"/>
      <c r="AJ13" s="48"/>
    </row>
    <row r="14" spans="1:36" ht="15" hidden="1" customHeight="1" outlineLevel="1" x14ac:dyDescent="0.35">
      <c r="A14" s="47"/>
      <c r="B14" s="32"/>
      <c r="C14" s="47"/>
      <c r="D14" s="36"/>
      <c r="E14" s="36"/>
      <c r="F14" s="34"/>
      <c r="G14" s="38"/>
      <c r="H14" s="38"/>
      <c r="I14" s="58"/>
      <c r="J14" s="55"/>
      <c r="K14" s="47"/>
      <c r="L14" s="47"/>
      <c r="M14" s="45"/>
      <c r="N14" s="48"/>
      <c r="O14" s="48"/>
      <c r="P14" s="48"/>
      <c r="R14" s="58"/>
      <c r="S14" s="55"/>
      <c r="T14" s="47"/>
      <c r="U14" s="47"/>
      <c r="V14" s="45"/>
      <c r="W14" s="47"/>
      <c r="X14" s="48"/>
      <c r="Y14" s="48"/>
      <c r="Z14" s="48"/>
      <c r="AB14" s="58"/>
      <c r="AC14" s="55" t="s">
        <v>10</v>
      </c>
      <c r="AD14" s="47"/>
      <c r="AE14" s="47"/>
      <c r="AF14" s="45"/>
      <c r="AG14" s="47"/>
      <c r="AH14" s="48"/>
      <c r="AI14" s="48"/>
      <c r="AJ14" s="48"/>
    </row>
    <row r="15" spans="1:36" collapsed="1" x14ac:dyDescent="0.35">
      <c r="A15" s="33" t="s">
        <v>59</v>
      </c>
      <c r="B15" s="53"/>
      <c r="C15" s="53"/>
      <c r="D15" s="53"/>
      <c r="E15" s="2"/>
      <c r="F15" s="56"/>
      <c r="G15" s="56"/>
      <c r="H15" s="53"/>
      <c r="I15" s="53"/>
      <c r="J15" s="53"/>
      <c r="K15" s="57" t="s">
        <v>33</v>
      </c>
      <c r="L15" s="57"/>
      <c r="M15" s="54" t="s">
        <v>34</v>
      </c>
      <c r="N15" s="69">
        <f>IF(I15="ok",1,0)</f>
        <v>0</v>
      </c>
      <c r="O15" s="69">
        <f>IF(I15="error",1,0)</f>
        <v>0</v>
      </c>
      <c r="P15" s="69">
        <f>IF(I15="",1,0)</f>
        <v>1</v>
      </c>
      <c r="R15" s="41"/>
      <c r="AB15" s="64"/>
      <c r="AC15" s="63"/>
      <c r="AD15" s="43"/>
      <c r="AE15" s="44"/>
      <c r="AF15" s="43"/>
      <c r="AG15" s="70"/>
      <c r="AH15" s="70"/>
      <c r="AI15" s="70"/>
    </row>
    <row r="16" spans="1:36" ht="58" x14ac:dyDescent="0.35">
      <c r="A16" s="59" t="s">
        <v>38</v>
      </c>
      <c r="B16" s="38" t="s">
        <v>111</v>
      </c>
      <c r="C16" s="65"/>
      <c r="D16" s="61"/>
      <c r="E16" s="66" t="s">
        <v>56</v>
      </c>
      <c r="F16" s="61" t="s">
        <v>182</v>
      </c>
      <c r="G16" s="62" t="s">
        <v>60</v>
      </c>
      <c r="H16" s="63"/>
      <c r="I16" s="64"/>
      <c r="J16" s="63"/>
      <c r="K16" s="43"/>
      <c r="L16" s="44"/>
      <c r="M16" s="43"/>
      <c r="N16" s="70"/>
      <c r="O16" s="70"/>
      <c r="P16" s="70"/>
      <c r="R16" s="41"/>
      <c r="AB16" s="41"/>
    </row>
    <row r="17" spans="16:16" x14ac:dyDescent="0.35">
      <c r="P17" s="41">
        <f>COUNT(P5:P16)</f>
        <v>4</v>
      </c>
    </row>
  </sheetData>
  <mergeCells count="2">
    <mergeCell ref="A2:M3"/>
    <mergeCell ref="A4:P4"/>
  </mergeCells>
  <conditionalFormatting sqref="I6 I8 I10 AB5:AB10 J5:J14 S5:S14 AC5:AC14">
    <cfRule type="containsText" dxfId="4" priority="804" operator="containsText" text="ok">
      <formula>NOT(ISERROR(SEARCH("ok",I5)))</formula>
    </cfRule>
  </conditionalFormatting>
  <conditionalFormatting sqref="I6 I8 I10 AB5:AB10 J5:J14 S5:S14 AC5:AC14">
    <cfRule type="containsText" dxfId="3" priority="803" operator="containsText" text="error">
      <formula>NOT(ISERROR(SEARCH("error",I5)))</formula>
    </cfRule>
  </conditionalFormatting>
  <conditionalFormatting sqref="I6">
    <cfRule type="containsText" dxfId="2" priority="80" operator="containsText" text="Covered by Autotesting">
      <formula>NOT(ISERROR(SEARCH("Covered by Autotesting",I6)))</formula>
    </cfRule>
  </conditionalFormatting>
  <conditionalFormatting sqref="J15:J16 S15:S16 I16 AC15:AC16 AB15">
    <cfRule type="containsText" dxfId="1" priority="2" operator="containsText" text="ok">
      <formula>NOT(ISERROR(SEARCH("ok",I15)))</formula>
    </cfRule>
  </conditionalFormatting>
  <conditionalFormatting sqref="J15:J16 S15:S16 I16 AC15:AC16 AB15">
    <cfRule type="containsText" dxfId="0" priority="1" operator="containsText" text="error">
      <formula>NOT(ISERROR(SEARCH("error",I15)))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B19EE3008CD349ADB2635F22E7E709" ma:contentTypeVersion="12" ma:contentTypeDescription="Stvaranje novog dokumenta." ma:contentTypeScope="" ma:versionID="98221759515a9e6d2feb661f57a6bd6a">
  <xsd:schema xmlns:xsd="http://www.w3.org/2001/XMLSchema" xmlns:xs="http://www.w3.org/2001/XMLSchema" xmlns:p="http://schemas.microsoft.com/office/2006/metadata/properties" xmlns:ns3="f3646c7b-1299-41c3-8c04-7a26a6d26133" xmlns:ns4="46fac994-cc7e-4ecc-8853-2e146880d6bf" targetNamespace="http://schemas.microsoft.com/office/2006/metadata/properties" ma:root="true" ma:fieldsID="194114fedab281604359d9cd23800546" ns3:_="" ns4:_="">
    <xsd:import namespace="f3646c7b-1299-41c3-8c04-7a26a6d26133"/>
    <xsd:import namespace="46fac994-cc7e-4ecc-8853-2e146880d6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46c7b-1299-41c3-8c04-7a26a6d26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ac994-cc7e-4ecc-8853-2e146880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Zajednički se koristi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ji o zajedničkom korištenju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Raspršivanje savjeta za zajedničko korištenj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1B84E3-BADB-4937-A461-0E39111F2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46c7b-1299-41c3-8c04-7a26a6d26133"/>
    <ds:schemaRef ds:uri="46fac994-cc7e-4ecc-8853-2e146880d6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E10EC-4223-4DAB-B86A-AD94B2464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0EEE0-8CAC-482A-B443-3CB95E4E5D16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46fac994-cc7e-4ecc-8853-2e146880d6bf"/>
    <ds:schemaRef ds:uri="f3646c7b-1299-41c3-8c04-7a26a6d26133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Test_Report</vt:lpstr>
      <vt:lpstr>Functional_TC</vt:lpstr>
      <vt:lpstr>NonFunctional_TC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Treichel</dc:creator>
  <cp:lastModifiedBy>Paula Mišić (Span)</cp:lastModifiedBy>
  <dcterms:created xsi:type="dcterms:W3CDTF">2016-05-25T09:17:39Z</dcterms:created>
  <dcterms:modified xsi:type="dcterms:W3CDTF">2020-10-29T13:50:00Z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0x01010098B19EE3008CD349ADB2635F22E7E709</vt:lpwstr>
  </property>
</Properties>
</file>