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700" windowHeight="15620" activeTab="1"/>
  </bookViews>
  <sheets>
    <sheet name="Next visit should be..." sheetId="1" r:id="rId1"/>
    <sheet name="RAW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1" i="2" l="1"/>
  <c r="N161" i="2"/>
  <c r="M160" i="2"/>
  <c r="N160" i="2"/>
  <c r="M159" i="2"/>
  <c r="N159" i="2"/>
  <c r="E159" i="2"/>
  <c r="M158" i="2"/>
  <c r="N158" i="2"/>
  <c r="E158" i="2"/>
  <c r="M157" i="2"/>
  <c r="N157" i="2"/>
  <c r="E157" i="2"/>
  <c r="M156" i="2"/>
  <c r="N156" i="2"/>
  <c r="C156" i="2"/>
  <c r="E156" i="2"/>
  <c r="M155" i="2"/>
  <c r="N155" i="2"/>
  <c r="C155" i="2"/>
  <c r="E155" i="2"/>
  <c r="M154" i="2"/>
  <c r="N154" i="2"/>
  <c r="C154" i="2"/>
  <c r="E154" i="2"/>
  <c r="M153" i="2"/>
  <c r="N153" i="2"/>
  <c r="C153" i="2"/>
  <c r="E153" i="2"/>
  <c r="M152" i="2"/>
  <c r="N152" i="2"/>
  <c r="E152" i="2"/>
  <c r="M151" i="2"/>
  <c r="N151" i="2"/>
  <c r="E151" i="2"/>
  <c r="M150" i="2"/>
  <c r="N150" i="2"/>
  <c r="E150" i="2"/>
  <c r="M149" i="2"/>
  <c r="N149" i="2"/>
  <c r="E149" i="2"/>
  <c r="M148" i="2"/>
  <c r="N148" i="2"/>
  <c r="E148" i="2"/>
  <c r="M147" i="2"/>
  <c r="N147" i="2"/>
  <c r="E147" i="2"/>
  <c r="M146" i="2"/>
  <c r="N146" i="2"/>
  <c r="E146" i="2"/>
  <c r="M145" i="2"/>
  <c r="N145" i="2"/>
  <c r="E145" i="2"/>
  <c r="M144" i="2"/>
  <c r="N144" i="2"/>
  <c r="E144" i="2"/>
  <c r="E138" i="2"/>
  <c r="E137" i="2"/>
  <c r="E136" i="2"/>
  <c r="E135" i="2"/>
  <c r="M133" i="2"/>
  <c r="N133" i="2"/>
  <c r="M132" i="2"/>
  <c r="N132" i="2"/>
  <c r="M131" i="2"/>
  <c r="N131" i="2"/>
  <c r="E129" i="2"/>
  <c r="E128" i="2"/>
  <c r="M127" i="2"/>
  <c r="N127" i="2"/>
  <c r="E127" i="2"/>
  <c r="M126" i="2"/>
  <c r="N126" i="2"/>
  <c r="E126" i="2"/>
  <c r="M125" i="2"/>
  <c r="N125" i="2"/>
  <c r="E125" i="2"/>
  <c r="M124" i="2"/>
  <c r="N124" i="2"/>
  <c r="E124" i="2"/>
  <c r="M123" i="2"/>
  <c r="N123" i="2"/>
  <c r="E123" i="2"/>
  <c r="M122" i="2"/>
  <c r="N122" i="2"/>
  <c r="E122" i="2"/>
  <c r="M121" i="2"/>
  <c r="N121" i="2"/>
  <c r="E121" i="2"/>
  <c r="M120" i="2"/>
  <c r="N120" i="2"/>
  <c r="E120" i="2"/>
  <c r="M119" i="2"/>
  <c r="N119" i="2"/>
  <c r="E119" i="2"/>
  <c r="M118" i="2"/>
  <c r="N118" i="2"/>
  <c r="E118" i="2"/>
  <c r="M117" i="2"/>
  <c r="N117" i="2"/>
  <c r="E117" i="2"/>
  <c r="M116" i="2"/>
  <c r="N116" i="2"/>
  <c r="E116" i="2"/>
  <c r="M115" i="2"/>
  <c r="N115" i="2"/>
  <c r="E115" i="2"/>
  <c r="M114" i="2"/>
  <c r="N114" i="2"/>
  <c r="E114" i="2"/>
  <c r="M113" i="2"/>
  <c r="N113" i="2"/>
  <c r="M112" i="2"/>
  <c r="N112" i="2"/>
  <c r="E112" i="2"/>
  <c r="I111" i="2"/>
  <c r="J111" i="2"/>
  <c r="M111" i="2"/>
  <c r="N111" i="2"/>
  <c r="M110" i="2"/>
  <c r="N110" i="2"/>
  <c r="E110" i="2"/>
  <c r="M109" i="2"/>
  <c r="N109" i="2"/>
  <c r="E109" i="2"/>
  <c r="M108" i="2"/>
  <c r="N108" i="2"/>
  <c r="E108" i="2"/>
  <c r="M107" i="2"/>
  <c r="N107" i="2"/>
  <c r="C107" i="2"/>
  <c r="E107" i="2"/>
  <c r="M106" i="2"/>
  <c r="N106" i="2"/>
  <c r="E106" i="2"/>
  <c r="M105" i="2"/>
  <c r="N105" i="2"/>
  <c r="C105" i="2"/>
  <c r="E105" i="2"/>
  <c r="M104" i="2"/>
  <c r="N104" i="2"/>
  <c r="E104" i="2"/>
  <c r="M103" i="2"/>
  <c r="N103" i="2"/>
  <c r="E103" i="2"/>
  <c r="M102" i="2"/>
  <c r="N102" i="2"/>
  <c r="E102" i="2"/>
  <c r="K101" i="2"/>
  <c r="I101" i="2"/>
  <c r="L101" i="2"/>
  <c r="J101" i="2"/>
  <c r="M101" i="2"/>
  <c r="N101" i="2"/>
  <c r="M100" i="2"/>
  <c r="N100" i="2"/>
  <c r="E100" i="2"/>
  <c r="K99" i="2"/>
  <c r="I99" i="2"/>
  <c r="L99" i="2"/>
  <c r="J99" i="2"/>
  <c r="M99" i="2"/>
  <c r="N99" i="2"/>
  <c r="M98" i="2"/>
  <c r="N98" i="2"/>
  <c r="E98" i="2"/>
  <c r="M97" i="2"/>
  <c r="N97" i="2"/>
  <c r="E97" i="2"/>
  <c r="M96" i="2"/>
  <c r="N96" i="2"/>
  <c r="C96" i="2"/>
  <c r="E96" i="2"/>
  <c r="M95" i="2"/>
  <c r="N95" i="2"/>
  <c r="C95" i="2"/>
  <c r="E95" i="2"/>
  <c r="M94" i="2"/>
  <c r="N94" i="2"/>
  <c r="C94" i="2"/>
  <c r="E94" i="2"/>
  <c r="M93" i="2"/>
  <c r="N93" i="2"/>
  <c r="C93" i="2"/>
  <c r="E93" i="2"/>
  <c r="M92" i="2"/>
  <c r="N92" i="2"/>
  <c r="C92" i="2"/>
  <c r="E92" i="2"/>
  <c r="M91" i="2"/>
  <c r="N91" i="2"/>
  <c r="E91" i="2"/>
  <c r="K90" i="2"/>
  <c r="I90" i="2"/>
  <c r="L90" i="2"/>
  <c r="J90" i="2"/>
  <c r="M90" i="2"/>
  <c r="N90" i="2"/>
  <c r="M89" i="2"/>
  <c r="N89" i="2"/>
  <c r="C89" i="2"/>
  <c r="E89" i="2"/>
  <c r="K88" i="2"/>
  <c r="I88" i="2"/>
  <c r="L88" i="2"/>
  <c r="J88" i="2"/>
  <c r="M88" i="2"/>
  <c r="N88" i="2"/>
  <c r="M87" i="2"/>
  <c r="N87" i="2"/>
  <c r="C87" i="2"/>
  <c r="E87" i="2"/>
  <c r="K86" i="2"/>
  <c r="I86" i="2"/>
  <c r="M86" i="2"/>
  <c r="N86" i="2"/>
  <c r="M85" i="2"/>
  <c r="N85" i="2"/>
  <c r="E85" i="2"/>
  <c r="M84" i="2"/>
  <c r="N84" i="2"/>
  <c r="C84" i="2"/>
  <c r="E84" i="2"/>
  <c r="K83" i="2"/>
  <c r="I83" i="2"/>
  <c r="L83" i="2"/>
  <c r="J83" i="2"/>
  <c r="M83" i="2"/>
  <c r="N83" i="2"/>
  <c r="M82" i="2"/>
  <c r="N82" i="2"/>
  <c r="C82" i="2"/>
  <c r="E82" i="2"/>
  <c r="K81" i="2"/>
  <c r="I81" i="2"/>
  <c r="L81" i="2"/>
  <c r="J81" i="2"/>
  <c r="M81" i="2"/>
  <c r="N81" i="2"/>
  <c r="M80" i="2"/>
  <c r="N80" i="2"/>
  <c r="C80" i="2"/>
  <c r="E80" i="2"/>
  <c r="M79" i="2"/>
  <c r="N79" i="2"/>
  <c r="C79" i="2"/>
  <c r="E79" i="2"/>
  <c r="K78" i="2"/>
  <c r="I78" i="2"/>
  <c r="L78" i="2"/>
  <c r="J78" i="2"/>
  <c r="M78" i="2"/>
  <c r="N78" i="2"/>
  <c r="M77" i="2"/>
  <c r="N77" i="2"/>
  <c r="C77" i="2"/>
  <c r="E77" i="2"/>
  <c r="K76" i="2"/>
  <c r="I76" i="2"/>
  <c r="L76" i="2"/>
  <c r="J76" i="2"/>
  <c r="M76" i="2"/>
  <c r="N76" i="2"/>
  <c r="M75" i="2"/>
  <c r="N75" i="2"/>
  <c r="C75" i="2"/>
  <c r="E75" i="2"/>
  <c r="M74" i="2"/>
  <c r="N74" i="2"/>
  <c r="M73" i="2"/>
  <c r="N73" i="2"/>
  <c r="C73" i="2"/>
  <c r="E73" i="2"/>
  <c r="M72" i="2"/>
  <c r="N72" i="2"/>
  <c r="C72" i="2"/>
  <c r="E72" i="2"/>
  <c r="M71" i="2"/>
  <c r="N71" i="2"/>
  <c r="M70" i="2"/>
  <c r="N70" i="2"/>
  <c r="C70" i="2"/>
  <c r="E70" i="2"/>
  <c r="M69" i="2"/>
  <c r="N69" i="2"/>
  <c r="C69" i="2"/>
  <c r="E69" i="2"/>
  <c r="M68" i="2"/>
  <c r="N68" i="2"/>
  <c r="M67" i="2"/>
  <c r="N67" i="2"/>
  <c r="C67" i="2"/>
  <c r="E67" i="2"/>
  <c r="M66" i="2"/>
  <c r="N66" i="2"/>
  <c r="M65" i="2"/>
  <c r="N65" i="2"/>
  <c r="C65" i="2"/>
  <c r="E65" i="2"/>
  <c r="M64" i="2"/>
  <c r="N64" i="2"/>
  <c r="C64" i="2"/>
  <c r="E64" i="2"/>
  <c r="M63" i="2"/>
  <c r="N63" i="2"/>
  <c r="C63" i="2"/>
  <c r="E63" i="2"/>
  <c r="M62" i="2"/>
  <c r="N62" i="2"/>
  <c r="C62" i="2"/>
  <c r="E62" i="2"/>
  <c r="M61" i="2"/>
  <c r="N61" i="2"/>
  <c r="C61" i="2"/>
  <c r="E61" i="2"/>
  <c r="M60" i="2"/>
  <c r="N60" i="2"/>
  <c r="C60" i="2"/>
  <c r="E60" i="2"/>
  <c r="M59" i="2"/>
  <c r="N59" i="2"/>
  <c r="C59" i="2"/>
  <c r="E59" i="2"/>
  <c r="M58" i="2"/>
  <c r="N58" i="2"/>
  <c r="C58" i="2"/>
  <c r="E58" i="2"/>
  <c r="M57" i="2"/>
  <c r="N57" i="2"/>
  <c r="M56" i="2"/>
  <c r="N56" i="2"/>
  <c r="C56" i="2"/>
  <c r="E56" i="2"/>
  <c r="M55" i="2"/>
  <c r="N55" i="2"/>
  <c r="C55" i="2"/>
  <c r="E55" i="2"/>
  <c r="M54" i="2"/>
  <c r="N54" i="2"/>
  <c r="C54" i="2"/>
  <c r="E54" i="2"/>
  <c r="M53" i="2"/>
  <c r="N53" i="2"/>
  <c r="C53" i="2"/>
  <c r="E53" i="2"/>
  <c r="M52" i="2"/>
  <c r="N52" i="2"/>
  <c r="C52" i="2"/>
  <c r="E52" i="2"/>
  <c r="M51" i="2"/>
  <c r="N51" i="2"/>
  <c r="C51" i="2"/>
  <c r="E51" i="2"/>
  <c r="M50" i="2"/>
  <c r="N50" i="2"/>
  <c r="C50" i="2"/>
  <c r="E50" i="2"/>
  <c r="M49" i="2"/>
  <c r="N49" i="2"/>
  <c r="C49" i="2"/>
  <c r="E49" i="2"/>
  <c r="M48" i="2"/>
  <c r="N48" i="2"/>
  <c r="C48" i="2"/>
  <c r="E48" i="2"/>
  <c r="M47" i="2"/>
  <c r="N47" i="2"/>
  <c r="C47" i="2"/>
  <c r="E47" i="2"/>
  <c r="M46" i="2"/>
  <c r="N46" i="2"/>
  <c r="C46" i="2"/>
  <c r="E46" i="2"/>
  <c r="M45" i="2"/>
  <c r="N45" i="2"/>
  <c r="C45" i="2"/>
  <c r="E45" i="2"/>
  <c r="M44" i="2"/>
  <c r="N44" i="2"/>
  <c r="C44" i="2"/>
  <c r="E44" i="2"/>
  <c r="M43" i="2"/>
  <c r="N43" i="2"/>
  <c r="C43" i="2"/>
  <c r="E43" i="2"/>
  <c r="M42" i="2"/>
  <c r="N42" i="2"/>
  <c r="C42" i="2"/>
  <c r="E42" i="2"/>
  <c r="M41" i="2"/>
  <c r="N41" i="2"/>
  <c r="C41" i="2"/>
  <c r="E41" i="2"/>
  <c r="M40" i="2"/>
  <c r="N40" i="2"/>
  <c r="C40" i="2"/>
  <c r="E40" i="2"/>
  <c r="M39" i="2"/>
  <c r="N39" i="2"/>
  <c r="C39" i="2"/>
  <c r="E39" i="2"/>
  <c r="M38" i="2"/>
  <c r="N38" i="2"/>
  <c r="C38" i="2"/>
  <c r="E38" i="2"/>
  <c r="M37" i="2"/>
  <c r="N37" i="2"/>
  <c r="C37" i="2"/>
  <c r="E37" i="2"/>
  <c r="M36" i="2"/>
  <c r="N36" i="2"/>
  <c r="C36" i="2"/>
  <c r="E36" i="2"/>
  <c r="M35" i="2"/>
  <c r="N35" i="2"/>
  <c r="C35" i="2"/>
  <c r="E35" i="2"/>
  <c r="M34" i="2"/>
  <c r="N34" i="2"/>
  <c r="M33" i="2"/>
  <c r="N33" i="2"/>
  <c r="C33" i="2"/>
  <c r="E33" i="2"/>
  <c r="M32" i="2"/>
  <c r="N32" i="2"/>
  <c r="M31" i="2"/>
  <c r="N31" i="2"/>
  <c r="C31" i="2"/>
  <c r="E31" i="2"/>
  <c r="M30" i="2"/>
  <c r="N30" i="2"/>
  <c r="M29" i="2"/>
  <c r="N29" i="2"/>
  <c r="C29" i="2"/>
  <c r="E29" i="2"/>
  <c r="M28" i="2"/>
  <c r="N28" i="2"/>
  <c r="M27" i="2"/>
  <c r="N27" i="2"/>
  <c r="C27" i="2"/>
  <c r="E27" i="2"/>
  <c r="M26" i="2"/>
  <c r="N26" i="2"/>
  <c r="C26" i="2"/>
  <c r="E26" i="2"/>
  <c r="M25" i="2"/>
  <c r="N25" i="2"/>
  <c r="M24" i="2"/>
  <c r="N24" i="2"/>
  <c r="C24" i="2"/>
  <c r="E24" i="2"/>
  <c r="M23" i="2"/>
  <c r="N23" i="2"/>
  <c r="M22" i="2"/>
  <c r="N22" i="2"/>
  <c r="C22" i="2"/>
  <c r="E22" i="2"/>
  <c r="M21" i="2"/>
  <c r="N21" i="2"/>
  <c r="M20" i="2"/>
  <c r="N20" i="2"/>
  <c r="C20" i="2"/>
  <c r="E20" i="2"/>
  <c r="M19" i="2"/>
  <c r="N19" i="2"/>
  <c r="M18" i="2"/>
  <c r="N18" i="2"/>
  <c r="C18" i="2"/>
  <c r="E18" i="2"/>
  <c r="M17" i="2"/>
  <c r="N17" i="2"/>
  <c r="M16" i="2"/>
  <c r="N16" i="2"/>
  <c r="C16" i="2"/>
  <c r="E16" i="2"/>
  <c r="M15" i="2"/>
  <c r="N15" i="2"/>
  <c r="C15" i="2"/>
  <c r="E15" i="2"/>
  <c r="M14" i="2"/>
  <c r="N14" i="2"/>
  <c r="C14" i="2"/>
  <c r="E14" i="2"/>
  <c r="M13" i="2"/>
  <c r="N13" i="2"/>
  <c r="C13" i="2"/>
  <c r="E13" i="2"/>
  <c r="M12" i="2"/>
  <c r="N12" i="2"/>
  <c r="C12" i="2"/>
  <c r="E12" i="2"/>
  <c r="M11" i="2"/>
  <c r="N11" i="2"/>
  <c r="C11" i="2"/>
  <c r="E11" i="2"/>
  <c r="M10" i="2"/>
  <c r="N10" i="2"/>
  <c r="C10" i="2"/>
  <c r="E10" i="2"/>
  <c r="M9" i="2"/>
  <c r="N9" i="2"/>
  <c r="C9" i="2"/>
  <c r="E9" i="2"/>
  <c r="M8" i="2"/>
  <c r="N8" i="2"/>
  <c r="M7" i="2"/>
  <c r="N7" i="2"/>
  <c r="E7" i="2"/>
  <c r="B2" i="1"/>
  <c r="B4" i="1"/>
</calcChain>
</file>

<file path=xl/sharedStrings.xml><?xml version="1.0" encoding="utf-8"?>
<sst xmlns="http://schemas.openxmlformats.org/spreadsheetml/2006/main" count="506" uniqueCount="141">
  <si>
    <t># days capacity in SM</t>
  </si>
  <si>
    <t>Last download</t>
  </si>
  <si>
    <t>Must download before</t>
  </si>
  <si>
    <t>Storage module</t>
  </si>
  <si>
    <t>DATA:</t>
  </si>
  <si>
    <t>* The instruction # in the logger program responsible for saving the data is always in position #1.</t>
  </si>
  <si>
    <t>Final storage data points</t>
  </si>
  <si>
    <t>The remaining positions correspond to the particular measurement indicated in the columns</t>
  </si>
  <si>
    <t>SM716</t>
  </si>
  <si>
    <t>SM192</t>
  </si>
  <si>
    <t>Time</t>
  </si>
  <si>
    <t>Misc.</t>
  </si>
  <si>
    <t>Load Cells</t>
  </si>
  <si>
    <t>Press. Sens.</t>
  </si>
  <si>
    <t>Neal's Bump</t>
  </si>
  <si>
    <t>Date logger</t>
  </si>
  <si>
    <t>Storage module #</t>
  </si>
  <si>
    <t># of</t>
  </si>
  <si>
    <t>Storage</t>
  </si>
  <si>
    <t>Date/Time</t>
  </si>
  <si>
    <t>Record length</t>
  </si>
  <si>
    <t>Recording interval (sec)</t>
  </si>
  <si>
    <t>Position 1 *</t>
  </si>
  <si>
    <t>Year</t>
  </si>
  <si>
    <t>Julian day</t>
  </si>
  <si>
    <t>Hr/Min</t>
  </si>
  <si>
    <t>Seconds</t>
  </si>
  <si>
    <t>Battery Voltage</t>
  </si>
  <si>
    <t>Logger Temperature</t>
  </si>
  <si>
    <t>Erosion Sensor</t>
  </si>
  <si>
    <t>Slide-o-meter</t>
  </si>
  <si>
    <t>Close-o-meter</t>
  </si>
  <si>
    <t>Unknown data</t>
  </si>
  <si>
    <t>Geonor 34792 Hole #4</t>
  </si>
  <si>
    <t>Geonor 34992 Hole # 6</t>
  </si>
  <si>
    <t>Geonor 34892 Hole # 2a</t>
  </si>
  <si>
    <t>Geonor 34792 Hole # 2b</t>
  </si>
  <si>
    <t>Geonor 36992 Hole # 7</t>
  </si>
  <si>
    <t>Geonor 36892 Hole # 1e</t>
  </si>
  <si>
    <t>Geonor 37692 Hole # 97-1</t>
  </si>
  <si>
    <t>Geonor 38292 Hole # 97-2</t>
  </si>
  <si>
    <t>Wika 1292 (old) W2-PT1</t>
  </si>
  <si>
    <t>Wika 1292 (old) Hole 4</t>
  </si>
  <si>
    <t>Wika ???? (new) W2-PT1</t>
  </si>
  <si>
    <t>Wika ???? (new) Hole 1</t>
  </si>
  <si>
    <t>10 bar PT</t>
  </si>
  <si>
    <t>25 bar PT</t>
  </si>
  <si>
    <t>Jumo 9302728 Hole 3</t>
  </si>
  <si>
    <t>Jumo 9302738 Hole 5</t>
  </si>
  <si>
    <t>Pressure #1</t>
  </si>
  <si>
    <t>Pressure #2</t>
  </si>
  <si>
    <t>Pressure #3</t>
  </si>
  <si>
    <t>Pressure #4</t>
  </si>
  <si>
    <t>Pressure #5</t>
  </si>
  <si>
    <t>Excitation voltage 1</t>
  </si>
  <si>
    <t>Excitation voltage 2</t>
  </si>
  <si>
    <t>Roller potentiometer</t>
  </si>
  <si>
    <t>Swing arm potentiometer</t>
  </si>
  <si>
    <t>Thermistor # 1</t>
  </si>
  <si>
    <t>Thermistor # 2</t>
  </si>
  <si>
    <t>Thermistor # 3</t>
  </si>
  <si>
    <t>Thermistor # 4</t>
  </si>
  <si>
    <t>Thermistor # 5</t>
  </si>
  <si>
    <t>Thermistor # 6</t>
  </si>
  <si>
    <t>YEAR</t>
  </si>
  <si>
    <t>was emptied</t>
  </si>
  <si>
    <t>From:</t>
  </si>
  <si>
    <t>To:</t>
  </si>
  <si>
    <t>records</t>
  </si>
  <si>
    <t>FILENAME</t>
  </si>
  <si>
    <t>Logger</t>
  </si>
  <si>
    <t>module</t>
  </si>
  <si>
    <t>Days</t>
  </si>
  <si>
    <t>Hours</t>
  </si>
  <si>
    <t>Comments</t>
  </si>
  <si>
    <t>CR10-1</t>
  </si>
  <si>
    <t>5..8</t>
  </si>
  <si>
    <t>Erik Blake might know about these first few data points. Aren't many so probably not all that important.</t>
  </si>
  <si>
    <t>.</t>
  </si>
  <si>
    <t>CR10-2</t>
  </si>
  <si>
    <t>First data line recorded before clock set properly. Clock was set improperly: between now and 129 23:58 the CR10-2 is on summer time 1 hour ahead of logger CR10-1</t>
  </si>
  <si>
    <t/>
  </si>
  <si>
    <t>For some reason the logger decided to split a single file into two-this one and the above one, even though no one was around to fiddle with the logger.</t>
  </si>
  <si>
    <t>Data from when Pete is starting to reprogram the logger. Real time unknown</t>
  </si>
  <si>
    <t>!!! CR10-2 is now on winter time, the same as CR10-1</t>
  </si>
  <si>
    <t>Last 13 lines of data are missing  Battery Voltage and Logger Temp data. Accordingly, all data shifted by 2 columns. Logger's fault: failed to insert a file marker after reprogramming.</t>
  </si>
  <si>
    <t>Junk data, all 99999</t>
  </si>
  <si>
    <t>Record starts 147 (5/27/93) 14:15. Clock was not set properly, hence startup date/time 0/0/0 00:00. Between 19:45 and 20:15 (my watch), the new Wika is moved to hole 1.</t>
  </si>
  <si>
    <t>This record is a continuation of DATA050.DAT, so the date/time actually starts at 148 (5/28/93) 07:15.</t>
  </si>
  <si>
    <t>Uncertain when this record starts as logger was reset again w/o resetting clock. I estimate that the record goes from 148 (5/28/93) 13:30-17:00</t>
  </si>
  <si>
    <t>Starting Day 213, cables to load cells ripped out by discharge in research tunnel. More...'</t>
  </si>
  <si>
    <t>Also, not sure about start pont for this; should have been same as end point since data overwrote itself. I call this logger CR10-1 in field book, though I call it CR10-2 in this document. Strange...</t>
  </si>
  <si>
    <t>No load cell data. Should be fewer number of data points then are indicated by the stop/start numbers. Probably related to the problem with file above.</t>
  </si>
  <si>
    <t>No load cell data</t>
  </si>
  <si>
    <t>Start numbers now refer to SM which was attached on JD 222, 10/8-93. Unfortunately, data from logger were not successfully dumped into SM until later (see DATA066.DAT).</t>
  </si>
  <si>
    <t>Includes data written to previous files...</t>
  </si>
  <si>
    <t>Mislabelled in field notebook as DATA070.DAT, and so on for the rest.</t>
  </si>
  <si>
    <t>Removed load cell instruction because wires were severed during flood event.</t>
  </si>
  <si>
    <t>?</t>
  </si>
  <si>
    <t>4-8</t>
  </si>
  <si>
    <t>4-7</t>
  </si>
  <si>
    <t>Incudes some extra data in the beginning taken at 1 and 10 second intervals.</t>
  </si>
  <si>
    <t>Load cells connected again, but not 100% sure of ordering</t>
  </si>
  <si>
    <t>* not 100% sure of ordering</t>
  </si>
  <si>
    <t>23-24</t>
  </si>
  <si>
    <t>Calibration of Neal's bump</t>
  </si>
  <si>
    <t>ENG-1</t>
  </si>
  <si>
    <r>
      <t xml:space="preserve">* not 100% sure of ordering. </t>
    </r>
    <r>
      <rPr>
        <b/>
        <sz val="9"/>
        <rFont val="Arial"/>
        <family val="2"/>
      </rPr>
      <t>No load cell data after Day 220 because because the wires were from the lab were cut.</t>
    </r>
  </si>
  <si>
    <t>Data not saved</t>
  </si>
  <si>
    <t>-</t>
  </si>
  <si>
    <t>Data file overwritten at a later date</t>
  </si>
  <si>
    <t>"</t>
  </si>
  <si>
    <t>not sure</t>
  </si>
  <si>
    <t>10**</t>
  </si>
  <si>
    <t>11**</t>
  </si>
  <si>
    <r>
      <t xml:space="preserve">Data file renamed 096 at a later date **Batt/temp every hour only * </t>
    </r>
    <r>
      <rPr>
        <b/>
        <sz val="9"/>
        <rFont val="Arial"/>
        <family val="2"/>
      </rPr>
      <t>Load cells connected again, but not 100% sure of ordering</t>
    </r>
  </si>
  <si>
    <r>
      <t xml:space="preserve">Data file renamed 097 at a later date **Batt/temp every hour only * </t>
    </r>
    <r>
      <rPr>
        <b/>
        <sz val="9"/>
        <rFont val="Arial"/>
        <family val="2"/>
      </rPr>
      <t>Not 100% sure of load cell ordering</t>
    </r>
  </si>
  <si>
    <r>
      <t xml:space="preserve">Data file renamed 098 at a later date. All -99999s replaced with zeros  **Batt/temp every hour only * </t>
    </r>
    <r>
      <rPr>
        <b/>
        <sz val="9"/>
        <rFont val="Arial"/>
        <family val="2"/>
      </rPr>
      <t>Not 100% sure of ordering</t>
    </r>
  </si>
  <si>
    <t>after 13.1.95</t>
  </si>
  <si>
    <t>Probably 096</t>
  </si>
  <si>
    <t>ENG-2</t>
  </si>
  <si>
    <t>Probably 097</t>
  </si>
  <si>
    <t>Probably 098, together with next one</t>
  </si>
  <si>
    <t>ALL DATA BETWEEN MARCH 30 1995 AND SEPTEMBER 20 1996 ARE MISSING</t>
  </si>
  <si>
    <t>NB: WE SHOULD LOOK FOR ANY MISSING DATA ON THE NEXT VISIT TO THE LAB</t>
  </si>
  <si>
    <t>New naming scheme:</t>
  </si>
  <si>
    <t>CR10-2*</t>
  </si>
  <si>
    <t>*Not sure when I changed the data logger.</t>
  </si>
  <si>
    <t>10*</t>
  </si>
  <si>
    <t>11*</t>
  </si>
  <si>
    <t>*Batt/temp every hour only</t>
  </si>
  <si>
    <t>12*</t>
  </si>
  <si>
    <t>Start logging 2 new load cells. *Batt/temp every hour only</t>
  </si>
  <si>
    <t>*Batt/temp every hour only</t>
  </si>
  <si>
    <t>9**</t>
  </si>
  <si>
    <t>**</t>
  </si>
  <si>
    <t>Start logging 2 new load cells again, plus 2 Pressure transducers.</t>
  </si>
  <si>
    <t>13*</t>
  </si>
  <si>
    <t>14*</t>
  </si>
  <si>
    <t>10 (PiM)</t>
  </si>
  <si>
    <t>11 (PiM)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</si>
</sst>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\ mmmm\ dd\ yyyy"/>
    <numFmt numFmtId="165" formatCode="dd\ mmm\ yy"/>
    <numFmt numFmtId="166" formatCode="&quot;DAT&quot;000&quot;.DAT&quot;"/>
    <numFmt numFmtId="167" formatCode="000"/>
    <numFmt numFmtId="168" formatCode="&quot;DAT97_&quot;00&quot;.DAT&quot;"/>
  </numFmts>
  <fonts count="16" x14ac:knownFonts="1"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color rgb="FFC0C0C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6"/>
      <color rgb="FFC0C0C0"/>
      <name val="Arial"/>
      <family val="2"/>
    </font>
    <font>
      <b/>
      <sz val="10"/>
      <color rgb="FF00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Geneva"/>
      <family val="2"/>
    </font>
    <font>
      <u/>
      <sz val="10"/>
      <color theme="11"/>
      <name val="Geneva"/>
      <family val="2"/>
    </font>
    <font>
      <b/>
      <sz val="8"/>
      <color rgb="FFFF0000"/>
      <name val="Arial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</borders>
  <cellStyleXfs count="26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38">
    <xf numFmtId="0" fontId="0" fillId="0" borderId="0" xfId="0"/>
    <xf numFmtId="0" fontId="1" fillId="0" borderId="0" xfId="1"/>
    <xf numFmtId="0" fontId="0" fillId="0" borderId="1" xfId="0" applyFont="1" applyBorder="1" applyAlignment="1">
      <alignment horizontal="right"/>
    </xf>
    <xf numFmtId="0" fontId="1" fillId="0" borderId="2" xfId="1" applyBorder="1" applyAlignment="1">
      <alignment horizontal="left"/>
    </xf>
    <xf numFmtId="0" fontId="0" fillId="0" borderId="3" xfId="0" applyFont="1" applyBorder="1" applyAlignment="1">
      <alignment horizontal="right"/>
    </xf>
    <xf numFmtId="164" fontId="1" fillId="0" borderId="4" xfId="1" applyNumberFormat="1" applyBorder="1" applyAlignment="1">
      <alignment horizontal="left"/>
    </xf>
    <xf numFmtId="0" fontId="0" fillId="0" borderId="5" xfId="0" applyFont="1" applyBorder="1" applyAlignment="1">
      <alignment horizontal="right"/>
    </xf>
    <xf numFmtId="164" fontId="1" fillId="0" borderId="6" xfId="1" applyNumberForma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7" xfId="0" applyFont="1" applyBorder="1"/>
    <xf numFmtId="0" fontId="2" fillId="0" borderId="7" xfId="0" applyFont="1" applyBorder="1"/>
    <xf numFmtId="0" fontId="1" fillId="0" borderId="0" xfId="0" applyFont="1" applyBorder="1"/>
    <xf numFmtId="0" fontId="1" fillId="0" borderId="8" xfId="0" applyFont="1" applyBorder="1" applyAlignment="1">
      <alignment horizontal="left"/>
    </xf>
    <xf numFmtId="2" fontId="1" fillId="0" borderId="7" xfId="0" applyNumberFormat="1" applyFont="1" applyBorder="1"/>
    <xf numFmtId="2" fontId="1" fillId="0" borderId="0" xfId="0" applyNumberFormat="1" applyFont="1" applyBorder="1"/>
    <xf numFmtId="3" fontId="3" fillId="0" borderId="9" xfId="0" applyNumberFormat="1" applyFont="1" applyBorder="1"/>
    <xf numFmtId="0" fontId="1" fillId="0" borderId="0" xfId="0" applyFont="1" applyAlignment="1">
      <alignment horizontal="right"/>
    </xf>
    <xf numFmtId="2" fontId="1" fillId="0" borderId="10" xfId="0" applyNumberFormat="1" applyFont="1" applyBorder="1"/>
    <xf numFmtId="2" fontId="2" fillId="0" borderId="11" xfId="0" applyNumberFormat="1" applyFont="1" applyBorder="1"/>
    <xf numFmtId="2" fontId="1" fillId="0" borderId="12" xfId="0" applyNumberFormat="1" applyFont="1" applyBorder="1"/>
    <xf numFmtId="2" fontId="1" fillId="0" borderId="2" xfId="0" applyNumberFormat="1" applyFont="1" applyBorder="1"/>
    <xf numFmtId="2" fontId="2" fillId="0" borderId="12" xfId="0" applyNumberFormat="1" applyFont="1" applyBorder="1"/>
    <xf numFmtId="0" fontId="2" fillId="0" borderId="13" xfId="0" applyFont="1" applyBorder="1"/>
    <xf numFmtId="0" fontId="1" fillId="0" borderId="14" xfId="0" applyFont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6" xfId="0" applyFont="1" applyBorder="1"/>
    <xf numFmtId="0" fontId="3" fillId="0" borderId="12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0" fontId="3" fillId="0" borderId="17" xfId="0" applyFont="1" applyBorder="1" applyAlignment="1">
      <alignment horizontal="center" textRotation="180"/>
    </xf>
    <xf numFmtId="0" fontId="1" fillId="0" borderId="7" xfId="0" applyFont="1" applyBorder="1" applyAlignment="1">
      <alignment horizontal="center" textRotation="180"/>
    </xf>
    <xf numFmtId="0" fontId="1" fillId="0" borderId="11" xfId="0" applyFont="1" applyBorder="1" applyAlignment="1">
      <alignment horizontal="center" textRotation="180"/>
    </xf>
    <xf numFmtId="0" fontId="1" fillId="0" borderId="17" xfId="0" applyFont="1" applyBorder="1" applyAlignment="1">
      <alignment horizontal="center" textRotation="180"/>
    </xf>
    <xf numFmtId="0" fontId="1" fillId="0" borderId="11" xfId="0" applyFont="1" applyBorder="1" applyAlignment="1">
      <alignment horizontal="center" vertical="top" textRotation="180"/>
    </xf>
    <xf numFmtId="0" fontId="1" fillId="0" borderId="17" xfId="0" applyFont="1" applyBorder="1" applyAlignment="1">
      <alignment horizontal="center" vertical="top" textRotation="180"/>
    </xf>
    <xf numFmtId="0" fontId="1" fillId="0" borderId="1" xfId="0" applyFont="1" applyBorder="1" applyAlignment="1">
      <alignment horizontal="center" vertical="top" textRotation="180"/>
    </xf>
    <xf numFmtId="0" fontId="1" fillId="0" borderId="17" xfId="0" applyFont="1" applyBorder="1" applyAlignment="1">
      <alignment horizontal="right" textRotation="180"/>
    </xf>
    <xf numFmtId="0" fontId="1" fillId="0" borderId="1" xfId="0" applyFont="1" applyBorder="1" applyAlignment="1">
      <alignment horizontal="right" textRotation="180"/>
    </xf>
    <xf numFmtId="0" fontId="4" fillId="0" borderId="8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3" fillId="0" borderId="19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2" xfId="0" applyNumberFormat="1" applyFont="1" applyBorder="1" applyAlignment="1">
      <alignment horizontal="right"/>
    </xf>
    <xf numFmtId="0" fontId="1" fillId="0" borderId="23" xfId="0" applyFont="1" applyBorder="1" applyAlignment="1">
      <alignment horizontal="center" textRotation="180"/>
    </xf>
    <xf numFmtId="0" fontId="1" fillId="0" borderId="24" xfId="0" applyFont="1" applyBorder="1" applyAlignment="1">
      <alignment horizontal="center" textRotation="180"/>
    </xf>
    <xf numFmtId="0" fontId="1" fillId="0" borderId="21" xfId="0" applyFont="1" applyBorder="1" applyAlignment="1">
      <alignment horizontal="center" textRotation="180"/>
    </xf>
    <xf numFmtId="0" fontId="1" fillId="0" borderId="22" xfId="0" applyFont="1" applyBorder="1" applyAlignment="1">
      <alignment horizontal="center" textRotation="180"/>
    </xf>
    <xf numFmtId="0" fontId="1" fillId="0" borderId="24" xfId="0" applyFont="1" applyBorder="1" applyAlignment="1">
      <alignment horizontal="center" vertical="top" textRotation="180"/>
    </xf>
    <xf numFmtId="0" fontId="1" fillId="0" borderId="22" xfId="0" applyFont="1" applyBorder="1" applyAlignment="1">
      <alignment horizontal="center" vertical="top" textRotation="180"/>
    </xf>
    <xf numFmtId="0" fontId="1" fillId="0" borderId="22" xfId="0" applyFont="1" applyBorder="1" applyAlignment="1">
      <alignment horizontal="right" textRotation="180"/>
    </xf>
    <xf numFmtId="0" fontId="4" fillId="0" borderId="25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1" fillId="0" borderId="26" xfId="0" applyFont="1" applyBorder="1"/>
    <xf numFmtId="0" fontId="1" fillId="0" borderId="3" xfId="0" applyFont="1" applyBorder="1"/>
    <xf numFmtId="3" fontId="3" fillId="0" borderId="4" xfId="0" applyNumberFormat="1" applyFont="1" applyBorder="1"/>
    <xf numFmtId="166" fontId="2" fillId="0" borderId="4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left"/>
    </xf>
    <xf numFmtId="166" fontId="1" fillId="0" borderId="3" xfId="0" applyNumberFormat="1" applyFont="1" applyBorder="1" applyAlignment="1">
      <alignment horizontal="left"/>
    </xf>
    <xf numFmtId="167" fontId="1" fillId="0" borderId="27" xfId="0" applyNumberFormat="1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1" fontId="1" fillId="0" borderId="9" xfId="0" applyNumberFormat="1" applyFont="1" applyBorder="1"/>
    <xf numFmtId="2" fontId="1" fillId="0" borderId="9" xfId="0" applyNumberFormat="1" applyFont="1" applyBorder="1"/>
    <xf numFmtId="1" fontId="1" fillId="0" borderId="3" xfId="0" applyNumberFormat="1" applyFont="1" applyBorder="1" applyAlignment="1">
      <alignment horizontal="right"/>
    </xf>
    <xf numFmtId="1" fontId="1" fillId="0" borderId="26" xfId="0" applyNumberFormat="1" applyFont="1" applyBorder="1"/>
    <xf numFmtId="1" fontId="1" fillId="0" borderId="1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center"/>
    </xf>
    <xf numFmtId="165" fontId="5" fillId="0" borderId="8" xfId="0" applyNumberFormat="1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165" fontId="4" fillId="0" borderId="18" xfId="0" applyNumberFormat="1" applyFont="1" applyBorder="1" applyAlignment="1">
      <alignment horizontal="left"/>
    </xf>
    <xf numFmtId="0" fontId="1" fillId="0" borderId="28" xfId="0" applyFont="1" applyBorder="1"/>
    <xf numFmtId="0" fontId="1" fillId="0" borderId="5" xfId="0" applyFont="1" applyBorder="1"/>
    <xf numFmtId="3" fontId="3" fillId="0" borderId="6" xfId="0" applyNumberFormat="1" applyFont="1" applyBorder="1"/>
    <xf numFmtId="166" fontId="2" fillId="0" borderId="6" xfId="0" applyNumberFormat="1" applyFont="1" applyBorder="1" applyAlignment="1">
      <alignment horizontal="center"/>
    </xf>
    <xf numFmtId="166" fontId="1" fillId="0" borderId="29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7" fontId="1" fillId="0" borderId="30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right"/>
    </xf>
    <xf numFmtId="1" fontId="1" fillId="0" borderId="28" xfId="0" applyNumberFormat="1" applyFont="1" applyBorder="1"/>
    <xf numFmtId="1" fontId="1" fillId="0" borderId="31" xfId="0" applyNumberFormat="1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0" fontId="1" fillId="0" borderId="32" xfId="0" applyFont="1" applyBorder="1"/>
    <xf numFmtId="0" fontId="1" fillId="0" borderId="9" xfId="0" applyFont="1" applyBorder="1"/>
    <xf numFmtId="3" fontId="3" fillId="0" borderId="2" xfId="0" applyNumberFormat="1" applyFont="1" applyBorder="1"/>
    <xf numFmtId="166" fontId="2" fillId="0" borderId="33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34" xfId="0" applyNumberFormat="1" applyFont="1" applyBorder="1" applyAlignment="1">
      <alignment horizontal="center"/>
    </xf>
    <xf numFmtId="20" fontId="1" fillId="0" borderId="33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right"/>
    </xf>
    <xf numFmtId="1" fontId="1" fillId="0" borderId="32" xfId="0" applyNumberFormat="1" applyFont="1" applyBorder="1"/>
    <xf numFmtId="1" fontId="1" fillId="0" borderId="1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167" fontId="1" fillId="0" borderId="14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" xfId="0" applyFont="1" applyBorder="1"/>
    <xf numFmtId="166" fontId="2" fillId="0" borderId="2" xfId="0" applyNumberFormat="1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1" fontId="1" fillId="0" borderId="10" xfId="0" applyNumberFormat="1" applyFont="1" applyBorder="1"/>
    <xf numFmtId="1" fontId="1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11" xfId="0" applyFont="1" applyBorder="1"/>
    <xf numFmtId="0" fontId="3" fillId="0" borderId="31" xfId="0" applyFont="1" applyBorder="1"/>
    <xf numFmtId="0" fontId="3" fillId="0" borderId="29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1" xfId="0" applyFont="1" applyBorder="1"/>
    <xf numFmtId="167" fontId="1" fillId="0" borderId="12" xfId="0" applyNumberFormat="1" applyFont="1" applyBorder="1" applyAlignment="1">
      <alignment horizontal="center"/>
    </xf>
    <xf numFmtId="167" fontId="1" fillId="0" borderId="29" xfId="0" applyNumberFormat="1" applyFont="1" applyBorder="1" applyAlignment="1">
      <alignment horizontal="center"/>
    </xf>
    <xf numFmtId="0" fontId="1" fillId="0" borderId="35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1" fillId="0" borderId="3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166" fontId="1" fillId="0" borderId="6" xfId="0" applyNumberFormat="1" applyFont="1" applyBorder="1" applyAlignment="1">
      <alignment horizontal="center"/>
    </xf>
    <xf numFmtId="0" fontId="1" fillId="0" borderId="36" xfId="0" applyFont="1" applyBorder="1"/>
    <xf numFmtId="0" fontId="1" fillId="0" borderId="3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3" fontId="3" fillId="0" borderId="1" xfId="0" applyNumberFormat="1" applyFont="1" applyBorder="1"/>
    <xf numFmtId="165" fontId="4" fillId="0" borderId="0" xfId="0" applyNumberFormat="1" applyFont="1" applyBorder="1" applyAlignment="1">
      <alignment horizontal="left"/>
    </xf>
    <xf numFmtId="166" fontId="1" fillId="0" borderId="4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left"/>
    </xf>
    <xf numFmtId="165" fontId="8" fillId="0" borderId="8" xfId="0" applyNumberFormat="1" applyFont="1" applyBorder="1" applyAlignment="1">
      <alignment horizontal="left"/>
    </xf>
    <xf numFmtId="165" fontId="9" fillId="0" borderId="8" xfId="0" applyNumberFormat="1" applyFont="1" applyBorder="1" applyAlignment="1">
      <alignment horizontal="left"/>
    </xf>
    <xf numFmtId="1" fontId="3" fillId="0" borderId="14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1" fontId="1" fillId="0" borderId="5" xfId="0" applyNumberFormat="1" applyFont="1" applyBorder="1"/>
    <xf numFmtId="2" fontId="1" fillId="0" borderId="5" xfId="0" applyNumberFormat="1" applyFont="1" applyBorder="1"/>
    <xf numFmtId="167" fontId="1" fillId="0" borderId="34" xfId="0" applyNumberFormat="1" applyFont="1" applyBorder="1" applyAlignment="1">
      <alignment horizontal="left"/>
    </xf>
    <xf numFmtId="0" fontId="1" fillId="0" borderId="37" xfId="0" applyFont="1" applyBorder="1"/>
    <xf numFmtId="0" fontId="1" fillId="0" borderId="38" xfId="0" applyFont="1" applyBorder="1"/>
    <xf numFmtId="3" fontId="3" fillId="0" borderId="38" xfId="0" applyNumberFormat="1" applyFont="1" applyBorder="1"/>
    <xf numFmtId="166" fontId="2" fillId="0" borderId="39" xfId="0" applyNumberFormat="1" applyFont="1" applyBorder="1" applyAlignment="1">
      <alignment horizontal="center"/>
    </xf>
    <xf numFmtId="166" fontId="1" fillId="0" borderId="39" xfId="0" applyNumberFormat="1" applyFont="1" applyBorder="1" applyAlignment="1">
      <alignment horizontal="center"/>
    </xf>
    <xf numFmtId="166" fontId="1" fillId="0" borderId="38" xfId="0" applyNumberFormat="1" applyFont="1" applyBorder="1" applyAlignment="1">
      <alignment horizontal="center"/>
    </xf>
    <xf numFmtId="167" fontId="1" fillId="0" borderId="40" xfId="0" applyNumberFormat="1" applyFont="1" applyBorder="1" applyAlignment="1">
      <alignment horizontal="left"/>
    </xf>
    <xf numFmtId="20" fontId="1" fillId="0" borderId="39" xfId="0" applyNumberFormat="1" applyFont="1" applyBorder="1" applyAlignment="1">
      <alignment horizontal="center"/>
    </xf>
    <xf numFmtId="1" fontId="1" fillId="0" borderId="21" xfId="0" applyNumberFormat="1" applyFont="1" applyBorder="1"/>
    <xf numFmtId="2" fontId="1" fillId="0" borderId="21" xfId="0" applyNumberFormat="1" applyFont="1" applyBorder="1"/>
    <xf numFmtId="1" fontId="1" fillId="0" borderId="38" xfId="0" applyNumberFormat="1" applyFont="1" applyBorder="1" applyAlignment="1">
      <alignment horizontal="right"/>
    </xf>
    <xf numFmtId="0" fontId="1" fillId="0" borderId="41" xfId="0" applyFont="1" applyBorder="1"/>
    <xf numFmtId="0" fontId="1" fillId="0" borderId="4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165" fontId="5" fillId="0" borderId="25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6" fillId="0" borderId="45" xfId="0" applyFont="1" applyBorder="1" applyAlignment="1">
      <alignment horizontal="left"/>
    </xf>
    <xf numFmtId="165" fontId="4" fillId="0" borderId="45" xfId="0" applyNumberFormat="1" applyFont="1" applyBorder="1" applyAlignment="1">
      <alignment horizontal="left"/>
    </xf>
    <xf numFmtId="0" fontId="1" fillId="0" borderId="46" xfId="0" applyFont="1" applyBorder="1"/>
    <xf numFmtId="0" fontId="1" fillId="0" borderId="47" xfId="0" applyFont="1" applyBorder="1"/>
    <xf numFmtId="3" fontId="3" fillId="0" borderId="48" xfId="0" applyNumberFormat="1" applyFont="1" applyBorder="1"/>
    <xf numFmtId="166" fontId="2" fillId="0" borderId="49" xfId="0" applyNumberFormat="1" applyFont="1" applyBorder="1" applyAlignment="1">
      <alignment horizontal="center"/>
    </xf>
    <xf numFmtId="166" fontId="1" fillId="0" borderId="49" xfId="0" applyNumberFormat="1" applyFont="1" applyBorder="1" applyAlignment="1">
      <alignment horizontal="center"/>
    </xf>
    <xf numFmtId="166" fontId="1" fillId="0" borderId="47" xfId="0" applyNumberFormat="1" applyFont="1" applyBorder="1" applyAlignment="1">
      <alignment horizontal="center"/>
    </xf>
    <xf numFmtId="167" fontId="1" fillId="0" borderId="50" xfId="0" applyNumberFormat="1" applyFont="1" applyBorder="1" applyAlignment="1">
      <alignment horizontal="center"/>
    </xf>
    <xf numFmtId="20" fontId="1" fillId="0" borderId="49" xfId="0" applyNumberFormat="1" applyFont="1" applyBorder="1" applyAlignment="1">
      <alignment horizontal="center"/>
    </xf>
    <xf numFmtId="1" fontId="1" fillId="0" borderId="47" xfId="0" applyNumberFormat="1" applyFont="1" applyBorder="1"/>
    <xf numFmtId="2" fontId="1" fillId="0" borderId="47" xfId="0" applyNumberFormat="1" applyFont="1" applyBorder="1"/>
    <xf numFmtId="1" fontId="1" fillId="0" borderId="47" xfId="0" applyNumberFormat="1" applyFont="1" applyBorder="1" applyAlignment="1">
      <alignment horizontal="right"/>
    </xf>
    <xf numFmtId="0" fontId="1" fillId="0" borderId="51" xfId="0" applyFont="1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3" xfId="0" applyFont="1" applyBorder="1"/>
    <xf numFmtId="0" fontId="3" fillId="0" borderId="52" xfId="0" applyFont="1" applyBorder="1"/>
    <xf numFmtId="0" fontId="3" fillId="0" borderId="53" xfId="0" applyFont="1" applyBorder="1"/>
    <xf numFmtId="165" fontId="9" fillId="0" borderId="54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5" fontId="9" fillId="0" borderId="25" xfId="0" applyNumberFormat="1" applyFont="1" applyBorder="1" applyAlignment="1">
      <alignment horizontal="left"/>
    </xf>
    <xf numFmtId="0" fontId="6" fillId="0" borderId="55" xfId="0" applyFont="1" applyBorder="1" applyAlignment="1">
      <alignment horizontal="left"/>
    </xf>
    <xf numFmtId="165" fontId="4" fillId="0" borderId="55" xfId="0" applyNumberFormat="1" applyFont="1" applyBorder="1" applyAlignment="1">
      <alignment horizontal="left"/>
    </xf>
    <xf numFmtId="167" fontId="1" fillId="0" borderId="50" xfId="0" applyNumberFormat="1" applyFont="1" applyBorder="1" applyAlignment="1">
      <alignment horizontal="left"/>
    </xf>
    <xf numFmtId="3" fontId="3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left"/>
    </xf>
    <xf numFmtId="20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165" fontId="5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3" fontId="3" fillId="0" borderId="47" xfId="0" applyNumberFormat="1" applyFont="1" applyBorder="1"/>
    <xf numFmtId="168" fontId="2" fillId="0" borderId="49" xfId="0" applyNumberFormat="1" applyFont="1" applyBorder="1" applyAlignment="1">
      <alignment horizontal="center"/>
    </xf>
    <xf numFmtId="165" fontId="9" fillId="0" borderId="56" xfId="0" applyNumberFormat="1" applyFont="1" applyBorder="1" applyAlignment="1">
      <alignment horizontal="left"/>
    </xf>
    <xf numFmtId="168" fontId="2" fillId="0" borderId="33" xfId="0" applyNumberFormat="1" applyFont="1" applyBorder="1" applyAlignment="1">
      <alignment horizontal="center"/>
    </xf>
    <xf numFmtId="0" fontId="15" fillId="0" borderId="29" xfId="0" applyFont="1" applyBorder="1"/>
    <xf numFmtId="0" fontId="15" fillId="0" borderId="57" xfId="0" applyFont="1" applyBorder="1"/>
    <xf numFmtId="0" fontId="15" fillId="0" borderId="55" xfId="0" applyFont="1" applyBorder="1"/>
    <xf numFmtId="0" fontId="15" fillId="0" borderId="13" xfId="0" applyFont="1" applyBorder="1"/>
    <xf numFmtId="0" fontId="15" fillId="0" borderId="14" xfId="0" applyFont="1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TableStyleLigh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"/>
  <sheetViews>
    <sheetView showGridLines="0" workbookViewId="0">
      <selection activeCell="B3" sqref="B3"/>
    </sheetView>
  </sheetViews>
  <sheetFormatPr baseColWidth="10" defaultColWidth="8.7109375" defaultRowHeight="13" x14ac:dyDescent="0"/>
  <cols>
    <col min="1" max="257" width="8.7109375" style="1"/>
  </cols>
  <sheetData>
    <row r="1" spans="1:3">
      <c r="A1"/>
      <c r="B1"/>
      <c r="C1"/>
    </row>
    <row r="2" spans="1:3">
      <c r="A2" s="2" t="s">
        <v>0</v>
      </c>
      <c r="B2" s="3">
        <f>358336/(4*21*24)</f>
        <v>177.74603174603175</v>
      </c>
      <c r="C2"/>
    </row>
    <row r="3" spans="1:3">
      <c r="A3" s="4" t="s">
        <v>1</v>
      </c>
      <c r="B3" s="5">
        <v>35758.770833333299</v>
      </c>
    </row>
    <row r="4" spans="1:3">
      <c r="A4" s="6" t="s">
        <v>2</v>
      </c>
      <c r="B4" s="7">
        <f>B3+B2</f>
        <v>35936.516865079328</v>
      </c>
    </row>
  </sheetData>
  <pageMargins left="0.74791666666666701" right="0.74791666666666701" top="0.98402777777777795" bottom="0.98402777777777795" header="0.5" footer="0.5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163"/>
  <sheetViews>
    <sheetView showGridLines="0" tabSelected="1" topLeftCell="D120" workbookViewId="0">
      <selection activeCell="Y149" sqref="Y149"/>
    </sheetView>
  </sheetViews>
  <sheetFormatPr baseColWidth="10" defaultColWidth="8.7109375" defaultRowHeight="13" x14ac:dyDescent="0"/>
  <cols>
    <col min="1" max="2" width="8.7109375" style="8"/>
    <col min="3" max="3" width="6.5703125" style="8" customWidth="1"/>
    <col min="4" max="5" width="7.140625" style="8" customWidth="1"/>
    <col min="6" max="6" width="14.5703125" style="9" customWidth="1"/>
    <col min="7" max="7" width="6.85546875" style="9" customWidth="1"/>
    <col min="8" max="8" width="4.85546875" style="9" customWidth="1"/>
    <col min="9" max="12" width="5.7109375" style="9" customWidth="1"/>
    <col min="13" max="13" width="3.85546875" style="8" customWidth="1"/>
    <col min="14" max="14" width="7.7109375" style="10" customWidth="1"/>
    <col min="15" max="15" width="5.7109375" style="11" customWidth="1"/>
    <col min="16" max="16" width="5.42578125" style="8" customWidth="1"/>
    <col min="17" max="57" width="2.5703125" style="8" customWidth="1"/>
    <col min="58" max="257" width="8.7109375" style="8"/>
  </cols>
  <sheetData>
    <row r="1" spans="1:257">
      <c r="A1" s="12"/>
      <c r="B1" s="12"/>
      <c r="C1" s="13"/>
      <c r="E1" s="8" t="s">
        <v>3</v>
      </c>
      <c r="M1" s="8">
        <v>7</v>
      </c>
      <c r="P1" s="14" t="s">
        <v>4</v>
      </c>
      <c r="R1" s="15" t="s">
        <v>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IS1"/>
      <c r="IT1"/>
      <c r="IU1"/>
      <c r="IV1"/>
      <c r="IW1"/>
    </row>
    <row r="2" spans="1:257">
      <c r="A2" s="12"/>
      <c r="B2" s="12"/>
      <c r="C2" s="13"/>
      <c r="E2" s="8" t="s">
        <v>6</v>
      </c>
      <c r="P2" s="17"/>
      <c r="Q2" s="18"/>
      <c r="R2" s="18" t="s">
        <v>7</v>
      </c>
      <c r="S2" s="18"/>
      <c r="T2" s="18"/>
      <c r="U2" s="18"/>
      <c r="V2" s="18"/>
      <c r="W2" s="18"/>
      <c r="X2" s="18"/>
      <c r="Y2" s="18"/>
      <c r="Z2" s="18"/>
      <c r="AA2" s="18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8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IS2"/>
      <c r="IT2"/>
      <c r="IU2"/>
      <c r="IV2"/>
      <c r="IW2"/>
    </row>
    <row r="3" spans="1:257">
      <c r="A3" s="12"/>
      <c r="B3" s="12"/>
      <c r="C3" s="13"/>
      <c r="D3" s="8" t="s">
        <v>8</v>
      </c>
      <c r="E3" s="19">
        <v>358336</v>
      </c>
      <c r="F3" s="20" t="s">
        <v>9</v>
      </c>
      <c r="G3" s="19">
        <v>96448</v>
      </c>
      <c r="P3" s="17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8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6"/>
      <c r="IS3"/>
      <c r="IT3"/>
      <c r="IU3"/>
      <c r="IV3"/>
      <c r="IW3"/>
    </row>
    <row r="4" spans="1:257">
      <c r="A4" s="12"/>
      <c r="B4" s="12"/>
      <c r="C4" s="13"/>
      <c r="F4" s="8"/>
      <c r="G4" s="8"/>
      <c r="P4" s="21"/>
      <c r="Q4" s="22" t="s">
        <v>10</v>
      </c>
      <c r="R4" s="23"/>
      <c r="S4" s="23"/>
      <c r="T4" s="24"/>
      <c r="U4" s="22" t="s">
        <v>11</v>
      </c>
      <c r="V4" s="25"/>
      <c r="W4" s="25"/>
      <c r="X4" s="25"/>
      <c r="Y4" s="25"/>
      <c r="Z4" s="25"/>
      <c r="AA4" s="26" t="s">
        <v>12</v>
      </c>
      <c r="AB4" s="27"/>
      <c r="AC4" s="27"/>
      <c r="AD4" s="27"/>
      <c r="AE4" s="27"/>
      <c r="AF4" s="27"/>
      <c r="AG4" s="27"/>
      <c r="AH4" s="27"/>
      <c r="AI4" s="26" t="s">
        <v>13</v>
      </c>
      <c r="AJ4" s="27"/>
      <c r="AK4" s="27"/>
      <c r="AL4" s="27"/>
      <c r="AM4" s="27"/>
      <c r="AN4" s="27"/>
      <c r="AO4" s="27"/>
      <c r="AP4" s="27"/>
      <c r="AQ4" s="26" t="s">
        <v>14</v>
      </c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16"/>
      <c r="IS4"/>
      <c r="IT4"/>
      <c r="IU4"/>
      <c r="IV4"/>
      <c r="IW4"/>
    </row>
    <row r="5" spans="1:257" ht="127">
      <c r="A5" s="28"/>
      <c r="B5" s="29" t="s">
        <v>15</v>
      </c>
      <c r="C5" s="30" t="s">
        <v>16</v>
      </c>
      <c r="D5" s="31"/>
      <c r="E5" s="32" t="s">
        <v>17</v>
      </c>
      <c r="F5" s="33"/>
      <c r="G5" s="34"/>
      <c r="H5" s="33" t="s">
        <v>18</v>
      </c>
      <c r="I5" s="34" t="s">
        <v>19</v>
      </c>
      <c r="J5" s="35"/>
      <c r="K5" s="35"/>
      <c r="L5" s="36"/>
      <c r="M5" s="32" t="s">
        <v>20</v>
      </c>
      <c r="N5" s="37"/>
      <c r="O5" s="38" t="s">
        <v>21</v>
      </c>
      <c r="P5" s="39" t="s">
        <v>22</v>
      </c>
      <c r="Q5" s="40" t="s">
        <v>23</v>
      </c>
      <c r="R5" s="41" t="s">
        <v>24</v>
      </c>
      <c r="S5" s="41" t="s">
        <v>25</v>
      </c>
      <c r="T5" s="41" t="s">
        <v>26</v>
      </c>
      <c r="U5" s="40" t="s">
        <v>27</v>
      </c>
      <c r="V5" s="41" t="s">
        <v>28</v>
      </c>
      <c r="W5" s="41" t="s">
        <v>29</v>
      </c>
      <c r="X5" s="41" t="s">
        <v>30</v>
      </c>
      <c r="Y5" s="41" t="s">
        <v>31</v>
      </c>
      <c r="Z5" s="41" t="s">
        <v>32</v>
      </c>
      <c r="AA5" s="42" t="s">
        <v>33</v>
      </c>
      <c r="AB5" s="43" t="s">
        <v>34</v>
      </c>
      <c r="AC5" s="44" t="s">
        <v>35</v>
      </c>
      <c r="AD5" s="43" t="s">
        <v>36</v>
      </c>
      <c r="AE5" s="43" t="s">
        <v>37</v>
      </c>
      <c r="AF5" s="43" t="s">
        <v>38</v>
      </c>
      <c r="AG5" s="43" t="s">
        <v>39</v>
      </c>
      <c r="AH5" s="43" t="s">
        <v>40</v>
      </c>
      <c r="AI5" s="42" t="s">
        <v>41</v>
      </c>
      <c r="AJ5" s="43" t="s">
        <v>42</v>
      </c>
      <c r="AK5" s="43" t="s">
        <v>43</v>
      </c>
      <c r="AL5" s="43" t="s">
        <v>44</v>
      </c>
      <c r="AM5" s="43" t="s">
        <v>45</v>
      </c>
      <c r="AN5" s="43" t="s">
        <v>46</v>
      </c>
      <c r="AO5" s="43" t="s">
        <v>47</v>
      </c>
      <c r="AP5" s="43" t="s">
        <v>48</v>
      </c>
      <c r="AQ5" s="40" t="s">
        <v>49</v>
      </c>
      <c r="AR5" s="45" t="s">
        <v>50</v>
      </c>
      <c r="AS5" s="46" t="s">
        <v>51</v>
      </c>
      <c r="AT5" s="41" t="s">
        <v>52</v>
      </c>
      <c r="AU5" s="41" t="s">
        <v>53</v>
      </c>
      <c r="AV5" s="41" t="s">
        <v>54</v>
      </c>
      <c r="AW5" s="41" t="s">
        <v>55</v>
      </c>
      <c r="AX5" s="45" t="s">
        <v>56</v>
      </c>
      <c r="AY5" s="46" t="s">
        <v>57</v>
      </c>
      <c r="AZ5" s="41" t="s">
        <v>58</v>
      </c>
      <c r="BA5" s="41" t="s">
        <v>59</v>
      </c>
      <c r="BB5" s="41" t="s">
        <v>60</v>
      </c>
      <c r="BC5" s="41" t="s">
        <v>61</v>
      </c>
      <c r="BD5" s="41" t="s">
        <v>62</v>
      </c>
      <c r="BE5" s="41" t="s">
        <v>63</v>
      </c>
      <c r="BF5" s="47"/>
      <c r="IS5"/>
      <c r="IT5"/>
      <c r="IU5"/>
      <c r="IV5"/>
      <c r="IW5"/>
    </row>
    <row r="6" spans="1:257">
      <c r="A6" s="48" t="s">
        <v>64</v>
      </c>
      <c r="B6" s="49" t="s">
        <v>65</v>
      </c>
      <c r="C6" s="50" t="s">
        <v>66</v>
      </c>
      <c r="D6" s="51" t="s">
        <v>67</v>
      </c>
      <c r="E6" s="52" t="s">
        <v>68</v>
      </c>
      <c r="F6" s="52" t="s">
        <v>69</v>
      </c>
      <c r="G6" s="53" t="s">
        <v>70</v>
      </c>
      <c r="H6" s="54" t="s">
        <v>71</v>
      </c>
      <c r="I6" s="53" t="s">
        <v>66</v>
      </c>
      <c r="J6" s="55"/>
      <c r="K6" s="55" t="s">
        <v>67</v>
      </c>
      <c r="L6" s="56"/>
      <c r="M6" s="52" t="s">
        <v>72</v>
      </c>
      <c r="N6" s="57" t="s">
        <v>73</v>
      </c>
      <c r="O6" s="58"/>
      <c r="P6" s="59"/>
      <c r="Q6" s="60"/>
      <c r="R6" s="61"/>
      <c r="S6" s="62"/>
      <c r="T6" s="62"/>
      <c r="U6" s="60"/>
      <c r="V6" s="62"/>
      <c r="W6" s="62"/>
      <c r="X6" s="62"/>
      <c r="Y6" s="62"/>
      <c r="Z6" s="62"/>
      <c r="AA6" s="63"/>
      <c r="AB6" s="64"/>
      <c r="AC6" s="64"/>
      <c r="AD6" s="64"/>
      <c r="AE6" s="64"/>
      <c r="AF6" s="64"/>
      <c r="AG6" s="64"/>
      <c r="AH6" s="64"/>
      <c r="AI6" s="63"/>
      <c r="AJ6" s="64"/>
      <c r="AK6" s="64"/>
      <c r="AL6" s="64"/>
      <c r="AM6" s="64"/>
      <c r="AN6" s="64"/>
      <c r="AO6" s="64"/>
      <c r="AP6" s="64"/>
      <c r="AQ6" s="60"/>
      <c r="AR6" s="65"/>
      <c r="AS6" s="65"/>
      <c r="AT6" s="62"/>
      <c r="AU6" s="62"/>
      <c r="AV6" s="62"/>
      <c r="AW6" s="62"/>
      <c r="AX6" s="65"/>
      <c r="AY6" s="65"/>
      <c r="AZ6" s="62"/>
      <c r="BA6" s="62"/>
      <c r="BB6" s="62"/>
      <c r="BC6" s="65"/>
      <c r="BD6" s="65"/>
      <c r="BE6" s="62"/>
      <c r="BF6" s="66" t="s">
        <v>74</v>
      </c>
      <c r="IS6"/>
      <c r="IT6"/>
      <c r="IU6"/>
      <c r="IV6"/>
      <c r="IW6"/>
    </row>
    <row r="7" spans="1:257">
      <c r="A7" s="28">
        <v>1992</v>
      </c>
      <c r="B7" s="67"/>
      <c r="C7" s="68">
        <v>2</v>
      </c>
      <c r="D7" s="69">
        <v>29910</v>
      </c>
      <c r="E7" s="70">
        <f>D7-C7</f>
        <v>29908</v>
      </c>
      <c r="F7" s="71">
        <v>1</v>
      </c>
      <c r="G7" s="72" t="s">
        <v>75</v>
      </c>
      <c r="H7" s="73"/>
      <c r="I7" s="74">
        <v>344</v>
      </c>
      <c r="J7" s="75">
        <v>0.16666666666666699</v>
      </c>
      <c r="K7" s="74">
        <v>344</v>
      </c>
      <c r="L7" s="75">
        <v>0.41666666666666702</v>
      </c>
      <c r="M7" s="76">
        <f>TRUNC((K7-I7)+(L7-J7))</f>
        <v>0</v>
      </c>
      <c r="N7" s="77">
        <f>ROUND(((K7-I7)+(L7-J7)-M7)*24,2)</f>
        <v>6</v>
      </c>
      <c r="O7" s="78">
        <v>3600</v>
      </c>
      <c r="P7" s="79">
        <v>202</v>
      </c>
      <c r="Q7" s="80">
        <v>2</v>
      </c>
      <c r="R7" s="81">
        <v>3</v>
      </c>
      <c r="S7" s="81">
        <v>4</v>
      </c>
      <c r="T7" s="81"/>
      <c r="U7" s="82"/>
      <c r="V7" s="83"/>
      <c r="W7" s="83"/>
      <c r="X7" s="83"/>
      <c r="Y7" s="84"/>
      <c r="Z7" s="84" t="s">
        <v>76</v>
      </c>
      <c r="AA7" s="82"/>
      <c r="AB7" s="85"/>
      <c r="AC7" s="85"/>
      <c r="AD7" s="85"/>
      <c r="AE7" s="85"/>
      <c r="AF7" s="85"/>
      <c r="AG7" s="85"/>
      <c r="AH7" s="85"/>
      <c r="AI7" s="82"/>
      <c r="AJ7" s="85"/>
      <c r="AK7" s="85"/>
      <c r="AL7" s="85"/>
      <c r="AM7" s="85"/>
      <c r="AN7" s="85"/>
      <c r="AO7" s="85"/>
      <c r="AP7" s="85"/>
      <c r="AQ7" s="82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6" t="s">
        <v>77</v>
      </c>
      <c r="IS7"/>
      <c r="IT7"/>
      <c r="IU7"/>
      <c r="IV7"/>
      <c r="IW7"/>
    </row>
    <row r="8" spans="1:257">
      <c r="A8" s="87">
        <v>1992</v>
      </c>
      <c r="B8" s="88"/>
      <c r="C8" s="89"/>
      <c r="D8" s="90"/>
      <c r="E8" s="91"/>
      <c r="F8" s="92"/>
      <c r="G8" s="93"/>
      <c r="H8" s="94"/>
      <c r="I8" s="95">
        <v>344</v>
      </c>
      <c r="J8" s="96">
        <v>0.16666666666666699</v>
      </c>
      <c r="K8" s="95">
        <v>48</v>
      </c>
      <c r="L8" s="96">
        <v>0.91666666666666696</v>
      </c>
      <c r="M8" s="76">
        <f>TRUNC((K8-I8)+(L8-J8)+365)</f>
        <v>69</v>
      </c>
      <c r="N8" s="77">
        <f>ROUND(((K8-I8)+(L8-J8)-M8+365)*24,2)</f>
        <v>18</v>
      </c>
      <c r="O8" s="97">
        <v>3600</v>
      </c>
      <c r="P8" s="98">
        <v>113</v>
      </c>
      <c r="Q8" s="99">
        <v>2</v>
      </c>
      <c r="R8" s="100">
        <v>3</v>
      </c>
      <c r="S8" s="100">
        <v>4</v>
      </c>
      <c r="T8" s="100"/>
      <c r="U8" s="101">
        <v>5</v>
      </c>
      <c r="V8" s="102">
        <v>6</v>
      </c>
      <c r="W8" s="102"/>
      <c r="X8" s="102"/>
      <c r="Y8" s="102"/>
      <c r="Z8" s="102"/>
      <c r="AA8" s="101">
        <v>7</v>
      </c>
      <c r="AB8" s="102">
        <v>8</v>
      </c>
      <c r="AC8" s="102">
        <v>9</v>
      </c>
      <c r="AD8" s="102">
        <v>10</v>
      </c>
      <c r="AE8" s="102">
        <v>11</v>
      </c>
      <c r="AF8" s="102">
        <v>12</v>
      </c>
      <c r="AG8" s="102"/>
      <c r="AH8" s="102"/>
      <c r="AI8" s="101"/>
      <c r="AJ8" s="102"/>
      <c r="AK8" s="102"/>
      <c r="AL8" s="102"/>
      <c r="AM8" s="102"/>
      <c r="AN8" s="102"/>
      <c r="AO8" s="102"/>
      <c r="AP8" s="102"/>
      <c r="AQ8" s="101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86"/>
      <c r="IS8"/>
      <c r="IT8"/>
      <c r="IU8"/>
      <c r="IV8"/>
      <c r="IW8"/>
    </row>
    <row r="9" spans="1:257">
      <c r="A9" s="28">
        <v>1993</v>
      </c>
      <c r="B9" s="67"/>
      <c r="C9" s="103">
        <f>D7</f>
        <v>29910</v>
      </c>
      <c r="D9" s="104">
        <v>30109</v>
      </c>
      <c r="E9" s="105">
        <f t="shared" ref="E9:E16" si="0">D9-C9</f>
        <v>199</v>
      </c>
      <c r="F9" s="106">
        <v>2</v>
      </c>
      <c r="G9" s="107" t="s">
        <v>75</v>
      </c>
      <c r="H9" s="108"/>
      <c r="I9" s="109">
        <v>48</v>
      </c>
      <c r="J9" s="110">
        <v>0.95833333333333304</v>
      </c>
      <c r="K9" s="109">
        <v>49</v>
      </c>
      <c r="L9" s="110">
        <v>0.375</v>
      </c>
      <c r="M9" s="76">
        <f t="shared" ref="M9:M40" si="1">TRUNC((K9-I9)+(L9-J9))</f>
        <v>0</v>
      </c>
      <c r="N9" s="77">
        <f t="shared" ref="N9:N40" si="2">ROUND(((K9-I9)+(L9-J9)-M9)*24,2)</f>
        <v>10</v>
      </c>
      <c r="O9" s="111">
        <v>3600</v>
      </c>
      <c r="P9" s="112">
        <v>113</v>
      </c>
      <c r="Q9" s="113">
        <v>2</v>
      </c>
      <c r="R9" s="114">
        <v>3</v>
      </c>
      <c r="S9" s="114">
        <v>4</v>
      </c>
      <c r="T9" s="114"/>
      <c r="U9" s="115">
        <v>5</v>
      </c>
      <c r="V9" s="116">
        <v>6</v>
      </c>
      <c r="W9" s="116"/>
      <c r="X9" s="116"/>
      <c r="Y9" s="116"/>
      <c r="Z9" s="116"/>
      <c r="AA9" s="115">
        <v>7</v>
      </c>
      <c r="AB9" s="116">
        <v>8</v>
      </c>
      <c r="AC9" s="116">
        <v>9</v>
      </c>
      <c r="AD9" s="116">
        <v>10</v>
      </c>
      <c r="AE9" s="116">
        <v>11</v>
      </c>
      <c r="AF9" s="116">
        <v>12</v>
      </c>
      <c r="AG9" s="116"/>
      <c r="AH9" s="116"/>
      <c r="AI9" s="115"/>
      <c r="AJ9" s="116"/>
      <c r="AK9" s="116"/>
      <c r="AL9" s="116"/>
      <c r="AM9" s="116"/>
      <c r="AN9" s="116"/>
      <c r="AO9" s="116"/>
      <c r="AP9" s="116"/>
      <c r="AQ9" s="115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86"/>
      <c r="IS9"/>
      <c r="IT9"/>
      <c r="IU9"/>
      <c r="IV9"/>
      <c r="IW9"/>
    </row>
    <row r="10" spans="1:257">
      <c r="A10" s="117">
        <v>1993</v>
      </c>
      <c r="B10" s="67"/>
      <c r="C10" s="103">
        <f t="shared" ref="C10:C16" si="3">D9</f>
        <v>30109</v>
      </c>
      <c r="D10" s="104">
        <v>44978</v>
      </c>
      <c r="E10" s="105">
        <f t="shared" si="0"/>
        <v>14869</v>
      </c>
      <c r="F10" s="106">
        <v>3</v>
      </c>
      <c r="G10" s="107" t="s">
        <v>75</v>
      </c>
      <c r="H10" s="108"/>
      <c r="I10" s="109">
        <v>49</v>
      </c>
      <c r="J10" s="110">
        <v>0.41666666666666702</v>
      </c>
      <c r="K10" s="109">
        <v>83</v>
      </c>
      <c r="L10" s="110">
        <v>0.79166666666666696</v>
      </c>
      <c r="M10" s="76">
        <f t="shared" si="1"/>
        <v>34</v>
      </c>
      <c r="N10" s="77">
        <f t="shared" si="2"/>
        <v>9</v>
      </c>
      <c r="O10" s="111">
        <v>3600</v>
      </c>
      <c r="P10" s="112">
        <v>113</v>
      </c>
      <c r="Q10" s="113">
        <v>2</v>
      </c>
      <c r="R10" s="114">
        <v>3</v>
      </c>
      <c r="S10" s="114">
        <v>4</v>
      </c>
      <c r="T10" s="114"/>
      <c r="U10" s="115">
        <v>5</v>
      </c>
      <c r="V10" s="116">
        <v>6</v>
      </c>
      <c r="W10" s="116"/>
      <c r="X10" s="116"/>
      <c r="Y10" s="116"/>
      <c r="Z10" s="116"/>
      <c r="AA10" s="115">
        <v>7</v>
      </c>
      <c r="AB10" s="116">
        <v>8</v>
      </c>
      <c r="AC10" s="116">
        <v>9</v>
      </c>
      <c r="AD10" s="116">
        <v>10</v>
      </c>
      <c r="AE10" s="116">
        <v>11</v>
      </c>
      <c r="AF10" s="116">
        <v>12</v>
      </c>
      <c r="AG10" s="116"/>
      <c r="AH10" s="116"/>
      <c r="AI10" s="115"/>
      <c r="AJ10" s="116"/>
      <c r="AK10" s="116"/>
      <c r="AL10" s="116"/>
      <c r="AM10" s="116"/>
      <c r="AN10" s="116"/>
      <c r="AO10" s="116"/>
      <c r="AP10" s="116"/>
      <c r="AQ10" s="118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86"/>
      <c r="IS10"/>
      <c r="IT10"/>
      <c r="IU10"/>
      <c r="IV10"/>
      <c r="IW10"/>
    </row>
    <row r="11" spans="1:257">
      <c r="A11" s="117">
        <v>1993</v>
      </c>
      <c r="B11" s="67"/>
      <c r="C11" s="103">
        <f t="shared" si="3"/>
        <v>44978</v>
      </c>
      <c r="D11" s="104">
        <v>44997</v>
      </c>
      <c r="E11" s="105">
        <f t="shared" si="0"/>
        <v>19</v>
      </c>
      <c r="F11" s="106">
        <v>4</v>
      </c>
      <c r="G11" s="107" t="s">
        <v>75</v>
      </c>
      <c r="H11" s="108"/>
      <c r="I11" s="109">
        <v>83</v>
      </c>
      <c r="J11" s="110">
        <v>0.83333333333333304</v>
      </c>
      <c r="K11" s="120">
        <v>83</v>
      </c>
      <c r="L11" s="110">
        <v>0.83333333333333304</v>
      </c>
      <c r="M11" s="76">
        <f t="shared" si="1"/>
        <v>0</v>
      </c>
      <c r="N11" s="77">
        <f t="shared" si="2"/>
        <v>0</v>
      </c>
      <c r="O11" s="111">
        <v>900</v>
      </c>
      <c r="P11" s="112">
        <v>113</v>
      </c>
      <c r="Q11" s="113">
        <v>2</v>
      </c>
      <c r="R11" s="114">
        <v>3</v>
      </c>
      <c r="S11" s="114">
        <v>4</v>
      </c>
      <c r="T11" s="114"/>
      <c r="U11" s="115">
        <v>5</v>
      </c>
      <c r="V11" s="116">
        <v>6</v>
      </c>
      <c r="W11" s="116"/>
      <c r="X11" s="116"/>
      <c r="Y11" s="116"/>
      <c r="Z11" s="116"/>
      <c r="AA11" s="115">
        <v>7</v>
      </c>
      <c r="AB11" s="116">
        <v>8</v>
      </c>
      <c r="AC11" s="116">
        <v>9</v>
      </c>
      <c r="AD11" s="116">
        <v>10</v>
      </c>
      <c r="AE11" s="116">
        <v>11</v>
      </c>
      <c r="AF11" s="116">
        <v>12</v>
      </c>
      <c r="AG11" s="116"/>
      <c r="AH11" s="116"/>
      <c r="AI11" s="115"/>
      <c r="AJ11" s="116"/>
      <c r="AK11" s="116"/>
      <c r="AL11" s="116"/>
      <c r="AM11" s="116"/>
      <c r="AN11" s="116"/>
      <c r="AO11" s="116"/>
      <c r="AP11" s="116"/>
      <c r="AQ11" s="118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86"/>
      <c r="IS11"/>
      <c r="IT11"/>
      <c r="IU11"/>
      <c r="IV11"/>
      <c r="IW11"/>
    </row>
    <row r="12" spans="1:257">
      <c r="A12" s="117">
        <v>1993</v>
      </c>
      <c r="B12" s="67"/>
      <c r="C12" s="103">
        <f t="shared" si="3"/>
        <v>44997</v>
      </c>
      <c r="D12" s="104">
        <v>49354</v>
      </c>
      <c r="E12" s="105">
        <f t="shared" si="0"/>
        <v>4357</v>
      </c>
      <c r="F12" s="106">
        <v>5</v>
      </c>
      <c r="G12" s="107" t="s">
        <v>75</v>
      </c>
      <c r="H12" s="108"/>
      <c r="I12" s="109">
        <v>83</v>
      </c>
      <c r="J12" s="110">
        <v>0.85416666666666696</v>
      </c>
      <c r="K12" s="109">
        <v>86</v>
      </c>
      <c r="L12" s="110">
        <v>0.36458333333333298</v>
      </c>
      <c r="M12" s="76">
        <f t="shared" si="1"/>
        <v>2</v>
      </c>
      <c r="N12" s="77">
        <f t="shared" si="2"/>
        <v>12.25</v>
      </c>
      <c r="O12" s="111">
        <v>900</v>
      </c>
      <c r="P12" s="112">
        <v>113</v>
      </c>
      <c r="Q12" s="113">
        <v>2</v>
      </c>
      <c r="R12" s="114">
        <v>3</v>
      </c>
      <c r="S12" s="114">
        <v>4</v>
      </c>
      <c r="T12" s="114"/>
      <c r="U12" s="115">
        <v>5</v>
      </c>
      <c r="V12" s="116">
        <v>6</v>
      </c>
      <c r="W12" s="116"/>
      <c r="X12" s="116"/>
      <c r="Y12" s="116"/>
      <c r="Z12" s="116"/>
      <c r="AA12" s="115">
        <v>7</v>
      </c>
      <c r="AB12" s="116">
        <v>8</v>
      </c>
      <c r="AC12" s="116">
        <v>9</v>
      </c>
      <c r="AD12" s="116">
        <v>10</v>
      </c>
      <c r="AE12" s="116">
        <v>11</v>
      </c>
      <c r="AF12" s="116">
        <v>12</v>
      </c>
      <c r="AG12" s="116"/>
      <c r="AH12" s="116"/>
      <c r="AI12" s="115"/>
      <c r="AJ12" s="116"/>
      <c r="AK12" s="116"/>
      <c r="AL12" s="116"/>
      <c r="AM12" s="116"/>
      <c r="AN12" s="116"/>
      <c r="AO12" s="116"/>
      <c r="AP12" s="116"/>
      <c r="AQ12" s="118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86"/>
      <c r="IS12"/>
      <c r="IT12"/>
      <c r="IU12"/>
      <c r="IV12"/>
      <c r="IW12"/>
    </row>
    <row r="13" spans="1:257">
      <c r="A13" s="117">
        <v>1993</v>
      </c>
      <c r="B13" s="67"/>
      <c r="C13" s="103">
        <f t="shared" si="3"/>
        <v>49354</v>
      </c>
      <c r="D13" s="104">
        <v>49373</v>
      </c>
      <c r="E13" s="105">
        <f t="shared" si="0"/>
        <v>19</v>
      </c>
      <c r="F13" s="106">
        <v>6</v>
      </c>
      <c r="G13" s="107" t="s">
        <v>75</v>
      </c>
      <c r="H13" s="108"/>
      <c r="I13" s="109">
        <v>86</v>
      </c>
      <c r="J13" s="110">
        <v>0.375</v>
      </c>
      <c r="K13" s="120">
        <v>86</v>
      </c>
      <c r="L13" s="110">
        <v>0.375</v>
      </c>
      <c r="M13" s="76">
        <f t="shared" si="1"/>
        <v>0</v>
      </c>
      <c r="N13" s="77">
        <f t="shared" si="2"/>
        <v>0</v>
      </c>
      <c r="O13" s="111">
        <v>900</v>
      </c>
      <c r="P13" s="112">
        <v>113</v>
      </c>
      <c r="Q13" s="113">
        <v>2</v>
      </c>
      <c r="R13" s="114">
        <v>3</v>
      </c>
      <c r="S13" s="114">
        <v>4</v>
      </c>
      <c r="T13" s="114"/>
      <c r="U13" s="115">
        <v>5</v>
      </c>
      <c r="V13" s="116">
        <v>6</v>
      </c>
      <c r="W13" s="116"/>
      <c r="X13" s="116"/>
      <c r="Y13" s="116"/>
      <c r="Z13" s="116"/>
      <c r="AA13" s="115">
        <v>7</v>
      </c>
      <c r="AB13" s="116">
        <v>8</v>
      </c>
      <c r="AC13" s="116">
        <v>9</v>
      </c>
      <c r="AD13" s="116">
        <v>10</v>
      </c>
      <c r="AE13" s="116">
        <v>11</v>
      </c>
      <c r="AF13" s="116">
        <v>12</v>
      </c>
      <c r="AG13" s="116"/>
      <c r="AH13" s="116"/>
      <c r="AI13" s="115"/>
      <c r="AJ13" s="116"/>
      <c r="AK13" s="116"/>
      <c r="AL13" s="116"/>
      <c r="AM13" s="116"/>
      <c r="AN13" s="116"/>
      <c r="AO13" s="116"/>
      <c r="AP13" s="116"/>
      <c r="AQ13" s="118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86"/>
      <c r="IS13"/>
      <c r="IT13"/>
      <c r="IU13"/>
      <c r="IV13"/>
      <c r="IW13"/>
    </row>
    <row r="14" spans="1:257">
      <c r="A14" s="117">
        <v>1993</v>
      </c>
      <c r="B14" s="67"/>
      <c r="C14" s="103">
        <f t="shared" si="3"/>
        <v>49373</v>
      </c>
      <c r="D14" s="104">
        <v>49392</v>
      </c>
      <c r="E14" s="105">
        <f t="shared" si="0"/>
        <v>19</v>
      </c>
      <c r="F14" s="106">
        <v>7</v>
      </c>
      <c r="G14" s="107" t="s">
        <v>75</v>
      </c>
      <c r="H14" s="108"/>
      <c r="I14" s="109">
        <v>86</v>
      </c>
      <c r="J14" s="110">
        <v>0.38541666666666702</v>
      </c>
      <c r="K14" s="120">
        <v>86</v>
      </c>
      <c r="L14" s="110">
        <v>0.38541666666666702</v>
      </c>
      <c r="M14" s="76">
        <f t="shared" si="1"/>
        <v>0</v>
      </c>
      <c r="N14" s="77">
        <f t="shared" si="2"/>
        <v>0</v>
      </c>
      <c r="O14" s="111">
        <v>900</v>
      </c>
      <c r="P14" s="112">
        <v>113</v>
      </c>
      <c r="Q14" s="113">
        <v>2</v>
      </c>
      <c r="R14" s="114">
        <v>3</v>
      </c>
      <c r="S14" s="114">
        <v>4</v>
      </c>
      <c r="T14" s="114"/>
      <c r="U14" s="115">
        <v>5</v>
      </c>
      <c r="V14" s="116">
        <v>6</v>
      </c>
      <c r="W14" s="116"/>
      <c r="X14" s="116"/>
      <c r="Y14" s="116"/>
      <c r="Z14" s="116"/>
      <c r="AA14" s="115">
        <v>7</v>
      </c>
      <c r="AB14" s="116">
        <v>8</v>
      </c>
      <c r="AC14" s="116">
        <v>9</v>
      </c>
      <c r="AD14" s="116">
        <v>10</v>
      </c>
      <c r="AE14" s="116">
        <v>11</v>
      </c>
      <c r="AF14" s="116">
        <v>12</v>
      </c>
      <c r="AG14" s="116"/>
      <c r="AH14" s="116"/>
      <c r="AI14" s="115"/>
      <c r="AJ14" s="116"/>
      <c r="AK14" s="116"/>
      <c r="AL14" s="116"/>
      <c r="AM14" s="116"/>
      <c r="AN14" s="116"/>
      <c r="AO14" s="116"/>
      <c r="AP14" s="116"/>
      <c r="AQ14" s="118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86"/>
      <c r="IS14"/>
      <c r="IT14"/>
      <c r="IU14"/>
      <c r="IV14"/>
      <c r="IW14"/>
    </row>
    <row r="15" spans="1:257">
      <c r="A15" s="117">
        <v>1993</v>
      </c>
      <c r="B15" s="67"/>
      <c r="C15" s="103">
        <f t="shared" si="3"/>
        <v>49392</v>
      </c>
      <c r="D15" s="104">
        <v>49411</v>
      </c>
      <c r="E15" s="105">
        <f t="shared" si="0"/>
        <v>19</v>
      </c>
      <c r="F15" s="106">
        <v>8</v>
      </c>
      <c r="G15" s="107" t="s">
        <v>75</v>
      </c>
      <c r="H15" s="108"/>
      <c r="I15" s="109">
        <v>86</v>
      </c>
      <c r="J15" s="110">
        <v>0.39583333333333298</v>
      </c>
      <c r="K15" s="120">
        <v>86</v>
      </c>
      <c r="L15" s="110">
        <v>0.39583333333333298</v>
      </c>
      <c r="M15" s="76">
        <f t="shared" si="1"/>
        <v>0</v>
      </c>
      <c r="N15" s="77">
        <f t="shared" si="2"/>
        <v>0</v>
      </c>
      <c r="O15" s="111">
        <v>900</v>
      </c>
      <c r="P15" s="112">
        <v>113</v>
      </c>
      <c r="Q15" s="113">
        <v>2</v>
      </c>
      <c r="R15" s="114">
        <v>3</v>
      </c>
      <c r="S15" s="114">
        <v>4</v>
      </c>
      <c r="T15" s="114"/>
      <c r="U15" s="115">
        <v>5</v>
      </c>
      <c r="V15" s="116">
        <v>6</v>
      </c>
      <c r="W15" s="116"/>
      <c r="X15" s="116"/>
      <c r="Y15" s="116"/>
      <c r="Z15" s="116"/>
      <c r="AA15" s="115">
        <v>7</v>
      </c>
      <c r="AB15" s="116">
        <v>8</v>
      </c>
      <c r="AC15" s="116">
        <v>9</v>
      </c>
      <c r="AD15" s="116">
        <v>10</v>
      </c>
      <c r="AE15" s="116">
        <v>11</v>
      </c>
      <c r="AF15" s="116">
        <v>12</v>
      </c>
      <c r="AG15" s="116"/>
      <c r="AH15" s="116"/>
      <c r="AI15" s="118"/>
      <c r="AJ15" s="119"/>
      <c r="AK15" s="119"/>
      <c r="AL15" s="119"/>
      <c r="AM15" s="119"/>
      <c r="AN15" s="119"/>
      <c r="AO15" s="119"/>
      <c r="AP15" s="119"/>
      <c r="AQ15" s="118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86"/>
      <c r="IS15"/>
      <c r="IT15"/>
      <c r="IU15"/>
      <c r="IV15"/>
      <c r="IW15"/>
    </row>
    <row r="16" spans="1:257">
      <c r="A16" s="117">
        <v>1993</v>
      </c>
      <c r="B16" s="67"/>
      <c r="C16" s="121">
        <f t="shared" si="3"/>
        <v>49411</v>
      </c>
      <c r="D16" s="122">
        <v>50079</v>
      </c>
      <c r="E16" s="105">
        <f t="shared" si="0"/>
        <v>668</v>
      </c>
      <c r="F16" s="123">
        <v>9</v>
      </c>
      <c r="G16" s="124" t="s">
        <v>75</v>
      </c>
      <c r="H16" s="125"/>
      <c r="I16" s="126">
        <v>86</v>
      </c>
      <c r="J16" s="127">
        <v>0.41666666666666702</v>
      </c>
      <c r="K16" s="126">
        <v>86</v>
      </c>
      <c r="L16" s="127">
        <v>0.70833333333333304</v>
      </c>
      <c r="M16" s="76">
        <f t="shared" si="1"/>
        <v>0</v>
      </c>
      <c r="N16" s="77">
        <f t="shared" si="2"/>
        <v>7</v>
      </c>
      <c r="O16" s="128">
        <v>900</v>
      </c>
      <c r="P16" s="129">
        <v>113</v>
      </c>
      <c r="Q16" s="130">
        <v>2</v>
      </c>
      <c r="R16" s="131">
        <v>3</v>
      </c>
      <c r="S16" s="131">
        <v>4</v>
      </c>
      <c r="T16" s="131"/>
      <c r="U16" s="132">
        <v>5</v>
      </c>
      <c r="V16" s="133">
        <v>6</v>
      </c>
      <c r="W16" s="133"/>
      <c r="X16" s="133"/>
      <c r="Y16" s="133"/>
      <c r="Z16" s="133"/>
      <c r="AA16" s="132">
        <v>7</v>
      </c>
      <c r="AB16" s="133">
        <v>8</v>
      </c>
      <c r="AC16" s="133">
        <v>9</v>
      </c>
      <c r="AD16" s="133">
        <v>10</v>
      </c>
      <c r="AE16" s="133">
        <v>11</v>
      </c>
      <c r="AF16" s="133">
        <v>12</v>
      </c>
      <c r="AG16" s="133"/>
      <c r="AH16" s="133"/>
      <c r="AI16" s="134"/>
      <c r="AJ16" s="31"/>
      <c r="AK16" s="31"/>
      <c r="AL16" s="31"/>
      <c r="AM16" s="31"/>
      <c r="AN16" s="31"/>
      <c r="AO16" s="31"/>
      <c r="AP16" s="31"/>
      <c r="AQ16" s="134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86"/>
      <c r="IS16"/>
      <c r="IT16"/>
      <c r="IU16"/>
      <c r="IV16"/>
      <c r="IW16"/>
    </row>
    <row r="17" spans="1:257">
      <c r="A17" s="117">
        <v>1993</v>
      </c>
      <c r="B17" s="67"/>
      <c r="C17" s="89"/>
      <c r="D17" s="90"/>
      <c r="E17" s="91"/>
      <c r="F17" s="92"/>
      <c r="G17" s="93"/>
      <c r="H17" s="94"/>
      <c r="I17" s="95">
        <v>86</v>
      </c>
      <c r="J17" s="96">
        <v>0.41666666666666702</v>
      </c>
      <c r="K17" s="95">
        <v>86</v>
      </c>
      <c r="L17" s="96">
        <v>0.70833333333333304</v>
      </c>
      <c r="M17" s="76">
        <f t="shared" si="1"/>
        <v>0</v>
      </c>
      <c r="N17" s="77">
        <f t="shared" si="2"/>
        <v>7</v>
      </c>
      <c r="O17" s="97">
        <v>900</v>
      </c>
      <c r="P17" s="98">
        <v>202</v>
      </c>
      <c r="Q17" s="99">
        <v>2</v>
      </c>
      <c r="R17" s="100">
        <v>3</v>
      </c>
      <c r="S17" s="100">
        <v>4</v>
      </c>
      <c r="T17" s="100"/>
      <c r="U17" s="101"/>
      <c r="V17" s="102"/>
      <c r="W17" s="102"/>
      <c r="X17" s="102"/>
      <c r="Y17" s="102"/>
      <c r="Z17" s="102"/>
      <c r="AA17" s="101"/>
      <c r="AB17" s="102"/>
      <c r="AC17" s="102"/>
      <c r="AD17" s="102"/>
      <c r="AE17" s="102"/>
      <c r="AF17" s="102"/>
      <c r="AG17" s="102"/>
      <c r="AH17" s="102"/>
      <c r="AI17" s="135">
        <v>5</v>
      </c>
      <c r="AJ17" s="136"/>
      <c r="AK17" s="136"/>
      <c r="AL17" s="136"/>
      <c r="AM17" s="136"/>
      <c r="AN17" s="136"/>
      <c r="AO17" s="136"/>
      <c r="AP17" s="136"/>
      <c r="AQ17" s="135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86"/>
      <c r="IS17"/>
      <c r="IT17"/>
      <c r="IU17"/>
      <c r="IV17"/>
      <c r="IW17"/>
    </row>
    <row r="18" spans="1:257">
      <c r="A18" s="117">
        <v>1993</v>
      </c>
      <c r="B18" s="67"/>
      <c r="C18" s="121">
        <f>D16</f>
        <v>50079</v>
      </c>
      <c r="D18" s="122">
        <v>52058</v>
      </c>
      <c r="E18" s="70">
        <f>D18-C18</f>
        <v>1979</v>
      </c>
      <c r="F18" s="123">
        <v>10</v>
      </c>
      <c r="G18" s="124" t="s">
        <v>75</v>
      </c>
      <c r="H18" s="125"/>
      <c r="I18" s="126">
        <v>86</v>
      </c>
      <c r="J18" s="127">
        <v>0.71875</v>
      </c>
      <c r="K18" s="126">
        <v>87</v>
      </c>
      <c r="L18" s="127">
        <v>0.60416666666666696</v>
      </c>
      <c r="M18" s="76">
        <f t="shared" si="1"/>
        <v>0</v>
      </c>
      <c r="N18" s="77">
        <f t="shared" si="2"/>
        <v>21.25</v>
      </c>
      <c r="O18" s="128">
        <v>900</v>
      </c>
      <c r="P18" s="129">
        <v>113</v>
      </c>
      <c r="Q18" s="130">
        <v>2</v>
      </c>
      <c r="R18" s="131">
        <v>3</v>
      </c>
      <c r="S18" s="131">
        <v>4</v>
      </c>
      <c r="T18" s="131"/>
      <c r="U18" s="132">
        <v>5</v>
      </c>
      <c r="V18" s="133">
        <v>6</v>
      </c>
      <c r="W18" s="133"/>
      <c r="X18" s="133"/>
      <c r="Y18" s="133"/>
      <c r="Z18" s="133"/>
      <c r="AA18" s="132">
        <v>7</v>
      </c>
      <c r="AB18" s="133">
        <v>8</v>
      </c>
      <c r="AC18" s="133">
        <v>9</v>
      </c>
      <c r="AD18" s="133">
        <v>10</v>
      </c>
      <c r="AE18" s="133">
        <v>11</v>
      </c>
      <c r="AF18" s="133">
        <v>12</v>
      </c>
      <c r="AG18" s="133"/>
      <c r="AH18" s="133"/>
      <c r="AI18" s="134"/>
      <c r="AJ18" s="31"/>
      <c r="AK18" s="31"/>
      <c r="AL18" s="31"/>
      <c r="AM18" s="31"/>
      <c r="AN18" s="31"/>
      <c r="AO18" s="31"/>
      <c r="AP18" s="31"/>
      <c r="AQ18" s="134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86"/>
      <c r="IS18"/>
      <c r="IT18"/>
      <c r="IU18"/>
      <c r="IV18"/>
      <c r="IW18"/>
    </row>
    <row r="19" spans="1:257">
      <c r="A19" s="117">
        <v>1993</v>
      </c>
      <c r="B19" s="67"/>
      <c r="C19" s="89"/>
      <c r="D19" s="90"/>
      <c r="E19" s="91"/>
      <c r="F19" s="92"/>
      <c r="G19" s="93"/>
      <c r="H19" s="94"/>
      <c r="I19" s="95">
        <v>86</v>
      </c>
      <c r="J19" s="96">
        <v>0.71875</v>
      </c>
      <c r="K19" s="95">
        <v>87</v>
      </c>
      <c r="L19" s="96">
        <v>0.60416666666666696</v>
      </c>
      <c r="M19" s="76">
        <f t="shared" si="1"/>
        <v>0</v>
      </c>
      <c r="N19" s="77">
        <f t="shared" si="2"/>
        <v>21.25</v>
      </c>
      <c r="O19" s="97">
        <v>900</v>
      </c>
      <c r="P19" s="98">
        <v>202</v>
      </c>
      <c r="Q19" s="99">
        <v>2</v>
      </c>
      <c r="R19" s="100">
        <v>3</v>
      </c>
      <c r="S19" s="100">
        <v>4</v>
      </c>
      <c r="T19" s="100"/>
      <c r="U19" s="101"/>
      <c r="V19" s="102"/>
      <c r="W19" s="102"/>
      <c r="X19" s="102"/>
      <c r="Y19" s="102"/>
      <c r="Z19" s="102"/>
      <c r="AA19" s="101"/>
      <c r="AB19" s="102"/>
      <c r="AC19" s="102"/>
      <c r="AD19" s="102"/>
      <c r="AE19" s="102"/>
      <c r="AF19" s="102"/>
      <c r="AG19" s="102"/>
      <c r="AH19" s="102"/>
      <c r="AI19" s="135">
        <v>5</v>
      </c>
      <c r="AJ19" s="136"/>
      <c r="AK19" s="136"/>
      <c r="AL19" s="136"/>
      <c r="AM19" s="136"/>
      <c r="AN19" s="136"/>
      <c r="AO19" s="136"/>
      <c r="AP19" s="136"/>
      <c r="AQ19" s="135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86"/>
      <c r="IS19"/>
      <c r="IT19"/>
      <c r="IU19"/>
      <c r="IV19"/>
      <c r="IW19"/>
    </row>
    <row r="20" spans="1:257">
      <c r="A20" s="117">
        <v>1993</v>
      </c>
      <c r="B20" s="67"/>
      <c r="C20" s="121">
        <f>D18</f>
        <v>52058</v>
      </c>
      <c r="D20" s="122">
        <v>53784</v>
      </c>
      <c r="E20" s="70">
        <f>D20-C20</f>
        <v>1726</v>
      </c>
      <c r="F20" s="123">
        <v>11</v>
      </c>
      <c r="G20" s="124" t="s">
        <v>75</v>
      </c>
      <c r="H20" s="125"/>
      <c r="I20" s="126">
        <v>87</v>
      </c>
      <c r="J20" s="127">
        <v>0.61458333333333304</v>
      </c>
      <c r="K20" s="126">
        <v>88</v>
      </c>
      <c r="L20" s="127">
        <v>0.38541666666666702</v>
      </c>
      <c r="M20" s="76">
        <f t="shared" si="1"/>
        <v>0</v>
      </c>
      <c r="N20" s="77">
        <f t="shared" si="2"/>
        <v>18.5</v>
      </c>
      <c r="O20" s="128">
        <v>900</v>
      </c>
      <c r="P20" s="129">
        <v>113</v>
      </c>
      <c r="Q20" s="130">
        <v>2</v>
      </c>
      <c r="R20" s="131">
        <v>3</v>
      </c>
      <c r="S20" s="131">
        <v>4</v>
      </c>
      <c r="T20" s="131"/>
      <c r="U20" s="132">
        <v>5</v>
      </c>
      <c r="V20" s="133">
        <v>6</v>
      </c>
      <c r="W20" s="133"/>
      <c r="X20" s="133"/>
      <c r="Y20" s="133"/>
      <c r="Z20" s="133"/>
      <c r="AA20" s="132">
        <v>7</v>
      </c>
      <c r="AB20" s="133">
        <v>8</v>
      </c>
      <c r="AC20" s="133">
        <v>9</v>
      </c>
      <c r="AD20" s="133">
        <v>10</v>
      </c>
      <c r="AE20" s="133">
        <v>11</v>
      </c>
      <c r="AF20" s="133">
        <v>12</v>
      </c>
      <c r="AG20" s="133"/>
      <c r="AH20" s="133"/>
      <c r="AI20" s="134"/>
      <c r="AJ20" s="31"/>
      <c r="AK20" s="31"/>
      <c r="AL20" s="31"/>
      <c r="AM20" s="31"/>
      <c r="AN20" s="31"/>
      <c r="AO20" s="31"/>
      <c r="AP20" s="31"/>
      <c r="AQ20" s="134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86"/>
      <c r="IS20"/>
      <c r="IT20"/>
      <c r="IU20"/>
      <c r="IV20"/>
      <c r="IW20"/>
    </row>
    <row r="21" spans="1:257">
      <c r="A21" s="117">
        <v>1993</v>
      </c>
      <c r="B21" s="67"/>
      <c r="C21" s="89"/>
      <c r="D21" s="90"/>
      <c r="E21" s="91"/>
      <c r="F21" s="92"/>
      <c r="G21" s="93"/>
      <c r="H21" s="94"/>
      <c r="I21" s="95">
        <v>87</v>
      </c>
      <c r="J21" s="96">
        <v>0.61458333333333304</v>
      </c>
      <c r="K21" s="95">
        <v>88</v>
      </c>
      <c r="L21" s="96">
        <v>0.38541666666666702</v>
      </c>
      <c r="M21" s="76">
        <f t="shared" si="1"/>
        <v>0</v>
      </c>
      <c r="N21" s="77">
        <f t="shared" si="2"/>
        <v>18.5</v>
      </c>
      <c r="O21" s="97">
        <v>900</v>
      </c>
      <c r="P21" s="98">
        <v>202</v>
      </c>
      <c r="Q21" s="99">
        <v>2</v>
      </c>
      <c r="R21" s="100">
        <v>3</v>
      </c>
      <c r="S21" s="100">
        <v>4</v>
      </c>
      <c r="T21" s="100"/>
      <c r="U21" s="101"/>
      <c r="V21" s="102"/>
      <c r="W21" s="102"/>
      <c r="X21" s="102"/>
      <c r="Y21" s="102"/>
      <c r="Z21" s="102"/>
      <c r="AA21" s="101"/>
      <c r="AB21" s="102"/>
      <c r="AC21" s="102"/>
      <c r="AD21" s="102"/>
      <c r="AE21" s="102"/>
      <c r="AF21" s="102"/>
      <c r="AG21" s="102"/>
      <c r="AH21" s="102"/>
      <c r="AI21" s="135">
        <v>5</v>
      </c>
      <c r="AJ21" s="136"/>
      <c r="AK21" s="136"/>
      <c r="AL21" s="136"/>
      <c r="AM21" s="136"/>
      <c r="AN21" s="136"/>
      <c r="AO21" s="136"/>
      <c r="AP21" s="136"/>
      <c r="AQ21" s="135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86"/>
      <c r="IS21"/>
      <c r="IT21"/>
      <c r="IU21"/>
      <c r="IV21"/>
      <c r="IW21"/>
    </row>
    <row r="22" spans="1:257">
      <c r="A22" s="117">
        <v>1993</v>
      </c>
      <c r="B22" s="67"/>
      <c r="C22" s="121">
        <f>D20</f>
        <v>53784</v>
      </c>
      <c r="D22" s="122">
        <v>54360</v>
      </c>
      <c r="E22" s="70">
        <f>D22-C22</f>
        <v>576</v>
      </c>
      <c r="F22" s="123">
        <v>12</v>
      </c>
      <c r="G22" s="124" t="s">
        <v>75</v>
      </c>
      <c r="H22" s="125"/>
      <c r="I22" s="126">
        <v>88</v>
      </c>
      <c r="J22" s="127">
        <v>0.39583333333333298</v>
      </c>
      <c r="K22" s="126">
        <v>88</v>
      </c>
      <c r="L22" s="127">
        <v>0.64583333333333304</v>
      </c>
      <c r="M22" s="76">
        <f t="shared" si="1"/>
        <v>0</v>
      </c>
      <c r="N22" s="77">
        <f t="shared" si="2"/>
        <v>6</v>
      </c>
      <c r="O22" s="128">
        <v>900</v>
      </c>
      <c r="P22" s="129">
        <v>113</v>
      </c>
      <c r="Q22" s="130">
        <v>2</v>
      </c>
      <c r="R22" s="131">
        <v>3</v>
      </c>
      <c r="S22" s="131">
        <v>4</v>
      </c>
      <c r="T22" s="131"/>
      <c r="U22" s="132">
        <v>5</v>
      </c>
      <c r="V22" s="133">
        <v>6</v>
      </c>
      <c r="W22" s="133"/>
      <c r="X22" s="133"/>
      <c r="Y22" s="133"/>
      <c r="Z22" s="133"/>
      <c r="AA22" s="132">
        <v>7</v>
      </c>
      <c r="AB22" s="133">
        <v>8</v>
      </c>
      <c r="AC22" s="133">
        <v>9</v>
      </c>
      <c r="AD22" s="133">
        <v>10</v>
      </c>
      <c r="AE22" s="133">
        <v>11</v>
      </c>
      <c r="AF22" s="133">
        <v>12</v>
      </c>
      <c r="AG22" s="133"/>
      <c r="AH22" s="133"/>
      <c r="AI22" s="134"/>
      <c r="AJ22" s="31"/>
      <c r="AK22" s="31"/>
      <c r="AL22" s="31"/>
      <c r="AM22" s="31"/>
      <c r="AN22" s="31"/>
      <c r="AO22" s="31"/>
      <c r="AP22" s="31"/>
      <c r="AQ22" s="134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86"/>
      <c r="IS22"/>
      <c r="IT22"/>
      <c r="IU22"/>
      <c r="IV22"/>
      <c r="IW22"/>
    </row>
    <row r="23" spans="1:257">
      <c r="A23" s="117">
        <v>1993</v>
      </c>
      <c r="B23" s="67"/>
      <c r="C23" s="89"/>
      <c r="D23" s="90"/>
      <c r="E23" s="91"/>
      <c r="F23" s="92"/>
      <c r="G23" s="93"/>
      <c r="H23" s="94"/>
      <c r="I23" s="95">
        <v>88</v>
      </c>
      <c r="J23" s="96">
        <v>0.39583333333333298</v>
      </c>
      <c r="K23" s="95">
        <v>88</v>
      </c>
      <c r="L23" s="96">
        <v>0.64583333333333304</v>
      </c>
      <c r="M23" s="76">
        <f t="shared" si="1"/>
        <v>0</v>
      </c>
      <c r="N23" s="77">
        <f t="shared" si="2"/>
        <v>6</v>
      </c>
      <c r="O23" s="97">
        <v>900</v>
      </c>
      <c r="P23" s="98">
        <v>202</v>
      </c>
      <c r="Q23" s="99">
        <v>2</v>
      </c>
      <c r="R23" s="100">
        <v>3</v>
      </c>
      <c r="S23" s="100">
        <v>4</v>
      </c>
      <c r="T23" s="100"/>
      <c r="U23" s="101"/>
      <c r="V23" s="102"/>
      <c r="W23" s="102"/>
      <c r="X23" s="102"/>
      <c r="Y23" s="102"/>
      <c r="Z23" s="102"/>
      <c r="AA23" s="101"/>
      <c r="AB23" s="102"/>
      <c r="AC23" s="102"/>
      <c r="AD23" s="102"/>
      <c r="AE23" s="102"/>
      <c r="AF23" s="102"/>
      <c r="AG23" s="102"/>
      <c r="AH23" s="102"/>
      <c r="AI23" s="135">
        <v>5</v>
      </c>
      <c r="AJ23" s="136"/>
      <c r="AK23" s="136"/>
      <c r="AL23" s="136"/>
      <c r="AM23" s="136"/>
      <c r="AN23" s="136"/>
      <c r="AO23" s="136"/>
      <c r="AP23" s="136"/>
      <c r="AQ23" s="135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86"/>
      <c r="IS23"/>
      <c r="IT23"/>
      <c r="IU23"/>
      <c r="IV23"/>
      <c r="IW23"/>
    </row>
    <row r="24" spans="1:257">
      <c r="A24" s="117">
        <v>1993</v>
      </c>
      <c r="B24" s="67"/>
      <c r="C24" s="121">
        <f>D22</f>
        <v>54360</v>
      </c>
      <c r="D24" s="122">
        <v>54680</v>
      </c>
      <c r="E24" s="70">
        <f>D24-C24</f>
        <v>320</v>
      </c>
      <c r="F24" s="123">
        <v>13</v>
      </c>
      <c r="G24" s="124" t="s">
        <v>75</v>
      </c>
      <c r="H24" s="125"/>
      <c r="I24" s="126">
        <v>88</v>
      </c>
      <c r="J24" s="127">
        <v>0.65625</v>
      </c>
      <c r="K24" s="126">
        <v>88</v>
      </c>
      <c r="L24" s="127">
        <v>0.67708333333333304</v>
      </c>
      <c r="M24" s="76">
        <f t="shared" si="1"/>
        <v>0</v>
      </c>
      <c r="N24" s="77">
        <f t="shared" si="2"/>
        <v>0.5</v>
      </c>
      <c r="O24" s="128">
        <v>900</v>
      </c>
      <c r="P24" s="129">
        <v>113</v>
      </c>
      <c r="Q24" s="130">
        <v>2</v>
      </c>
      <c r="R24" s="131">
        <v>3</v>
      </c>
      <c r="S24" s="131">
        <v>4</v>
      </c>
      <c r="T24" s="131"/>
      <c r="U24" s="132">
        <v>5</v>
      </c>
      <c r="V24" s="133">
        <v>6</v>
      </c>
      <c r="W24" s="133"/>
      <c r="X24" s="133"/>
      <c r="Y24" s="133"/>
      <c r="Z24" s="133"/>
      <c r="AA24" s="132">
        <v>7</v>
      </c>
      <c r="AB24" s="133">
        <v>8</v>
      </c>
      <c r="AC24" s="133">
        <v>9</v>
      </c>
      <c r="AD24" s="133">
        <v>10</v>
      </c>
      <c r="AE24" s="133">
        <v>11</v>
      </c>
      <c r="AF24" s="133">
        <v>12</v>
      </c>
      <c r="AG24" s="133"/>
      <c r="AH24" s="133"/>
      <c r="AI24" s="134"/>
      <c r="AJ24" s="137"/>
      <c r="AK24" s="137"/>
      <c r="AL24" s="137"/>
      <c r="AM24" s="137"/>
      <c r="AN24" s="137"/>
      <c r="AO24" s="137"/>
      <c r="AP24" s="137"/>
      <c r="AQ24" s="138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86"/>
      <c r="IS24"/>
      <c r="IT24"/>
      <c r="IU24"/>
      <c r="IV24"/>
      <c r="IW24"/>
    </row>
    <row r="25" spans="1:257">
      <c r="A25" s="117">
        <v>1993</v>
      </c>
      <c r="B25" s="67"/>
      <c r="C25" s="89"/>
      <c r="D25" s="90"/>
      <c r="E25" s="91"/>
      <c r="F25" s="92"/>
      <c r="G25" s="93"/>
      <c r="H25" s="94"/>
      <c r="I25" s="95">
        <v>88</v>
      </c>
      <c r="J25" s="96">
        <v>0.64930555555555602</v>
      </c>
      <c r="K25" s="95">
        <v>88</v>
      </c>
      <c r="L25" s="96">
        <v>0.68541666666666701</v>
      </c>
      <c r="M25" s="76">
        <f t="shared" si="1"/>
        <v>0</v>
      </c>
      <c r="N25" s="77">
        <f t="shared" si="2"/>
        <v>0.87</v>
      </c>
      <c r="O25" s="97">
        <v>60</v>
      </c>
      <c r="P25" s="98">
        <v>202</v>
      </c>
      <c r="Q25" s="99">
        <v>2</v>
      </c>
      <c r="R25" s="100">
        <v>3</v>
      </c>
      <c r="S25" s="100">
        <v>4</v>
      </c>
      <c r="T25" s="100"/>
      <c r="U25" s="101"/>
      <c r="V25" s="102"/>
      <c r="W25" s="102"/>
      <c r="X25" s="102"/>
      <c r="Y25" s="102"/>
      <c r="Z25" s="102"/>
      <c r="AA25" s="101"/>
      <c r="AB25" s="102"/>
      <c r="AC25" s="102"/>
      <c r="AD25" s="102"/>
      <c r="AE25" s="102"/>
      <c r="AF25" s="102"/>
      <c r="AG25" s="102"/>
      <c r="AH25" s="102"/>
      <c r="AI25" s="135">
        <v>5</v>
      </c>
      <c r="AJ25" s="139"/>
      <c r="AK25" s="139"/>
      <c r="AL25" s="139"/>
      <c r="AM25" s="139"/>
      <c r="AN25" s="139"/>
      <c r="AO25" s="139"/>
      <c r="AP25" s="139"/>
      <c r="AQ25" s="140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86"/>
      <c r="IS25"/>
      <c r="IT25"/>
      <c r="IU25"/>
      <c r="IV25"/>
      <c r="IW25"/>
    </row>
    <row r="26" spans="1:257">
      <c r="A26" s="117">
        <v>1993</v>
      </c>
      <c r="B26" s="67"/>
      <c r="C26" s="103">
        <f>D24</f>
        <v>54680</v>
      </c>
      <c r="D26" s="104">
        <v>54721</v>
      </c>
      <c r="E26" s="91">
        <f>D26-C26</f>
        <v>41</v>
      </c>
      <c r="F26" s="106">
        <v>14</v>
      </c>
      <c r="G26" s="107" t="s">
        <v>75</v>
      </c>
      <c r="H26" s="108"/>
      <c r="I26" s="109">
        <v>88</v>
      </c>
      <c r="J26" s="110">
        <v>0.68611111111111101</v>
      </c>
      <c r="K26" s="109">
        <v>88</v>
      </c>
      <c r="L26" s="110">
        <v>0.686805555555556</v>
      </c>
      <c r="M26" s="76">
        <f t="shared" si="1"/>
        <v>0</v>
      </c>
      <c r="N26" s="77">
        <f t="shared" si="2"/>
        <v>0.02</v>
      </c>
      <c r="O26" s="111">
        <v>10</v>
      </c>
      <c r="P26" s="112">
        <v>202</v>
      </c>
      <c r="Q26" s="113">
        <v>2</v>
      </c>
      <c r="R26" s="114">
        <v>3</v>
      </c>
      <c r="S26" s="114">
        <v>4</v>
      </c>
      <c r="T26" s="114"/>
      <c r="U26" s="115"/>
      <c r="V26" s="116"/>
      <c r="W26" s="116"/>
      <c r="X26" s="116"/>
      <c r="Y26" s="116"/>
      <c r="Z26" s="116"/>
      <c r="AA26" s="115"/>
      <c r="AB26" s="116"/>
      <c r="AC26" s="116"/>
      <c r="AD26" s="116"/>
      <c r="AE26" s="116"/>
      <c r="AF26" s="116"/>
      <c r="AG26" s="116"/>
      <c r="AH26" s="116"/>
      <c r="AI26" s="118">
        <v>5</v>
      </c>
      <c r="AJ26" s="119"/>
      <c r="AK26" s="119"/>
      <c r="AL26" s="119"/>
      <c r="AM26" s="119"/>
      <c r="AN26" s="119"/>
      <c r="AO26" s="119"/>
      <c r="AP26" s="119"/>
      <c r="AQ26" s="118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86"/>
      <c r="IS26"/>
      <c r="IT26"/>
      <c r="IU26"/>
      <c r="IV26"/>
      <c r="IW26"/>
    </row>
    <row r="27" spans="1:257">
      <c r="A27" s="117">
        <v>1993</v>
      </c>
      <c r="B27" s="67"/>
      <c r="C27" s="121">
        <f>D26</f>
        <v>54721</v>
      </c>
      <c r="D27" s="122">
        <v>54998</v>
      </c>
      <c r="E27" s="70">
        <f>D27-C27</f>
        <v>277</v>
      </c>
      <c r="F27" s="123">
        <v>15</v>
      </c>
      <c r="G27" s="124" t="s">
        <v>75</v>
      </c>
      <c r="H27" s="125"/>
      <c r="I27" s="126">
        <v>88</v>
      </c>
      <c r="J27" s="127">
        <v>0.6875</v>
      </c>
      <c r="K27" s="141">
        <v>88</v>
      </c>
      <c r="L27" s="127">
        <v>0.6875</v>
      </c>
      <c r="M27" s="76">
        <f t="shared" si="1"/>
        <v>0</v>
      </c>
      <c r="N27" s="77">
        <f t="shared" si="2"/>
        <v>0</v>
      </c>
      <c r="O27" s="128">
        <v>900</v>
      </c>
      <c r="P27" s="129">
        <v>113</v>
      </c>
      <c r="Q27" s="130">
        <v>2</v>
      </c>
      <c r="R27" s="131">
        <v>3</v>
      </c>
      <c r="S27" s="131">
        <v>4</v>
      </c>
      <c r="T27" s="131"/>
      <c r="U27" s="132">
        <v>5</v>
      </c>
      <c r="V27" s="133">
        <v>6</v>
      </c>
      <c r="W27" s="133"/>
      <c r="X27" s="133"/>
      <c r="Y27" s="133"/>
      <c r="Z27" s="133"/>
      <c r="AA27" s="132">
        <v>7</v>
      </c>
      <c r="AB27" s="133">
        <v>8</v>
      </c>
      <c r="AC27" s="133">
        <v>9</v>
      </c>
      <c r="AD27" s="133">
        <v>10</v>
      </c>
      <c r="AE27" s="133">
        <v>11</v>
      </c>
      <c r="AF27" s="133">
        <v>12</v>
      </c>
      <c r="AG27" s="133"/>
      <c r="AH27" s="133"/>
      <c r="AI27" s="134"/>
      <c r="AJ27" s="31"/>
      <c r="AK27" s="31"/>
      <c r="AL27" s="31"/>
      <c r="AM27" s="31"/>
      <c r="AN27" s="31"/>
      <c r="AO27" s="31"/>
      <c r="AP27" s="31"/>
      <c r="AQ27" s="134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86"/>
      <c r="IS27"/>
      <c r="IT27"/>
      <c r="IU27"/>
      <c r="IV27"/>
      <c r="IW27"/>
    </row>
    <row r="28" spans="1:257">
      <c r="A28" s="117">
        <v>1993</v>
      </c>
      <c r="B28" s="67"/>
      <c r="C28" s="89"/>
      <c r="D28" s="90"/>
      <c r="E28" s="91"/>
      <c r="F28" s="92"/>
      <c r="G28" s="93"/>
      <c r="H28" s="94"/>
      <c r="I28" s="95">
        <v>88</v>
      </c>
      <c r="J28" s="96">
        <v>0.687268518518518</v>
      </c>
      <c r="K28" s="142">
        <v>88</v>
      </c>
      <c r="L28" s="96">
        <v>0.69270833333333304</v>
      </c>
      <c r="M28" s="76">
        <f t="shared" si="1"/>
        <v>0</v>
      </c>
      <c r="N28" s="77">
        <f t="shared" si="2"/>
        <v>0.13</v>
      </c>
      <c r="O28" s="97">
        <v>10</v>
      </c>
      <c r="P28" s="98">
        <v>202</v>
      </c>
      <c r="Q28" s="99">
        <v>2</v>
      </c>
      <c r="R28" s="100">
        <v>3</v>
      </c>
      <c r="S28" s="100">
        <v>4</v>
      </c>
      <c r="T28" s="100">
        <v>5</v>
      </c>
      <c r="U28" s="101"/>
      <c r="V28" s="102"/>
      <c r="W28" s="102"/>
      <c r="X28" s="102"/>
      <c r="Y28" s="102"/>
      <c r="Z28" s="102"/>
      <c r="AA28" s="101"/>
      <c r="AB28" s="102"/>
      <c r="AC28" s="102"/>
      <c r="AD28" s="102"/>
      <c r="AE28" s="102"/>
      <c r="AF28" s="102"/>
      <c r="AG28" s="102"/>
      <c r="AH28" s="102"/>
      <c r="AI28" s="135">
        <v>6</v>
      </c>
      <c r="AJ28" s="136"/>
      <c r="AK28" s="136"/>
      <c r="AL28" s="136"/>
      <c r="AM28" s="136"/>
      <c r="AN28" s="136"/>
      <c r="AO28" s="136"/>
      <c r="AP28" s="136"/>
      <c r="AQ28" s="135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86"/>
      <c r="IS28"/>
      <c r="IT28"/>
      <c r="IU28"/>
      <c r="IV28"/>
      <c r="IW28"/>
    </row>
    <row r="29" spans="1:257">
      <c r="A29" s="117">
        <v>1993</v>
      </c>
      <c r="B29" s="67"/>
      <c r="C29" s="121">
        <f>D27</f>
        <v>54998</v>
      </c>
      <c r="D29" s="122">
        <v>55545</v>
      </c>
      <c r="E29" s="70">
        <f>D29-C29</f>
        <v>547</v>
      </c>
      <c r="F29" s="123">
        <v>16</v>
      </c>
      <c r="G29" s="124" t="s">
        <v>75</v>
      </c>
      <c r="H29" s="125"/>
      <c r="I29" s="126">
        <v>88</v>
      </c>
      <c r="J29" s="127">
        <v>0.69791666666666696</v>
      </c>
      <c r="K29" s="126">
        <v>88</v>
      </c>
      <c r="L29" s="127">
        <v>0.71875</v>
      </c>
      <c r="M29" s="76">
        <f t="shared" si="1"/>
        <v>0</v>
      </c>
      <c r="N29" s="77">
        <f t="shared" si="2"/>
        <v>0.5</v>
      </c>
      <c r="O29" s="128">
        <v>900</v>
      </c>
      <c r="P29" s="129">
        <v>113</v>
      </c>
      <c r="Q29" s="130">
        <v>2</v>
      </c>
      <c r="R29" s="131">
        <v>3</v>
      </c>
      <c r="S29" s="131">
        <v>4</v>
      </c>
      <c r="T29" s="131"/>
      <c r="U29" s="132">
        <v>5</v>
      </c>
      <c r="V29" s="133">
        <v>6</v>
      </c>
      <c r="W29" s="133"/>
      <c r="X29" s="133"/>
      <c r="Y29" s="133"/>
      <c r="Z29" s="133"/>
      <c r="AA29" s="132">
        <v>7</v>
      </c>
      <c r="AB29" s="133">
        <v>8</v>
      </c>
      <c r="AC29" s="133">
        <v>9</v>
      </c>
      <c r="AD29" s="133">
        <v>10</v>
      </c>
      <c r="AE29" s="133">
        <v>11</v>
      </c>
      <c r="AF29" s="133">
        <v>12</v>
      </c>
      <c r="AG29" s="133"/>
      <c r="AH29" s="133"/>
      <c r="AI29" s="134"/>
      <c r="AJ29" s="31"/>
      <c r="AK29" s="31"/>
      <c r="AL29" s="31"/>
      <c r="AM29" s="31"/>
      <c r="AN29" s="31"/>
      <c r="AO29" s="31"/>
      <c r="AP29" s="31"/>
      <c r="AQ29" s="134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86"/>
      <c r="IS29"/>
      <c r="IT29"/>
      <c r="IU29"/>
      <c r="IV29"/>
      <c r="IW29"/>
    </row>
    <row r="30" spans="1:257">
      <c r="A30" s="117">
        <v>1993</v>
      </c>
      <c r="B30" s="67"/>
      <c r="C30" s="89"/>
      <c r="D30" s="90"/>
      <c r="E30" s="91"/>
      <c r="F30" s="92"/>
      <c r="G30" s="93"/>
      <c r="H30" s="94"/>
      <c r="I30" s="95">
        <v>88</v>
      </c>
      <c r="J30" s="96">
        <v>0.69652777777777797</v>
      </c>
      <c r="K30" s="95">
        <v>88</v>
      </c>
      <c r="L30" s="96">
        <v>0.72569444444444398</v>
      </c>
      <c r="M30" s="76">
        <f t="shared" si="1"/>
        <v>0</v>
      </c>
      <c r="N30" s="77">
        <f t="shared" si="2"/>
        <v>0.7</v>
      </c>
      <c r="O30" s="97">
        <v>10</v>
      </c>
      <c r="P30" s="98">
        <v>202</v>
      </c>
      <c r="Q30" s="99">
        <v>2</v>
      </c>
      <c r="R30" s="100">
        <v>3</v>
      </c>
      <c r="S30" s="100">
        <v>4</v>
      </c>
      <c r="T30" s="100">
        <v>5</v>
      </c>
      <c r="U30" s="101"/>
      <c r="V30" s="102"/>
      <c r="W30" s="102"/>
      <c r="X30" s="102"/>
      <c r="Y30" s="102"/>
      <c r="Z30" s="102"/>
      <c r="AA30" s="101"/>
      <c r="AB30" s="102"/>
      <c r="AC30" s="102"/>
      <c r="AD30" s="102"/>
      <c r="AE30" s="102"/>
      <c r="AF30" s="102"/>
      <c r="AG30" s="102"/>
      <c r="AH30" s="102"/>
      <c r="AI30" s="135">
        <v>6</v>
      </c>
      <c r="AJ30" s="136"/>
      <c r="AK30" s="136"/>
      <c r="AL30" s="136"/>
      <c r="AM30" s="136"/>
      <c r="AN30" s="136"/>
      <c r="AO30" s="136"/>
      <c r="AP30" s="136"/>
      <c r="AQ30" s="135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86"/>
      <c r="IS30"/>
      <c r="IT30"/>
      <c r="IU30"/>
      <c r="IV30"/>
      <c r="IW30"/>
    </row>
    <row r="31" spans="1:257">
      <c r="A31" s="117">
        <v>1993</v>
      </c>
      <c r="B31" s="67"/>
      <c r="C31" s="121">
        <f>D29</f>
        <v>55545</v>
      </c>
      <c r="D31" s="122">
        <v>56350</v>
      </c>
      <c r="E31" s="70">
        <f>D31-C31</f>
        <v>805</v>
      </c>
      <c r="F31" s="123">
        <v>17</v>
      </c>
      <c r="G31" s="124" t="s">
        <v>75</v>
      </c>
      <c r="H31" s="125"/>
      <c r="I31" s="126">
        <v>88</v>
      </c>
      <c r="J31" s="127">
        <v>0.72916666666666696</v>
      </c>
      <c r="K31" s="126">
        <v>88</v>
      </c>
      <c r="L31" s="127">
        <v>0.76041666666666696</v>
      </c>
      <c r="M31" s="76">
        <f t="shared" si="1"/>
        <v>0</v>
      </c>
      <c r="N31" s="77">
        <f t="shared" si="2"/>
        <v>0.75</v>
      </c>
      <c r="O31" s="128">
        <v>900</v>
      </c>
      <c r="P31" s="129">
        <v>113</v>
      </c>
      <c r="Q31" s="130">
        <v>2</v>
      </c>
      <c r="R31" s="131">
        <v>3</v>
      </c>
      <c r="S31" s="131">
        <v>4</v>
      </c>
      <c r="T31" s="131"/>
      <c r="U31" s="132">
        <v>5</v>
      </c>
      <c r="V31" s="133">
        <v>6</v>
      </c>
      <c r="W31" s="133"/>
      <c r="X31" s="133"/>
      <c r="Y31" s="133"/>
      <c r="Z31" s="133"/>
      <c r="AA31" s="132">
        <v>7</v>
      </c>
      <c r="AB31" s="133">
        <v>8</v>
      </c>
      <c r="AC31" s="133">
        <v>9</v>
      </c>
      <c r="AD31" s="133">
        <v>10</v>
      </c>
      <c r="AE31" s="133">
        <v>11</v>
      </c>
      <c r="AF31" s="133">
        <v>12</v>
      </c>
      <c r="AG31" s="133"/>
      <c r="AH31" s="133"/>
      <c r="AI31" s="134"/>
      <c r="AJ31" s="31"/>
      <c r="AK31" s="31"/>
      <c r="AL31" s="31"/>
      <c r="AM31" s="31"/>
      <c r="AN31" s="31"/>
      <c r="AO31" s="31"/>
      <c r="AP31" s="31"/>
      <c r="AQ31" s="134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86"/>
      <c r="IS31"/>
      <c r="IT31"/>
      <c r="IU31"/>
      <c r="IV31"/>
      <c r="IW31"/>
    </row>
    <row r="32" spans="1:257">
      <c r="A32" s="117">
        <v>1993</v>
      </c>
      <c r="B32" s="67"/>
      <c r="C32" s="89"/>
      <c r="D32" s="90"/>
      <c r="E32" s="91"/>
      <c r="F32" s="92"/>
      <c r="G32" s="93"/>
      <c r="H32" s="94"/>
      <c r="I32" s="95">
        <v>88</v>
      </c>
      <c r="J32" s="96">
        <v>0.72604166666666703</v>
      </c>
      <c r="K32" s="95">
        <v>88</v>
      </c>
      <c r="L32" s="96">
        <v>0.76944444444444404</v>
      </c>
      <c r="M32" s="76">
        <f t="shared" si="1"/>
        <v>0</v>
      </c>
      <c r="N32" s="77">
        <f t="shared" si="2"/>
        <v>1.04</v>
      </c>
      <c r="O32" s="97">
        <v>10</v>
      </c>
      <c r="P32" s="98">
        <v>202</v>
      </c>
      <c r="Q32" s="99">
        <v>2</v>
      </c>
      <c r="R32" s="100">
        <v>3</v>
      </c>
      <c r="S32" s="100">
        <v>4</v>
      </c>
      <c r="T32" s="100">
        <v>5</v>
      </c>
      <c r="U32" s="101"/>
      <c r="V32" s="102"/>
      <c r="W32" s="102"/>
      <c r="X32" s="102"/>
      <c r="Y32" s="102"/>
      <c r="Z32" s="102"/>
      <c r="AA32" s="101"/>
      <c r="AB32" s="102"/>
      <c r="AC32" s="102"/>
      <c r="AD32" s="102"/>
      <c r="AE32" s="102"/>
      <c r="AF32" s="102"/>
      <c r="AG32" s="102"/>
      <c r="AH32" s="102"/>
      <c r="AI32" s="135">
        <v>6</v>
      </c>
      <c r="AJ32" s="136"/>
      <c r="AK32" s="136"/>
      <c r="AL32" s="136"/>
      <c r="AM32" s="136"/>
      <c r="AN32" s="136"/>
      <c r="AO32" s="136"/>
      <c r="AP32" s="136"/>
      <c r="AQ32" s="135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86"/>
      <c r="IS32"/>
      <c r="IT32"/>
      <c r="IU32"/>
      <c r="IV32"/>
      <c r="IW32"/>
    </row>
    <row r="33" spans="1:257">
      <c r="A33" s="117">
        <v>1993</v>
      </c>
      <c r="B33" s="67"/>
      <c r="C33" s="121">
        <f>D31</f>
        <v>56350</v>
      </c>
      <c r="D33" s="122">
        <v>56447</v>
      </c>
      <c r="E33" s="70">
        <f>D33-C33</f>
        <v>97</v>
      </c>
      <c r="F33" s="123">
        <v>18</v>
      </c>
      <c r="G33" s="124" t="s">
        <v>75</v>
      </c>
      <c r="H33" s="125"/>
      <c r="I33" s="126">
        <v>88</v>
      </c>
      <c r="J33" s="127">
        <v>0.77083333333333304</v>
      </c>
      <c r="K33" s="126">
        <v>88</v>
      </c>
      <c r="L33" s="127">
        <v>0.80208333333333304</v>
      </c>
      <c r="M33" s="76">
        <f t="shared" si="1"/>
        <v>0</v>
      </c>
      <c r="N33" s="77">
        <f t="shared" si="2"/>
        <v>0.75</v>
      </c>
      <c r="O33" s="128">
        <v>900</v>
      </c>
      <c r="P33" s="129">
        <v>113</v>
      </c>
      <c r="Q33" s="130">
        <v>2</v>
      </c>
      <c r="R33" s="131">
        <v>3</v>
      </c>
      <c r="S33" s="131">
        <v>4</v>
      </c>
      <c r="T33" s="131"/>
      <c r="U33" s="132">
        <v>5</v>
      </c>
      <c r="V33" s="133">
        <v>6</v>
      </c>
      <c r="W33" s="133"/>
      <c r="X33" s="133"/>
      <c r="Y33" s="133"/>
      <c r="Z33" s="133"/>
      <c r="AA33" s="132">
        <v>7</v>
      </c>
      <c r="AB33" s="133">
        <v>8</v>
      </c>
      <c r="AC33" s="133">
        <v>9</v>
      </c>
      <c r="AD33" s="133">
        <v>10</v>
      </c>
      <c r="AE33" s="133">
        <v>11</v>
      </c>
      <c r="AF33" s="133">
        <v>12</v>
      </c>
      <c r="AG33" s="133"/>
      <c r="AH33" s="133"/>
      <c r="AI33" s="134"/>
      <c r="AJ33" s="31"/>
      <c r="AK33" s="31"/>
      <c r="AL33" s="31"/>
      <c r="AM33" s="31"/>
      <c r="AN33" s="31"/>
      <c r="AO33" s="31"/>
      <c r="AP33" s="31"/>
      <c r="AQ33" s="134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86"/>
      <c r="IS33"/>
      <c r="IT33"/>
      <c r="IU33"/>
      <c r="IV33"/>
      <c r="IW33"/>
    </row>
    <row r="34" spans="1:257">
      <c r="A34" s="117">
        <v>1993</v>
      </c>
      <c r="B34" s="67"/>
      <c r="C34" s="89"/>
      <c r="D34" s="90"/>
      <c r="E34" s="91"/>
      <c r="F34" s="92"/>
      <c r="G34" s="93"/>
      <c r="H34" s="94"/>
      <c r="I34" s="95">
        <v>88</v>
      </c>
      <c r="J34" s="96">
        <v>0.77083333333333304</v>
      </c>
      <c r="K34" s="95">
        <v>88</v>
      </c>
      <c r="L34" s="96">
        <v>0.80208333333333304</v>
      </c>
      <c r="M34" s="76">
        <f t="shared" si="1"/>
        <v>0</v>
      </c>
      <c r="N34" s="77">
        <f t="shared" si="2"/>
        <v>0.75</v>
      </c>
      <c r="O34" s="97">
        <v>900</v>
      </c>
      <c r="P34" s="98">
        <v>202</v>
      </c>
      <c r="Q34" s="99">
        <v>2</v>
      </c>
      <c r="R34" s="100">
        <v>3</v>
      </c>
      <c r="S34" s="100">
        <v>4</v>
      </c>
      <c r="T34" s="100">
        <v>5</v>
      </c>
      <c r="U34" s="101"/>
      <c r="V34" s="102"/>
      <c r="W34" s="102"/>
      <c r="X34" s="102"/>
      <c r="Y34" s="102"/>
      <c r="Z34" s="102"/>
      <c r="AA34" s="101"/>
      <c r="AB34" s="102"/>
      <c r="AC34" s="102"/>
      <c r="AD34" s="102"/>
      <c r="AE34" s="102"/>
      <c r="AF34" s="102"/>
      <c r="AG34" s="102"/>
      <c r="AH34" s="102"/>
      <c r="AI34" s="135">
        <v>6</v>
      </c>
      <c r="AJ34" s="136"/>
      <c r="AK34" s="136"/>
      <c r="AL34" s="136"/>
      <c r="AM34" s="136"/>
      <c r="AN34" s="136"/>
      <c r="AO34" s="136"/>
      <c r="AP34" s="136"/>
      <c r="AQ34" s="135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86"/>
      <c r="IS34"/>
      <c r="IT34"/>
      <c r="IU34"/>
      <c r="IV34"/>
      <c r="IW34"/>
    </row>
    <row r="35" spans="1:257">
      <c r="A35" s="117">
        <v>1993</v>
      </c>
      <c r="B35" s="67"/>
      <c r="C35" s="103">
        <f>D33</f>
        <v>56447</v>
      </c>
      <c r="D35" s="104">
        <v>56528</v>
      </c>
      <c r="E35" s="105">
        <f t="shared" ref="E35:E56" si="4">D35-C35</f>
        <v>81</v>
      </c>
      <c r="F35" s="106">
        <v>19</v>
      </c>
      <c r="G35" s="107" t="s">
        <v>75</v>
      </c>
      <c r="H35" s="108"/>
      <c r="I35" s="109">
        <v>88</v>
      </c>
      <c r="J35" s="110">
        <v>0.82291666666666696</v>
      </c>
      <c r="K35" s="109">
        <v>88</v>
      </c>
      <c r="L35" s="110">
        <v>0.85416666666666696</v>
      </c>
      <c r="M35" s="76">
        <f t="shared" si="1"/>
        <v>0</v>
      </c>
      <c r="N35" s="77">
        <f t="shared" si="2"/>
        <v>0.75</v>
      </c>
      <c r="O35" s="111">
        <v>900</v>
      </c>
      <c r="P35" s="112">
        <v>113</v>
      </c>
      <c r="Q35" s="113">
        <v>2</v>
      </c>
      <c r="R35" s="114">
        <v>3</v>
      </c>
      <c r="S35" s="114">
        <v>4</v>
      </c>
      <c r="T35" s="114"/>
      <c r="U35" s="115">
        <v>5</v>
      </c>
      <c r="V35" s="116">
        <v>6</v>
      </c>
      <c r="W35" s="116"/>
      <c r="X35" s="116"/>
      <c r="Y35" s="116"/>
      <c r="Z35" s="116"/>
      <c r="AA35" s="115">
        <v>7</v>
      </c>
      <c r="AB35" s="116">
        <v>8</v>
      </c>
      <c r="AC35" s="116">
        <v>9</v>
      </c>
      <c r="AD35" s="116">
        <v>10</v>
      </c>
      <c r="AE35" s="116">
        <v>11</v>
      </c>
      <c r="AF35" s="116">
        <v>12</v>
      </c>
      <c r="AG35" s="116"/>
      <c r="AH35" s="116"/>
      <c r="AI35" s="118">
        <v>13</v>
      </c>
      <c r="AJ35" s="119"/>
      <c r="AK35" s="119"/>
      <c r="AL35" s="119"/>
      <c r="AM35" s="119"/>
      <c r="AN35" s="119"/>
      <c r="AO35" s="119"/>
      <c r="AP35" s="119"/>
      <c r="AQ35" s="118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86"/>
      <c r="IS35"/>
      <c r="IT35"/>
      <c r="IU35"/>
      <c r="IV35"/>
      <c r="IW35"/>
    </row>
    <row r="36" spans="1:257">
      <c r="A36" s="117">
        <v>1993</v>
      </c>
      <c r="B36" s="67"/>
      <c r="C36" s="103">
        <f t="shared" ref="C36:C56" si="5">D35</f>
        <v>56528</v>
      </c>
      <c r="D36" s="104">
        <v>87629</v>
      </c>
      <c r="E36" s="105">
        <f t="shared" si="4"/>
        <v>31101</v>
      </c>
      <c r="F36" s="106">
        <v>20</v>
      </c>
      <c r="G36" s="107" t="s">
        <v>75</v>
      </c>
      <c r="H36" s="108"/>
      <c r="I36" s="109">
        <v>88</v>
      </c>
      <c r="J36" s="110">
        <v>0.86458333333333304</v>
      </c>
      <c r="K36" s="109">
        <v>104</v>
      </c>
      <c r="L36" s="110">
        <v>0.86458333333333304</v>
      </c>
      <c r="M36" s="76">
        <f t="shared" si="1"/>
        <v>16</v>
      </c>
      <c r="N36" s="77">
        <f t="shared" si="2"/>
        <v>0</v>
      </c>
      <c r="O36" s="111">
        <v>900</v>
      </c>
      <c r="P36" s="112">
        <v>113</v>
      </c>
      <c r="Q36" s="113">
        <v>2</v>
      </c>
      <c r="R36" s="114">
        <v>3</v>
      </c>
      <c r="S36" s="114">
        <v>4</v>
      </c>
      <c r="T36" s="114"/>
      <c r="U36" s="115">
        <v>5</v>
      </c>
      <c r="V36" s="116">
        <v>6</v>
      </c>
      <c r="W36" s="116"/>
      <c r="X36" s="116"/>
      <c r="Y36" s="116"/>
      <c r="Z36" s="116"/>
      <c r="AA36" s="115">
        <v>7</v>
      </c>
      <c r="AB36" s="116">
        <v>8</v>
      </c>
      <c r="AC36" s="116">
        <v>9</v>
      </c>
      <c r="AD36" s="116">
        <v>10</v>
      </c>
      <c r="AE36" s="116">
        <v>11</v>
      </c>
      <c r="AF36" s="116">
        <v>12</v>
      </c>
      <c r="AG36" s="116"/>
      <c r="AH36" s="116"/>
      <c r="AI36" s="118">
        <v>13</v>
      </c>
      <c r="AJ36" s="119"/>
      <c r="AK36" s="119"/>
      <c r="AL36" s="119"/>
      <c r="AM36" s="119"/>
      <c r="AN36" s="119"/>
      <c r="AO36" s="119"/>
      <c r="AP36" s="119"/>
      <c r="AQ36" s="118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86"/>
      <c r="IS36"/>
      <c r="IT36"/>
      <c r="IU36"/>
      <c r="IV36"/>
      <c r="IW36"/>
    </row>
    <row r="37" spans="1:257">
      <c r="A37" s="117">
        <v>1993</v>
      </c>
      <c r="B37" s="67"/>
      <c r="C37" s="103">
        <f t="shared" si="5"/>
        <v>87629</v>
      </c>
      <c r="D37" s="104">
        <v>89090</v>
      </c>
      <c r="E37" s="105">
        <f t="shared" si="4"/>
        <v>1461</v>
      </c>
      <c r="F37" s="106">
        <v>21</v>
      </c>
      <c r="G37" s="107" t="s">
        <v>75</v>
      </c>
      <c r="H37" s="108"/>
      <c r="I37" s="109">
        <v>104</v>
      </c>
      <c r="J37" s="110">
        <v>0.875</v>
      </c>
      <c r="K37" s="109">
        <v>105</v>
      </c>
      <c r="L37" s="110">
        <v>0.8125</v>
      </c>
      <c r="M37" s="76">
        <f t="shared" si="1"/>
        <v>0</v>
      </c>
      <c r="N37" s="77">
        <f t="shared" si="2"/>
        <v>22.5</v>
      </c>
      <c r="O37" s="111">
        <v>900</v>
      </c>
      <c r="P37" s="112">
        <v>113</v>
      </c>
      <c r="Q37" s="113">
        <v>2</v>
      </c>
      <c r="R37" s="114">
        <v>3</v>
      </c>
      <c r="S37" s="114">
        <v>4</v>
      </c>
      <c r="T37" s="114"/>
      <c r="U37" s="115">
        <v>5</v>
      </c>
      <c r="V37" s="116">
        <v>6</v>
      </c>
      <c r="W37" s="116"/>
      <c r="X37" s="116"/>
      <c r="Y37" s="116"/>
      <c r="Z37" s="116"/>
      <c r="AA37" s="115">
        <v>7</v>
      </c>
      <c r="AB37" s="116">
        <v>8</v>
      </c>
      <c r="AC37" s="116">
        <v>9</v>
      </c>
      <c r="AD37" s="116">
        <v>10</v>
      </c>
      <c r="AE37" s="116">
        <v>11</v>
      </c>
      <c r="AF37" s="116">
        <v>12</v>
      </c>
      <c r="AG37" s="116"/>
      <c r="AH37" s="116"/>
      <c r="AI37" s="118">
        <v>13</v>
      </c>
      <c r="AJ37" s="119"/>
      <c r="AK37" s="119"/>
      <c r="AL37" s="119"/>
      <c r="AM37" s="119"/>
      <c r="AN37" s="119"/>
      <c r="AO37" s="119"/>
      <c r="AP37" s="119"/>
      <c r="AQ37" s="118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86"/>
      <c r="IS37"/>
      <c r="IT37"/>
      <c r="IU37"/>
      <c r="IV37"/>
      <c r="IW37"/>
    </row>
    <row r="38" spans="1:257">
      <c r="A38" s="117">
        <v>1993</v>
      </c>
      <c r="B38" s="67"/>
      <c r="C38" s="103">
        <f t="shared" si="5"/>
        <v>89090</v>
      </c>
      <c r="D38" s="104">
        <v>95871</v>
      </c>
      <c r="E38" s="105">
        <f t="shared" si="4"/>
        <v>6781</v>
      </c>
      <c r="F38" s="106">
        <v>22</v>
      </c>
      <c r="G38" s="107" t="s">
        <v>75</v>
      </c>
      <c r="H38" s="108"/>
      <c r="I38" s="109">
        <v>105</v>
      </c>
      <c r="J38" s="110">
        <v>0.82291666666666696</v>
      </c>
      <c r="K38" s="109">
        <v>109</v>
      </c>
      <c r="L38" s="110">
        <v>0.34375</v>
      </c>
      <c r="M38" s="76">
        <f t="shared" si="1"/>
        <v>3</v>
      </c>
      <c r="N38" s="77">
        <f t="shared" si="2"/>
        <v>12.5</v>
      </c>
      <c r="O38" s="111">
        <v>900</v>
      </c>
      <c r="P38" s="112">
        <v>113</v>
      </c>
      <c r="Q38" s="113">
        <v>2</v>
      </c>
      <c r="R38" s="114">
        <v>3</v>
      </c>
      <c r="S38" s="114">
        <v>4</v>
      </c>
      <c r="T38" s="114"/>
      <c r="U38" s="115">
        <v>5</v>
      </c>
      <c r="V38" s="116">
        <v>6</v>
      </c>
      <c r="W38" s="116"/>
      <c r="X38" s="116"/>
      <c r="Y38" s="116"/>
      <c r="Z38" s="116"/>
      <c r="AA38" s="115">
        <v>7</v>
      </c>
      <c r="AB38" s="116">
        <v>8</v>
      </c>
      <c r="AC38" s="116">
        <v>9</v>
      </c>
      <c r="AD38" s="116">
        <v>10</v>
      </c>
      <c r="AE38" s="116">
        <v>11</v>
      </c>
      <c r="AF38" s="116">
        <v>12</v>
      </c>
      <c r="AG38" s="116"/>
      <c r="AH38" s="116"/>
      <c r="AI38" s="118">
        <v>13</v>
      </c>
      <c r="AJ38" s="119"/>
      <c r="AK38" s="119"/>
      <c r="AL38" s="119"/>
      <c r="AM38" s="119"/>
      <c r="AN38" s="119"/>
      <c r="AO38" s="119"/>
      <c r="AP38" s="119"/>
      <c r="AQ38" s="118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86"/>
      <c r="IS38"/>
      <c r="IT38"/>
      <c r="IU38"/>
      <c r="IV38"/>
      <c r="IW38"/>
    </row>
    <row r="39" spans="1:257">
      <c r="A39" s="117">
        <v>1993</v>
      </c>
      <c r="B39" s="67"/>
      <c r="C39" s="103">
        <f t="shared" si="5"/>
        <v>95871</v>
      </c>
      <c r="D39" s="104">
        <v>98032</v>
      </c>
      <c r="E39" s="105">
        <f t="shared" si="4"/>
        <v>2161</v>
      </c>
      <c r="F39" s="106">
        <v>23</v>
      </c>
      <c r="G39" s="107" t="s">
        <v>75</v>
      </c>
      <c r="H39" s="108"/>
      <c r="I39" s="109">
        <v>109</v>
      </c>
      <c r="J39" s="110">
        <v>0.35416666666666702</v>
      </c>
      <c r="K39" s="109">
        <v>110</v>
      </c>
      <c r="L39" s="110">
        <v>0.46875</v>
      </c>
      <c r="M39" s="76">
        <f t="shared" si="1"/>
        <v>1</v>
      </c>
      <c r="N39" s="77">
        <f t="shared" si="2"/>
        <v>2.75</v>
      </c>
      <c r="O39" s="111">
        <v>900</v>
      </c>
      <c r="P39" s="112">
        <v>113</v>
      </c>
      <c r="Q39" s="113">
        <v>2</v>
      </c>
      <c r="R39" s="114">
        <v>3</v>
      </c>
      <c r="S39" s="114">
        <v>4</v>
      </c>
      <c r="T39" s="114"/>
      <c r="U39" s="115">
        <v>5</v>
      </c>
      <c r="V39" s="116">
        <v>6</v>
      </c>
      <c r="W39" s="116"/>
      <c r="X39" s="116"/>
      <c r="Y39" s="116"/>
      <c r="Z39" s="116"/>
      <c r="AA39" s="115">
        <v>7</v>
      </c>
      <c r="AB39" s="116">
        <v>8</v>
      </c>
      <c r="AC39" s="116">
        <v>9</v>
      </c>
      <c r="AD39" s="116">
        <v>10</v>
      </c>
      <c r="AE39" s="116">
        <v>11</v>
      </c>
      <c r="AF39" s="116">
        <v>12</v>
      </c>
      <c r="AG39" s="116"/>
      <c r="AH39" s="116"/>
      <c r="AI39" s="118">
        <v>13</v>
      </c>
      <c r="AJ39" s="119"/>
      <c r="AK39" s="119"/>
      <c r="AL39" s="119"/>
      <c r="AM39" s="119"/>
      <c r="AN39" s="119"/>
      <c r="AO39" s="119"/>
      <c r="AP39" s="119"/>
      <c r="AQ39" s="118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86"/>
      <c r="IS39"/>
      <c r="IT39"/>
      <c r="IU39"/>
      <c r="IV39"/>
      <c r="IW39"/>
    </row>
    <row r="40" spans="1:257">
      <c r="A40" s="117">
        <v>1993</v>
      </c>
      <c r="B40" s="67"/>
      <c r="C40" s="103">
        <f t="shared" si="5"/>
        <v>98032</v>
      </c>
      <c r="D40" s="104">
        <v>98053</v>
      </c>
      <c r="E40" s="105">
        <f t="shared" si="4"/>
        <v>21</v>
      </c>
      <c r="F40" s="106">
        <v>24</v>
      </c>
      <c r="G40" s="107" t="s">
        <v>75</v>
      </c>
      <c r="H40" s="108"/>
      <c r="I40" s="109">
        <v>110</v>
      </c>
      <c r="J40" s="110">
        <v>0.47916666666666702</v>
      </c>
      <c r="K40" s="120">
        <v>110</v>
      </c>
      <c r="L40" s="110">
        <v>0.47916666666666702</v>
      </c>
      <c r="M40" s="76">
        <f t="shared" si="1"/>
        <v>0</v>
      </c>
      <c r="N40" s="77">
        <f t="shared" si="2"/>
        <v>0</v>
      </c>
      <c r="O40" s="111">
        <v>900</v>
      </c>
      <c r="P40" s="112">
        <v>113</v>
      </c>
      <c r="Q40" s="113">
        <v>2</v>
      </c>
      <c r="R40" s="114">
        <v>3</v>
      </c>
      <c r="S40" s="114">
        <v>4</v>
      </c>
      <c r="T40" s="114"/>
      <c r="U40" s="115">
        <v>5</v>
      </c>
      <c r="V40" s="116">
        <v>6</v>
      </c>
      <c r="W40" s="116"/>
      <c r="X40" s="116"/>
      <c r="Y40" s="116"/>
      <c r="Z40" s="116"/>
      <c r="AA40" s="115">
        <v>7</v>
      </c>
      <c r="AB40" s="116">
        <v>8</v>
      </c>
      <c r="AC40" s="116">
        <v>9</v>
      </c>
      <c r="AD40" s="116">
        <v>10</v>
      </c>
      <c r="AE40" s="116">
        <v>11</v>
      </c>
      <c r="AF40" s="116">
        <v>12</v>
      </c>
      <c r="AG40" s="116"/>
      <c r="AH40" s="116"/>
      <c r="AI40" s="118">
        <v>13</v>
      </c>
      <c r="AJ40" s="119"/>
      <c r="AK40" s="119"/>
      <c r="AL40" s="119"/>
      <c r="AM40" s="119"/>
      <c r="AN40" s="119"/>
      <c r="AO40" s="119"/>
      <c r="AP40" s="119"/>
      <c r="AQ40" s="118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86"/>
      <c r="IS40"/>
      <c r="IT40"/>
      <c r="IU40"/>
      <c r="IV40"/>
      <c r="IW40"/>
    </row>
    <row r="41" spans="1:257">
      <c r="A41" s="117">
        <v>1993</v>
      </c>
      <c r="B41" s="67"/>
      <c r="C41" s="103">
        <f t="shared" si="5"/>
        <v>98053</v>
      </c>
      <c r="D41" s="104">
        <v>98074</v>
      </c>
      <c r="E41" s="105">
        <f t="shared" si="4"/>
        <v>21</v>
      </c>
      <c r="F41" s="106">
        <v>25</v>
      </c>
      <c r="G41" s="107" t="s">
        <v>75</v>
      </c>
      <c r="H41" s="108"/>
      <c r="I41" s="109">
        <v>110</v>
      </c>
      <c r="J41" s="110">
        <v>0.48958333333333298</v>
      </c>
      <c r="K41" s="120">
        <v>110</v>
      </c>
      <c r="L41" s="110">
        <v>0.48958333333333298</v>
      </c>
      <c r="M41" s="76">
        <f t="shared" ref="M41:M72" si="6">TRUNC((K41-I41)+(L41-J41))</f>
        <v>0</v>
      </c>
      <c r="N41" s="77">
        <f t="shared" ref="N41:N72" si="7">ROUND(((K41-I41)+(L41-J41)-M41)*24,2)</f>
        <v>0</v>
      </c>
      <c r="O41" s="111">
        <v>900</v>
      </c>
      <c r="P41" s="112">
        <v>113</v>
      </c>
      <c r="Q41" s="113">
        <v>2</v>
      </c>
      <c r="R41" s="114">
        <v>3</v>
      </c>
      <c r="S41" s="114">
        <v>4</v>
      </c>
      <c r="T41" s="114"/>
      <c r="U41" s="115">
        <v>5</v>
      </c>
      <c r="V41" s="116">
        <v>6</v>
      </c>
      <c r="W41" s="116"/>
      <c r="X41" s="116"/>
      <c r="Y41" s="116"/>
      <c r="Z41" s="116"/>
      <c r="AA41" s="115">
        <v>7</v>
      </c>
      <c r="AB41" s="116">
        <v>8</v>
      </c>
      <c r="AC41" s="116">
        <v>9</v>
      </c>
      <c r="AD41" s="116">
        <v>10</v>
      </c>
      <c r="AE41" s="116">
        <v>11</v>
      </c>
      <c r="AF41" s="116">
        <v>12</v>
      </c>
      <c r="AG41" s="116"/>
      <c r="AH41" s="116"/>
      <c r="AI41" s="118">
        <v>13</v>
      </c>
      <c r="AJ41" s="119"/>
      <c r="AK41" s="119"/>
      <c r="AL41" s="119"/>
      <c r="AM41" s="119"/>
      <c r="AN41" s="119"/>
      <c r="AO41" s="119"/>
      <c r="AP41" s="119"/>
      <c r="AQ41" s="118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86"/>
      <c r="IS41"/>
      <c r="IT41"/>
      <c r="IU41"/>
      <c r="IV41"/>
      <c r="IW41"/>
    </row>
    <row r="42" spans="1:257">
      <c r="A42" s="117">
        <v>1993</v>
      </c>
      <c r="B42" s="67"/>
      <c r="C42" s="103">
        <f t="shared" si="5"/>
        <v>98074</v>
      </c>
      <c r="D42" s="104">
        <v>99895</v>
      </c>
      <c r="E42" s="105">
        <f t="shared" si="4"/>
        <v>1821</v>
      </c>
      <c r="F42" s="106">
        <v>26</v>
      </c>
      <c r="G42" s="107" t="s">
        <v>75</v>
      </c>
      <c r="H42" s="108"/>
      <c r="I42" s="109">
        <v>110</v>
      </c>
      <c r="J42" s="110">
        <v>0.51041666666666696</v>
      </c>
      <c r="K42" s="109">
        <v>111</v>
      </c>
      <c r="L42" s="110">
        <v>0.44791666666666702</v>
      </c>
      <c r="M42" s="76">
        <f t="shared" si="6"/>
        <v>0</v>
      </c>
      <c r="N42" s="77">
        <f t="shared" si="7"/>
        <v>22.5</v>
      </c>
      <c r="O42" s="111">
        <v>900</v>
      </c>
      <c r="P42" s="112">
        <v>113</v>
      </c>
      <c r="Q42" s="113">
        <v>2</v>
      </c>
      <c r="R42" s="114">
        <v>3</v>
      </c>
      <c r="S42" s="114">
        <v>4</v>
      </c>
      <c r="T42" s="114"/>
      <c r="U42" s="115">
        <v>5</v>
      </c>
      <c r="V42" s="116">
        <v>6</v>
      </c>
      <c r="W42" s="116"/>
      <c r="X42" s="116"/>
      <c r="Y42" s="116"/>
      <c r="Z42" s="116"/>
      <c r="AA42" s="115">
        <v>7</v>
      </c>
      <c r="AB42" s="116">
        <v>8</v>
      </c>
      <c r="AC42" s="116">
        <v>9</v>
      </c>
      <c r="AD42" s="116">
        <v>10</v>
      </c>
      <c r="AE42" s="116">
        <v>11</v>
      </c>
      <c r="AF42" s="116">
        <v>12</v>
      </c>
      <c r="AG42" s="116"/>
      <c r="AH42" s="116"/>
      <c r="AI42" s="118">
        <v>13</v>
      </c>
      <c r="AJ42" s="119"/>
      <c r="AK42" s="119"/>
      <c r="AL42" s="119"/>
      <c r="AM42" s="119"/>
      <c r="AN42" s="119"/>
      <c r="AO42" s="119"/>
      <c r="AP42" s="119"/>
      <c r="AQ42" s="118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86"/>
      <c r="IS42"/>
      <c r="IT42"/>
      <c r="IU42"/>
      <c r="IV42"/>
      <c r="IW42"/>
    </row>
    <row r="43" spans="1:257">
      <c r="A43" s="117">
        <v>1993</v>
      </c>
      <c r="B43" s="67"/>
      <c r="C43" s="103">
        <f t="shared" si="5"/>
        <v>99895</v>
      </c>
      <c r="D43" s="104">
        <v>99916</v>
      </c>
      <c r="E43" s="105">
        <f t="shared" si="4"/>
        <v>21</v>
      </c>
      <c r="F43" s="106">
        <v>27</v>
      </c>
      <c r="G43" s="107" t="s">
        <v>75</v>
      </c>
      <c r="H43" s="108"/>
      <c r="I43" s="109">
        <v>111</v>
      </c>
      <c r="J43" s="110">
        <v>0.45833333333333298</v>
      </c>
      <c r="K43" s="120">
        <v>111</v>
      </c>
      <c r="L43" s="110">
        <v>0.45833333333333298</v>
      </c>
      <c r="M43" s="76">
        <f t="shared" si="6"/>
        <v>0</v>
      </c>
      <c r="N43" s="77">
        <f t="shared" si="7"/>
        <v>0</v>
      </c>
      <c r="O43" s="111">
        <v>900</v>
      </c>
      <c r="P43" s="112">
        <v>113</v>
      </c>
      <c r="Q43" s="113">
        <v>2</v>
      </c>
      <c r="R43" s="114">
        <v>3</v>
      </c>
      <c r="S43" s="114">
        <v>4</v>
      </c>
      <c r="T43" s="114"/>
      <c r="U43" s="115">
        <v>5</v>
      </c>
      <c r="V43" s="116">
        <v>6</v>
      </c>
      <c r="W43" s="116"/>
      <c r="X43" s="116"/>
      <c r="Y43" s="116"/>
      <c r="Z43" s="116"/>
      <c r="AA43" s="115">
        <v>7</v>
      </c>
      <c r="AB43" s="116">
        <v>8</v>
      </c>
      <c r="AC43" s="116">
        <v>9</v>
      </c>
      <c r="AD43" s="116">
        <v>10</v>
      </c>
      <c r="AE43" s="116">
        <v>11</v>
      </c>
      <c r="AF43" s="116">
        <v>12</v>
      </c>
      <c r="AG43" s="116"/>
      <c r="AH43" s="116"/>
      <c r="AI43" s="118">
        <v>13</v>
      </c>
      <c r="AJ43" s="119"/>
      <c r="AK43" s="119"/>
      <c r="AL43" s="119"/>
      <c r="AM43" s="119"/>
      <c r="AN43" s="119"/>
      <c r="AO43" s="119"/>
      <c r="AP43" s="119"/>
      <c r="AQ43" s="118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86"/>
      <c r="IS43"/>
      <c r="IT43"/>
      <c r="IU43"/>
      <c r="IV43"/>
      <c r="IW43"/>
    </row>
    <row r="44" spans="1:257">
      <c r="A44" s="117">
        <v>1993</v>
      </c>
      <c r="B44" s="67"/>
      <c r="C44" s="103">
        <f t="shared" si="5"/>
        <v>99916</v>
      </c>
      <c r="D44" s="104">
        <v>99935</v>
      </c>
      <c r="E44" s="105">
        <f t="shared" si="4"/>
        <v>19</v>
      </c>
      <c r="F44" s="106">
        <v>28</v>
      </c>
      <c r="G44" s="107" t="s">
        <v>75</v>
      </c>
      <c r="H44" s="108"/>
      <c r="I44" s="109">
        <v>111</v>
      </c>
      <c r="J44" s="110">
        <v>0.46875</v>
      </c>
      <c r="K44" s="120">
        <v>111</v>
      </c>
      <c r="L44" s="110">
        <v>0.46875</v>
      </c>
      <c r="M44" s="76">
        <f t="shared" si="6"/>
        <v>0</v>
      </c>
      <c r="N44" s="77">
        <f t="shared" si="7"/>
        <v>0</v>
      </c>
      <c r="O44" s="111">
        <v>900</v>
      </c>
      <c r="P44" s="112">
        <v>113</v>
      </c>
      <c r="Q44" s="113">
        <v>2</v>
      </c>
      <c r="R44" s="114">
        <v>3</v>
      </c>
      <c r="S44" s="114">
        <v>4</v>
      </c>
      <c r="T44" s="114"/>
      <c r="U44" s="115">
        <v>5</v>
      </c>
      <c r="V44" s="116">
        <v>6</v>
      </c>
      <c r="W44" s="116"/>
      <c r="X44" s="116"/>
      <c r="Y44" s="116"/>
      <c r="Z44" s="116"/>
      <c r="AA44" s="115">
        <v>7</v>
      </c>
      <c r="AB44" s="116">
        <v>8</v>
      </c>
      <c r="AC44" s="116">
        <v>9</v>
      </c>
      <c r="AD44" s="116">
        <v>10</v>
      </c>
      <c r="AE44" s="116">
        <v>11</v>
      </c>
      <c r="AF44" s="116">
        <v>12</v>
      </c>
      <c r="AG44" s="116"/>
      <c r="AH44" s="116"/>
      <c r="AI44" s="118"/>
      <c r="AJ44" s="119"/>
      <c r="AK44" s="119"/>
      <c r="AL44" s="119"/>
      <c r="AM44" s="119"/>
      <c r="AN44" s="119"/>
      <c r="AO44" s="119"/>
      <c r="AP44" s="119"/>
      <c r="AQ44" s="118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86"/>
      <c r="IS44"/>
      <c r="IT44"/>
      <c r="IU44"/>
      <c r="IV44"/>
      <c r="IW44"/>
    </row>
    <row r="45" spans="1:257">
      <c r="A45" s="117">
        <v>1993</v>
      </c>
      <c r="B45" s="67"/>
      <c r="C45" s="103">
        <f t="shared" si="5"/>
        <v>99935</v>
      </c>
      <c r="D45" s="104">
        <v>107299</v>
      </c>
      <c r="E45" s="105">
        <f t="shared" si="4"/>
        <v>7364</v>
      </c>
      <c r="F45" s="106">
        <v>29</v>
      </c>
      <c r="G45" s="107" t="s">
        <v>79</v>
      </c>
      <c r="H45" s="108"/>
      <c r="I45" s="109">
        <v>111</v>
      </c>
      <c r="J45" s="110">
        <v>0.53125</v>
      </c>
      <c r="K45" s="109">
        <v>113</v>
      </c>
      <c r="L45" s="110">
        <v>0.58333333333333304</v>
      </c>
      <c r="M45" s="76">
        <f t="shared" si="6"/>
        <v>2</v>
      </c>
      <c r="N45" s="77">
        <f t="shared" si="7"/>
        <v>1.25</v>
      </c>
      <c r="O45" s="111">
        <v>900</v>
      </c>
      <c r="P45" s="143">
        <v>122</v>
      </c>
      <c r="Q45" s="144"/>
      <c r="R45" s="145">
        <v>2</v>
      </c>
      <c r="S45" s="145">
        <v>3</v>
      </c>
      <c r="T45" s="27"/>
      <c r="U45" s="118">
        <v>19</v>
      </c>
      <c r="V45" s="119"/>
      <c r="W45" s="119"/>
      <c r="X45" s="119">
        <v>20</v>
      </c>
      <c r="Y45" s="119"/>
      <c r="Z45" s="119"/>
      <c r="AA45" s="118"/>
      <c r="AB45" s="119"/>
      <c r="AC45" s="119"/>
      <c r="AD45" s="119"/>
      <c r="AE45" s="119"/>
      <c r="AF45" s="119"/>
      <c r="AG45" s="119"/>
      <c r="AH45" s="119"/>
      <c r="AI45" s="118"/>
      <c r="AJ45" s="119"/>
      <c r="AK45" s="119"/>
      <c r="AL45" s="119"/>
      <c r="AM45" s="119"/>
      <c r="AN45" s="119"/>
      <c r="AO45" s="119"/>
      <c r="AP45" s="119"/>
      <c r="AQ45" s="118">
        <v>4</v>
      </c>
      <c r="AR45" s="119">
        <v>5</v>
      </c>
      <c r="AS45" s="119">
        <v>6</v>
      </c>
      <c r="AT45" s="119">
        <v>7</v>
      </c>
      <c r="AU45" s="119">
        <v>8</v>
      </c>
      <c r="AV45" s="119">
        <v>9</v>
      </c>
      <c r="AW45" s="119">
        <v>10</v>
      </c>
      <c r="AX45" s="119">
        <v>11</v>
      </c>
      <c r="AY45" s="119">
        <v>12</v>
      </c>
      <c r="AZ45" s="119">
        <v>13</v>
      </c>
      <c r="BA45" s="119">
        <v>14</v>
      </c>
      <c r="BB45" s="119">
        <v>15</v>
      </c>
      <c r="BC45" s="119">
        <v>16</v>
      </c>
      <c r="BD45" s="119">
        <v>17</v>
      </c>
      <c r="BE45" s="119">
        <v>18</v>
      </c>
      <c r="BF45" s="86" t="s">
        <v>80</v>
      </c>
      <c r="IS45"/>
      <c r="IT45"/>
      <c r="IU45"/>
      <c r="IV45"/>
      <c r="IW45"/>
    </row>
    <row r="46" spans="1:257">
      <c r="A46" s="117">
        <v>1993</v>
      </c>
      <c r="B46" s="67"/>
      <c r="C46" s="103">
        <f t="shared" si="5"/>
        <v>107299</v>
      </c>
      <c r="D46" s="104">
        <v>161246</v>
      </c>
      <c r="E46" s="105">
        <f t="shared" si="4"/>
        <v>53947</v>
      </c>
      <c r="F46" s="106">
        <v>30</v>
      </c>
      <c r="G46" s="107" t="s">
        <v>79</v>
      </c>
      <c r="H46" s="108"/>
      <c r="I46" s="109">
        <v>113</v>
      </c>
      <c r="J46" s="110">
        <v>0.59375</v>
      </c>
      <c r="K46" s="109">
        <v>128</v>
      </c>
      <c r="L46" s="110">
        <v>0.77083333333333304</v>
      </c>
      <c r="M46" s="76">
        <f t="shared" si="6"/>
        <v>15</v>
      </c>
      <c r="N46" s="77">
        <f t="shared" si="7"/>
        <v>4.25</v>
      </c>
      <c r="O46" s="111">
        <v>900</v>
      </c>
      <c r="P46" s="143">
        <v>122</v>
      </c>
      <c r="Q46" s="144"/>
      <c r="R46" s="145">
        <v>2</v>
      </c>
      <c r="S46" s="145">
        <v>3</v>
      </c>
      <c r="T46" s="27"/>
      <c r="U46" s="118">
        <v>19</v>
      </c>
      <c r="V46" s="119"/>
      <c r="W46" s="119"/>
      <c r="X46" s="119">
        <v>20</v>
      </c>
      <c r="Y46" s="119"/>
      <c r="Z46" s="119"/>
      <c r="AA46" s="118"/>
      <c r="AB46" s="119"/>
      <c r="AC46" s="119"/>
      <c r="AD46" s="119"/>
      <c r="AE46" s="119"/>
      <c r="AF46" s="119"/>
      <c r="AG46" s="119"/>
      <c r="AH46" s="119"/>
      <c r="AI46" s="118"/>
      <c r="AJ46" s="119"/>
      <c r="AK46" s="119"/>
      <c r="AL46" s="119"/>
      <c r="AM46" s="119"/>
      <c r="AN46" s="119"/>
      <c r="AO46" s="119"/>
      <c r="AP46" s="119"/>
      <c r="AQ46" s="118">
        <v>4</v>
      </c>
      <c r="AR46" s="119">
        <v>5</v>
      </c>
      <c r="AS46" s="119">
        <v>6</v>
      </c>
      <c r="AT46" s="119">
        <v>7</v>
      </c>
      <c r="AU46" s="119">
        <v>8</v>
      </c>
      <c r="AV46" s="119">
        <v>9</v>
      </c>
      <c r="AW46" s="119">
        <v>10</v>
      </c>
      <c r="AX46" s="119">
        <v>11</v>
      </c>
      <c r="AY46" s="119">
        <v>12</v>
      </c>
      <c r="AZ46" s="119">
        <v>13</v>
      </c>
      <c r="BA46" s="119">
        <v>14</v>
      </c>
      <c r="BB46" s="119">
        <v>15</v>
      </c>
      <c r="BC46" s="119">
        <v>16</v>
      </c>
      <c r="BD46" s="119">
        <v>17</v>
      </c>
      <c r="BE46" s="119">
        <v>18</v>
      </c>
      <c r="BF46" s="86" t="s">
        <v>82</v>
      </c>
      <c r="IS46"/>
      <c r="IT46"/>
      <c r="IU46"/>
      <c r="IV46"/>
      <c r="IW46"/>
    </row>
    <row r="47" spans="1:257">
      <c r="A47" s="117">
        <v>1993</v>
      </c>
      <c r="B47" s="67"/>
      <c r="C47" s="103">
        <f t="shared" si="5"/>
        <v>161246</v>
      </c>
      <c r="D47" s="104">
        <v>161284</v>
      </c>
      <c r="E47" s="105">
        <f t="shared" si="4"/>
        <v>38</v>
      </c>
      <c r="F47" s="106">
        <v>31</v>
      </c>
      <c r="G47" s="107" t="s">
        <v>79</v>
      </c>
      <c r="H47" s="108"/>
      <c r="I47" s="109">
        <v>128</v>
      </c>
      <c r="J47" s="110">
        <v>0.78125</v>
      </c>
      <c r="K47" s="120">
        <v>128</v>
      </c>
      <c r="L47" s="110">
        <v>0.78125</v>
      </c>
      <c r="M47" s="76">
        <f t="shared" si="6"/>
        <v>0</v>
      </c>
      <c r="N47" s="77">
        <f t="shared" si="7"/>
        <v>0</v>
      </c>
      <c r="O47" s="111">
        <v>900</v>
      </c>
      <c r="P47" s="143">
        <v>122</v>
      </c>
      <c r="Q47" s="144"/>
      <c r="R47" s="145">
        <v>2</v>
      </c>
      <c r="S47" s="145">
        <v>3</v>
      </c>
      <c r="T47" s="27"/>
      <c r="U47" s="118">
        <v>19</v>
      </c>
      <c r="V47" s="119"/>
      <c r="W47" s="119"/>
      <c r="X47" s="119">
        <v>20</v>
      </c>
      <c r="Y47" s="119"/>
      <c r="Z47" s="119"/>
      <c r="AA47" s="118"/>
      <c r="AB47" s="119"/>
      <c r="AC47" s="119"/>
      <c r="AD47" s="119"/>
      <c r="AE47" s="119"/>
      <c r="AF47" s="119"/>
      <c r="AG47" s="119"/>
      <c r="AH47" s="119"/>
      <c r="AI47" s="118"/>
      <c r="AJ47" s="119"/>
      <c r="AK47" s="119"/>
      <c r="AL47" s="119"/>
      <c r="AM47" s="119"/>
      <c r="AN47" s="119"/>
      <c r="AO47" s="119"/>
      <c r="AP47" s="119"/>
      <c r="AQ47" s="118">
        <v>4</v>
      </c>
      <c r="AR47" s="119">
        <v>5</v>
      </c>
      <c r="AS47" s="119">
        <v>6</v>
      </c>
      <c r="AT47" s="119">
        <v>7</v>
      </c>
      <c r="AU47" s="119">
        <v>8</v>
      </c>
      <c r="AV47" s="119">
        <v>9</v>
      </c>
      <c r="AW47" s="119">
        <v>10</v>
      </c>
      <c r="AX47" s="119">
        <v>11</v>
      </c>
      <c r="AY47" s="119">
        <v>12</v>
      </c>
      <c r="AZ47" s="119">
        <v>13</v>
      </c>
      <c r="BA47" s="119">
        <v>14</v>
      </c>
      <c r="BB47" s="119">
        <v>15</v>
      </c>
      <c r="BC47" s="119">
        <v>16</v>
      </c>
      <c r="BD47" s="119">
        <v>17</v>
      </c>
      <c r="BE47" s="119">
        <v>18</v>
      </c>
      <c r="BF47" s="86"/>
      <c r="IS47"/>
      <c r="IT47"/>
      <c r="IU47"/>
      <c r="IV47"/>
      <c r="IW47"/>
    </row>
    <row r="48" spans="1:257">
      <c r="A48" s="117">
        <v>1993</v>
      </c>
      <c r="B48" s="67"/>
      <c r="C48" s="103">
        <f t="shared" si="5"/>
        <v>161284</v>
      </c>
      <c r="D48" s="104">
        <v>191129</v>
      </c>
      <c r="E48" s="105">
        <f t="shared" si="4"/>
        <v>29845</v>
      </c>
      <c r="F48" s="106">
        <v>32</v>
      </c>
      <c r="G48" s="146" t="s">
        <v>75</v>
      </c>
      <c r="H48" s="108"/>
      <c r="I48" s="120">
        <v>111</v>
      </c>
      <c r="J48" s="110">
        <v>0.47916666666666702</v>
      </c>
      <c r="K48" s="109">
        <v>128</v>
      </c>
      <c r="L48" s="110">
        <v>0.73958333333333304</v>
      </c>
      <c r="M48" s="76">
        <f t="shared" si="6"/>
        <v>17</v>
      </c>
      <c r="N48" s="77">
        <f t="shared" si="7"/>
        <v>6.25</v>
      </c>
      <c r="O48" s="111">
        <v>900</v>
      </c>
      <c r="P48" s="112">
        <v>113</v>
      </c>
      <c r="Q48" s="113">
        <v>2</v>
      </c>
      <c r="R48" s="114">
        <v>3</v>
      </c>
      <c r="S48" s="114">
        <v>4</v>
      </c>
      <c r="T48" s="114"/>
      <c r="U48" s="115">
        <v>5</v>
      </c>
      <c r="V48" s="116">
        <v>6</v>
      </c>
      <c r="W48" s="116"/>
      <c r="X48" s="116"/>
      <c r="Y48" s="116"/>
      <c r="Z48" s="116"/>
      <c r="AA48" s="115">
        <v>7</v>
      </c>
      <c r="AB48" s="116">
        <v>8</v>
      </c>
      <c r="AC48" s="116">
        <v>9</v>
      </c>
      <c r="AD48" s="116">
        <v>10</v>
      </c>
      <c r="AE48" s="116">
        <v>11</v>
      </c>
      <c r="AF48" s="116">
        <v>12</v>
      </c>
      <c r="AG48" s="116"/>
      <c r="AH48" s="116"/>
      <c r="AI48" s="118"/>
      <c r="AJ48" s="119"/>
      <c r="AK48" s="119"/>
      <c r="AL48" s="119"/>
      <c r="AM48" s="119"/>
      <c r="AN48" s="119"/>
      <c r="AO48" s="119"/>
      <c r="AP48" s="119"/>
      <c r="AQ48" s="118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86"/>
      <c r="IS48"/>
      <c r="IT48"/>
      <c r="IU48"/>
      <c r="IV48"/>
      <c r="IW48"/>
    </row>
    <row r="49" spans="1:257">
      <c r="A49" s="117">
        <v>1993</v>
      </c>
      <c r="B49" s="67"/>
      <c r="C49" s="103">
        <f t="shared" si="5"/>
        <v>191129</v>
      </c>
      <c r="D49" s="104">
        <v>194941</v>
      </c>
      <c r="E49" s="105">
        <f t="shared" si="4"/>
        <v>3812</v>
      </c>
      <c r="F49" s="106">
        <v>33</v>
      </c>
      <c r="G49" s="146" t="s">
        <v>79</v>
      </c>
      <c r="H49" s="108"/>
      <c r="I49" s="120">
        <v>128</v>
      </c>
      <c r="J49" s="110">
        <v>0.79166666666666696</v>
      </c>
      <c r="K49" s="109">
        <v>129</v>
      </c>
      <c r="L49" s="110">
        <v>0.85416666666666696</v>
      </c>
      <c r="M49" s="76">
        <f t="shared" si="6"/>
        <v>1</v>
      </c>
      <c r="N49" s="77">
        <f t="shared" si="7"/>
        <v>1.5</v>
      </c>
      <c r="O49" s="111">
        <v>900</v>
      </c>
      <c r="P49" s="143">
        <v>122</v>
      </c>
      <c r="Q49" s="144"/>
      <c r="R49" s="145">
        <v>2</v>
      </c>
      <c r="S49" s="145">
        <v>3</v>
      </c>
      <c r="T49" s="27"/>
      <c r="U49" s="118">
        <v>19</v>
      </c>
      <c r="V49" s="119"/>
      <c r="W49" s="119"/>
      <c r="X49" s="119">
        <v>20</v>
      </c>
      <c r="Y49" s="119"/>
      <c r="Z49" s="119"/>
      <c r="AA49" s="118"/>
      <c r="AB49" s="119"/>
      <c r="AC49" s="119"/>
      <c r="AD49" s="119"/>
      <c r="AE49" s="119"/>
      <c r="AF49" s="119"/>
      <c r="AG49" s="119"/>
      <c r="AH49" s="119"/>
      <c r="AI49" s="118"/>
      <c r="AJ49" s="119"/>
      <c r="AK49" s="119"/>
      <c r="AL49" s="119"/>
      <c r="AM49" s="119"/>
      <c r="AN49" s="119"/>
      <c r="AO49" s="119"/>
      <c r="AP49" s="119"/>
      <c r="AQ49" s="118">
        <v>4</v>
      </c>
      <c r="AR49" s="119">
        <v>5</v>
      </c>
      <c r="AS49" s="119">
        <v>6</v>
      </c>
      <c r="AT49" s="119">
        <v>7</v>
      </c>
      <c r="AU49" s="119">
        <v>8</v>
      </c>
      <c r="AV49" s="119">
        <v>9</v>
      </c>
      <c r="AW49" s="119">
        <v>10</v>
      </c>
      <c r="AX49" s="119">
        <v>11</v>
      </c>
      <c r="AY49" s="119">
        <v>12</v>
      </c>
      <c r="AZ49" s="119">
        <v>13</v>
      </c>
      <c r="BA49" s="119">
        <v>14</v>
      </c>
      <c r="BB49" s="119">
        <v>15</v>
      </c>
      <c r="BC49" s="119">
        <v>16</v>
      </c>
      <c r="BD49" s="119">
        <v>17</v>
      </c>
      <c r="BE49" s="119">
        <v>18</v>
      </c>
      <c r="BF49" s="86"/>
      <c r="IS49"/>
      <c r="IT49"/>
      <c r="IU49"/>
      <c r="IV49"/>
      <c r="IW49"/>
    </row>
    <row r="50" spans="1:257">
      <c r="A50" s="117">
        <v>1993</v>
      </c>
      <c r="B50" s="67"/>
      <c r="C50" s="103">
        <f t="shared" si="5"/>
        <v>194941</v>
      </c>
      <c r="D50" s="104">
        <v>195200</v>
      </c>
      <c r="E50" s="105">
        <f t="shared" si="4"/>
        <v>259</v>
      </c>
      <c r="F50" s="106">
        <v>34</v>
      </c>
      <c r="G50" s="146" t="s">
        <v>79</v>
      </c>
      <c r="H50" s="108"/>
      <c r="I50" s="120">
        <v>129</v>
      </c>
      <c r="J50" s="110">
        <v>0.86458333333333304</v>
      </c>
      <c r="K50" s="109">
        <v>129</v>
      </c>
      <c r="L50" s="110">
        <v>0.92708333333333304</v>
      </c>
      <c r="M50" s="76">
        <f t="shared" si="6"/>
        <v>0</v>
      </c>
      <c r="N50" s="77">
        <f t="shared" si="7"/>
        <v>1.5</v>
      </c>
      <c r="O50" s="111">
        <v>900</v>
      </c>
      <c r="P50" s="143">
        <v>122</v>
      </c>
      <c r="Q50" s="144"/>
      <c r="R50" s="145">
        <v>2</v>
      </c>
      <c r="S50" s="145">
        <v>3</v>
      </c>
      <c r="T50" s="27"/>
      <c r="U50" s="118">
        <v>19</v>
      </c>
      <c r="V50" s="119"/>
      <c r="W50" s="119"/>
      <c r="X50" s="119">
        <v>20</v>
      </c>
      <c r="Y50" s="119"/>
      <c r="Z50" s="119"/>
      <c r="AA50" s="118"/>
      <c r="AB50" s="119"/>
      <c r="AC50" s="119"/>
      <c r="AD50" s="119"/>
      <c r="AE50" s="119"/>
      <c r="AF50" s="119"/>
      <c r="AG50" s="119"/>
      <c r="AH50" s="119"/>
      <c r="AI50" s="118"/>
      <c r="AJ50" s="119"/>
      <c r="AK50" s="119"/>
      <c r="AL50" s="119"/>
      <c r="AM50" s="119"/>
      <c r="AN50" s="119"/>
      <c r="AO50" s="119"/>
      <c r="AP50" s="119"/>
      <c r="AQ50" s="118">
        <v>4</v>
      </c>
      <c r="AR50" s="119">
        <v>5</v>
      </c>
      <c r="AS50" s="119">
        <v>6</v>
      </c>
      <c r="AT50" s="119">
        <v>7</v>
      </c>
      <c r="AU50" s="119">
        <v>8</v>
      </c>
      <c r="AV50" s="119">
        <v>9</v>
      </c>
      <c r="AW50" s="119">
        <v>10</v>
      </c>
      <c r="AX50" s="119">
        <v>11</v>
      </c>
      <c r="AY50" s="119">
        <v>12</v>
      </c>
      <c r="AZ50" s="119">
        <v>13</v>
      </c>
      <c r="BA50" s="119">
        <v>14</v>
      </c>
      <c r="BB50" s="119">
        <v>15</v>
      </c>
      <c r="BC50" s="119">
        <v>16</v>
      </c>
      <c r="BD50" s="119">
        <v>17</v>
      </c>
      <c r="BE50" s="119">
        <v>18</v>
      </c>
      <c r="BF50" s="86"/>
      <c r="IS50"/>
      <c r="IT50"/>
      <c r="IU50"/>
      <c r="IV50"/>
      <c r="IW50"/>
    </row>
    <row r="51" spans="1:257">
      <c r="A51" s="117">
        <v>1993</v>
      </c>
      <c r="B51" s="67"/>
      <c r="C51" s="103">
        <f t="shared" si="5"/>
        <v>195200</v>
      </c>
      <c r="D51" s="104">
        <v>195303</v>
      </c>
      <c r="E51" s="105">
        <f t="shared" si="4"/>
        <v>103</v>
      </c>
      <c r="F51" s="106">
        <v>35</v>
      </c>
      <c r="G51" s="146" t="s">
        <v>79</v>
      </c>
      <c r="H51" s="108"/>
      <c r="I51" s="120">
        <v>129</v>
      </c>
      <c r="J51" s="110">
        <v>0.9375</v>
      </c>
      <c r="K51" s="109">
        <v>129</v>
      </c>
      <c r="L51" s="110">
        <v>0.95833333333333304</v>
      </c>
      <c r="M51" s="76">
        <f t="shared" si="6"/>
        <v>0</v>
      </c>
      <c r="N51" s="77">
        <f t="shared" si="7"/>
        <v>0.5</v>
      </c>
      <c r="O51" s="111">
        <v>900</v>
      </c>
      <c r="P51" s="143">
        <v>122</v>
      </c>
      <c r="Q51" s="144"/>
      <c r="R51" s="145">
        <v>2</v>
      </c>
      <c r="S51" s="145">
        <v>3</v>
      </c>
      <c r="T51" s="27"/>
      <c r="U51" s="118">
        <v>19</v>
      </c>
      <c r="V51" s="119">
        <v>21</v>
      </c>
      <c r="W51" s="119">
        <v>22</v>
      </c>
      <c r="X51" s="119">
        <v>20</v>
      </c>
      <c r="Y51" s="119"/>
      <c r="Z51" s="119"/>
      <c r="AA51" s="118"/>
      <c r="AB51" s="119"/>
      <c r="AC51" s="119"/>
      <c r="AD51" s="119"/>
      <c r="AE51" s="119"/>
      <c r="AF51" s="119"/>
      <c r="AG51" s="119"/>
      <c r="AH51" s="119"/>
      <c r="AI51" s="118"/>
      <c r="AJ51" s="119"/>
      <c r="AK51" s="119"/>
      <c r="AL51" s="119"/>
      <c r="AM51" s="119"/>
      <c r="AN51" s="119"/>
      <c r="AO51" s="119"/>
      <c r="AP51" s="119"/>
      <c r="AQ51" s="118">
        <v>4</v>
      </c>
      <c r="AR51" s="119">
        <v>5</v>
      </c>
      <c r="AS51" s="119">
        <v>6</v>
      </c>
      <c r="AT51" s="119">
        <v>7</v>
      </c>
      <c r="AU51" s="119">
        <v>8</v>
      </c>
      <c r="AV51" s="119">
        <v>9</v>
      </c>
      <c r="AW51" s="119">
        <v>10</v>
      </c>
      <c r="AX51" s="119">
        <v>11</v>
      </c>
      <c r="AY51" s="119">
        <v>12</v>
      </c>
      <c r="AZ51" s="119">
        <v>13</v>
      </c>
      <c r="BA51" s="119">
        <v>14</v>
      </c>
      <c r="BB51" s="119">
        <v>15</v>
      </c>
      <c r="BC51" s="119">
        <v>16</v>
      </c>
      <c r="BD51" s="119">
        <v>17</v>
      </c>
      <c r="BE51" s="119">
        <v>18</v>
      </c>
      <c r="BF51" s="86"/>
      <c r="IS51"/>
      <c r="IT51"/>
      <c r="IU51"/>
      <c r="IV51"/>
      <c r="IW51"/>
    </row>
    <row r="52" spans="1:257">
      <c r="A52" s="117">
        <v>1993</v>
      </c>
      <c r="B52" s="67"/>
      <c r="C52" s="103">
        <f t="shared" si="5"/>
        <v>195303</v>
      </c>
      <c r="D52" s="104">
        <v>195355</v>
      </c>
      <c r="E52" s="105">
        <f t="shared" si="4"/>
        <v>52</v>
      </c>
      <c r="F52" s="106">
        <v>36</v>
      </c>
      <c r="G52" s="146" t="s">
        <v>79</v>
      </c>
      <c r="H52" s="108"/>
      <c r="I52" s="120">
        <v>0</v>
      </c>
      <c r="J52" s="110">
        <v>2.0833333333333301E-2</v>
      </c>
      <c r="K52" s="109">
        <v>0</v>
      </c>
      <c r="L52" s="110">
        <v>2.0833333333333301E-2</v>
      </c>
      <c r="M52" s="76">
        <f t="shared" si="6"/>
        <v>0</v>
      </c>
      <c r="N52" s="77">
        <f t="shared" si="7"/>
        <v>0</v>
      </c>
      <c r="O52" s="111">
        <v>900</v>
      </c>
      <c r="P52" s="143">
        <v>124</v>
      </c>
      <c r="Q52" s="144"/>
      <c r="R52" s="145">
        <v>2</v>
      </c>
      <c r="S52" s="145">
        <v>3</v>
      </c>
      <c r="T52" s="27"/>
      <c r="U52" s="118">
        <v>19</v>
      </c>
      <c r="V52" s="119">
        <v>21</v>
      </c>
      <c r="W52" s="119">
        <v>22</v>
      </c>
      <c r="X52" s="119">
        <v>20</v>
      </c>
      <c r="Y52" s="119"/>
      <c r="Z52" s="119"/>
      <c r="AA52" s="118"/>
      <c r="AB52" s="119"/>
      <c r="AC52" s="119"/>
      <c r="AD52" s="119"/>
      <c r="AE52" s="119"/>
      <c r="AF52" s="119"/>
      <c r="AG52" s="119"/>
      <c r="AH52" s="119"/>
      <c r="AI52" s="118"/>
      <c r="AJ52" s="119"/>
      <c r="AK52" s="119"/>
      <c r="AL52" s="119"/>
      <c r="AM52" s="119"/>
      <c r="AN52" s="119"/>
      <c r="AO52" s="119"/>
      <c r="AP52" s="119"/>
      <c r="AQ52" s="118">
        <v>4</v>
      </c>
      <c r="AR52" s="119">
        <v>5</v>
      </c>
      <c r="AS52" s="119">
        <v>6</v>
      </c>
      <c r="AT52" s="119">
        <v>7</v>
      </c>
      <c r="AU52" s="119">
        <v>8</v>
      </c>
      <c r="AV52" s="119">
        <v>9</v>
      </c>
      <c r="AW52" s="119">
        <v>10</v>
      </c>
      <c r="AX52" s="119">
        <v>11</v>
      </c>
      <c r="AY52" s="119">
        <v>12</v>
      </c>
      <c r="AZ52" s="119">
        <v>13</v>
      </c>
      <c r="BA52" s="119">
        <v>14</v>
      </c>
      <c r="BB52" s="119">
        <v>15</v>
      </c>
      <c r="BC52" s="119">
        <v>16</v>
      </c>
      <c r="BD52" s="119">
        <v>17</v>
      </c>
      <c r="BE52" s="119">
        <v>18</v>
      </c>
      <c r="BF52" s="86" t="s">
        <v>83</v>
      </c>
      <c r="IS52"/>
      <c r="IT52"/>
      <c r="IU52"/>
      <c r="IV52"/>
      <c r="IW52"/>
    </row>
    <row r="53" spans="1:257">
      <c r="A53" s="117">
        <v>1993</v>
      </c>
      <c r="B53" s="67"/>
      <c r="C53" s="103">
        <f t="shared" si="5"/>
        <v>195355</v>
      </c>
      <c r="D53" s="104">
        <v>195397</v>
      </c>
      <c r="E53" s="105">
        <f t="shared" si="4"/>
        <v>42</v>
      </c>
      <c r="F53" s="106">
        <v>37</v>
      </c>
      <c r="G53" s="146" t="s">
        <v>79</v>
      </c>
      <c r="H53" s="108"/>
      <c r="I53" s="120">
        <v>0</v>
      </c>
      <c r="J53" s="110">
        <v>2.0833333333333301E-2</v>
      </c>
      <c r="K53" s="109">
        <v>0</v>
      </c>
      <c r="L53" s="110">
        <v>2.0833333333333301E-2</v>
      </c>
      <c r="M53" s="76">
        <f t="shared" si="6"/>
        <v>0</v>
      </c>
      <c r="N53" s="77">
        <f t="shared" si="7"/>
        <v>0</v>
      </c>
      <c r="O53" s="111">
        <v>900</v>
      </c>
      <c r="P53" s="143">
        <v>124</v>
      </c>
      <c r="Q53" s="144"/>
      <c r="R53" s="145">
        <v>2</v>
      </c>
      <c r="S53" s="145">
        <v>3</v>
      </c>
      <c r="T53" s="27"/>
      <c r="U53" s="118">
        <v>19</v>
      </c>
      <c r="V53" s="119">
        <v>21</v>
      </c>
      <c r="W53" s="119">
        <v>22</v>
      </c>
      <c r="X53" s="119">
        <v>20</v>
      </c>
      <c r="Y53" s="119"/>
      <c r="Z53" s="119"/>
      <c r="AA53" s="118"/>
      <c r="AB53" s="119"/>
      <c r="AC53" s="119"/>
      <c r="AD53" s="119"/>
      <c r="AE53" s="119"/>
      <c r="AF53" s="119"/>
      <c r="AG53" s="119"/>
      <c r="AH53" s="119"/>
      <c r="AI53" s="118"/>
      <c r="AJ53" s="119"/>
      <c r="AK53" s="119"/>
      <c r="AL53" s="119"/>
      <c r="AM53" s="119"/>
      <c r="AN53" s="119"/>
      <c r="AO53" s="119"/>
      <c r="AP53" s="119"/>
      <c r="AQ53" s="118">
        <v>4</v>
      </c>
      <c r="AR53" s="119">
        <v>5</v>
      </c>
      <c r="AS53" s="119">
        <v>6</v>
      </c>
      <c r="AT53" s="119">
        <v>7</v>
      </c>
      <c r="AU53" s="119">
        <v>8</v>
      </c>
      <c r="AV53" s="119">
        <v>9</v>
      </c>
      <c r="AW53" s="119">
        <v>10</v>
      </c>
      <c r="AX53" s="119">
        <v>11</v>
      </c>
      <c r="AY53" s="119">
        <v>12</v>
      </c>
      <c r="AZ53" s="119">
        <v>13</v>
      </c>
      <c r="BA53" s="119">
        <v>14</v>
      </c>
      <c r="BB53" s="119">
        <v>15</v>
      </c>
      <c r="BC53" s="119">
        <v>16</v>
      </c>
      <c r="BD53" s="119">
        <v>17</v>
      </c>
      <c r="BE53" s="119">
        <v>18</v>
      </c>
      <c r="BF53" s="86" t="s">
        <v>83</v>
      </c>
      <c r="IS53"/>
      <c r="IT53"/>
      <c r="IU53"/>
      <c r="IV53"/>
      <c r="IW53"/>
    </row>
    <row r="54" spans="1:257">
      <c r="A54" s="117">
        <v>1993</v>
      </c>
      <c r="B54" s="67"/>
      <c r="C54" s="103">
        <f t="shared" si="5"/>
        <v>195397</v>
      </c>
      <c r="D54" s="104">
        <v>195685</v>
      </c>
      <c r="E54" s="105">
        <f t="shared" si="4"/>
        <v>288</v>
      </c>
      <c r="F54" s="106">
        <v>38</v>
      </c>
      <c r="G54" s="146" t="s">
        <v>79</v>
      </c>
      <c r="H54" s="108"/>
      <c r="I54" s="120">
        <v>129</v>
      </c>
      <c r="J54" s="110">
        <v>0.95833333333333304</v>
      </c>
      <c r="K54" s="109">
        <v>130</v>
      </c>
      <c r="L54" s="110">
        <v>2.0833333333333301E-2</v>
      </c>
      <c r="M54" s="76">
        <f t="shared" si="6"/>
        <v>0</v>
      </c>
      <c r="N54" s="77">
        <f t="shared" si="7"/>
        <v>1.5</v>
      </c>
      <c r="O54" s="111">
        <v>900</v>
      </c>
      <c r="P54" s="143">
        <v>124</v>
      </c>
      <c r="Q54" s="144"/>
      <c r="R54" s="145">
        <v>2</v>
      </c>
      <c r="S54" s="145">
        <v>3</v>
      </c>
      <c r="T54" s="27"/>
      <c r="U54" s="118">
        <v>19</v>
      </c>
      <c r="V54" s="119">
        <v>21</v>
      </c>
      <c r="W54" s="119">
        <v>22</v>
      </c>
      <c r="X54" s="119">
        <v>20</v>
      </c>
      <c r="Y54" s="119"/>
      <c r="Z54" s="119"/>
      <c r="AA54" s="118"/>
      <c r="AB54" s="119"/>
      <c r="AC54" s="119"/>
      <c r="AD54" s="119"/>
      <c r="AE54" s="119"/>
      <c r="AF54" s="119"/>
      <c r="AG54" s="119"/>
      <c r="AH54" s="119"/>
      <c r="AI54" s="118"/>
      <c r="AJ54" s="119"/>
      <c r="AK54" s="119"/>
      <c r="AL54" s="119"/>
      <c r="AM54" s="119"/>
      <c r="AN54" s="119"/>
      <c r="AO54" s="119"/>
      <c r="AP54" s="119"/>
      <c r="AQ54" s="118">
        <v>4</v>
      </c>
      <c r="AR54" s="119">
        <v>5</v>
      </c>
      <c r="AS54" s="119">
        <v>6</v>
      </c>
      <c r="AT54" s="119">
        <v>7</v>
      </c>
      <c r="AU54" s="119">
        <v>8</v>
      </c>
      <c r="AV54" s="119">
        <v>9</v>
      </c>
      <c r="AW54" s="119">
        <v>10</v>
      </c>
      <c r="AX54" s="119">
        <v>11</v>
      </c>
      <c r="AY54" s="119">
        <v>12</v>
      </c>
      <c r="AZ54" s="119">
        <v>13</v>
      </c>
      <c r="BA54" s="119">
        <v>14</v>
      </c>
      <c r="BB54" s="119">
        <v>15</v>
      </c>
      <c r="BC54" s="119">
        <v>16</v>
      </c>
      <c r="BD54" s="119">
        <v>17</v>
      </c>
      <c r="BE54" s="119">
        <v>18</v>
      </c>
      <c r="BF54" s="86" t="s">
        <v>84</v>
      </c>
      <c r="IS54"/>
      <c r="IT54"/>
      <c r="IU54"/>
      <c r="IV54"/>
      <c r="IW54"/>
    </row>
    <row r="55" spans="1:257">
      <c r="A55" s="117">
        <v>1993</v>
      </c>
      <c r="B55" s="67"/>
      <c r="C55" s="103">
        <f t="shared" si="5"/>
        <v>195685</v>
      </c>
      <c r="D55" s="104">
        <v>195727</v>
      </c>
      <c r="E55" s="105">
        <f t="shared" si="4"/>
        <v>42</v>
      </c>
      <c r="F55" s="106">
        <v>39</v>
      </c>
      <c r="G55" s="146" t="s">
        <v>79</v>
      </c>
      <c r="H55" s="108"/>
      <c r="I55" s="120">
        <v>130</v>
      </c>
      <c r="J55" s="110">
        <v>3.125E-2</v>
      </c>
      <c r="K55" s="109">
        <v>130</v>
      </c>
      <c r="L55" s="110">
        <v>3.125E-2</v>
      </c>
      <c r="M55" s="76">
        <f t="shared" si="6"/>
        <v>0</v>
      </c>
      <c r="N55" s="77">
        <f t="shared" si="7"/>
        <v>0</v>
      </c>
      <c r="O55" s="111">
        <v>900</v>
      </c>
      <c r="P55" s="143">
        <v>124</v>
      </c>
      <c r="Q55" s="144"/>
      <c r="R55" s="145">
        <v>2</v>
      </c>
      <c r="S55" s="145">
        <v>3</v>
      </c>
      <c r="T55" s="27"/>
      <c r="U55" s="118">
        <v>19</v>
      </c>
      <c r="V55" s="119">
        <v>21</v>
      </c>
      <c r="W55" s="119">
        <v>22</v>
      </c>
      <c r="X55" s="119">
        <v>20</v>
      </c>
      <c r="Y55" s="119"/>
      <c r="Z55" s="119"/>
      <c r="AA55" s="118"/>
      <c r="AB55" s="119"/>
      <c r="AC55" s="119"/>
      <c r="AD55" s="119"/>
      <c r="AE55" s="119"/>
      <c r="AF55" s="119"/>
      <c r="AG55" s="119"/>
      <c r="AH55" s="119"/>
      <c r="AI55" s="118"/>
      <c r="AJ55" s="119"/>
      <c r="AK55" s="119"/>
      <c r="AL55" s="119"/>
      <c r="AM55" s="119"/>
      <c r="AN55" s="119"/>
      <c r="AO55" s="119"/>
      <c r="AP55" s="119"/>
      <c r="AQ55" s="118">
        <v>4</v>
      </c>
      <c r="AR55" s="119">
        <v>5</v>
      </c>
      <c r="AS55" s="119">
        <v>6</v>
      </c>
      <c r="AT55" s="119">
        <v>7</v>
      </c>
      <c r="AU55" s="119">
        <v>8</v>
      </c>
      <c r="AV55" s="119">
        <v>9</v>
      </c>
      <c r="AW55" s="119">
        <v>10</v>
      </c>
      <c r="AX55" s="119">
        <v>11</v>
      </c>
      <c r="AY55" s="119">
        <v>12</v>
      </c>
      <c r="AZ55" s="119">
        <v>13</v>
      </c>
      <c r="BA55" s="119">
        <v>14</v>
      </c>
      <c r="BB55" s="119">
        <v>15</v>
      </c>
      <c r="BC55" s="119">
        <v>16</v>
      </c>
      <c r="BD55" s="119">
        <v>17</v>
      </c>
      <c r="BE55" s="119">
        <v>18</v>
      </c>
      <c r="BF55" s="86"/>
      <c r="IS55"/>
      <c r="IT55"/>
      <c r="IU55"/>
      <c r="IV55"/>
      <c r="IW55"/>
    </row>
    <row r="56" spans="1:257">
      <c r="A56" s="117">
        <v>1993</v>
      </c>
      <c r="B56" s="67"/>
      <c r="C56" s="121">
        <f t="shared" si="5"/>
        <v>195727</v>
      </c>
      <c r="D56" s="122">
        <v>197934</v>
      </c>
      <c r="E56" s="105">
        <f t="shared" si="4"/>
        <v>2207</v>
      </c>
      <c r="F56" s="123">
        <v>40</v>
      </c>
      <c r="G56" s="147" t="s">
        <v>75</v>
      </c>
      <c r="H56" s="125"/>
      <c r="I56" s="141">
        <v>128</v>
      </c>
      <c r="J56" s="127">
        <v>0.75</v>
      </c>
      <c r="K56" s="126">
        <v>129</v>
      </c>
      <c r="L56" s="127">
        <v>0.89583333333333304</v>
      </c>
      <c r="M56" s="76">
        <f t="shared" si="6"/>
        <v>1</v>
      </c>
      <c r="N56" s="77">
        <f t="shared" si="7"/>
        <v>3.5</v>
      </c>
      <c r="O56" s="128">
        <v>900</v>
      </c>
      <c r="P56" s="148">
        <v>113</v>
      </c>
      <c r="Q56" s="149">
        <v>2</v>
      </c>
      <c r="R56" s="150">
        <v>3</v>
      </c>
      <c r="S56" s="150">
        <v>4</v>
      </c>
      <c r="T56" s="151"/>
      <c r="U56" s="134">
        <v>5</v>
      </c>
      <c r="V56" s="31">
        <v>6</v>
      </c>
      <c r="W56" s="31"/>
      <c r="X56" s="31"/>
      <c r="Y56" s="31"/>
      <c r="Z56" s="31"/>
      <c r="AA56" s="134">
        <v>7</v>
      </c>
      <c r="AB56" s="31">
        <v>8</v>
      </c>
      <c r="AC56" s="31">
        <v>9</v>
      </c>
      <c r="AD56" s="31">
        <v>10</v>
      </c>
      <c r="AE56" s="31">
        <v>11</v>
      </c>
      <c r="AF56" s="31">
        <v>12</v>
      </c>
      <c r="AG56" s="31"/>
      <c r="AH56" s="31"/>
      <c r="AI56" s="134"/>
      <c r="AJ56" s="31"/>
      <c r="AK56" s="31"/>
      <c r="AL56" s="31"/>
      <c r="AM56" s="31"/>
      <c r="AN56" s="31"/>
      <c r="AO56" s="31"/>
      <c r="AP56" s="31"/>
      <c r="AQ56" s="134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86" t="s">
        <v>85</v>
      </c>
      <c r="IS56"/>
      <c r="IT56"/>
      <c r="IU56"/>
      <c r="IV56"/>
      <c r="IW56"/>
    </row>
    <row r="57" spans="1:257">
      <c r="A57" s="117">
        <v>1993</v>
      </c>
      <c r="B57" s="67"/>
      <c r="C57" s="89"/>
      <c r="D57" s="90"/>
      <c r="E57" s="91"/>
      <c r="F57" s="92"/>
      <c r="G57" s="152"/>
      <c r="H57" s="94"/>
      <c r="I57" s="142">
        <v>129</v>
      </c>
      <c r="J57" s="96">
        <v>0.90625</v>
      </c>
      <c r="K57" s="95">
        <v>130</v>
      </c>
      <c r="L57" s="96">
        <v>3.125E-2</v>
      </c>
      <c r="M57" s="76">
        <f t="shared" si="6"/>
        <v>0</v>
      </c>
      <c r="N57" s="77">
        <f t="shared" si="7"/>
        <v>3</v>
      </c>
      <c r="O57" s="97">
        <v>900</v>
      </c>
      <c r="P57" s="153">
        <v>111</v>
      </c>
      <c r="Q57" s="154">
        <v>2</v>
      </c>
      <c r="R57" s="155">
        <v>3</v>
      </c>
      <c r="S57" s="155">
        <v>4</v>
      </c>
      <c r="T57" s="156"/>
      <c r="U57" s="135"/>
      <c r="V57" s="136"/>
      <c r="W57" s="136"/>
      <c r="X57" s="136"/>
      <c r="Y57" s="136"/>
      <c r="Z57" s="136"/>
      <c r="AA57" s="135">
        <v>5</v>
      </c>
      <c r="AB57" s="136">
        <v>6</v>
      </c>
      <c r="AC57" s="136">
        <v>7</v>
      </c>
      <c r="AD57" s="136">
        <v>8</v>
      </c>
      <c r="AE57" s="136">
        <v>9</v>
      </c>
      <c r="AF57" s="136">
        <v>10</v>
      </c>
      <c r="AG57" s="136"/>
      <c r="AH57" s="136"/>
      <c r="AI57" s="135"/>
      <c r="AJ57" s="136"/>
      <c r="AK57" s="136"/>
      <c r="AL57" s="136"/>
      <c r="AM57" s="136"/>
      <c r="AN57" s="136"/>
      <c r="AO57" s="136"/>
      <c r="AP57" s="136"/>
      <c r="AQ57" s="135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86"/>
      <c r="IS57"/>
      <c r="IT57"/>
      <c r="IU57"/>
      <c r="IV57"/>
      <c r="IW57"/>
    </row>
    <row r="58" spans="1:257">
      <c r="A58" s="117">
        <v>1993</v>
      </c>
      <c r="B58" s="67"/>
      <c r="C58" s="103">
        <f>D56</f>
        <v>197934</v>
      </c>
      <c r="D58" s="104">
        <v>261936</v>
      </c>
      <c r="E58" s="157">
        <f t="shared" ref="E58:E65" si="8">D58-C58</f>
        <v>64002</v>
      </c>
      <c r="F58" s="106">
        <v>41</v>
      </c>
      <c r="G58" s="146" t="s">
        <v>79</v>
      </c>
      <c r="H58" s="108"/>
      <c r="I58" s="120">
        <v>130</v>
      </c>
      <c r="J58" s="110">
        <v>4.1666666666666699E-2</v>
      </c>
      <c r="K58" s="109">
        <v>146</v>
      </c>
      <c r="L58" s="110">
        <v>0.29166666666666702</v>
      </c>
      <c r="M58" s="76">
        <f t="shared" si="6"/>
        <v>16</v>
      </c>
      <c r="N58" s="77">
        <f t="shared" si="7"/>
        <v>6</v>
      </c>
      <c r="O58" s="111">
        <v>900</v>
      </c>
      <c r="P58" s="143">
        <v>124</v>
      </c>
      <c r="Q58" s="144"/>
      <c r="R58" s="145">
        <v>2</v>
      </c>
      <c r="S58" s="145">
        <v>3</v>
      </c>
      <c r="T58" s="27"/>
      <c r="U58" s="118">
        <v>19</v>
      </c>
      <c r="V58" s="119">
        <v>21</v>
      </c>
      <c r="W58" s="119">
        <v>22</v>
      </c>
      <c r="X58" s="119">
        <v>20</v>
      </c>
      <c r="Y58" s="119"/>
      <c r="Z58" s="119"/>
      <c r="AA58" s="118"/>
      <c r="AB58" s="119"/>
      <c r="AC58" s="119"/>
      <c r="AD58" s="119"/>
      <c r="AE58" s="119"/>
      <c r="AF58" s="119"/>
      <c r="AG58" s="119"/>
      <c r="AH58" s="119"/>
      <c r="AI58" s="118"/>
      <c r="AJ58" s="119"/>
      <c r="AK58" s="119"/>
      <c r="AL58" s="119"/>
      <c r="AM58" s="119"/>
      <c r="AN58" s="119"/>
      <c r="AO58" s="119"/>
      <c r="AP58" s="119"/>
      <c r="AQ58" s="118">
        <v>4</v>
      </c>
      <c r="AR58" s="119">
        <v>5</v>
      </c>
      <c r="AS58" s="119">
        <v>6</v>
      </c>
      <c r="AT58" s="119">
        <v>7</v>
      </c>
      <c r="AU58" s="119">
        <v>8</v>
      </c>
      <c r="AV58" s="119">
        <v>9</v>
      </c>
      <c r="AW58" s="119">
        <v>10</v>
      </c>
      <c r="AX58" s="119">
        <v>11</v>
      </c>
      <c r="AY58" s="119">
        <v>12</v>
      </c>
      <c r="AZ58" s="119">
        <v>13</v>
      </c>
      <c r="BA58" s="119">
        <v>14</v>
      </c>
      <c r="BB58" s="119">
        <v>15</v>
      </c>
      <c r="BC58" s="119">
        <v>16</v>
      </c>
      <c r="BD58" s="119">
        <v>17</v>
      </c>
      <c r="BE58" s="119">
        <v>18</v>
      </c>
      <c r="BF58" s="86"/>
      <c r="IS58"/>
      <c r="IT58"/>
      <c r="IU58"/>
      <c r="IV58"/>
      <c r="IW58"/>
    </row>
    <row r="59" spans="1:257">
      <c r="A59" s="117">
        <v>1993</v>
      </c>
      <c r="B59" s="67"/>
      <c r="C59" s="103">
        <f t="shared" ref="C59:C65" si="9">D58</f>
        <v>261936</v>
      </c>
      <c r="D59" s="104">
        <v>286913</v>
      </c>
      <c r="E59" s="157">
        <f t="shared" si="8"/>
        <v>24977</v>
      </c>
      <c r="F59" s="106">
        <v>42</v>
      </c>
      <c r="G59" s="146" t="s">
        <v>75</v>
      </c>
      <c r="H59" s="108"/>
      <c r="I59" s="120">
        <v>130</v>
      </c>
      <c r="J59" s="110">
        <v>4.1666666666666699E-2</v>
      </c>
      <c r="K59" s="109">
        <v>146</v>
      </c>
      <c r="L59" s="110">
        <v>0.29166666666666702</v>
      </c>
      <c r="M59" s="76">
        <f t="shared" si="6"/>
        <v>16</v>
      </c>
      <c r="N59" s="77">
        <f t="shared" si="7"/>
        <v>6</v>
      </c>
      <c r="O59" s="111">
        <v>900</v>
      </c>
      <c r="P59" s="153">
        <v>111</v>
      </c>
      <c r="Q59" s="154">
        <v>2</v>
      </c>
      <c r="R59" s="155">
        <v>3</v>
      </c>
      <c r="S59" s="155">
        <v>4</v>
      </c>
      <c r="T59" s="156"/>
      <c r="U59" s="135"/>
      <c r="V59" s="136"/>
      <c r="W59" s="136"/>
      <c r="X59" s="136"/>
      <c r="Y59" s="136"/>
      <c r="Z59" s="136"/>
      <c r="AA59" s="135">
        <v>5</v>
      </c>
      <c r="AB59" s="136">
        <v>6</v>
      </c>
      <c r="AC59" s="136">
        <v>7</v>
      </c>
      <c r="AD59" s="136">
        <v>8</v>
      </c>
      <c r="AE59" s="136">
        <v>9</v>
      </c>
      <c r="AF59" s="136">
        <v>10</v>
      </c>
      <c r="AG59" s="136"/>
      <c r="AH59" s="136"/>
      <c r="AI59" s="118"/>
      <c r="AJ59" s="119"/>
      <c r="AK59" s="119"/>
      <c r="AL59" s="119"/>
      <c r="AM59" s="119"/>
      <c r="AN59" s="119"/>
      <c r="AO59" s="119"/>
      <c r="AP59" s="119"/>
      <c r="AQ59" s="118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86"/>
      <c r="IS59"/>
      <c r="IT59"/>
      <c r="IU59"/>
      <c r="IV59"/>
      <c r="IW59"/>
    </row>
    <row r="60" spans="1:257">
      <c r="A60" s="117">
        <v>1993</v>
      </c>
      <c r="B60" s="67"/>
      <c r="C60" s="103">
        <f t="shared" si="9"/>
        <v>286913</v>
      </c>
      <c r="D60" s="104">
        <v>287406</v>
      </c>
      <c r="E60" s="157">
        <f t="shared" si="8"/>
        <v>493</v>
      </c>
      <c r="F60" s="106">
        <v>43</v>
      </c>
      <c r="G60" s="146" t="s">
        <v>79</v>
      </c>
      <c r="H60" s="108"/>
      <c r="I60" s="120">
        <v>146</v>
      </c>
      <c r="J60" s="110">
        <v>0.30208333333333298</v>
      </c>
      <c r="K60" s="109">
        <v>146</v>
      </c>
      <c r="L60" s="110">
        <v>0.41666666666666702</v>
      </c>
      <c r="M60" s="76">
        <f t="shared" si="6"/>
        <v>0</v>
      </c>
      <c r="N60" s="77">
        <f t="shared" si="7"/>
        <v>2.75</v>
      </c>
      <c r="O60" s="111">
        <v>900</v>
      </c>
      <c r="P60" s="143">
        <v>124</v>
      </c>
      <c r="Q60" s="144"/>
      <c r="R60" s="145">
        <v>2</v>
      </c>
      <c r="S60" s="145">
        <v>3</v>
      </c>
      <c r="T60" s="27"/>
      <c r="U60" s="118">
        <v>19</v>
      </c>
      <c r="V60" s="119">
        <v>21</v>
      </c>
      <c r="W60" s="119">
        <v>22</v>
      </c>
      <c r="X60" s="119">
        <v>20</v>
      </c>
      <c r="Y60" s="119"/>
      <c r="Z60" s="119"/>
      <c r="AA60" s="118"/>
      <c r="AB60" s="119"/>
      <c r="AC60" s="119"/>
      <c r="AD60" s="119"/>
      <c r="AE60" s="119"/>
      <c r="AF60" s="119"/>
      <c r="AG60" s="119"/>
      <c r="AH60" s="119"/>
      <c r="AI60" s="118"/>
      <c r="AJ60" s="119"/>
      <c r="AK60" s="119"/>
      <c r="AL60" s="119"/>
      <c r="AM60" s="119"/>
      <c r="AN60" s="119"/>
      <c r="AO60" s="119"/>
      <c r="AP60" s="119"/>
      <c r="AQ60" s="118">
        <v>4</v>
      </c>
      <c r="AR60" s="119">
        <v>5</v>
      </c>
      <c r="AS60" s="119">
        <v>6</v>
      </c>
      <c r="AT60" s="119">
        <v>7</v>
      </c>
      <c r="AU60" s="119">
        <v>8</v>
      </c>
      <c r="AV60" s="119">
        <v>9</v>
      </c>
      <c r="AW60" s="119">
        <v>10</v>
      </c>
      <c r="AX60" s="119">
        <v>11</v>
      </c>
      <c r="AY60" s="119">
        <v>12</v>
      </c>
      <c r="AZ60" s="119">
        <v>13</v>
      </c>
      <c r="BA60" s="119">
        <v>14</v>
      </c>
      <c r="BB60" s="119">
        <v>15</v>
      </c>
      <c r="BC60" s="119">
        <v>16</v>
      </c>
      <c r="BD60" s="119">
        <v>17</v>
      </c>
      <c r="BE60" s="119">
        <v>18</v>
      </c>
      <c r="BF60" s="86"/>
      <c r="IS60"/>
      <c r="IT60"/>
      <c r="IU60"/>
      <c r="IV60"/>
      <c r="IW60"/>
    </row>
    <row r="61" spans="1:257">
      <c r="A61" s="117">
        <v>1993</v>
      </c>
      <c r="B61" s="67"/>
      <c r="C61" s="103">
        <f t="shared" si="9"/>
        <v>287406</v>
      </c>
      <c r="D61" s="104">
        <v>287599</v>
      </c>
      <c r="E61" s="157">
        <f t="shared" si="8"/>
        <v>193</v>
      </c>
      <c r="F61" s="106">
        <v>44</v>
      </c>
      <c r="G61" s="146" t="s">
        <v>75</v>
      </c>
      <c r="H61" s="108"/>
      <c r="I61" s="120">
        <v>146</v>
      </c>
      <c r="J61" s="110">
        <v>0.30208333333333298</v>
      </c>
      <c r="K61" s="109">
        <v>146</v>
      </c>
      <c r="L61" s="110">
        <v>0.41666666666666702</v>
      </c>
      <c r="M61" s="76">
        <f t="shared" si="6"/>
        <v>0</v>
      </c>
      <c r="N61" s="77">
        <f t="shared" si="7"/>
        <v>2.75</v>
      </c>
      <c r="O61" s="111">
        <v>900</v>
      </c>
      <c r="P61" s="153">
        <v>111</v>
      </c>
      <c r="Q61" s="154">
        <v>2</v>
      </c>
      <c r="R61" s="155">
        <v>3</v>
      </c>
      <c r="S61" s="155">
        <v>4</v>
      </c>
      <c r="T61" s="156"/>
      <c r="U61" s="135"/>
      <c r="V61" s="136"/>
      <c r="W61" s="136"/>
      <c r="X61" s="136"/>
      <c r="Y61" s="136"/>
      <c r="Z61" s="136"/>
      <c r="AA61" s="135">
        <v>5</v>
      </c>
      <c r="AB61" s="136">
        <v>6</v>
      </c>
      <c r="AC61" s="136">
        <v>7</v>
      </c>
      <c r="AD61" s="136">
        <v>8</v>
      </c>
      <c r="AE61" s="136">
        <v>9</v>
      </c>
      <c r="AF61" s="136">
        <v>10</v>
      </c>
      <c r="AG61" s="136"/>
      <c r="AH61" s="136"/>
      <c r="AI61" s="118"/>
      <c r="AJ61" s="119"/>
      <c r="AK61" s="119"/>
      <c r="AL61" s="119"/>
      <c r="AM61" s="119"/>
      <c r="AN61" s="119"/>
      <c r="AO61" s="119"/>
      <c r="AP61" s="119"/>
      <c r="AQ61" s="118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86"/>
      <c r="IS61"/>
      <c r="IT61"/>
      <c r="IU61"/>
      <c r="IV61"/>
      <c r="IW61"/>
    </row>
    <row r="62" spans="1:257">
      <c r="A62" s="117">
        <v>1993</v>
      </c>
      <c r="B62" s="67"/>
      <c r="C62" s="103">
        <f t="shared" si="9"/>
        <v>287599</v>
      </c>
      <c r="D62" s="104">
        <v>287632</v>
      </c>
      <c r="E62" s="157">
        <f t="shared" si="8"/>
        <v>33</v>
      </c>
      <c r="F62" s="106">
        <v>45</v>
      </c>
      <c r="G62" s="146" t="s">
        <v>75</v>
      </c>
      <c r="H62" s="108"/>
      <c r="I62" s="120">
        <v>146</v>
      </c>
      <c r="J62" s="110">
        <v>0.42708333333333298</v>
      </c>
      <c r="K62" s="109">
        <v>146</v>
      </c>
      <c r="L62" s="110">
        <v>0.4375</v>
      </c>
      <c r="M62" s="76">
        <f t="shared" si="6"/>
        <v>0</v>
      </c>
      <c r="N62" s="77">
        <f t="shared" si="7"/>
        <v>0.25</v>
      </c>
      <c r="O62" s="111">
        <v>900</v>
      </c>
      <c r="P62" s="153">
        <v>111</v>
      </c>
      <c r="Q62" s="154">
        <v>2</v>
      </c>
      <c r="R62" s="155">
        <v>3</v>
      </c>
      <c r="S62" s="155">
        <v>4</v>
      </c>
      <c r="T62" s="156"/>
      <c r="U62" s="135"/>
      <c r="V62" s="136"/>
      <c r="W62" s="136"/>
      <c r="X62" s="136"/>
      <c r="Y62" s="136"/>
      <c r="Z62" s="136"/>
      <c r="AA62" s="135">
        <v>5</v>
      </c>
      <c r="AB62" s="136">
        <v>6</v>
      </c>
      <c r="AC62" s="136">
        <v>7</v>
      </c>
      <c r="AD62" s="136">
        <v>8</v>
      </c>
      <c r="AE62" s="136">
        <v>9</v>
      </c>
      <c r="AF62" s="136">
        <v>10</v>
      </c>
      <c r="AG62" s="136"/>
      <c r="AH62" s="136"/>
      <c r="AI62" s="118"/>
      <c r="AJ62" s="119"/>
      <c r="AK62" s="119"/>
      <c r="AL62" s="119"/>
      <c r="AM62" s="119"/>
      <c r="AN62" s="119"/>
      <c r="AO62" s="119"/>
      <c r="AP62" s="119"/>
      <c r="AQ62" s="118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86"/>
      <c r="IS62"/>
      <c r="IT62"/>
      <c r="IU62"/>
      <c r="IV62"/>
      <c r="IW62"/>
    </row>
    <row r="63" spans="1:257">
      <c r="A63" s="117">
        <v>1993</v>
      </c>
      <c r="B63" s="67"/>
      <c r="C63" s="103">
        <f t="shared" si="9"/>
        <v>287632</v>
      </c>
      <c r="D63" s="104">
        <v>287649</v>
      </c>
      <c r="E63" s="157">
        <f t="shared" si="8"/>
        <v>17</v>
      </c>
      <c r="F63" s="106">
        <v>46</v>
      </c>
      <c r="G63" s="146" t="s">
        <v>75</v>
      </c>
      <c r="H63" s="108"/>
      <c r="I63" s="120">
        <v>146</v>
      </c>
      <c r="J63" s="110">
        <v>0.44861111111111102</v>
      </c>
      <c r="K63" s="109">
        <v>146</v>
      </c>
      <c r="L63" s="110">
        <v>0.44861111111111102</v>
      </c>
      <c r="M63" s="76">
        <f t="shared" si="6"/>
        <v>0</v>
      </c>
      <c r="N63" s="77">
        <f t="shared" si="7"/>
        <v>0</v>
      </c>
      <c r="O63" s="111">
        <v>900</v>
      </c>
      <c r="P63" s="153">
        <v>111</v>
      </c>
      <c r="Q63" s="154">
        <v>2</v>
      </c>
      <c r="R63" s="155">
        <v>3</v>
      </c>
      <c r="S63" s="155">
        <v>4</v>
      </c>
      <c r="T63" s="156"/>
      <c r="U63" s="135"/>
      <c r="V63" s="136"/>
      <c r="W63" s="136"/>
      <c r="X63" s="136"/>
      <c r="Y63" s="136"/>
      <c r="Z63" s="136"/>
      <c r="AA63" s="135">
        <v>5</v>
      </c>
      <c r="AB63" s="136">
        <v>6</v>
      </c>
      <c r="AC63" s="136">
        <v>7</v>
      </c>
      <c r="AD63" s="136">
        <v>8</v>
      </c>
      <c r="AE63" s="136">
        <v>9</v>
      </c>
      <c r="AF63" s="136">
        <v>10</v>
      </c>
      <c r="AG63" s="136"/>
      <c r="AH63" s="136"/>
      <c r="AI63" s="118"/>
      <c r="AJ63" s="119"/>
      <c r="AK63" s="119"/>
      <c r="AL63" s="119"/>
      <c r="AM63" s="119"/>
      <c r="AN63" s="119"/>
      <c r="AO63" s="119"/>
      <c r="AP63" s="119"/>
      <c r="AQ63" s="118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86" t="s">
        <v>86</v>
      </c>
      <c r="IS63"/>
      <c r="IT63"/>
      <c r="IU63"/>
      <c r="IV63"/>
      <c r="IW63"/>
    </row>
    <row r="64" spans="1:257">
      <c r="A64" s="117">
        <v>1993</v>
      </c>
      <c r="B64" s="67"/>
      <c r="C64" s="103">
        <f t="shared" si="9"/>
        <v>287649</v>
      </c>
      <c r="D64" s="104">
        <v>287666</v>
      </c>
      <c r="E64" s="157">
        <f t="shared" si="8"/>
        <v>17</v>
      </c>
      <c r="F64" s="106">
        <v>47</v>
      </c>
      <c r="G64" s="146" t="s">
        <v>75</v>
      </c>
      <c r="H64" s="108"/>
      <c r="I64" s="120">
        <v>146</v>
      </c>
      <c r="J64" s="110">
        <v>0.44861111111111102</v>
      </c>
      <c r="K64" s="109">
        <v>146</v>
      </c>
      <c r="L64" s="110">
        <v>0.44861111111111102</v>
      </c>
      <c r="M64" s="76">
        <f t="shared" si="6"/>
        <v>0</v>
      </c>
      <c r="N64" s="77">
        <f t="shared" si="7"/>
        <v>0</v>
      </c>
      <c r="O64" s="111">
        <v>900</v>
      </c>
      <c r="P64" s="153">
        <v>111</v>
      </c>
      <c r="Q64" s="154">
        <v>2</v>
      </c>
      <c r="R64" s="155">
        <v>3</v>
      </c>
      <c r="S64" s="155">
        <v>4</v>
      </c>
      <c r="T64" s="156"/>
      <c r="U64" s="135"/>
      <c r="V64" s="136"/>
      <c r="W64" s="136"/>
      <c r="X64" s="136"/>
      <c r="Y64" s="136"/>
      <c r="Z64" s="136"/>
      <c r="AA64" s="135">
        <v>5</v>
      </c>
      <c r="AB64" s="136">
        <v>6</v>
      </c>
      <c r="AC64" s="136">
        <v>7</v>
      </c>
      <c r="AD64" s="136">
        <v>8</v>
      </c>
      <c r="AE64" s="136">
        <v>9</v>
      </c>
      <c r="AF64" s="136">
        <v>10</v>
      </c>
      <c r="AG64" s="136"/>
      <c r="AH64" s="136"/>
      <c r="AI64" s="118"/>
      <c r="AJ64" s="119"/>
      <c r="AK64" s="119"/>
      <c r="AL64" s="119"/>
      <c r="AM64" s="119"/>
      <c r="AN64" s="119"/>
      <c r="AO64" s="119"/>
      <c r="AP64" s="119"/>
      <c r="AQ64" s="118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86" t="s">
        <v>86</v>
      </c>
      <c r="IS64"/>
      <c r="IT64"/>
      <c r="IU64"/>
      <c r="IV64"/>
      <c r="IW64"/>
    </row>
    <row r="65" spans="1:257" s="15" customFormat="1" ht="12">
      <c r="A65" s="117">
        <v>1993</v>
      </c>
      <c r="B65" s="158"/>
      <c r="C65" s="121">
        <f t="shared" si="9"/>
        <v>287666</v>
      </c>
      <c r="D65" s="122">
        <v>287820</v>
      </c>
      <c r="E65" s="157">
        <f t="shared" si="8"/>
        <v>154</v>
      </c>
      <c r="F65" s="123">
        <v>48</v>
      </c>
      <c r="G65" s="147" t="s">
        <v>79</v>
      </c>
      <c r="H65" s="125"/>
      <c r="I65" s="141">
        <v>146</v>
      </c>
      <c r="J65" s="127">
        <v>0.45833333333333298</v>
      </c>
      <c r="K65" s="126">
        <v>146</v>
      </c>
      <c r="L65" s="127">
        <v>0.47916666666666702</v>
      </c>
      <c r="M65" s="76">
        <f t="shared" si="6"/>
        <v>0</v>
      </c>
      <c r="N65" s="77">
        <f t="shared" si="7"/>
        <v>0.5</v>
      </c>
      <c r="O65" s="128">
        <v>900</v>
      </c>
      <c r="P65" s="148">
        <v>124</v>
      </c>
      <c r="Q65" s="149"/>
      <c r="R65" s="150">
        <v>2</v>
      </c>
      <c r="S65" s="150">
        <v>3</v>
      </c>
      <c r="T65" s="151"/>
      <c r="U65" s="134">
        <v>19</v>
      </c>
      <c r="V65" s="31">
        <v>21</v>
      </c>
      <c r="W65" s="31">
        <v>22</v>
      </c>
      <c r="X65" s="31">
        <v>20</v>
      </c>
      <c r="Y65" s="31"/>
      <c r="Z65" s="31"/>
      <c r="AA65" s="134"/>
      <c r="AB65" s="31"/>
      <c r="AC65" s="31"/>
      <c r="AD65" s="31"/>
      <c r="AE65" s="31"/>
      <c r="AF65" s="31"/>
      <c r="AG65" s="31"/>
      <c r="AH65" s="31"/>
      <c r="AI65" s="134"/>
      <c r="AJ65" s="31"/>
      <c r="AK65" s="31"/>
      <c r="AL65" s="31"/>
      <c r="AM65" s="31"/>
      <c r="AN65" s="31"/>
      <c r="AO65" s="31"/>
      <c r="AP65" s="31"/>
      <c r="AQ65" s="134">
        <v>4</v>
      </c>
      <c r="AR65" s="31">
        <v>5</v>
      </c>
      <c r="AS65" s="31">
        <v>6</v>
      </c>
      <c r="AT65" s="31">
        <v>7</v>
      </c>
      <c r="AU65" s="31">
        <v>8</v>
      </c>
      <c r="AV65" s="31">
        <v>9</v>
      </c>
      <c r="AW65" s="31">
        <v>10</v>
      </c>
      <c r="AX65" s="31">
        <v>11</v>
      </c>
      <c r="AY65" s="31">
        <v>12</v>
      </c>
      <c r="AZ65" s="31">
        <v>13</v>
      </c>
      <c r="BA65" s="31">
        <v>14</v>
      </c>
      <c r="BB65" s="31">
        <v>15</v>
      </c>
      <c r="BC65" s="31">
        <v>16</v>
      </c>
      <c r="BD65" s="31">
        <v>17</v>
      </c>
      <c r="BE65" s="31">
        <v>18</v>
      </c>
      <c r="BF65" s="86"/>
    </row>
    <row r="66" spans="1:257" s="15" customFormat="1" ht="12">
      <c r="A66" s="117">
        <v>1993</v>
      </c>
      <c r="B66" s="158"/>
      <c r="C66" s="89"/>
      <c r="D66" s="90"/>
      <c r="E66" s="91"/>
      <c r="F66" s="92"/>
      <c r="G66" s="159"/>
      <c r="H66" s="160"/>
      <c r="I66" s="142">
        <v>146</v>
      </c>
      <c r="J66" s="96">
        <v>0.46875</v>
      </c>
      <c r="K66" s="95">
        <v>146</v>
      </c>
      <c r="L66" s="96">
        <v>0.47986111111111102</v>
      </c>
      <c r="M66" s="76">
        <f t="shared" si="6"/>
        <v>0</v>
      </c>
      <c r="N66" s="77">
        <f t="shared" si="7"/>
        <v>0.27</v>
      </c>
      <c r="O66" s="97">
        <v>900</v>
      </c>
      <c r="P66" s="153">
        <v>211</v>
      </c>
      <c r="Q66" s="154"/>
      <c r="R66" s="155">
        <v>2</v>
      </c>
      <c r="S66" s="155">
        <v>3</v>
      </c>
      <c r="T66" s="156"/>
      <c r="U66" s="135"/>
      <c r="V66" s="136"/>
      <c r="W66" s="136"/>
      <c r="X66" s="136"/>
      <c r="Y66" s="136"/>
      <c r="Z66" s="136"/>
      <c r="AA66" s="135">
        <v>4</v>
      </c>
      <c r="AB66" s="136">
        <v>5</v>
      </c>
      <c r="AC66" s="136">
        <v>6</v>
      </c>
      <c r="AD66" s="136">
        <v>7</v>
      </c>
      <c r="AE66" s="136">
        <v>8</v>
      </c>
      <c r="AF66" s="136">
        <v>9</v>
      </c>
      <c r="AG66" s="136"/>
      <c r="AH66" s="136"/>
      <c r="AI66" s="135"/>
      <c r="AJ66" s="136"/>
      <c r="AK66" s="136"/>
      <c r="AL66" s="136"/>
      <c r="AM66" s="136"/>
      <c r="AN66" s="136"/>
      <c r="AO66" s="136"/>
      <c r="AP66" s="136"/>
      <c r="AQ66" s="135"/>
      <c r="AR66" s="136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86"/>
    </row>
    <row r="67" spans="1:257" s="15" customFormat="1" ht="12">
      <c r="A67" s="117">
        <v>1993</v>
      </c>
      <c r="B67" s="158"/>
      <c r="C67" s="121">
        <f>D65</f>
        <v>287820</v>
      </c>
      <c r="D67" s="122">
        <v>297341</v>
      </c>
      <c r="E67" s="157">
        <f>D67-C67</f>
        <v>9521</v>
      </c>
      <c r="F67" s="123">
        <v>49</v>
      </c>
      <c r="G67" s="147" t="s">
        <v>79</v>
      </c>
      <c r="H67" s="125"/>
      <c r="I67" s="141">
        <v>146</v>
      </c>
      <c r="J67" s="127">
        <v>0.48958333333333298</v>
      </c>
      <c r="K67" s="126">
        <v>148</v>
      </c>
      <c r="L67" s="127">
        <v>0.25</v>
      </c>
      <c r="M67" s="76">
        <f t="shared" si="6"/>
        <v>1</v>
      </c>
      <c r="N67" s="77">
        <f t="shared" si="7"/>
        <v>18.25</v>
      </c>
      <c r="O67" s="128">
        <v>900</v>
      </c>
      <c r="P67" s="148">
        <v>124</v>
      </c>
      <c r="Q67" s="149"/>
      <c r="R67" s="150">
        <v>2</v>
      </c>
      <c r="S67" s="150">
        <v>3</v>
      </c>
      <c r="T67" s="151"/>
      <c r="U67" s="134">
        <v>19</v>
      </c>
      <c r="V67" s="31">
        <v>21</v>
      </c>
      <c r="W67" s="31">
        <v>22</v>
      </c>
      <c r="X67" s="31">
        <v>20</v>
      </c>
      <c r="Y67" s="31"/>
      <c r="Z67" s="31"/>
      <c r="AA67" s="134"/>
      <c r="AB67" s="31"/>
      <c r="AC67" s="31"/>
      <c r="AD67" s="31"/>
      <c r="AE67" s="31"/>
      <c r="AF67" s="31"/>
      <c r="AG67" s="31"/>
      <c r="AH67" s="31"/>
      <c r="AI67" s="134"/>
      <c r="AJ67" s="31"/>
      <c r="AK67" s="31"/>
      <c r="AL67" s="31"/>
      <c r="AM67" s="31"/>
      <c r="AN67" s="31"/>
      <c r="AO67" s="31"/>
      <c r="AP67" s="31"/>
      <c r="AQ67" s="134">
        <v>4</v>
      </c>
      <c r="AR67" s="31">
        <v>5</v>
      </c>
      <c r="AS67" s="31">
        <v>6</v>
      </c>
      <c r="AT67" s="31">
        <v>7</v>
      </c>
      <c r="AU67" s="31">
        <v>8</v>
      </c>
      <c r="AV67" s="31">
        <v>9</v>
      </c>
      <c r="AW67" s="31">
        <v>10</v>
      </c>
      <c r="AX67" s="31">
        <v>11</v>
      </c>
      <c r="AY67" s="31">
        <v>12</v>
      </c>
      <c r="AZ67" s="31">
        <v>13</v>
      </c>
      <c r="BA67" s="31">
        <v>14</v>
      </c>
      <c r="BB67" s="31">
        <v>15</v>
      </c>
      <c r="BC67" s="31">
        <v>16</v>
      </c>
      <c r="BD67" s="31">
        <v>17</v>
      </c>
      <c r="BE67" s="31">
        <v>18</v>
      </c>
      <c r="BF67" s="86"/>
    </row>
    <row r="68" spans="1:257" s="15" customFormat="1" ht="12">
      <c r="A68" s="117">
        <v>1993</v>
      </c>
      <c r="B68" s="158"/>
      <c r="C68" s="89"/>
      <c r="D68" s="90"/>
      <c r="E68" s="91"/>
      <c r="F68" s="92"/>
      <c r="G68" s="159"/>
      <c r="H68" s="160"/>
      <c r="I68" s="142">
        <v>146</v>
      </c>
      <c r="J68" s="96">
        <v>0.49027777777777798</v>
      </c>
      <c r="K68" s="95">
        <v>148</v>
      </c>
      <c r="L68" s="96">
        <v>0.25</v>
      </c>
      <c r="M68" s="76">
        <f t="shared" si="6"/>
        <v>1</v>
      </c>
      <c r="N68" s="77">
        <f t="shared" si="7"/>
        <v>18.23</v>
      </c>
      <c r="O68" s="97">
        <v>900</v>
      </c>
      <c r="P68" s="153">
        <v>211</v>
      </c>
      <c r="Q68" s="154"/>
      <c r="R68" s="155">
        <v>2</v>
      </c>
      <c r="S68" s="155">
        <v>3</v>
      </c>
      <c r="T68" s="156"/>
      <c r="U68" s="135"/>
      <c r="V68" s="136"/>
      <c r="W68" s="136"/>
      <c r="X68" s="136"/>
      <c r="Y68" s="136"/>
      <c r="Z68" s="136"/>
      <c r="AA68" s="135">
        <v>4</v>
      </c>
      <c r="AB68" s="136">
        <v>5</v>
      </c>
      <c r="AC68" s="136">
        <v>6</v>
      </c>
      <c r="AD68" s="136">
        <v>7</v>
      </c>
      <c r="AE68" s="136">
        <v>8</v>
      </c>
      <c r="AF68" s="136">
        <v>9</v>
      </c>
      <c r="AG68" s="136"/>
      <c r="AH68" s="136"/>
      <c r="AI68" s="135"/>
      <c r="AJ68" s="136"/>
      <c r="AK68" s="136"/>
      <c r="AL68" s="136"/>
      <c r="AM68" s="136"/>
      <c r="AN68" s="136"/>
      <c r="AO68" s="136"/>
      <c r="AP68" s="136"/>
      <c r="AQ68" s="135"/>
      <c r="AR68" s="136"/>
      <c r="AS68" s="136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86"/>
    </row>
    <row r="69" spans="1:257" s="15" customFormat="1" ht="12">
      <c r="A69" s="117">
        <v>1993</v>
      </c>
      <c r="B69" s="158"/>
      <c r="C69" s="121">
        <f>D67</f>
        <v>297341</v>
      </c>
      <c r="D69" s="122">
        <v>298226</v>
      </c>
      <c r="E69" s="157">
        <f>D69-C69</f>
        <v>885</v>
      </c>
      <c r="F69" s="123">
        <v>50</v>
      </c>
      <c r="G69" s="147" t="s">
        <v>75</v>
      </c>
      <c r="H69" s="125"/>
      <c r="I69" s="141">
        <v>0</v>
      </c>
      <c r="J69" s="127">
        <v>1.0416666666666701E-2</v>
      </c>
      <c r="K69" s="126">
        <v>0</v>
      </c>
      <c r="L69" s="127">
        <v>0.70833333333333304</v>
      </c>
      <c r="M69" s="76">
        <f t="shared" si="6"/>
        <v>0</v>
      </c>
      <c r="N69" s="77">
        <f t="shared" si="7"/>
        <v>16.75</v>
      </c>
      <c r="O69" s="128">
        <v>900</v>
      </c>
      <c r="P69" s="148">
        <v>104</v>
      </c>
      <c r="Q69" s="149"/>
      <c r="R69" s="150">
        <v>2</v>
      </c>
      <c r="S69" s="150">
        <v>3</v>
      </c>
      <c r="T69" s="151"/>
      <c r="U69" s="134">
        <v>8</v>
      </c>
      <c r="V69" s="31"/>
      <c r="W69" s="31"/>
      <c r="X69" s="31"/>
      <c r="Y69" s="31"/>
      <c r="Z69" s="31"/>
      <c r="AA69" s="134"/>
      <c r="AB69" s="31"/>
      <c r="AC69" s="31"/>
      <c r="AD69" s="31"/>
      <c r="AE69" s="31"/>
      <c r="AF69" s="31"/>
      <c r="AG69" s="31"/>
      <c r="AH69" s="31"/>
      <c r="AI69" s="134"/>
      <c r="AJ69" s="31">
        <v>6</v>
      </c>
      <c r="AK69" s="31">
        <v>5</v>
      </c>
      <c r="AL69" s="31"/>
      <c r="AM69" s="31"/>
      <c r="AN69" s="31"/>
      <c r="AO69" s="31">
        <v>7</v>
      </c>
      <c r="AP69" s="31">
        <v>4</v>
      </c>
      <c r="AQ69" s="134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86" t="s">
        <v>87</v>
      </c>
    </row>
    <row r="70" spans="1:257" s="15" customFormat="1" ht="12">
      <c r="A70" s="117">
        <v>1993</v>
      </c>
      <c r="B70" s="158"/>
      <c r="C70" s="121">
        <f>D69</f>
        <v>298226</v>
      </c>
      <c r="D70" s="122">
        <v>298507</v>
      </c>
      <c r="E70" s="157">
        <f>D70-C70</f>
        <v>281</v>
      </c>
      <c r="F70" s="123">
        <v>51</v>
      </c>
      <c r="G70" s="147" t="s">
        <v>79</v>
      </c>
      <c r="H70" s="125"/>
      <c r="I70" s="141">
        <v>148</v>
      </c>
      <c r="J70" s="127">
        <v>0.26041666666666702</v>
      </c>
      <c r="K70" s="126">
        <v>148</v>
      </c>
      <c r="L70" s="127">
        <v>0.30208333333333298</v>
      </c>
      <c r="M70" s="76">
        <f t="shared" si="6"/>
        <v>0</v>
      </c>
      <c r="N70" s="77">
        <f t="shared" si="7"/>
        <v>1</v>
      </c>
      <c r="O70" s="128">
        <v>900</v>
      </c>
      <c r="P70" s="148">
        <v>124</v>
      </c>
      <c r="Q70" s="149"/>
      <c r="R70" s="150">
        <v>2</v>
      </c>
      <c r="S70" s="150">
        <v>3</v>
      </c>
      <c r="T70" s="151"/>
      <c r="U70" s="134">
        <v>19</v>
      </c>
      <c r="V70" s="31">
        <v>21</v>
      </c>
      <c r="W70" s="31">
        <v>22</v>
      </c>
      <c r="X70" s="31">
        <v>20</v>
      </c>
      <c r="Y70" s="31"/>
      <c r="Z70" s="31"/>
      <c r="AA70" s="134"/>
      <c r="AB70" s="31"/>
      <c r="AC70" s="31"/>
      <c r="AD70" s="31"/>
      <c r="AE70" s="31"/>
      <c r="AF70" s="31"/>
      <c r="AG70" s="31"/>
      <c r="AH70" s="31"/>
      <c r="AI70" s="134"/>
      <c r="AJ70" s="31"/>
      <c r="AK70" s="31"/>
      <c r="AL70" s="31"/>
      <c r="AM70" s="31"/>
      <c r="AN70" s="31"/>
      <c r="AO70" s="31"/>
      <c r="AP70" s="31"/>
      <c r="AQ70" s="134">
        <v>4</v>
      </c>
      <c r="AR70" s="31">
        <v>5</v>
      </c>
      <c r="AS70" s="31">
        <v>6</v>
      </c>
      <c r="AT70" s="31">
        <v>7</v>
      </c>
      <c r="AU70" s="31">
        <v>8</v>
      </c>
      <c r="AV70" s="31">
        <v>9</v>
      </c>
      <c r="AW70" s="31">
        <v>10</v>
      </c>
      <c r="AX70" s="31">
        <v>11</v>
      </c>
      <c r="AY70" s="31">
        <v>12</v>
      </c>
      <c r="AZ70" s="31">
        <v>13</v>
      </c>
      <c r="BA70" s="31">
        <v>14</v>
      </c>
      <c r="BB70" s="31">
        <v>15</v>
      </c>
      <c r="BC70" s="31">
        <v>16</v>
      </c>
      <c r="BD70" s="31">
        <v>17</v>
      </c>
      <c r="BE70" s="31">
        <v>18</v>
      </c>
      <c r="BF70" s="86"/>
    </row>
    <row r="71" spans="1:257" s="15" customFormat="1" ht="12">
      <c r="A71" s="117">
        <v>1993</v>
      </c>
      <c r="B71" s="158"/>
      <c r="C71" s="89"/>
      <c r="D71" s="90"/>
      <c r="E71" s="91"/>
      <c r="F71" s="92"/>
      <c r="G71" s="159"/>
      <c r="H71" s="160"/>
      <c r="I71" s="161">
        <v>148</v>
      </c>
      <c r="J71" s="75">
        <v>0.26041666666666702</v>
      </c>
      <c r="K71" s="74">
        <v>148</v>
      </c>
      <c r="L71" s="75">
        <v>0.30208333333333298</v>
      </c>
      <c r="M71" s="76">
        <f t="shared" si="6"/>
        <v>0</v>
      </c>
      <c r="N71" s="77">
        <f t="shared" si="7"/>
        <v>1</v>
      </c>
      <c r="O71" s="97">
        <v>900</v>
      </c>
      <c r="P71" s="153">
        <v>211</v>
      </c>
      <c r="Q71" s="154"/>
      <c r="R71" s="155">
        <v>2</v>
      </c>
      <c r="S71" s="155">
        <v>3</v>
      </c>
      <c r="T71" s="156"/>
      <c r="U71" s="135"/>
      <c r="V71" s="136"/>
      <c r="W71" s="136"/>
      <c r="X71" s="136"/>
      <c r="Y71" s="136"/>
      <c r="Z71" s="136"/>
      <c r="AA71" s="135">
        <v>4</v>
      </c>
      <c r="AB71" s="136">
        <v>5</v>
      </c>
      <c r="AC71" s="136">
        <v>6</v>
      </c>
      <c r="AD71" s="136">
        <v>7</v>
      </c>
      <c r="AE71" s="136">
        <v>8</v>
      </c>
      <c r="AF71" s="136">
        <v>9</v>
      </c>
      <c r="AG71" s="136"/>
      <c r="AH71" s="136"/>
      <c r="AI71" s="135"/>
      <c r="AJ71" s="136"/>
      <c r="AK71" s="136"/>
      <c r="AL71" s="136"/>
      <c r="AM71" s="136"/>
      <c r="AN71" s="136"/>
      <c r="AO71" s="136"/>
      <c r="AP71" s="136"/>
      <c r="AQ71" s="135"/>
      <c r="AR71" s="136"/>
      <c r="AS71" s="136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86"/>
    </row>
    <row r="72" spans="1:257" s="15" customFormat="1" ht="12">
      <c r="A72" s="117">
        <v>1993</v>
      </c>
      <c r="B72" s="158"/>
      <c r="C72" s="121">
        <f>D70</f>
        <v>298507</v>
      </c>
      <c r="D72" s="122">
        <v>298573</v>
      </c>
      <c r="E72" s="157">
        <f>D72-C72</f>
        <v>66</v>
      </c>
      <c r="F72" s="123">
        <v>52</v>
      </c>
      <c r="G72" s="147" t="s">
        <v>75</v>
      </c>
      <c r="H72" s="125"/>
      <c r="I72" s="141">
        <v>0</v>
      </c>
      <c r="J72" s="127">
        <v>0.71875</v>
      </c>
      <c r="K72" s="126">
        <v>0</v>
      </c>
      <c r="L72" s="127">
        <v>0.76041666666666696</v>
      </c>
      <c r="M72" s="76">
        <f t="shared" si="6"/>
        <v>0</v>
      </c>
      <c r="N72" s="77">
        <f t="shared" si="7"/>
        <v>1</v>
      </c>
      <c r="O72" s="128">
        <v>900</v>
      </c>
      <c r="P72" s="148">
        <v>104</v>
      </c>
      <c r="Q72" s="149"/>
      <c r="R72" s="150">
        <v>2</v>
      </c>
      <c r="S72" s="150">
        <v>3</v>
      </c>
      <c r="T72" s="151"/>
      <c r="U72" s="134">
        <v>8</v>
      </c>
      <c r="V72" s="31"/>
      <c r="W72" s="31"/>
      <c r="X72" s="31"/>
      <c r="Y72" s="31"/>
      <c r="Z72" s="31"/>
      <c r="AA72" s="134"/>
      <c r="AB72" s="31"/>
      <c r="AC72" s="31"/>
      <c r="AD72" s="31"/>
      <c r="AE72" s="31"/>
      <c r="AF72" s="31"/>
      <c r="AG72" s="31"/>
      <c r="AH72" s="31"/>
      <c r="AI72" s="134"/>
      <c r="AJ72" s="31">
        <v>6</v>
      </c>
      <c r="AK72" s="31">
        <v>5</v>
      </c>
      <c r="AL72" s="31"/>
      <c r="AM72" s="31"/>
      <c r="AN72" s="31"/>
      <c r="AO72" s="31">
        <v>7</v>
      </c>
      <c r="AP72" s="31">
        <v>4</v>
      </c>
      <c r="AQ72" s="134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86" t="s">
        <v>88</v>
      </c>
    </row>
    <row r="73" spans="1:257">
      <c r="A73" s="117">
        <v>1993</v>
      </c>
      <c r="B73" s="67"/>
      <c r="C73" s="121">
        <f>D72</f>
        <v>298573</v>
      </c>
      <c r="D73" s="122">
        <v>298686</v>
      </c>
      <c r="E73" s="157">
        <f>D73-C73</f>
        <v>113</v>
      </c>
      <c r="F73" s="123">
        <v>53</v>
      </c>
      <c r="G73" s="147" t="s">
        <v>79</v>
      </c>
      <c r="H73" s="125"/>
      <c r="I73" s="141">
        <v>148</v>
      </c>
      <c r="J73" s="127">
        <v>0.3125</v>
      </c>
      <c r="K73" s="126">
        <v>148</v>
      </c>
      <c r="L73" s="127">
        <v>0.32291666666666702</v>
      </c>
      <c r="M73" s="76">
        <f t="shared" ref="M73:M104" si="10">TRUNC((K73-I73)+(L73-J73))</f>
        <v>0</v>
      </c>
      <c r="N73" s="77">
        <f t="shared" ref="N73:N104" si="11">ROUND(((K73-I73)+(L73-J73)-M73)*24,2)</f>
        <v>0.25</v>
      </c>
      <c r="O73" s="128">
        <v>900</v>
      </c>
      <c r="P73" s="148">
        <v>124</v>
      </c>
      <c r="Q73" s="149"/>
      <c r="R73" s="150">
        <v>2</v>
      </c>
      <c r="S73" s="150">
        <v>3</v>
      </c>
      <c r="T73" s="151"/>
      <c r="U73" s="134">
        <v>19</v>
      </c>
      <c r="V73" s="31">
        <v>21</v>
      </c>
      <c r="W73" s="31">
        <v>22</v>
      </c>
      <c r="X73" s="31">
        <v>20</v>
      </c>
      <c r="Y73" s="31"/>
      <c r="Z73" s="31"/>
      <c r="AA73" s="134"/>
      <c r="AB73" s="31"/>
      <c r="AC73" s="31"/>
      <c r="AD73" s="31"/>
      <c r="AE73" s="31"/>
      <c r="AF73" s="31"/>
      <c r="AG73" s="31"/>
      <c r="AH73" s="31"/>
      <c r="AI73" s="134"/>
      <c r="AJ73" s="31"/>
      <c r="AK73" s="31"/>
      <c r="AL73" s="31"/>
      <c r="AM73" s="31"/>
      <c r="AN73" s="31"/>
      <c r="AO73" s="31"/>
      <c r="AP73" s="31"/>
      <c r="AQ73" s="134">
        <v>4</v>
      </c>
      <c r="AR73" s="31">
        <v>5</v>
      </c>
      <c r="AS73" s="31">
        <v>6</v>
      </c>
      <c r="AT73" s="31">
        <v>7</v>
      </c>
      <c r="AU73" s="31">
        <v>8</v>
      </c>
      <c r="AV73" s="31">
        <v>9</v>
      </c>
      <c r="AW73" s="31">
        <v>10</v>
      </c>
      <c r="AX73" s="31">
        <v>11</v>
      </c>
      <c r="AY73" s="31">
        <v>12</v>
      </c>
      <c r="AZ73" s="31">
        <v>13</v>
      </c>
      <c r="BA73" s="31">
        <v>14</v>
      </c>
      <c r="BB73" s="31">
        <v>15</v>
      </c>
      <c r="BC73" s="31">
        <v>16</v>
      </c>
      <c r="BD73" s="31">
        <v>17</v>
      </c>
      <c r="BE73" s="31">
        <v>18</v>
      </c>
      <c r="BF73" s="86"/>
      <c r="IS73"/>
      <c r="IT73"/>
      <c r="IU73"/>
      <c r="IV73"/>
      <c r="IW73"/>
    </row>
    <row r="74" spans="1:257">
      <c r="A74" s="117">
        <v>1993</v>
      </c>
      <c r="B74" s="67"/>
      <c r="C74" s="89"/>
      <c r="D74" s="90"/>
      <c r="E74" s="91"/>
      <c r="F74" s="92"/>
      <c r="G74" s="159"/>
      <c r="H74" s="160"/>
      <c r="I74" s="142">
        <v>148</v>
      </c>
      <c r="J74" s="96">
        <v>0.3125</v>
      </c>
      <c r="K74" s="95">
        <v>148</v>
      </c>
      <c r="L74" s="96">
        <v>0.32291666666666702</v>
      </c>
      <c r="M74" s="76">
        <f t="shared" si="10"/>
        <v>0</v>
      </c>
      <c r="N74" s="77">
        <f t="shared" si="11"/>
        <v>0.25</v>
      </c>
      <c r="O74" s="97">
        <v>900</v>
      </c>
      <c r="P74" s="153">
        <v>211</v>
      </c>
      <c r="Q74" s="154"/>
      <c r="R74" s="155">
        <v>2</v>
      </c>
      <c r="S74" s="155">
        <v>3</v>
      </c>
      <c r="T74" s="156"/>
      <c r="U74" s="135"/>
      <c r="V74" s="136"/>
      <c r="W74" s="136"/>
      <c r="X74" s="136"/>
      <c r="Y74" s="136"/>
      <c r="Z74" s="136"/>
      <c r="AA74" s="135">
        <v>4</v>
      </c>
      <c r="AB74" s="136">
        <v>5</v>
      </c>
      <c r="AC74" s="136">
        <v>6</v>
      </c>
      <c r="AD74" s="136">
        <v>7</v>
      </c>
      <c r="AE74" s="136">
        <v>8</v>
      </c>
      <c r="AF74" s="136">
        <v>9</v>
      </c>
      <c r="AG74" s="136"/>
      <c r="AH74" s="136"/>
      <c r="AI74" s="135"/>
      <c r="AJ74" s="136"/>
      <c r="AK74" s="136"/>
      <c r="AL74" s="136"/>
      <c r="AM74" s="136"/>
      <c r="AN74" s="136"/>
      <c r="AO74" s="136"/>
      <c r="AP74" s="136"/>
      <c r="AQ74" s="135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86"/>
      <c r="IS74"/>
      <c r="IT74"/>
      <c r="IU74"/>
      <c r="IV74"/>
      <c r="IW74"/>
    </row>
    <row r="75" spans="1:257" s="15" customFormat="1" ht="12">
      <c r="A75" s="117">
        <v>1993</v>
      </c>
      <c r="B75" s="158"/>
      <c r="C75" s="121">
        <f>D73</f>
        <v>298686</v>
      </c>
      <c r="D75" s="122">
        <v>299527</v>
      </c>
      <c r="E75" s="157">
        <f>D75-C75</f>
        <v>841</v>
      </c>
      <c r="F75" s="123">
        <v>54</v>
      </c>
      <c r="G75" s="147" t="s">
        <v>79</v>
      </c>
      <c r="H75" s="125"/>
      <c r="I75" s="141">
        <v>148</v>
      </c>
      <c r="J75" s="127">
        <v>0.33333333333333298</v>
      </c>
      <c r="K75" s="126">
        <v>148</v>
      </c>
      <c r="L75" s="127">
        <v>0.47916666666666702</v>
      </c>
      <c r="M75" s="76">
        <f t="shared" si="10"/>
        <v>0</v>
      </c>
      <c r="N75" s="77">
        <f t="shared" si="11"/>
        <v>3.5</v>
      </c>
      <c r="O75" s="128">
        <v>900</v>
      </c>
      <c r="P75" s="148">
        <v>124</v>
      </c>
      <c r="Q75" s="149"/>
      <c r="R75" s="150">
        <v>2</v>
      </c>
      <c r="S75" s="150">
        <v>3</v>
      </c>
      <c r="T75" s="151"/>
      <c r="U75" s="134">
        <v>19</v>
      </c>
      <c r="V75" s="31">
        <v>21</v>
      </c>
      <c r="W75" s="31">
        <v>22</v>
      </c>
      <c r="X75" s="31">
        <v>20</v>
      </c>
      <c r="Y75" s="31"/>
      <c r="Z75" s="31"/>
      <c r="AA75" s="134"/>
      <c r="AB75" s="31"/>
      <c r="AC75" s="31"/>
      <c r="AD75" s="31"/>
      <c r="AE75" s="31"/>
      <c r="AF75" s="31"/>
      <c r="AG75" s="31"/>
      <c r="AH75" s="31"/>
      <c r="AI75" s="134"/>
      <c r="AJ75" s="31"/>
      <c r="AK75" s="31"/>
      <c r="AL75" s="31"/>
      <c r="AM75" s="31"/>
      <c r="AN75" s="31"/>
      <c r="AO75" s="31"/>
      <c r="AP75" s="31"/>
      <c r="AQ75" s="134">
        <v>4</v>
      </c>
      <c r="AR75" s="31">
        <v>5</v>
      </c>
      <c r="AS75" s="31">
        <v>6</v>
      </c>
      <c r="AT75" s="31">
        <v>7</v>
      </c>
      <c r="AU75" s="31">
        <v>8</v>
      </c>
      <c r="AV75" s="31">
        <v>9</v>
      </c>
      <c r="AW75" s="31">
        <v>10</v>
      </c>
      <c r="AX75" s="31">
        <v>11</v>
      </c>
      <c r="AY75" s="31">
        <v>12</v>
      </c>
      <c r="AZ75" s="31">
        <v>13</v>
      </c>
      <c r="BA75" s="31">
        <v>14</v>
      </c>
      <c r="BB75" s="31">
        <v>15</v>
      </c>
      <c r="BC75" s="31">
        <v>16</v>
      </c>
      <c r="BD75" s="31">
        <v>17</v>
      </c>
      <c r="BE75" s="31">
        <v>18</v>
      </c>
      <c r="BF75" s="86"/>
    </row>
    <row r="76" spans="1:257" s="15" customFormat="1" ht="12">
      <c r="A76" s="117">
        <v>1993</v>
      </c>
      <c r="B76" s="158"/>
      <c r="C76" s="89"/>
      <c r="D76" s="90"/>
      <c r="E76" s="91"/>
      <c r="F76" s="92"/>
      <c r="G76" s="159"/>
      <c r="H76" s="160"/>
      <c r="I76" s="142">
        <f>I75</f>
        <v>148</v>
      </c>
      <c r="J76" s="96">
        <f>J75</f>
        <v>0.33333333333333298</v>
      </c>
      <c r="K76" s="142">
        <f>K75</f>
        <v>148</v>
      </c>
      <c r="L76" s="96">
        <f>L75</f>
        <v>0.47916666666666702</v>
      </c>
      <c r="M76" s="76">
        <f t="shared" si="10"/>
        <v>0</v>
      </c>
      <c r="N76" s="77">
        <f t="shared" si="11"/>
        <v>3.5</v>
      </c>
      <c r="O76" s="97">
        <v>900</v>
      </c>
      <c r="P76" s="153">
        <v>211</v>
      </c>
      <c r="Q76" s="154"/>
      <c r="R76" s="155">
        <v>2</v>
      </c>
      <c r="S76" s="155">
        <v>3</v>
      </c>
      <c r="T76" s="156"/>
      <c r="U76" s="135"/>
      <c r="V76" s="136"/>
      <c r="W76" s="136"/>
      <c r="X76" s="136"/>
      <c r="Y76" s="136"/>
      <c r="Z76" s="136"/>
      <c r="AA76" s="135">
        <v>4</v>
      </c>
      <c r="AB76" s="136">
        <v>5</v>
      </c>
      <c r="AC76" s="136">
        <v>6</v>
      </c>
      <c r="AD76" s="136">
        <v>7</v>
      </c>
      <c r="AE76" s="136">
        <v>8</v>
      </c>
      <c r="AF76" s="136">
        <v>9</v>
      </c>
      <c r="AG76" s="136"/>
      <c r="AH76" s="136"/>
      <c r="AI76" s="135"/>
      <c r="AJ76" s="136"/>
      <c r="AK76" s="136"/>
      <c r="AL76" s="136"/>
      <c r="AM76" s="136"/>
      <c r="AN76" s="136"/>
      <c r="AO76" s="136"/>
      <c r="AP76" s="136"/>
      <c r="AQ76" s="135"/>
      <c r="AR76" s="136"/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36"/>
      <c r="BE76" s="136"/>
      <c r="BF76" s="86"/>
    </row>
    <row r="77" spans="1:257" s="15" customFormat="1" ht="12">
      <c r="A77" s="117">
        <v>1993</v>
      </c>
      <c r="B77" s="158"/>
      <c r="C77" s="121">
        <f>D75</f>
        <v>299527</v>
      </c>
      <c r="D77" s="122">
        <v>300760</v>
      </c>
      <c r="E77" s="157">
        <f>D77-C77</f>
        <v>1233</v>
      </c>
      <c r="F77" s="123">
        <v>55</v>
      </c>
      <c r="G77" s="147" t="s">
        <v>79</v>
      </c>
      <c r="H77" s="125"/>
      <c r="I77" s="141">
        <v>148</v>
      </c>
      <c r="J77" s="127">
        <v>0.48958333333333298</v>
      </c>
      <c r="K77" s="126">
        <v>148</v>
      </c>
      <c r="L77" s="127">
        <v>0.70833333333333304</v>
      </c>
      <c r="M77" s="76">
        <f t="shared" si="10"/>
        <v>0</v>
      </c>
      <c r="N77" s="77">
        <f t="shared" si="11"/>
        <v>5.25</v>
      </c>
      <c r="O77" s="128">
        <v>900</v>
      </c>
      <c r="P77" s="148">
        <v>124</v>
      </c>
      <c r="Q77" s="149"/>
      <c r="R77" s="150">
        <v>2</v>
      </c>
      <c r="S77" s="150">
        <v>3</v>
      </c>
      <c r="T77" s="151"/>
      <c r="U77" s="134">
        <v>19</v>
      </c>
      <c r="V77" s="31">
        <v>21</v>
      </c>
      <c r="W77" s="31">
        <v>22</v>
      </c>
      <c r="X77" s="31">
        <v>20</v>
      </c>
      <c r="Y77" s="31"/>
      <c r="Z77" s="31"/>
      <c r="AA77" s="134"/>
      <c r="AB77" s="31"/>
      <c r="AC77" s="31"/>
      <c r="AD77" s="31"/>
      <c r="AE77" s="31"/>
      <c r="AF77" s="31"/>
      <c r="AG77" s="31"/>
      <c r="AH77" s="31"/>
      <c r="AI77" s="134"/>
      <c r="AJ77" s="31"/>
      <c r="AK77" s="31"/>
      <c r="AL77" s="31"/>
      <c r="AM77" s="31"/>
      <c r="AN77" s="31"/>
      <c r="AO77" s="31"/>
      <c r="AP77" s="31"/>
      <c r="AQ77" s="134">
        <v>4</v>
      </c>
      <c r="AR77" s="31">
        <v>5</v>
      </c>
      <c r="AS77" s="31">
        <v>6</v>
      </c>
      <c r="AT77" s="31">
        <v>7</v>
      </c>
      <c r="AU77" s="31">
        <v>8</v>
      </c>
      <c r="AV77" s="31">
        <v>9</v>
      </c>
      <c r="AW77" s="31">
        <v>10</v>
      </c>
      <c r="AX77" s="31">
        <v>11</v>
      </c>
      <c r="AY77" s="31">
        <v>12</v>
      </c>
      <c r="AZ77" s="31">
        <v>13</v>
      </c>
      <c r="BA77" s="31">
        <v>14</v>
      </c>
      <c r="BB77" s="31">
        <v>15</v>
      </c>
      <c r="BC77" s="31">
        <v>16</v>
      </c>
      <c r="BD77" s="31">
        <v>17</v>
      </c>
      <c r="BE77" s="31">
        <v>18</v>
      </c>
      <c r="BF77" s="86"/>
    </row>
    <row r="78" spans="1:257" s="15" customFormat="1" ht="12">
      <c r="A78" s="117">
        <v>1993</v>
      </c>
      <c r="B78" s="158"/>
      <c r="C78" s="89"/>
      <c r="D78" s="90"/>
      <c r="E78" s="91"/>
      <c r="F78" s="92"/>
      <c r="G78" s="159"/>
      <c r="H78" s="160"/>
      <c r="I78" s="142">
        <f>I77</f>
        <v>148</v>
      </c>
      <c r="J78" s="96">
        <f>J77</f>
        <v>0.48958333333333298</v>
      </c>
      <c r="K78" s="142">
        <f>K77</f>
        <v>148</v>
      </c>
      <c r="L78" s="96">
        <f>L77</f>
        <v>0.70833333333333304</v>
      </c>
      <c r="M78" s="76">
        <f t="shared" si="10"/>
        <v>0</v>
      </c>
      <c r="N78" s="77">
        <f t="shared" si="11"/>
        <v>5.25</v>
      </c>
      <c r="O78" s="97">
        <v>900</v>
      </c>
      <c r="P78" s="153">
        <v>211</v>
      </c>
      <c r="Q78" s="154"/>
      <c r="R78" s="155">
        <v>2</v>
      </c>
      <c r="S78" s="155">
        <v>3</v>
      </c>
      <c r="T78" s="156"/>
      <c r="U78" s="135"/>
      <c r="V78" s="136"/>
      <c r="W78" s="136"/>
      <c r="X78" s="136"/>
      <c r="Y78" s="136"/>
      <c r="Z78" s="136"/>
      <c r="AA78" s="135">
        <v>4</v>
      </c>
      <c r="AB78" s="136">
        <v>5</v>
      </c>
      <c r="AC78" s="136">
        <v>6</v>
      </c>
      <c r="AD78" s="136">
        <v>7</v>
      </c>
      <c r="AE78" s="136">
        <v>8</v>
      </c>
      <c r="AF78" s="136">
        <v>9</v>
      </c>
      <c r="AG78" s="136"/>
      <c r="AH78" s="136"/>
      <c r="AI78" s="135"/>
      <c r="AJ78" s="136"/>
      <c r="AK78" s="136"/>
      <c r="AL78" s="136"/>
      <c r="AM78" s="136"/>
      <c r="AN78" s="136"/>
      <c r="AO78" s="136"/>
      <c r="AP78" s="136"/>
      <c r="AQ78" s="135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86"/>
    </row>
    <row r="79" spans="1:257">
      <c r="A79" s="117">
        <v>1993</v>
      </c>
      <c r="B79" s="67"/>
      <c r="C79" s="103">
        <f>D77</f>
        <v>300760</v>
      </c>
      <c r="D79" s="104">
        <v>300956</v>
      </c>
      <c r="E79" s="157">
        <f>D79-C79</f>
        <v>196</v>
      </c>
      <c r="F79" s="106">
        <v>56</v>
      </c>
      <c r="G79" s="147" t="s">
        <v>75</v>
      </c>
      <c r="H79" s="125"/>
      <c r="I79" s="120">
        <v>0</v>
      </c>
      <c r="J79" s="110">
        <v>1.0416666666666701E-2</v>
      </c>
      <c r="K79" s="109">
        <v>0</v>
      </c>
      <c r="L79" s="110">
        <v>0.15625</v>
      </c>
      <c r="M79" s="76">
        <f t="shared" si="10"/>
        <v>0</v>
      </c>
      <c r="N79" s="77">
        <f t="shared" si="11"/>
        <v>3.5</v>
      </c>
      <c r="O79" s="128">
        <v>900</v>
      </c>
      <c r="P79" s="148">
        <v>104</v>
      </c>
      <c r="Q79" s="149"/>
      <c r="R79" s="150">
        <v>2</v>
      </c>
      <c r="S79" s="150">
        <v>3</v>
      </c>
      <c r="T79" s="151"/>
      <c r="U79" s="134">
        <v>8</v>
      </c>
      <c r="V79" s="31"/>
      <c r="W79" s="31"/>
      <c r="X79" s="31"/>
      <c r="Y79" s="31"/>
      <c r="Z79" s="31"/>
      <c r="AA79" s="134"/>
      <c r="AB79" s="31"/>
      <c r="AC79" s="31"/>
      <c r="AD79" s="31"/>
      <c r="AE79" s="31"/>
      <c r="AF79" s="31"/>
      <c r="AG79" s="31"/>
      <c r="AH79" s="31"/>
      <c r="AI79" s="134"/>
      <c r="AJ79" s="31">
        <v>6</v>
      </c>
      <c r="AK79" s="31">
        <v>5</v>
      </c>
      <c r="AL79" s="31"/>
      <c r="AM79" s="31"/>
      <c r="AN79" s="31"/>
      <c r="AO79" s="31">
        <v>7</v>
      </c>
      <c r="AP79" s="31">
        <v>4</v>
      </c>
      <c r="AQ79" s="134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86" t="s">
        <v>89</v>
      </c>
      <c r="IS79"/>
      <c r="IT79"/>
      <c r="IU79"/>
      <c r="IV79"/>
      <c r="IW79"/>
    </row>
    <row r="80" spans="1:257">
      <c r="A80" s="117">
        <v>1993</v>
      </c>
      <c r="B80" s="67"/>
      <c r="C80" s="121">
        <f>D79</f>
        <v>300956</v>
      </c>
      <c r="D80" s="122">
        <v>304597</v>
      </c>
      <c r="E80" s="157">
        <f>D80-C80</f>
        <v>3641</v>
      </c>
      <c r="F80" s="123">
        <v>57</v>
      </c>
      <c r="G80" s="147" t="s">
        <v>79</v>
      </c>
      <c r="H80" s="125"/>
      <c r="I80" s="141">
        <v>148</v>
      </c>
      <c r="J80" s="127">
        <v>0.71875</v>
      </c>
      <c r="K80" s="126">
        <v>149</v>
      </c>
      <c r="L80" s="127">
        <v>0.38611111111111102</v>
      </c>
      <c r="M80" s="76">
        <f t="shared" si="10"/>
        <v>0</v>
      </c>
      <c r="N80" s="77">
        <f t="shared" si="11"/>
        <v>16.02</v>
      </c>
      <c r="O80" s="128">
        <v>900</v>
      </c>
      <c r="P80" s="148">
        <v>124</v>
      </c>
      <c r="Q80" s="149"/>
      <c r="R80" s="150">
        <v>2</v>
      </c>
      <c r="S80" s="150">
        <v>3</v>
      </c>
      <c r="T80" s="151"/>
      <c r="U80" s="134">
        <v>19</v>
      </c>
      <c r="V80" s="31">
        <v>21</v>
      </c>
      <c r="W80" s="31">
        <v>22</v>
      </c>
      <c r="X80" s="31">
        <v>20</v>
      </c>
      <c r="Y80" s="31"/>
      <c r="Z80" s="31"/>
      <c r="AA80" s="134"/>
      <c r="AB80" s="31"/>
      <c r="AC80" s="31"/>
      <c r="AD80" s="31"/>
      <c r="AE80" s="31"/>
      <c r="AF80" s="31"/>
      <c r="AG80" s="31"/>
      <c r="AH80" s="31"/>
      <c r="AI80" s="134"/>
      <c r="AJ80" s="31"/>
      <c r="AK80" s="31"/>
      <c r="AL80" s="31"/>
      <c r="AM80" s="31"/>
      <c r="AN80" s="31"/>
      <c r="AO80" s="31"/>
      <c r="AP80" s="31"/>
      <c r="AQ80" s="134">
        <v>4</v>
      </c>
      <c r="AR80" s="31">
        <v>5</v>
      </c>
      <c r="AS80" s="31">
        <v>6</v>
      </c>
      <c r="AT80" s="31">
        <v>7</v>
      </c>
      <c r="AU80" s="31">
        <v>8</v>
      </c>
      <c r="AV80" s="31">
        <v>9</v>
      </c>
      <c r="AW80" s="31">
        <v>10</v>
      </c>
      <c r="AX80" s="31">
        <v>11</v>
      </c>
      <c r="AY80" s="31">
        <v>12</v>
      </c>
      <c r="AZ80" s="31">
        <v>13</v>
      </c>
      <c r="BA80" s="31">
        <v>14</v>
      </c>
      <c r="BB80" s="31">
        <v>15</v>
      </c>
      <c r="BC80" s="31">
        <v>16</v>
      </c>
      <c r="BD80" s="31">
        <v>17</v>
      </c>
      <c r="BE80" s="31">
        <v>18</v>
      </c>
      <c r="BF80" s="86"/>
      <c r="IS80"/>
      <c r="IT80"/>
      <c r="IU80"/>
      <c r="IV80"/>
      <c r="IW80"/>
    </row>
    <row r="81" spans="1:257">
      <c r="A81" s="117">
        <v>1993</v>
      </c>
      <c r="B81" s="67"/>
      <c r="C81" s="89"/>
      <c r="D81" s="90"/>
      <c r="E81" s="91"/>
      <c r="F81" s="92"/>
      <c r="G81" s="159"/>
      <c r="H81" s="160"/>
      <c r="I81" s="142">
        <f>I80</f>
        <v>148</v>
      </c>
      <c r="J81" s="96">
        <f>J80</f>
        <v>0.71875</v>
      </c>
      <c r="K81" s="142">
        <f>K80</f>
        <v>149</v>
      </c>
      <c r="L81" s="96">
        <f>L80</f>
        <v>0.38611111111111102</v>
      </c>
      <c r="M81" s="76">
        <f t="shared" si="10"/>
        <v>0</v>
      </c>
      <c r="N81" s="77">
        <f t="shared" si="11"/>
        <v>16.02</v>
      </c>
      <c r="O81" s="97">
        <v>900</v>
      </c>
      <c r="P81" s="153">
        <v>211</v>
      </c>
      <c r="Q81" s="154"/>
      <c r="R81" s="155">
        <v>2</v>
      </c>
      <c r="S81" s="155">
        <v>3</v>
      </c>
      <c r="T81" s="156"/>
      <c r="U81" s="135"/>
      <c r="V81" s="136"/>
      <c r="W81" s="136"/>
      <c r="X81" s="136"/>
      <c r="Y81" s="136"/>
      <c r="Z81" s="136"/>
      <c r="AA81" s="135">
        <v>4</v>
      </c>
      <c r="AB81" s="136">
        <v>5</v>
      </c>
      <c r="AC81" s="136">
        <v>6</v>
      </c>
      <c r="AD81" s="136">
        <v>7</v>
      </c>
      <c r="AE81" s="136">
        <v>8</v>
      </c>
      <c r="AF81" s="136">
        <v>9</v>
      </c>
      <c r="AG81" s="136"/>
      <c r="AH81" s="136"/>
      <c r="AI81" s="135"/>
      <c r="AJ81" s="136"/>
      <c r="AK81" s="136"/>
      <c r="AL81" s="136"/>
      <c r="AM81" s="136"/>
      <c r="AN81" s="136"/>
      <c r="AO81" s="136"/>
      <c r="AP81" s="136"/>
      <c r="AQ81" s="135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86"/>
      <c r="IS81"/>
      <c r="IT81"/>
      <c r="IU81"/>
      <c r="IV81"/>
      <c r="IW81"/>
    </row>
    <row r="82" spans="1:257">
      <c r="A82" s="117">
        <v>1993</v>
      </c>
      <c r="B82" s="67"/>
      <c r="C82" s="121">
        <f>D80</f>
        <v>304597</v>
      </c>
      <c r="D82" s="122">
        <v>304654</v>
      </c>
      <c r="E82" s="157">
        <f>D82-C82</f>
        <v>57</v>
      </c>
      <c r="F82" s="123">
        <v>58</v>
      </c>
      <c r="G82" s="147" t="s">
        <v>79</v>
      </c>
      <c r="H82" s="125"/>
      <c r="I82" s="141">
        <v>149</v>
      </c>
      <c r="J82" s="127">
        <v>0.39583333333333298</v>
      </c>
      <c r="K82" s="126">
        <v>149</v>
      </c>
      <c r="L82" s="127">
        <v>0.39583333333333298</v>
      </c>
      <c r="M82" s="76">
        <f t="shared" si="10"/>
        <v>0</v>
      </c>
      <c r="N82" s="77">
        <f t="shared" si="11"/>
        <v>0</v>
      </c>
      <c r="O82" s="128">
        <v>900</v>
      </c>
      <c r="P82" s="148">
        <v>124</v>
      </c>
      <c r="Q82" s="149"/>
      <c r="R82" s="150">
        <v>2</v>
      </c>
      <c r="S82" s="150">
        <v>3</v>
      </c>
      <c r="T82" s="151"/>
      <c r="U82" s="134">
        <v>19</v>
      </c>
      <c r="V82" s="31">
        <v>21</v>
      </c>
      <c r="W82" s="31">
        <v>22</v>
      </c>
      <c r="X82" s="31">
        <v>20</v>
      </c>
      <c r="Y82" s="31"/>
      <c r="Z82" s="31"/>
      <c r="AA82" s="134"/>
      <c r="AB82" s="31"/>
      <c r="AC82" s="31"/>
      <c r="AD82" s="31"/>
      <c r="AE82" s="31"/>
      <c r="AF82" s="31"/>
      <c r="AG82" s="31"/>
      <c r="AH82" s="31"/>
      <c r="AI82" s="134"/>
      <c r="AJ82" s="31"/>
      <c r="AK82" s="31"/>
      <c r="AL82" s="31"/>
      <c r="AM82" s="31"/>
      <c r="AN82" s="31"/>
      <c r="AO82" s="31"/>
      <c r="AP82" s="31"/>
      <c r="AQ82" s="134">
        <v>4</v>
      </c>
      <c r="AR82" s="31">
        <v>5</v>
      </c>
      <c r="AS82" s="31">
        <v>6</v>
      </c>
      <c r="AT82" s="31">
        <v>7</v>
      </c>
      <c r="AU82" s="31">
        <v>8</v>
      </c>
      <c r="AV82" s="31">
        <v>9</v>
      </c>
      <c r="AW82" s="31">
        <v>10</v>
      </c>
      <c r="AX82" s="31">
        <v>11</v>
      </c>
      <c r="AY82" s="31">
        <v>12</v>
      </c>
      <c r="AZ82" s="31">
        <v>13</v>
      </c>
      <c r="BA82" s="31">
        <v>14</v>
      </c>
      <c r="BB82" s="31">
        <v>15</v>
      </c>
      <c r="BC82" s="31">
        <v>16</v>
      </c>
      <c r="BD82" s="31">
        <v>17</v>
      </c>
      <c r="BE82" s="31">
        <v>18</v>
      </c>
      <c r="BF82" s="86"/>
      <c r="IS82"/>
      <c r="IT82"/>
      <c r="IU82"/>
      <c r="IV82"/>
      <c r="IW82"/>
    </row>
    <row r="83" spans="1:257">
      <c r="A83" s="117">
        <v>1993</v>
      </c>
      <c r="B83" s="67"/>
      <c r="C83" s="89"/>
      <c r="D83" s="90"/>
      <c r="E83" s="91"/>
      <c r="F83" s="92"/>
      <c r="G83" s="159"/>
      <c r="H83" s="160"/>
      <c r="I83" s="142">
        <f>I82</f>
        <v>149</v>
      </c>
      <c r="J83" s="96">
        <f>J82</f>
        <v>0.39583333333333298</v>
      </c>
      <c r="K83" s="142">
        <f>K82</f>
        <v>149</v>
      </c>
      <c r="L83" s="96">
        <f>L82</f>
        <v>0.39583333333333298</v>
      </c>
      <c r="M83" s="76">
        <f t="shared" si="10"/>
        <v>0</v>
      </c>
      <c r="N83" s="77">
        <f t="shared" si="11"/>
        <v>0</v>
      </c>
      <c r="O83" s="97">
        <v>900</v>
      </c>
      <c r="P83" s="153">
        <v>211</v>
      </c>
      <c r="Q83" s="154"/>
      <c r="R83" s="155">
        <v>2</v>
      </c>
      <c r="S83" s="155">
        <v>3</v>
      </c>
      <c r="T83" s="156"/>
      <c r="U83" s="135"/>
      <c r="V83" s="136"/>
      <c r="W83" s="136"/>
      <c r="X83" s="136"/>
      <c r="Y83" s="136"/>
      <c r="Z83" s="136"/>
      <c r="AA83" s="135">
        <v>4</v>
      </c>
      <c r="AB83" s="136">
        <v>5</v>
      </c>
      <c r="AC83" s="136">
        <v>6</v>
      </c>
      <c r="AD83" s="136">
        <v>7</v>
      </c>
      <c r="AE83" s="136">
        <v>8</v>
      </c>
      <c r="AF83" s="136">
        <v>9</v>
      </c>
      <c r="AG83" s="136"/>
      <c r="AH83" s="136"/>
      <c r="AI83" s="135"/>
      <c r="AJ83" s="136"/>
      <c r="AK83" s="136"/>
      <c r="AL83" s="136"/>
      <c r="AM83" s="136"/>
      <c r="AN83" s="136"/>
      <c r="AO83" s="136"/>
      <c r="AP83" s="136"/>
      <c r="AQ83" s="135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86"/>
      <c r="IS83"/>
      <c r="IT83"/>
      <c r="IU83"/>
      <c r="IV83"/>
      <c r="IW83"/>
    </row>
    <row r="84" spans="1:257">
      <c r="A84" s="117">
        <v>1993</v>
      </c>
      <c r="B84" s="67"/>
      <c r="C84" s="103">
        <f>D82</f>
        <v>304654</v>
      </c>
      <c r="D84" s="104">
        <v>305513</v>
      </c>
      <c r="E84" s="157">
        <f>D84-C84</f>
        <v>859</v>
      </c>
      <c r="F84" s="106">
        <v>59</v>
      </c>
      <c r="G84" s="146" t="s">
        <v>75</v>
      </c>
      <c r="H84" s="108"/>
      <c r="I84" s="120">
        <v>148</v>
      </c>
      <c r="J84" s="110">
        <v>0.71875</v>
      </c>
      <c r="K84" s="109">
        <v>149</v>
      </c>
      <c r="L84" s="110">
        <v>0.8125</v>
      </c>
      <c r="M84" s="76">
        <f t="shared" si="10"/>
        <v>1</v>
      </c>
      <c r="N84" s="77">
        <f t="shared" si="11"/>
        <v>2.25</v>
      </c>
      <c r="O84" s="111">
        <v>900</v>
      </c>
      <c r="P84" s="143">
        <v>104</v>
      </c>
      <c r="Q84" s="144"/>
      <c r="R84" s="145">
        <v>2</v>
      </c>
      <c r="S84" s="145">
        <v>3</v>
      </c>
      <c r="T84" s="27"/>
      <c r="U84" s="118">
        <v>8</v>
      </c>
      <c r="V84" s="119"/>
      <c r="W84" s="119"/>
      <c r="X84" s="119"/>
      <c r="Y84" s="119"/>
      <c r="Z84" s="119"/>
      <c r="AA84" s="118"/>
      <c r="AB84" s="119"/>
      <c r="AC84" s="119"/>
      <c r="AD84" s="119"/>
      <c r="AE84" s="119"/>
      <c r="AF84" s="119"/>
      <c r="AG84" s="119"/>
      <c r="AH84" s="119"/>
      <c r="AI84" s="118"/>
      <c r="AJ84" s="119">
        <v>6</v>
      </c>
      <c r="AK84" s="119">
        <v>5</v>
      </c>
      <c r="AL84" s="119"/>
      <c r="AM84" s="119"/>
      <c r="AN84" s="119"/>
      <c r="AO84" s="119">
        <v>7</v>
      </c>
      <c r="AP84" s="119">
        <v>4</v>
      </c>
      <c r="AQ84" s="118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86"/>
      <c r="IS84"/>
      <c r="IT84"/>
      <c r="IU84"/>
      <c r="IV84"/>
      <c r="IW84"/>
    </row>
    <row r="85" spans="1:257">
      <c r="A85" s="117">
        <v>1993</v>
      </c>
      <c r="B85" s="67"/>
      <c r="C85" s="121">
        <v>356228</v>
      </c>
      <c r="D85" s="122">
        <v>305513</v>
      </c>
      <c r="E85" s="157">
        <f>D85-C85+E3</f>
        <v>307621</v>
      </c>
      <c r="F85" s="123">
        <v>60</v>
      </c>
      <c r="G85" s="147" t="s">
        <v>79</v>
      </c>
      <c r="H85" s="125"/>
      <c r="I85" s="141">
        <v>158</v>
      </c>
      <c r="J85" s="127">
        <v>0.84375</v>
      </c>
      <c r="K85" s="126">
        <v>224</v>
      </c>
      <c r="L85" s="127">
        <v>0.69791666666666696</v>
      </c>
      <c r="M85" s="76">
        <f t="shared" si="10"/>
        <v>65</v>
      </c>
      <c r="N85" s="77">
        <f t="shared" si="11"/>
        <v>20.5</v>
      </c>
      <c r="O85" s="128">
        <v>900</v>
      </c>
      <c r="P85" s="148">
        <v>124</v>
      </c>
      <c r="Q85" s="149"/>
      <c r="R85" s="150">
        <v>2</v>
      </c>
      <c r="S85" s="150">
        <v>3</v>
      </c>
      <c r="T85" s="151"/>
      <c r="U85" s="134">
        <v>19</v>
      </c>
      <c r="V85" s="31">
        <v>21</v>
      </c>
      <c r="W85" s="31">
        <v>22</v>
      </c>
      <c r="X85" s="31">
        <v>20</v>
      </c>
      <c r="Y85" s="31"/>
      <c r="Z85" s="31"/>
      <c r="AA85" s="134"/>
      <c r="AB85" s="31"/>
      <c r="AC85" s="31"/>
      <c r="AD85" s="31"/>
      <c r="AE85" s="31"/>
      <c r="AF85" s="31"/>
      <c r="AG85" s="31"/>
      <c r="AH85" s="31"/>
      <c r="AI85" s="134"/>
      <c r="AJ85" s="31"/>
      <c r="AK85" s="31"/>
      <c r="AL85" s="31"/>
      <c r="AM85" s="31"/>
      <c r="AN85" s="31"/>
      <c r="AO85" s="31"/>
      <c r="AP85" s="31"/>
      <c r="AQ85" s="134">
        <v>4</v>
      </c>
      <c r="AR85" s="31">
        <v>5</v>
      </c>
      <c r="AS85" s="31">
        <v>6</v>
      </c>
      <c r="AT85" s="31">
        <v>7</v>
      </c>
      <c r="AU85" s="31">
        <v>8</v>
      </c>
      <c r="AV85" s="31">
        <v>9</v>
      </c>
      <c r="AW85" s="31">
        <v>10</v>
      </c>
      <c r="AX85" s="31">
        <v>11</v>
      </c>
      <c r="AY85" s="31">
        <v>12</v>
      </c>
      <c r="AZ85" s="31">
        <v>13</v>
      </c>
      <c r="BA85" s="31">
        <v>14</v>
      </c>
      <c r="BB85" s="31">
        <v>15</v>
      </c>
      <c r="BC85" s="31">
        <v>16</v>
      </c>
      <c r="BD85" s="31">
        <v>17</v>
      </c>
      <c r="BE85" s="31">
        <v>18</v>
      </c>
      <c r="BF85" s="162" t="s">
        <v>90</v>
      </c>
      <c r="IS85"/>
      <c r="IT85"/>
      <c r="IU85"/>
      <c r="IV85"/>
      <c r="IW85"/>
    </row>
    <row r="86" spans="1:257">
      <c r="A86" s="117">
        <v>1993</v>
      </c>
      <c r="B86" s="67"/>
      <c r="C86" s="89"/>
      <c r="D86" s="90"/>
      <c r="E86" s="91"/>
      <c r="F86" s="92"/>
      <c r="G86" s="159"/>
      <c r="H86" s="160"/>
      <c r="I86" s="142">
        <f>I85</f>
        <v>158</v>
      </c>
      <c r="J86" s="96">
        <v>0.83333333333333304</v>
      </c>
      <c r="K86" s="142">
        <f>K85</f>
        <v>224</v>
      </c>
      <c r="L86" s="96">
        <v>0.69930555555555596</v>
      </c>
      <c r="M86" s="76">
        <f t="shared" si="10"/>
        <v>65</v>
      </c>
      <c r="N86" s="77">
        <f t="shared" si="11"/>
        <v>20.78</v>
      </c>
      <c r="O86" s="97">
        <v>900</v>
      </c>
      <c r="P86" s="153">
        <v>211</v>
      </c>
      <c r="Q86" s="154"/>
      <c r="R86" s="155">
        <v>2</v>
      </c>
      <c r="S86" s="155">
        <v>3</v>
      </c>
      <c r="T86" s="156"/>
      <c r="U86" s="135"/>
      <c r="V86" s="136"/>
      <c r="W86" s="136"/>
      <c r="X86" s="136"/>
      <c r="Y86" s="136"/>
      <c r="Z86" s="136"/>
      <c r="AA86" s="135">
        <v>4</v>
      </c>
      <c r="AB86" s="136">
        <v>5</v>
      </c>
      <c r="AC86" s="136">
        <v>6</v>
      </c>
      <c r="AD86" s="136">
        <v>7</v>
      </c>
      <c r="AE86" s="136">
        <v>8</v>
      </c>
      <c r="AF86" s="136">
        <v>9</v>
      </c>
      <c r="AG86" s="136"/>
      <c r="AH86" s="136"/>
      <c r="AI86" s="135"/>
      <c r="AJ86" s="136"/>
      <c r="AK86" s="136"/>
      <c r="AL86" s="136"/>
      <c r="AM86" s="136"/>
      <c r="AN86" s="136"/>
      <c r="AO86" s="136"/>
      <c r="AP86" s="136"/>
      <c r="AQ86" s="135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86" t="s">
        <v>91</v>
      </c>
      <c r="IS86"/>
      <c r="IT86"/>
      <c r="IU86"/>
      <c r="IV86"/>
      <c r="IW86"/>
    </row>
    <row r="87" spans="1:257">
      <c r="A87" s="117">
        <v>1993</v>
      </c>
      <c r="B87" s="67"/>
      <c r="C87" s="121">
        <f>D85</f>
        <v>305513</v>
      </c>
      <c r="D87" s="122">
        <v>352082</v>
      </c>
      <c r="E87" s="157">
        <f>D87-C87</f>
        <v>46569</v>
      </c>
      <c r="F87" s="123">
        <v>61</v>
      </c>
      <c r="G87" s="147" t="s">
        <v>79</v>
      </c>
      <c r="H87" s="125"/>
      <c r="I87" s="141">
        <v>224</v>
      </c>
      <c r="J87" s="127">
        <v>0.70833333333333304</v>
      </c>
      <c r="K87" s="126">
        <v>225</v>
      </c>
      <c r="L87" s="127">
        <v>0.25</v>
      </c>
      <c r="M87" s="76">
        <f t="shared" si="10"/>
        <v>0</v>
      </c>
      <c r="N87" s="77">
        <f t="shared" si="11"/>
        <v>13</v>
      </c>
      <c r="O87" s="128">
        <v>900</v>
      </c>
      <c r="P87" s="148">
        <v>124</v>
      </c>
      <c r="Q87" s="149"/>
      <c r="R87" s="150">
        <v>2</v>
      </c>
      <c r="S87" s="150">
        <v>3</v>
      </c>
      <c r="T87" s="151"/>
      <c r="U87" s="134">
        <v>19</v>
      </c>
      <c r="V87" s="31">
        <v>21</v>
      </c>
      <c r="W87" s="31">
        <v>22</v>
      </c>
      <c r="X87" s="31">
        <v>20</v>
      </c>
      <c r="Y87" s="31"/>
      <c r="Z87" s="31"/>
      <c r="AA87" s="134"/>
      <c r="AB87" s="31"/>
      <c r="AC87" s="31"/>
      <c r="AD87" s="31"/>
      <c r="AE87" s="31"/>
      <c r="AF87" s="31"/>
      <c r="AG87" s="31"/>
      <c r="AH87" s="31"/>
      <c r="AI87" s="134"/>
      <c r="AJ87" s="31"/>
      <c r="AK87" s="31"/>
      <c r="AL87" s="31"/>
      <c r="AM87" s="31"/>
      <c r="AN87" s="31"/>
      <c r="AO87" s="31"/>
      <c r="AP87" s="31"/>
      <c r="AQ87" s="134">
        <v>4</v>
      </c>
      <c r="AR87" s="31">
        <v>5</v>
      </c>
      <c r="AS87" s="31">
        <v>6</v>
      </c>
      <c r="AT87" s="31">
        <v>7</v>
      </c>
      <c r="AU87" s="31">
        <v>8</v>
      </c>
      <c r="AV87" s="31">
        <v>9</v>
      </c>
      <c r="AW87" s="31">
        <v>10</v>
      </c>
      <c r="AX87" s="31">
        <v>11</v>
      </c>
      <c r="AY87" s="31">
        <v>12</v>
      </c>
      <c r="AZ87" s="31">
        <v>13</v>
      </c>
      <c r="BA87" s="31">
        <v>14</v>
      </c>
      <c r="BB87" s="31">
        <v>15</v>
      </c>
      <c r="BC87" s="31">
        <v>16</v>
      </c>
      <c r="BD87" s="31">
        <v>17</v>
      </c>
      <c r="BE87" s="31">
        <v>18</v>
      </c>
      <c r="BF87" s="163" t="s">
        <v>92</v>
      </c>
      <c r="IS87"/>
      <c r="IT87"/>
      <c r="IU87"/>
      <c r="IV87"/>
      <c r="IW87"/>
    </row>
    <row r="88" spans="1:257">
      <c r="A88" s="117">
        <v>1993</v>
      </c>
      <c r="B88" s="67"/>
      <c r="C88" s="89"/>
      <c r="D88" s="90"/>
      <c r="E88" s="91"/>
      <c r="F88" s="92"/>
      <c r="G88" s="159"/>
      <c r="H88" s="160"/>
      <c r="I88" s="142">
        <f>I87</f>
        <v>224</v>
      </c>
      <c r="J88" s="96">
        <f>J87</f>
        <v>0.70833333333333304</v>
      </c>
      <c r="K88" s="142">
        <f>K87</f>
        <v>225</v>
      </c>
      <c r="L88" s="96">
        <f>L87</f>
        <v>0.25</v>
      </c>
      <c r="M88" s="76">
        <f t="shared" si="10"/>
        <v>0</v>
      </c>
      <c r="N88" s="77">
        <f t="shared" si="11"/>
        <v>13</v>
      </c>
      <c r="O88" s="97">
        <v>900</v>
      </c>
      <c r="P88" s="153">
        <v>211</v>
      </c>
      <c r="Q88" s="154"/>
      <c r="R88" s="155">
        <v>2</v>
      </c>
      <c r="S88" s="155">
        <v>3</v>
      </c>
      <c r="T88" s="156"/>
      <c r="U88" s="135"/>
      <c r="V88" s="136"/>
      <c r="W88" s="136"/>
      <c r="X88" s="136"/>
      <c r="Y88" s="136"/>
      <c r="Z88" s="136"/>
      <c r="AA88" s="135">
        <v>4</v>
      </c>
      <c r="AB88" s="136">
        <v>5</v>
      </c>
      <c r="AC88" s="136">
        <v>6</v>
      </c>
      <c r="AD88" s="136">
        <v>7</v>
      </c>
      <c r="AE88" s="136">
        <v>8</v>
      </c>
      <c r="AF88" s="136">
        <v>9</v>
      </c>
      <c r="AG88" s="136"/>
      <c r="AH88" s="136"/>
      <c r="AI88" s="135"/>
      <c r="AJ88" s="136"/>
      <c r="AK88" s="136"/>
      <c r="AL88" s="136"/>
      <c r="AM88" s="136"/>
      <c r="AN88" s="136"/>
      <c r="AO88" s="136"/>
      <c r="AP88" s="136"/>
      <c r="AQ88" s="135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86"/>
      <c r="IS88"/>
      <c r="IT88"/>
      <c r="IU88"/>
      <c r="IV88"/>
      <c r="IW88"/>
    </row>
    <row r="89" spans="1:257">
      <c r="A89" s="117">
        <v>1993</v>
      </c>
      <c r="B89" s="67"/>
      <c r="C89" s="121">
        <f>D87</f>
        <v>352082</v>
      </c>
      <c r="D89" s="122">
        <v>355051</v>
      </c>
      <c r="E89" s="157">
        <f>D89-C89</f>
        <v>2969</v>
      </c>
      <c r="F89" s="123">
        <v>62</v>
      </c>
      <c r="G89" s="147" t="s">
        <v>79</v>
      </c>
      <c r="H89" s="125"/>
      <c r="I89" s="141">
        <v>225</v>
      </c>
      <c r="J89" s="127">
        <v>0.26041666666666702</v>
      </c>
      <c r="K89" s="126">
        <v>225</v>
      </c>
      <c r="L89" s="127">
        <v>0.46875</v>
      </c>
      <c r="M89" s="76">
        <f t="shared" si="10"/>
        <v>0</v>
      </c>
      <c r="N89" s="77">
        <f t="shared" si="11"/>
        <v>5</v>
      </c>
      <c r="O89" s="128">
        <v>900</v>
      </c>
      <c r="P89" s="148">
        <v>124</v>
      </c>
      <c r="Q89" s="149"/>
      <c r="R89" s="150">
        <v>2</v>
      </c>
      <c r="S89" s="150">
        <v>3</v>
      </c>
      <c r="T89" s="151"/>
      <c r="U89" s="134">
        <v>19</v>
      </c>
      <c r="V89" s="31">
        <v>21</v>
      </c>
      <c r="W89" s="31">
        <v>22</v>
      </c>
      <c r="X89" s="31">
        <v>20</v>
      </c>
      <c r="Y89" s="31"/>
      <c r="Z89" s="31"/>
      <c r="AA89" s="134"/>
      <c r="AB89" s="31"/>
      <c r="AC89" s="31"/>
      <c r="AD89" s="31"/>
      <c r="AE89" s="31"/>
      <c r="AF89" s="31"/>
      <c r="AG89" s="31"/>
      <c r="AH89" s="31"/>
      <c r="AI89" s="134"/>
      <c r="AJ89" s="31"/>
      <c r="AK89" s="31"/>
      <c r="AL89" s="31"/>
      <c r="AM89" s="31"/>
      <c r="AN89" s="31"/>
      <c r="AO89" s="31"/>
      <c r="AP89" s="31"/>
      <c r="AQ89" s="134">
        <v>4</v>
      </c>
      <c r="AR89" s="31">
        <v>5</v>
      </c>
      <c r="AS89" s="31">
        <v>6</v>
      </c>
      <c r="AT89" s="31">
        <v>7</v>
      </c>
      <c r="AU89" s="31">
        <v>8</v>
      </c>
      <c r="AV89" s="31">
        <v>9</v>
      </c>
      <c r="AW89" s="31">
        <v>10</v>
      </c>
      <c r="AX89" s="31">
        <v>11</v>
      </c>
      <c r="AY89" s="31">
        <v>12</v>
      </c>
      <c r="AZ89" s="31">
        <v>13</v>
      </c>
      <c r="BA89" s="31">
        <v>14</v>
      </c>
      <c r="BB89" s="31">
        <v>15</v>
      </c>
      <c r="BC89" s="31">
        <v>16</v>
      </c>
      <c r="BD89" s="31">
        <v>17</v>
      </c>
      <c r="BE89" s="31">
        <v>18</v>
      </c>
      <c r="BF89" s="164" t="s">
        <v>93</v>
      </c>
      <c r="IS89"/>
      <c r="IT89"/>
      <c r="IU89"/>
      <c r="IV89"/>
      <c r="IW89"/>
    </row>
    <row r="90" spans="1:257">
      <c r="A90" s="117">
        <v>1993</v>
      </c>
      <c r="B90" s="67"/>
      <c r="C90" s="89"/>
      <c r="D90" s="90"/>
      <c r="E90" s="91"/>
      <c r="F90" s="92"/>
      <c r="G90" s="159"/>
      <c r="H90" s="160"/>
      <c r="I90" s="142">
        <f>I89</f>
        <v>225</v>
      </c>
      <c r="J90" s="96">
        <f>J89</f>
        <v>0.26041666666666702</v>
      </c>
      <c r="K90" s="142">
        <f>K89</f>
        <v>225</v>
      </c>
      <c r="L90" s="96">
        <f>L89</f>
        <v>0.46875</v>
      </c>
      <c r="M90" s="76">
        <f t="shared" si="10"/>
        <v>0</v>
      </c>
      <c r="N90" s="77">
        <f t="shared" si="11"/>
        <v>5</v>
      </c>
      <c r="O90" s="97">
        <v>900</v>
      </c>
      <c r="P90" s="153">
        <v>211</v>
      </c>
      <c r="Q90" s="154"/>
      <c r="R90" s="155">
        <v>2</v>
      </c>
      <c r="S90" s="155">
        <v>3</v>
      </c>
      <c r="T90" s="156"/>
      <c r="U90" s="135"/>
      <c r="V90" s="136"/>
      <c r="W90" s="136"/>
      <c r="X90" s="136"/>
      <c r="Y90" s="136"/>
      <c r="Z90" s="136"/>
      <c r="AA90" s="135">
        <v>4</v>
      </c>
      <c r="AB90" s="136">
        <v>5</v>
      </c>
      <c r="AC90" s="136">
        <v>6</v>
      </c>
      <c r="AD90" s="136">
        <v>7</v>
      </c>
      <c r="AE90" s="136">
        <v>8</v>
      </c>
      <c r="AF90" s="136">
        <v>9</v>
      </c>
      <c r="AG90" s="136"/>
      <c r="AH90" s="136"/>
      <c r="AI90" s="135"/>
      <c r="AJ90" s="136"/>
      <c r="AK90" s="136"/>
      <c r="AL90" s="136"/>
      <c r="AM90" s="136"/>
      <c r="AN90" s="136"/>
      <c r="AO90" s="136"/>
      <c r="AP90" s="136"/>
      <c r="AQ90" s="135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86"/>
      <c r="IS90"/>
      <c r="IT90"/>
      <c r="IU90"/>
      <c r="IV90"/>
      <c r="IW90"/>
    </row>
    <row r="91" spans="1:257">
      <c r="A91" s="117">
        <v>1993</v>
      </c>
      <c r="B91" s="67"/>
      <c r="C91" s="103">
        <v>2</v>
      </c>
      <c r="D91" s="104">
        <v>1082</v>
      </c>
      <c r="E91" s="157">
        <f t="shared" ref="E91:E97" si="12">D91-C91</f>
        <v>1080</v>
      </c>
      <c r="F91" s="106">
        <v>63</v>
      </c>
      <c r="G91" s="146" t="s">
        <v>75</v>
      </c>
      <c r="H91" s="108"/>
      <c r="I91" s="120">
        <v>223</v>
      </c>
      <c r="J91" s="110">
        <v>0.84375</v>
      </c>
      <c r="K91" s="109">
        <v>224</v>
      </c>
      <c r="L91" s="110">
        <v>0.69791666666666696</v>
      </c>
      <c r="M91" s="76">
        <f t="shared" si="10"/>
        <v>0</v>
      </c>
      <c r="N91" s="77">
        <f t="shared" si="11"/>
        <v>20.5</v>
      </c>
      <c r="O91" s="111">
        <v>900</v>
      </c>
      <c r="P91" s="143">
        <v>104</v>
      </c>
      <c r="Q91" s="144"/>
      <c r="R91" s="145">
        <v>2</v>
      </c>
      <c r="S91" s="145">
        <v>3</v>
      </c>
      <c r="T91" s="27"/>
      <c r="U91" s="118">
        <v>8</v>
      </c>
      <c r="V91" s="119"/>
      <c r="W91" s="119"/>
      <c r="X91" s="119"/>
      <c r="Y91" s="119"/>
      <c r="Z91" s="119"/>
      <c r="AA91" s="118"/>
      <c r="AB91" s="119"/>
      <c r="AC91" s="119"/>
      <c r="AD91" s="119"/>
      <c r="AE91" s="119"/>
      <c r="AF91" s="119"/>
      <c r="AG91" s="119"/>
      <c r="AH91" s="119"/>
      <c r="AI91" s="118"/>
      <c r="AJ91" s="119">
        <v>6</v>
      </c>
      <c r="AK91" s="119">
        <v>5</v>
      </c>
      <c r="AL91" s="119"/>
      <c r="AM91" s="119"/>
      <c r="AN91" s="119"/>
      <c r="AO91" s="119">
        <v>7</v>
      </c>
      <c r="AP91" s="119">
        <v>4</v>
      </c>
      <c r="AQ91" s="118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86" t="s">
        <v>94</v>
      </c>
      <c r="IS91"/>
      <c r="IT91"/>
      <c r="IU91"/>
      <c r="IV91"/>
      <c r="IW91"/>
    </row>
    <row r="92" spans="1:257">
      <c r="A92" s="117">
        <v>1993</v>
      </c>
      <c r="B92" s="67"/>
      <c r="C92" s="103">
        <f>D91</f>
        <v>1082</v>
      </c>
      <c r="D92" s="104">
        <v>1772</v>
      </c>
      <c r="E92" s="157">
        <f t="shared" si="12"/>
        <v>690</v>
      </c>
      <c r="F92" s="106">
        <v>64</v>
      </c>
      <c r="G92" s="146" t="s">
        <v>75</v>
      </c>
      <c r="H92" s="108"/>
      <c r="I92" s="109">
        <v>224</v>
      </c>
      <c r="J92" s="110">
        <v>0.70833333333333304</v>
      </c>
      <c r="K92" s="109">
        <v>225</v>
      </c>
      <c r="L92" s="110">
        <v>0.25</v>
      </c>
      <c r="M92" s="76">
        <f t="shared" si="10"/>
        <v>0</v>
      </c>
      <c r="N92" s="77">
        <f t="shared" si="11"/>
        <v>13</v>
      </c>
      <c r="O92" s="111">
        <v>900</v>
      </c>
      <c r="P92" s="143">
        <v>104</v>
      </c>
      <c r="Q92" s="144"/>
      <c r="R92" s="145">
        <v>2</v>
      </c>
      <c r="S92" s="145">
        <v>3</v>
      </c>
      <c r="T92" s="27"/>
      <c r="U92" s="118">
        <v>8</v>
      </c>
      <c r="V92" s="119"/>
      <c r="W92" s="119"/>
      <c r="X92" s="119"/>
      <c r="Y92" s="119"/>
      <c r="Z92" s="119"/>
      <c r="AA92" s="118"/>
      <c r="AB92" s="119"/>
      <c r="AC92" s="119"/>
      <c r="AD92" s="119"/>
      <c r="AE92" s="119"/>
      <c r="AF92" s="119"/>
      <c r="AG92" s="119"/>
      <c r="AH92" s="119"/>
      <c r="AI92" s="118"/>
      <c r="AJ92" s="119">
        <v>6</v>
      </c>
      <c r="AK92" s="119">
        <v>5</v>
      </c>
      <c r="AL92" s="119"/>
      <c r="AM92" s="119"/>
      <c r="AN92" s="119"/>
      <c r="AO92" s="119">
        <v>7</v>
      </c>
      <c r="AP92" s="119">
        <v>4</v>
      </c>
      <c r="AQ92" s="118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86"/>
      <c r="IS92"/>
      <c r="IT92"/>
      <c r="IU92"/>
      <c r="IV92"/>
      <c r="IW92"/>
    </row>
    <row r="93" spans="1:257">
      <c r="A93" s="117">
        <v>1993</v>
      </c>
      <c r="B93" s="67"/>
      <c r="C93" s="103">
        <f>D92</f>
        <v>1772</v>
      </c>
      <c r="D93" s="104">
        <v>1786</v>
      </c>
      <c r="E93" s="157">
        <f t="shared" si="12"/>
        <v>14</v>
      </c>
      <c r="F93" s="106">
        <v>65</v>
      </c>
      <c r="G93" s="146" t="s">
        <v>75</v>
      </c>
      <c r="H93" s="108"/>
      <c r="I93" s="120">
        <v>225</v>
      </c>
      <c r="J93" s="110">
        <v>0.26041666666666702</v>
      </c>
      <c r="K93" s="109">
        <v>225</v>
      </c>
      <c r="L93" s="110">
        <v>0.26041666666666702</v>
      </c>
      <c r="M93" s="76">
        <f t="shared" si="10"/>
        <v>0</v>
      </c>
      <c r="N93" s="77">
        <f t="shared" si="11"/>
        <v>0</v>
      </c>
      <c r="O93" s="111">
        <v>900</v>
      </c>
      <c r="P93" s="143">
        <v>104</v>
      </c>
      <c r="Q93" s="144"/>
      <c r="R93" s="145">
        <v>2</v>
      </c>
      <c r="S93" s="145">
        <v>3</v>
      </c>
      <c r="T93" s="27"/>
      <c r="U93" s="118">
        <v>8</v>
      </c>
      <c r="V93" s="119"/>
      <c r="W93" s="119"/>
      <c r="X93" s="119"/>
      <c r="Y93" s="119"/>
      <c r="Z93" s="119"/>
      <c r="AA93" s="118"/>
      <c r="AB93" s="119"/>
      <c r="AC93" s="119"/>
      <c r="AD93" s="119"/>
      <c r="AE93" s="119"/>
      <c r="AF93" s="119"/>
      <c r="AG93" s="119"/>
      <c r="AH93" s="119"/>
      <c r="AI93" s="118"/>
      <c r="AJ93" s="119">
        <v>6</v>
      </c>
      <c r="AK93" s="119">
        <v>5</v>
      </c>
      <c r="AL93" s="119"/>
      <c r="AM93" s="119"/>
      <c r="AN93" s="119"/>
      <c r="AO93" s="119">
        <v>7</v>
      </c>
      <c r="AP93" s="119">
        <v>4</v>
      </c>
      <c r="AQ93" s="118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86"/>
      <c r="IS93"/>
      <c r="IT93"/>
      <c r="IU93"/>
      <c r="IV93"/>
      <c r="IW93"/>
    </row>
    <row r="94" spans="1:257">
      <c r="A94" s="117">
        <v>1993</v>
      </c>
      <c r="B94" s="67"/>
      <c r="C94" s="103">
        <f>D93</f>
        <v>1786</v>
      </c>
      <c r="D94" s="104">
        <v>31682</v>
      </c>
      <c r="E94" s="157">
        <f t="shared" si="12"/>
        <v>29896</v>
      </c>
      <c r="F94" s="106">
        <v>66</v>
      </c>
      <c r="G94" s="146" t="s">
        <v>75</v>
      </c>
      <c r="H94" s="108"/>
      <c r="I94" s="120">
        <v>201</v>
      </c>
      <c r="J94" s="110">
        <v>0.72916666666666696</v>
      </c>
      <c r="K94" s="109">
        <v>225</v>
      </c>
      <c r="L94" s="110">
        <v>0.25</v>
      </c>
      <c r="M94" s="76">
        <f t="shared" si="10"/>
        <v>23</v>
      </c>
      <c r="N94" s="77">
        <f t="shared" si="11"/>
        <v>12.5</v>
      </c>
      <c r="O94" s="111">
        <v>900</v>
      </c>
      <c r="P94" s="143">
        <v>104</v>
      </c>
      <c r="Q94" s="144"/>
      <c r="R94" s="145">
        <v>2</v>
      </c>
      <c r="S94" s="145">
        <v>3</v>
      </c>
      <c r="T94" s="27"/>
      <c r="U94" s="118">
        <v>8</v>
      </c>
      <c r="V94" s="119"/>
      <c r="W94" s="119"/>
      <c r="X94" s="119"/>
      <c r="Y94" s="119"/>
      <c r="Z94" s="119"/>
      <c r="AA94" s="118"/>
      <c r="AB94" s="119"/>
      <c r="AC94" s="119"/>
      <c r="AD94" s="119"/>
      <c r="AE94" s="119"/>
      <c r="AF94" s="119"/>
      <c r="AG94" s="119"/>
      <c r="AH94" s="119"/>
      <c r="AI94" s="118"/>
      <c r="AJ94" s="119">
        <v>6</v>
      </c>
      <c r="AK94" s="119">
        <v>5</v>
      </c>
      <c r="AL94" s="119"/>
      <c r="AM94" s="119"/>
      <c r="AN94" s="119"/>
      <c r="AO94" s="119">
        <v>7</v>
      </c>
      <c r="AP94" s="119">
        <v>4</v>
      </c>
      <c r="AQ94" s="118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64" t="s">
        <v>95</v>
      </c>
      <c r="IS94"/>
      <c r="IT94"/>
      <c r="IU94"/>
      <c r="IV94"/>
      <c r="IW94"/>
    </row>
    <row r="95" spans="1:257">
      <c r="A95" s="117">
        <v>1993</v>
      </c>
      <c r="B95" s="67"/>
      <c r="C95" s="103">
        <f>D94</f>
        <v>31682</v>
      </c>
      <c r="D95" s="104">
        <v>32021</v>
      </c>
      <c r="E95" s="157">
        <f t="shared" si="12"/>
        <v>339</v>
      </c>
      <c r="F95" s="106">
        <v>67</v>
      </c>
      <c r="G95" s="146" t="s">
        <v>75</v>
      </c>
      <c r="H95" s="108"/>
      <c r="I95" s="120">
        <v>225</v>
      </c>
      <c r="J95" s="110">
        <v>0.27083333333333298</v>
      </c>
      <c r="K95" s="109">
        <v>225</v>
      </c>
      <c r="L95" s="110">
        <v>0.53125</v>
      </c>
      <c r="M95" s="76">
        <f t="shared" si="10"/>
        <v>0</v>
      </c>
      <c r="N95" s="77">
        <f t="shared" si="11"/>
        <v>6.25</v>
      </c>
      <c r="O95" s="111">
        <v>900</v>
      </c>
      <c r="P95" s="143">
        <v>104</v>
      </c>
      <c r="Q95" s="144"/>
      <c r="R95" s="145">
        <v>2</v>
      </c>
      <c r="S95" s="145">
        <v>3</v>
      </c>
      <c r="T95" s="27"/>
      <c r="U95" s="118">
        <v>8</v>
      </c>
      <c r="V95" s="119"/>
      <c r="W95" s="119"/>
      <c r="X95" s="119"/>
      <c r="Y95" s="119"/>
      <c r="Z95" s="119"/>
      <c r="AA95" s="118"/>
      <c r="AB95" s="119"/>
      <c r="AC95" s="119"/>
      <c r="AD95" s="119"/>
      <c r="AE95" s="119"/>
      <c r="AF95" s="119"/>
      <c r="AG95" s="119"/>
      <c r="AH95" s="119"/>
      <c r="AI95" s="118"/>
      <c r="AJ95" s="119">
        <v>6</v>
      </c>
      <c r="AK95" s="119">
        <v>5</v>
      </c>
      <c r="AL95" s="119"/>
      <c r="AM95" s="119"/>
      <c r="AN95" s="119"/>
      <c r="AO95" s="119">
        <v>7</v>
      </c>
      <c r="AP95" s="119">
        <v>4</v>
      </c>
      <c r="AQ95" s="118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86"/>
      <c r="IS95"/>
      <c r="IT95"/>
      <c r="IU95"/>
      <c r="IV95"/>
      <c r="IW95"/>
    </row>
    <row r="96" spans="1:257">
      <c r="A96" s="117">
        <v>1993</v>
      </c>
      <c r="B96" s="67"/>
      <c r="C96" s="103">
        <f>D95</f>
        <v>32021</v>
      </c>
      <c r="D96" s="104">
        <v>33465</v>
      </c>
      <c r="E96" s="157">
        <f t="shared" si="12"/>
        <v>1444</v>
      </c>
      <c r="F96" s="106">
        <v>68</v>
      </c>
      <c r="G96" s="146" t="s">
        <v>75</v>
      </c>
      <c r="H96" s="108"/>
      <c r="I96" s="120">
        <v>225</v>
      </c>
      <c r="J96" s="110">
        <v>0.54166666666666696</v>
      </c>
      <c r="K96" s="109">
        <v>226</v>
      </c>
      <c r="L96" s="110">
        <v>0.6875</v>
      </c>
      <c r="M96" s="76">
        <f t="shared" si="10"/>
        <v>1</v>
      </c>
      <c r="N96" s="77">
        <f t="shared" si="11"/>
        <v>3.5</v>
      </c>
      <c r="O96" s="111">
        <v>900</v>
      </c>
      <c r="P96" s="143">
        <v>104</v>
      </c>
      <c r="Q96" s="144"/>
      <c r="R96" s="145">
        <v>2</v>
      </c>
      <c r="S96" s="145">
        <v>3</v>
      </c>
      <c r="T96" s="27"/>
      <c r="U96" s="118">
        <v>8</v>
      </c>
      <c r="V96" s="119"/>
      <c r="W96" s="119"/>
      <c r="X96" s="119"/>
      <c r="Y96" s="119"/>
      <c r="Z96" s="119"/>
      <c r="AA96" s="118"/>
      <c r="AB96" s="119"/>
      <c r="AC96" s="119"/>
      <c r="AD96" s="119"/>
      <c r="AE96" s="119"/>
      <c r="AF96" s="119"/>
      <c r="AG96" s="119"/>
      <c r="AH96" s="119"/>
      <c r="AI96" s="118"/>
      <c r="AJ96" s="119">
        <v>6</v>
      </c>
      <c r="AK96" s="119">
        <v>5</v>
      </c>
      <c r="AL96" s="119"/>
      <c r="AM96" s="119"/>
      <c r="AN96" s="119"/>
      <c r="AO96" s="119">
        <v>7</v>
      </c>
      <c r="AP96" s="119">
        <v>4</v>
      </c>
      <c r="AQ96" s="118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86"/>
      <c r="IS96"/>
      <c r="IT96"/>
      <c r="IU96"/>
      <c r="IV96"/>
      <c r="IW96"/>
    </row>
    <row r="97" spans="1:257">
      <c r="A97" s="117">
        <v>1993</v>
      </c>
      <c r="B97" s="67"/>
      <c r="C97" s="103">
        <v>33465</v>
      </c>
      <c r="D97" s="104">
        <v>39212</v>
      </c>
      <c r="E97" s="157">
        <f t="shared" si="12"/>
        <v>5747</v>
      </c>
      <c r="F97" s="106">
        <v>69</v>
      </c>
      <c r="G97" s="146" t="s">
        <v>75</v>
      </c>
      <c r="H97" s="108"/>
      <c r="I97" s="120">
        <v>226</v>
      </c>
      <c r="J97" s="110">
        <v>0.69791666666666696</v>
      </c>
      <c r="K97" s="109">
        <v>231</v>
      </c>
      <c r="L97" s="110">
        <v>0.29166666666666702</v>
      </c>
      <c r="M97" s="76">
        <f t="shared" si="10"/>
        <v>4</v>
      </c>
      <c r="N97" s="77">
        <f t="shared" si="11"/>
        <v>14.25</v>
      </c>
      <c r="O97" s="111">
        <v>900</v>
      </c>
      <c r="P97" s="143">
        <v>104</v>
      </c>
      <c r="Q97" s="144"/>
      <c r="R97" s="145">
        <v>2</v>
      </c>
      <c r="S97" s="145">
        <v>3</v>
      </c>
      <c r="T97" s="27"/>
      <c r="U97" s="118">
        <v>8</v>
      </c>
      <c r="V97" s="119"/>
      <c r="W97" s="119"/>
      <c r="X97" s="119"/>
      <c r="Y97" s="119"/>
      <c r="Z97" s="119"/>
      <c r="AA97" s="118"/>
      <c r="AB97" s="119"/>
      <c r="AC97" s="119"/>
      <c r="AD97" s="119"/>
      <c r="AE97" s="119"/>
      <c r="AF97" s="119"/>
      <c r="AG97" s="119"/>
      <c r="AH97" s="119"/>
      <c r="AI97" s="118"/>
      <c r="AJ97" s="119">
        <v>6</v>
      </c>
      <c r="AK97" s="119">
        <v>5</v>
      </c>
      <c r="AL97" s="119"/>
      <c r="AM97" s="119"/>
      <c r="AN97" s="119"/>
      <c r="AO97" s="119">
        <v>7</v>
      </c>
      <c r="AP97" s="119">
        <v>4</v>
      </c>
      <c r="AQ97" s="118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64" t="s">
        <v>96</v>
      </c>
      <c r="IS97"/>
      <c r="IT97"/>
      <c r="IU97"/>
      <c r="IV97"/>
      <c r="IW97"/>
    </row>
    <row r="98" spans="1:257">
      <c r="A98" s="117">
        <v>1993</v>
      </c>
      <c r="B98" s="67"/>
      <c r="C98" s="121">
        <v>356228</v>
      </c>
      <c r="D98" s="122">
        <v>4525</v>
      </c>
      <c r="E98" s="157">
        <f>D98-C98+358336</f>
        <v>6633</v>
      </c>
      <c r="F98" s="123">
        <v>70</v>
      </c>
      <c r="G98" s="147" t="s">
        <v>79</v>
      </c>
      <c r="H98" s="125"/>
      <c r="I98" s="141">
        <v>225</v>
      </c>
      <c r="J98" s="127">
        <v>0.47916666666666702</v>
      </c>
      <c r="K98" s="126">
        <v>226</v>
      </c>
      <c r="L98" s="127">
        <v>0.6875</v>
      </c>
      <c r="M98" s="76">
        <f t="shared" si="10"/>
        <v>1</v>
      </c>
      <c r="N98" s="77">
        <f t="shared" si="11"/>
        <v>5</v>
      </c>
      <c r="O98" s="128">
        <v>900</v>
      </c>
      <c r="P98" s="148">
        <v>124</v>
      </c>
      <c r="Q98" s="149"/>
      <c r="R98" s="150">
        <v>2</v>
      </c>
      <c r="S98" s="150">
        <v>3</v>
      </c>
      <c r="T98" s="151"/>
      <c r="U98" s="134">
        <v>19</v>
      </c>
      <c r="V98" s="31">
        <v>21</v>
      </c>
      <c r="W98" s="31">
        <v>22</v>
      </c>
      <c r="X98" s="31">
        <v>20</v>
      </c>
      <c r="Y98" s="31"/>
      <c r="Z98" s="31"/>
      <c r="AA98" s="134"/>
      <c r="AB98" s="31"/>
      <c r="AC98" s="31"/>
      <c r="AD98" s="31"/>
      <c r="AE98" s="31"/>
      <c r="AF98" s="31"/>
      <c r="AG98" s="31"/>
      <c r="AH98" s="31"/>
      <c r="AI98" s="134"/>
      <c r="AJ98" s="31"/>
      <c r="AK98" s="31"/>
      <c r="AL98" s="31"/>
      <c r="AM98" s="31"/>
      <c r="AN98" s="31"/>
      <c r="AO98" s="31"/>
      <c r="AP98" s="31"/>
      <c r="AQ98" s="134">
        <v>4</v>
      </c>
      <c r="AR98" s="31">
        <v>5</v>
      </c>
      <c r="AS98" s="31">
        <v>6</v>
      </c>
      <c r="AT98" s="31">
        <v>7</v>
      </c>
      <c r="AU98" s="31">
        <v>8</v>
      </c>
      <c r="AV98" s="31">
        <v>9</v>
      </c>
      <c r="AW98" s="31">
        <v>10</v>
      </c>
      <c r="AX98" s="31">
        <v>11</v>
      </c>
      <c r="AY98" s="31">
        <v>12</v>
      </c>
      <c r="AZ98" s="31">
        <v>13</v>
      </c>
      <c r="BA98" s="31">
        <v>14</v>
      </c>
      <c r="BB98" s="31">
        <v>15</v>
      </c>
      <c r="BC98" s="31">
        <v>16</v>
      </c>
      <c r="BD98" s="31">
        <v>17</v>
      </c>
      <c r="BE98" s="31">
        <v>18</v>
      </c>
      <c r="BF98" s="86"/>
      <c r="IS98"/>
      <c r="IT98"/>
      <c r="IU98"/>
      <c r="IV98"/>
      <c r="IW98"/>
    </row>
    <row r="99" spans="1:257">
      <c r="A99" s="117">
        <v>1993</v>
      </c>
      <c r="B99" s="67"/>
      <c r="C99" s="89"/>
      <c r="D99" s="90"/>
      <c r="E99" s="91"/>
      <c r="F99" s="92"/>
      <c r="G99" s="159"/>
      <c r="H99" s="160"/>
      <c r="I99" s="142">
        <f>I98</f>
        <v>225</v>
      </c>
      <c r="J99" s="96">
        <f>J98</f>
        <v>0.47916666666666702</v>
      </c>
      <c r="K99" s="142">
        <f>K98</f>
        <v>226</v>
      </c>
      <c r="L99" s="96">
        <f>L98</f>
        <v>0.6875</v>
      </c>
      <c r="M99" s="76">
        <f t="shared" si="10"/>
        <v>1</v>
      </c>
      <c r="N99" s="77">
        <f t="shared" si="11"/>
        <v>5</v>
      </c>
      <c r="O99" s="97">
        <v>900</v>
      </c>
      <c r="P99" s="153">
        <v>211</v>
      </c>
      <c r="Q99" s="154"/>
      <c r="R99" s="155">
        <v>2</v>
      </c>
      <c r="S99" s="155">
        <v>3</v>
      </c>
      <c r="T99" s="156"/>
      <c r="U99" s="135"/>
      <c r="V99" s="136"/>
      <c r="W99" s="136"/>
      <c r="X99" s="136"/>
      <c r="Y99" s="136"/>
      <c r="Z99" s="136"/>
      <c r="AA99" s="135">
        <v>4</v>
      </c>
      <c r="AB99" s="136">
        <v>5</v>
      </c>
      <c r="AC99" s="136">
        <v>6</v>
      </c>
      <c r="AD99" s="136">
        <v>7</v>
      </c>
      <c r="AE99" s="136">
        <v>8</v>
      </c>
      <c r="AF99" s="136">
        <v>9</v>
      </c>
      <c r="AG99" s="136"/>
      <c r="AH99" s="136"/>
      <c r="AI99" s="135"/>
      <c r="AJ99" s="136"/>
      <c r="AK99" s="136"/>
      <c r="AL99" s="136"/>
      <c r="AM99" s="136"/>
      <c r="AN99" s="136"/>
      <c r="AO99" s="136"/>
      <c r="AP99" s="136"/>
      <c r="AQ99" s="135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64" t="s">
        <v>93</v>
      </c>
      <c r="IS99"/>
      <c r="IT99"/>
      <c r="IU99"/>
      <c r="IV99"/>
      <c r="IW99"/>
    </row>
    <row r="100" spans="1:257">
      <c r="A100" s="117">
        <v>1993</v>
      </c>
      <c r="B100" s="67"/>
      <c r="C100" s="121">
        <v>4525</v>
      </c>
      <c r="D100" s="122">
        <v>4582</v>
      </c>
      <c r="E100" s="157">
        <f>D100-C100</f>
        <v>57</v>
      </c>
      <c r="F100" s="123">
        <v>71</v>
      </c>
      <c r="G100" s="147" t="s">
        <v>79</v>
      </c>
      <c r="H100" s="125"/>
      <c r="I100" s="141">
        <v>226</v>
      </c>
      <c r="J100" s="127">
        <v>0.69791666666666696</v>
      </c>
      <c r="K100" s="126">
        <v>226</v>
      </c>
      <c r="L100" s="127">
        <v>0.69791666666666696</v>
      </c>
      <c r="M100" s="76">
        <f t="shared" si="10"/>
        <v>0</v>
      </c>
      <c r="N100" s="77">
        <f t="shared" si="11"/>
        <v>0</v>
      </c>
      <c r="O100" s="128">
        <v>900</v>
      </c>
      <c r="P100" s="148">
        <v>124</v>
      </c>
      <c r="Q100" s="149"/>
      <c r="R100" s="150">
        <v>2</v>
      </c>
      <c r="S100" s="150">
        <v>3</v>
      </c>
      <c r="T100" s="151"/>
      <c r="U100" s="134">
        <v>19</v>
      </c>
      <c r="V100" s="31">
        <v>21</v>
      </c>
      <c r="W100" s="31">
        <v>22</v>
      </c>
      <c r="X100" s="31">
        <v>20</v>
      </c>
      <c r="Y100" s="31"/>
      <c r="Z100" s="31"/>
      <c r="AA100" s="134"/>
      <c r="AB100" s="31"/>
      <c r="AC100" s="31"/>
      <c r="AD100" s="31"/>
      <c r="AE100" s="31"/>
      <c r="AF100" s="31"/>
      <c r="AG100" s="31"/>
      <c r="AH100" s="31"/>
      <c r="AI100" s="134"/>
      <c r="AJ100" s="31"/>
      <c r="AK100" s="31"/>
      <c r="AL100" s="31"/>
      <c r="AM100" s="31"/>
      <c r="AN100" s="31"/>
      <c r="AO100" s="31"/>
      <c r="AP100" s="31"/>
      <c r="AQ100" s="134">
        <v>4</v>
      </c>
      <c r="AR100" s="31">
        <v>5</v>
      </c>
      <c r="AS100" s="31">
        <v>6</v>
      </c>
      <c r="AT100" s="31">
        <v>7</v>
      </c>
      <c r="AU100" s="31">
        <v>8</v>
      </c>
      <c r="AV100" s="31">
        <v>9</v>
      </c>
      <c r="AW100" s="31">
        <v>10</v>
      </c>
      <c r="AX100" s="31">
        <v>11</v>
      </c>
      <c r="AY100" s="31">
        <v>12</v>
      </c>
      <c r="AZ100" s="31">
        <v>13</v>
      </c>
      <c r="BA100" s="31">
        <v>14</v>
      </c>
      <c r="BB100" s="31">
        <v>15</v>
      </c>
      <c r="BC100" s="31">
        <v>16</v>
      </c>
      <c r="BD100" s="31">
        <v>17</v>
      </c>
      <c r="BE100" s="31">
        <v>18</v>
      </c>
      <c r="BF100" s="86"/>
      <c r="IS100"/>
      <c r="IT100"/>
      <c r="IU100"/>
      <c r="IV100"/>
      <c r="IW100"/>
    </row>
    <row r="101" spans="1:257">
      <c r="A101" s="117">
        <v>1993</v>
      </c>
      <c r="B101" s="67"/>
      <c r="C101" s="89"/>
      <c r="D101" s="90"/>
      <c r="E101" s="91"/>
      <c r="F101" s="92"/>
      <c r="G101" s="159"/>
      <c r="H101" s="160"/>
      <c r="I101" s="142">
        <f>I100</f>
        <v>226</v>
      </c>
      <c r="J101" s="96">
        <f>J100</f>
        <v>0.69791666666666696</v>
      </c>
      <c r="K101" s="142">
        <f>K100</f>
        <v>226</v>
      </c>
      <c r="L101" s="96">
        <f>L100</f>
        <v>0.69791666666666696</v>
      </c>
      <c r="M101" s="76">
        <f t="shared" si="10"/>
        <v>0</v>
      </c>
      <c r="N101" s="77">
        <f t="shared" si="11"/>
        <v>0</v>
      </c>
      <c r="O101" s="97">
        <v>900</v>
      </c>
      <c r="P101" s="153">
        <v>211</v>
      </c>
      <c r="Q101" s="154"/>
      <c r="R101" s="155">
        <v>2</v>
      </c>
      <c r="S101" s="155">
        <v>3</v>
      </c>
      <c r="T101" s="156"/>
      <c r="U101" s="135"/>
      <c r="V101" s="136"/>
      <c r="W101" s="136"/>
      <c r="X101" s="136"/>
      <c r="Y101" s="136"/>
      <c r="Z101" s="136"/>
      <c r="AA101" s="135">
        <v>4</v>
      </c>
      <c r="AB101" s="136">
        <v>5</v>
      </c>
      <c r="AC101" s="136">
        <v>6</v>
      </c>
      <c r="AD101" s="136">
        <v>7</v>
      </c>
      <c r="AE101" s="136">
        <v>8</v>
      </c>
      <c r="AF101" s="136">
        <v>9</v>
      </c>
      <c r="AG101" s="136"/>
      <c r="AH101" s="136"/>
      <c r="AI101" s="135"/>
      <c r="AJ101" s="136"/>
      <c r="AK101" s="136"/>
      <c r="AL101" s="136"/>
      <c r="AM101" s="136"/>
      <c r="AN101" s="136"/>
      <c r="AO101" s="136"/>
      <c r="AP101" s="136"/>
      <c r="AQ101" s="135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64" t="s">
        <v>93</v>
      </c>
      <c r="IS101"/>
      <c r="IT101"/>
      <c r="IU101"/>
      <c r="IV101"/>
      <c r="IW101"/>
    </row>
    <row r="102" spans="1:257">
      <c r="A102" s="117">
        <v>1993</v>
      </c>
      <c r="B102" s="67"/>
      <c r="C102" s="103">
        <v>4582</v>
      </c>
      <c r="D102" s="104">
        <v>22864</v>
      </c>
      <c r="E102" s="157">
        <f>D102-C102</f>
        <v>18282</v>
      </c>
      <c r="F102" s="106">
        <v>72</v>
      </c>
      <c r="G102" s="146" t="s">
        <v>79</v>
      </c>
      <c r="H102" s="108"/>
      <c r="I102" s="120">
        <v>226</v>
      </c>
      <c r="J102" s="110">
        <v>0.70833333333333304</v>
      </c>
      <c r="K102" s="109">
        <v>231</v>
      </c>
      <c r="L102" s="110">
        <v>0.29166666666666702</v>
      </c>
      <c r="M102" s="76">
        <f t="shared" si="10"/>
        <v>4</v>
      </c>
      <c r="N102" s="77">
        <f t="shared" si="11"/>
        <v>14</v>
      </c>
      <c r="O102" s="111">
        <v>900</v>
      </c>
      <c r="P102" s="143">
        <v>124</v>
      </c>
      <c r="Q102" s="144"/>
      <c r="R102" s="145">
        <v>2</v>
      </c>
      <c r="S102" s="145">
        <v>3</v>
      </c>
      <c r="T102" s="27"/>
      <c r="U102" s="118">
        <v>19</v>
      </c>
      <c r="V102" s="119">
        <v>21</v>
      </c>
      <c r="W102" s="119">
        <v>22</v>
      </c>
      <c r="X102" s="119">
        <v>20</v>
      </c>
      <c r="Y102" s="119"/>
      <c r="Z102" s="119"/>
      <c r="AA102" s="118"/>
      <c r="AB102" s="119"/>
      <c r="AC102" s="119"/>
      <c r="AD102" s="119"/>
      <c r="AE102" s="119"/>
      <c r="AF102" s="119"/>
      <c r="AG102" s="119"/>
      <c r="AH102" s="119"/>
      <c r="AI102" s="118"/>
      <c r="AJ102" s="119"/>
      <c r="AK102" s="119"/>
      <c r="AL102" s="119"/>
      <c r="AM102" s="119"/>
      <c r="AN102" s="119"/>
      <c r="AO102" s="119"/>
      <c r="AP102" s="119"/>
      <c r="AQ102" s="118">
        <v>4</v>
      </c>
      <c r="AR102" s="119">
        <v>5</v>
      </c>
      <c r="AS102" s="119">
        <v>6</v>
      </c>
      <c r="AT102" s="119">
        <v>7</v>
      </c>
      <c r="AU102" s="119">
        <v>8</v>
      </c>
      <c r="AV102" s="119">
        <v>9</v>
      </c>
      <c r="AW102" s="119">
        <v>10</v>
      </c>
      <c r="AX102" s="119">
        <v>11</v>
      </c>
      <c r="AY102" s="119">
        <v>12</v>
      </c>
      <c r="AZ102" s="119">
        <v>13</v>
      </c>
      <c r="BA102" s="119">
        <v>14</v>
      </c>
      <c r="BB102" s="119">
        <v>15</v>
      </c>
      <c r="BC102" s="119">
        <v>16</v>
      </c>
      <c r="BD102" s="119">
        <v>17</v>
      </c>
      <c r="BE102" s="119">
        <v>18</v>
      </c>
      <c r="BF102" s="164" t="s">
        <v>97</v>
      </c>
      <c r="IS102"/>
      <c r="IT102"/>
      <c r="IU102"/>
      <c r="IV102"/>
      <c r="IW102"/>
    </row>
    <row r="103" spans="1:257">
      <c r="A103" s="117">
        <v>1993</v>
      </c>
      <c r="B103" s="67"/>
      <c r="C103" s="103">
        <v>22664</v>
      </c>
      <c r="D103" s="104">
        <v>22706</v>
      </c>
      <c r="E103" s="157">
        <f>D103-C103</f>
        <v>42</v>
      </c>
      <c r="F103" s="106">
        <v>73</v>
      </c>
      <c r="G103" s="146" t="s">
        <v>79</v>
      </c>
      <c r="H103" s="108"/>
      <c r="I103" s="109">
        <v>231</v>
      </c>
      <c r="J103" s="110">
        <v>0.30208333333333298</v>
      </c>
      <c r="K103" s="109">
        <v>231</v>
      </c>
      <c r="L103" s="110">
        <v>0.30208333333333298</v>
      </c>
      <c r="M103" s="76">
        <f t="shared" si="10"/>
        <v>0</v>
      </c>
      <c r="N103" s="77">
        <f t="shared" si="11"/>
        <v>0</v>
      </c>
      <c r="O103" s="111">
        <v>900</v>
      </c>
      <c r="P103" s="143">
        <v>124</v>
      </c>
      <c r="Q103" s="144"/>
      <c r="R103" s="145">
        <v>2</v>
      </c>
      <c r="S103" s="145">
        <v>3</v>
      </c>
      <c r="T103" s="27"/>
      <c r="U103" s="118">
        <v>19</v>
      </c>
      <c r="V103" s="119">
        <v>21</v>
      </c>
      <c r="W103" s="119">
        <v>22</v>
      </c>
      <c r="X103" s="119">
        <v>20</v>
      </c>
      <c r="Y103" s="119"/>
      <c r="Z103" s="119"/>
      <c r="AA103" s="118"/>
      <c r="AB103" s="119"/>
      <c r="AC103" s="119"/>
      <c r="AD103" s="119"/>
      <c r="AE103" s="119"/>
      <c r="AF103" s="119"/>
      <c r="AG103" s="119"/>
      <c r="AH103" s="119"/>
      <c r="AI103" s="118"/>
      <c r="AJ103" s="119"/>
      <c r="AK103" s="119"/>
      <c r="AL103" s="119"/>
      <c r="AM103" s="119"/>
      <c r="AN103" s="119"/>
      <c r="AO103" s="119"/>
      <c r="AP103" s="119"/>
      <c r="AQ103" s="118">
        <v>4</v>
      </c>
      <c r="AR103" s="119">
        <v>5</v>
      </c>
      <c r="AS103" s="119">
        <v>6</v>
      </c>
      <c r="AT103" s="119">
        <v>7</v>
      </c>
      <c r="AU103" s="119">
        <v>8</v>
      </c>
      <c r="AV103" s="119">
        <v>9</v>
      </c>
      <c r="AW103" s="119">
        <v>10</v>
      </c>
      <c r="AX103" s="119">
        <v>11</v>
      </c>
      <c r="AY103" s="119">
        <v>12</v>
      </c>
      <c r="AZ103" s="119">
        <v>13</v>
      </c>
      <c r="BA103" s="119">
        <v>14</v>
      </c>
      <c r="BB103" s="119">
        <v>15</v>
      </c>
      <c r="BC103" s="119">
        <v>16</v>
      </c>
      <c r="BD103" s="119">
        <v>17</v>
      </c>
      <c r="BE103" s="119">
        <v>18</v>
      </c>
      <c r="BF103" s="86"/>
      <c r="IS103"/>
      <c r="IT103"/>
      <c r="IU103"/>
      <c r="IV103"/>
      <c r="IW103"/>
    </row>
    <row r="104" spans="1:257">
      <c r="A104" s="117">
        <v>1993</v>
      </c>
      <c r="B104" s="67"/>
      <c r="C104" s="103">
        <v>22706</v>
      </c>
      <c r="D104" s="104">
        <v>281316</v>
      </c>
      <c r="E104" s="157">
        <f>D104-C104</f>
        <v>258610</v>
      </c>
      <c r="F104" s="106">
        <v>74</v>
      </c>
      <c r="G104" s="146" t="s">
        <v>79</v>
      </c>
      <c r="H104" s="108"/>
      <c r="I104" s="109">
        <v>231</v>
      </c>
      <c r="J104" s="110">
        <v>0.3125</v>
      </c>
      <c r="K104" s="109">
        <v>300</v>
      </c>
      <c r="L104" s="110">
        <v>0.375</v>
      </c>
      <c r="M104" s="76">
        <f t="shared" si="10"/>
        <v>69</v>
      </c>
      <c r="N104" s="77">
        <f t="shared" si="11"/>
        <v>1.5</v>
      </c>
      <c r="O104" s="111">
        <v>900</v>
      </c>
      <c r="P104" s="143">
        <v>124</v>
      </c>
      <c r="Q104" s="144"/>
      <c r="R104" s="145">
        <v>2</v>
      </c>
      <c r="S104" s="145">
        <v>3</v>
      </c>
      <c r="T104" s="27"/>
      <c r="U104" s="118">
        <v>19</v>
      </c>
      <c r="V104" s="119">
        <v>21</v>
      </c>
      <c r="W104" s="119"/>
      <c r="X104" s="119">
        <v>20</v>
      </c>
      <c r="Y104" s="119"/>
      <c r="Z104" s="119"/>
      <c r="AA104" s="118"/>
      <c r="AB104" s="119"/>
      <c r="AC104" s="119"/>
      <c r="AD104" s="119"/>
      <c r="AE104" s="119"/>
      <c r="AF104" s="119"/>
      <c r="AG104" s="119"/>
      <c r="AH104" s="119"/>
      <c r="AI104" s="118"/>
      <c r="AJ104" s="119"/>
      <c r="AK104" s="119"/>
      <c r="AL104" s="119"/>
      <c r="AM104" s="119"/>
      <c r="AN104" s="119"/>
      <c r="AO104" s="119"/>
      <c r="AP104" s="119"/>
      <c r="AQ104" s="118">
        <v>4</v>
      </c>
      <c r="AR104" s="119">
        <v>5</v>
      </c>
      <c r="AS104" s="119">
        <v>6</v>
      </c>
      <c r="AT104" s="119">
        <v>7</v>
      </c>
      <c r="AU104" s="119">
        <v>8</v>
      </c>
      <c r="AV104" s="119">
        <v>9</v>
      </c>
      <c r="AW104" s="119">
        <v>10</v>
      </c>
      <c r="AX104" s="119">
        <v>11</v>
      </c>
      <c r="AY104" s="119">
        <v>12</v>
      </c>
      <c r="AZ104" s="119">
        <v>13</v>
      </c>
      <c r="BA104" s="119">
        <v>14</v>
      </c>
      <c r="BB104" s="119">
        <v>15</v>
      </c>
      <c r="BC104" s="119">
        <v>16</v>
      </c>
      <c r="BD104" s="119">
        <v>17</v>
      </c>
      <c r="BE104" s="119">
        <v>18</v>
      </c>
      <c r="BF104" s="86"/>
      <c r="IS104"/>
      <c r="IT104"/>
      <c r="IU104"/>
      <c r="IV104"/>
      <c r="IW104"/>
    </row>
    <row r="105" spans="1:257">
      <c r="A105" s="87">
        <v>1993</v>
      </c>
      <c r="B105" s="88"/>
      <c r="C105" s="103">
        <f>D104</f>
        <v>281316</v>
      </c>
      <c r="D105" s="104">
        <v>39212</v>
      </c>
      <c r="E105" s="157">
        <f>D105-C105+$E$3</f>
        <v>116232</v>
      </c>
      <c r="F105" s="106">
        <v>75</v>
      </c>
      <c r="G105" s="146" t="s">
        <v>79</v>
      </c>
      <c r="H105" s="108"/>
      <c r="I105" s="109">
        <v>300</v>
      </c>
      <c r="J105" s="110">
        <v>0.41666666666666702</v>
      </c>
      <c r="K105" s="109">
        <v>45</v>
      </c>
      <c r="L105" s="110">
        <v>0.8125</v>
      </c>
      <c r="M105" s="76">
        <f>TRUNC((K105-I105)+(L105-J105)+365)</f>
        <v>110</v>
      </c>
      <c r="N105" s="77">
        <f>ROUND(((K105-I105)+(L105-J105)-M105+365)*24,2)</f>
        <v>9.5</v>
      </c>
      <c r="O105" s="111">
        <v>1800</v>
      </c>
      <c r="P105" s="143">
        <v>123</v>
      </c>
      <c r="Q105" s="144"/>
      <c r="R105" s="145">
        <v>2</v>
      </c>
      <c r="S105" s="145">
        <v>3</v>
      </c>
      <c r="T105" s="27"/>
      <c r="U105" s="118">
        <v>19</v>
      </c>
      <c r="V105" s="119">
        <v>21</v>
      </c>
      <c r="W105" s="119"/>
      <c r="X105" s="119">
        <v>20</v>
      </c>
      <c r="Y105" s="119"/>
      <c r="Z105" s="119"/>
      <c r="AA105" s="118"/>
      <c r="AB105" s="119"/>
      <c r="AC105" s="119"/>
      <c r="AD105" s="119"/>
      <c r="AE105" s="119"/>
      <c r="AF105" s="119"/>
      <c r="AG105" s="119"/>
      <c r="AH105" s="119"/>
      <c r="AI105" s="118"/>
      <c r="AJ105" s="119"/>
      <c r="AK105" s="119"/>
      <c r="AL105" s="119"/>
      <c r="AM105" s="119"/>
      <c r="AN105" s="119"/>
      <c r="AO105" s="119"/>
      <c r="AP105" s="119"/>
      <c r="AQ105" s="118">
        <v>4</v>
      </c>
      <c r="AR105" s="119">
        <v>5</v>
      </c>
      <c r="AS105" s="119">
        <v>6</v>
      </c>
      <c r="AT105" s="119">
        <v>7</v>
      </c>
      <c r="AU105" s="119">
        <v>8</v>
      </c>
      <c r="AV105" s="119">
        <v>9</v>
      </c>
      <c r="AW105" s="119">
        <v>10</v>
      </c>
      <c r="AX105" s="119">
        <v>11</v>
      </c>
      <c r="AY105" s="119">
        <v>12</v>
      </c>
      <c r="AZ105" s="119">
        <v>13</v>
      </c>
      <c r="BA105" s="119">
        <v>14</v>
      </c>
      <c r="BB105" s="119">
        <v>15</v>
      </c>
      <c r="BC105" s="119">
        <v>16</v>
      </c>
      <c r="BD105" s="119">
        <v>17</v>
      </c>
      <c r="BE105" s="119">
        <v>18</v>
      </c>
      <c r="BF105" s="86"/>
      <c r="IS105"/>
      <c r="IT105"/>
      <c r="IU105"/>
      <c r="IV105"/>
      <c r="IW105"/>
    </row>
    <row r="106" spans="1:257">
      <c r="A106" s="28">
        <v>1994</v>
      </c>
      <c r="B106" s="67"/>
      <c r="C106" s="103">
        <v>39212</v>
      </c>
      <c r="D106" s="104">
        <v>39226</v>
      </c>
      <c r="E106" s="157">
        <f>D106-C106</f>
        <v>14</v>
      </c>
      <c r="F106" s="106">
        <v>76</v>
      </c>
      <c r="G106" s="146" t="s">
        <v>79</v>
      </c>
      <c r="H106" s="108"/>
      <c r="I106" s="109">
        <v>231</v>
      </c>
      <c r="J106" s="110">
        <v>0.30208333333333298</v>
      </c>
      <c r="K106" s="109">
        <v>231</v>
      </c>
      <c r="L106" s="110">
        <v>0.30208333333333298</v>
      </c>
      <c r="M106" s="76">
        <f t="shared" ref="M106:M127" si="13">TRUNC((K106-I106)+(L106-J106))</f>
        <v>0</v>
      </c>
      <c r="N106" s="77">
        <f t="shared" ref="N106:N127" si="14">ROUND(((K106-I106)+(L106-J106)-M106)*24,2)</f>
        <v>0</v>
      </c>
      <c r="O106" s="111" t="s">
        <v>98</v>
      </c>
      <c r="P106" s="143">
        <v>105</v>
      </c>
      <c r="Q106" s="144"/>
      <c r="R106" s="145">
        <v>2</v>
      </c>
      <c r="S106" s="145">
        <v>3</v>
      </c>
      <c r="T106" s="27"/>
      <c r="U106" s="118"/>
      <c r="V106" s="119"/>
      <c r="W106" s="119"/>
      <c r="X106" s="119"/>
      <c r="Y106" s="119"/>
      <c r="Z106" s="165" t="s">
        <v>99</v>
      </c>
      <c r="AA106" s="118"/>
      <c r="AB106" s="119"/>
      <c r="AC106" s="119"/>
      <c r="AD106" s="119"/>
      <c r="AE106" s="119"/>
      <c r="AF106" s="119"/>
      <c r="AG106" s="119"/>
      <c r="AH106" s="119"/>
      <c r="AI106" s="118"/>
      <c r="AJ106" s="119"/>
      <c r="AK106" s="119"/>
      <c r="AL106" s="119"/>
      <c r="AM106" s="119"/>
      <c r="AN106" s="119"/>
      <c r="AO106" s="119"/>
      <c r="AP106" s="119"/>
      <c r="AQ106" s="118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86"/>
      <c r="IS106"/>
      <c r="IT106"/>
      <c r="IU106"/>
      <c r="IV106"/>
      <c r="IW106"/>
    </row>
    <row r="107" spans="1:257">
      <c r="A107" s="117">
        <v>1994</v>
      </c>
      <c r="B107" s="67"/>
      <c r="C107" s="103">
        <f>D106</f>
        <v>39226</v>
      </c>
      <c r="D107" s="104">
        <v>40802</v>
      </c>
      <c r="E107" s="157">
        <f>D107-C107</f>
        <v>1576</v>
      </c>
      <c r="F107" s="106">
        <v>77</v>
      </c>
      <c r="G107" s="146" t="s">
        <v>79</v>
      </c>
      <c r="H107" s="108"/>
      <c r="I107" s="109">
        <v>48</v>
      </c>
      <c r="J107" s="110">
        <v>0.85972222222222205</v>
      </c>
      <c r="K107" s="109">
        <v>48</v>
      </c>
      <c r="L107" s="110">
        <v>0.85972222222222205</v>
      </c>
      <c r="M107" s="76">
        <f t="shared" si="13"/>
        <v>0</v>
      </c>
      <c r="N107" s="77">
        <f t="shared" si="14"/>
        <v>0</v>
      </c>
      <c r="O107" s="111">
        <v>300</v>
      </c>
      <c r="P107" s="143">
        <v>102</v>
      </c>
      <c r="Q107" s="144"/>
      <c r="R107" s="145">
        <v>2</v>
      </c>
      <c r="S107" s="145">
        <v>3</v>
      </c>
      <c r="T107" s="27"/>
      <c r="U107" s="118"/>
      <c r="V107" s="119"/>
      <c r="W107" s="119"/>
      <c r="X107" s="119"/>
      <c r="Y107" s="165" t="s">
        <v>100</v>
      </c>
      <c r="Z107" s="119"/>
      <c r="AA107" s="118"/>
      <c r="AB107" s="119"/>
      <c r="AC107" s="119"/>
      <c r="AD107" s="119"/>
      <c r="AE107" s="119"/>
      <c r="AF107" s="119"/>
      <c r="AG107" s="119"/>
      <c r="AH107" s="119"/>
      <c r="AI107" s="118"/>
      <c r="AJ107" s="119"/>
      <c r="AK107" s="119"/>
      <c r="AL107" s="119"/>
      <c r="AM107" s="119"/>
      <c r="AN107" s="119"/>
      <c r="AO107" s="119"/>
      <c r="AP107" s="119"/>
      <c r="AQ107" s="118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64" t="s">
        <v>101</v>
      </c>
      <c r="IS107"/>
      <c r="IT107"/>
      <c r="IU107"/>
      <c r="IV107"/>
      <c r="IW107"/>
    </row>
    <row r="108" spans="1:257">
      <c r="A108" s="117">
        <v>1994</v>
      </c>
      <c r="B108" s="67"/>
      <c r="C108" s="103">
        <v>129840</v>
      </c>
      <c r="D108" s="104">
        <v>149536</v>
      </c>
      <c r="E108" s="157">
        <f>D108-C108</f>
        <v>19696</v>
      </c>
      <c r="F108" s="106">
        <v>78</v>
      </c>
      <c r="G108" s="146" t="s">
        <v>75</v>
      </c>
      <c r="H108" s="108"/>
      <c r="I108" s="109">
        <v>45</v>
      </c>
      <c r="J108" s="110">
        <v>0.83333333333333304</v>
      </c>
      <c r="K108" s="109">
        <v>56</v>
      </c>
      <c r="L108" s="110">
        <v>0.33333333333333298</v>
      </c>
      <c r="M108" s="76">
        <f t="shared" si="13"/>
        <v>10</v>
      </c>
      <c r="N108" s="77">
        <f t="shared" si="14"/>
        <v>12</v>
      </c>
      <c r="O108" s="111">
        <v>1800</v>
      </c>
      <c r="P108" s="143">
        <v>123</v>
      </c>
      <c r="Q108" s="144"/>
      <c r="R108" s="145">
        <v>2</v>
      </c>
      <c r="S108" s="145">
        <v>3</v>
      </c>
      <c r="T108" s="27"/>
      <c r="U108" s="118">
        <v>19</v>
      </c>
      <c r="V108" s="119">
        <v>21</v>
      </c>
      <c r="W108" s="119"/>
      <c r="X108" s="119">
        <v>20</v>
      </c>
      <c r="Y108" s="119"/>
      <c r="Z108" s="119"/>
      <c r="AA108" s="118"/>
      <c r="AB108" s="119"/>
      <c r="AC108" s="119"/>
      <c r="AD108" s="119"/>
      <c r="AE108" s="119"/>
      <c r="AF108" s="119"/>
      <c r="AG108" s="119"/>
      <c r="AH108" s="119"/>
      <c r="AI108" s="118"/>
      <c r="AJ108" s="119"/>
      <c r="AK108" s="119"/>
      <c r="AL108" s="119"/>
      <c r="AM108" s="119"/>
      <c r="AN108" s="119"/>
      <c r="AO108" s="119"/>
      <c r="AP108" s="119"/>
      <c r="AQ108" s="118">
        <v>4</v>
      </c>
      <c r="AR108" s="119">
        <v>5</v>
      </c>
      <c r="AS108" s="119">
        <v>6</v>
      </c>
      <c r="AT108" s="119">
        <v>7</v>
      </c>
      <c r="AU108" s="119">
        <v>8</v>
      </c>
      <c r="AV108" s="119">
        <v>9</v>
      </c>
      <c r="AW108" s="119">
        <v>10</v>
      </c>
      <c r="AX108" s="119">
        <v>11</v>
      </c>
      <c r="AY108" s="119">
        <v>12</v>
      </c>
      <c r="AZ108" s="119">
        <v>13</v>
      </c>
      <c r="BA108" s="119">
        <v>14</v>
      </c>
      <c r="BB108" s="119">
        <v>15</v>
      </c>
      <c r="BC108" s="119">
        <v>16</v>
      </c>
      <c r="BD108" s="119">
        <v>17</v>
      </c>
      <c r="BE108" s="119">
        <v>18</v>
      </c>
      <c r="BF108" s="86"/>
      <c r="IS108"/>
      <c r="IT108"/>
      <c r="IU108"/>
      <c r="IV108"/>
      <c r="IW108"/>
    </row>
    <row r="109" spans="1:257">
      <c r="A109" s="117">
        <v>1994</v>
      </c>
      <c r="B109" s="67"/>
      <c r="C109" s="103">
        <v>149536</v>
      </c>
      <c r="D109" s="104">
        <v>149693</v>
      </c>
      <c r="E109" s="157">
        <f>D109-C109</f>
        <v>157</v>
      </c>
      <c r="F109" s="106">
        <v>79</v>
      </c>
      <c r="G109" s="146" t="s">
        <v>75</v>
      </c>
      <c r="H109" s="108"/>
      <c r="I109" s="109">
        <v>56</v>
      </c>
      <c r="J109" s="110">
        <v>0.35416666666666702</v>
      </c>
      <c r="K109" s="109">
        <v>56</v>
      </c>
      <c r="L109" s="110">
        <v>0.41666666666666702</v>
      </c>
      <c r="M109" s="76">
        <f t="shared" si="13"/>
        <v>0</v>
      </c>
      <c r="N109" s="77">
        <f t="shared" si="14"/>
        <v>1.5</v>
      </c>
      <c r="O109" s="111">
        <v>1800</v>
      </c>
      <c r="P109" s="143">
        <v>123</v>
      </c>
      <c r="Q109" s="144"/>
      <c r="R109" s="145">
        <v>2</v>
      </c>
      <c r="S109" s="145">
        <v>3</v>
      </c>
      <c r="T109" s="27"/>
      <c r="U109" s="118">
        <v>19</v>
      </c>
      <c r="V109" s="119">
        <v>21</v>
      </c>
      <c r="W109" s="119"/>
      <c r="X109" s="119">
        <v>20</v>
      </c>
      <c r="Y109" s="119"/>
      <c r="Z109" s="119"/>
      <c r="AA109" s="118"/>
      <c r="AB109" s="119"/>
      <c r="AC109" s="119"/>
      <c r="AD109" s="119"/>
      <c r="AE109" s="119"/>
      <c r="AF109" s="119"/>
      <c r="AG109" s="119"/>
      <c r="AH109" s="119"/>
      <c r="AI109" s="118"/>
      <c r="AJ109" s="119"/>
      <c r="AK109" s="119"/>
      <c r="AL109" s="119"/>
      <c r="AM109" s="119"/>
      <c r="AN109" s="119"/>
      <c r="AO109" s="119"/>
      <c r="AP109" s="119"/>
      <c r="AQ109" s="118">
        <v>4</v>
      </c>
      <c r="AR109" s="119">
        <v>5</v>
      </c>
      <c r="AS109" s="119">
        <v>6</v>
      </c>
      <c r="AT109" s="119">
        <v>7</v>
      </c>
      <c r="AU109" s="119">
        <v>8</v>
      </c>
      <c r="AV109" s="119">
        <v>9</v>
      </c>
      <c r="AW109" s="119">
        <v>10</v>
      </c>
      <c r="AX109" s="119">
        <v>11</v>
      </c>
      <c r="AY109" s="119">
        <v>12</v>
      </c>
      <c r="AZ109" s="119">
        <v>13</v>
      </c>
      <c r="BA109" s="119">
        <v>14</v>
      </c>
      <c r="BB109" s="119">
        <v>15</v>
      </c>
      <c r="BC109" s="119">
        <v>16</v>
      </c>
      <c r="BD109" s="119">
        <v>17</v>
      </c>
      <c r="BE109" s="119">
        <v>18</v>
      </c>
      <c r="BF109" s="86"/>
      <c r="IS109"/>
      <c r="IT109"/>
      <c r="IU109"/>
      <c r="IV109"/>
      <c r="IW109"/>
    </row>
    <row r="110" spans="1:257">
      <c r="A110" s="117">
        <v>1994</v>
      </c>
      <c r="B110" s="67"/>
      <c r="C110" s="121">
        <v>149693</v>
      </c>
      <c r="D110" s="122">
        <v>291873</v>
      </c>
      <c r="E110" s="157">
        <f>D110-C110</f>
        <v>142180</v>
      </c>
      <c r="F110" s="123">
        <v>80</v>
      </c>
      <c r="G110" s="147" t="s">
        <v>75</v>
      </c>
      <c r="H110" s="125"/>
      <c r="I110" s="141">
        <v>56</v>
      </c>
      <c r="J110" s="127">
        <v>0.4375</v>
      </c>
      <c r="K110" s="126">
        <v>99</v>
      </c>
      <c r="L110" s="127">
        <v>0.35416666666666702</v>
      </c>
      <c r="M110" s="166">
        <f t="shared" si="13"/>
        <v>42</v>
      </c>
      <c r="N110" s="167">
        <f t="shared" si="14"/>
        <v>22</v>
      </c>
      <c r="O110" s="128">
        <v>1800</v>
      </c>
      <c r="P110" s="148">
        <v>123</v>
      </c>
      <c r="Q110" s="149"/>
      <c r="R110" s="150">
        <v>2</v>
      </c>
      <c r="S110" s="150">
        <v>3</v>
      </c>
      <c r="T110" s="151"/>
      <c r="U110" s="134">
        <v>19</v>
      </c>
      <c r="V110" s="31">
        <v>21</v>
      </c>
      <c r="W110" s="31">
        <v>22</v>
      </c>
      <c r="X110" s="31">
        <v>20</v>
      </c>
      <c r="Y110" s="31"/>
      <c r="Z110" s="31"/>
      <c r="AA110" s="134"/>
      <c r="AB110" s="31"/>
      <c r="AC110" s="31"/>
      <c r="AD110" s="31"/>
      <c r="AE110" s="31"/>
      <c r="AF110" s="31"/>
      <c r="AG110" s="31"/>
      <c r="AH110" s="31"/>
      <c r="AI110" s="134"/>
      <c r="AJ110" s="31"/>
      <c r="AK110" s="31"/>
      <c r="AL110" s="31"/>
      <c r="AM110" s="31"/>
      <c r="AN110" s="31"/>
      <c r="AO110" s="31"/>
      <c r="AP110" s="31"/>
      <c r="AQ110" s="134">
        <v>4</v>
      </c>
      <c r="AR110" s="31">
        <v>5</v>
      </c>
      <c r="AS110" s="31">
        <v>6</v>
      </c>
      <c r="AT110" s="31">
        <v>7</v>
      </c>
      <c r="AU110" s="31">
        <v>8</v>
      </c>
      <c r="AV110" s="31">
        <v>9</v>
      </c>
      <c r="AW110" s="31">
        <v>10</v>
      </c>
      <c r="AX110" s="31">
        <v>11</v>
      </c>
      <c r="AY110" s="31">
        <v>12</v>
      </c>
      <c r="AZ110" s="31">
        <v>13</v>
      </c>
      <c r="BA110" s="31">
        <v>14</v>
      </c>
      <c r="BB110" s="31">
        <v>15</v>
      </c>
      <c r="BC110" s="31">
        <v>16</v>
      </c>
      <c r="BD110" s="31">
        <v>17</v>
      </c>
      <c r="BE110" s="31">
        <v>18</v>
      </c>
      <c r="BF110" s="86"/>
      <c r="IS110"/>
      <c r="IT110"/>
      <c r="IU110"/>
      <c r="IV110"/>
      <c r="IW110"/>
    </row>
    <row r="111" spans="1:257">
      <c r="A111" s="117">
        <v>1994</v>
      </c>
      <c r="B111" s="67"/>
      <c r="C111" s="89"/>
      <c r="D111" s="90"/>
      <c r="E111" s="91"/>
      <c r="F111" s="92"/>
      <c r="G111" s="159"/>
      <c r="H111" s="160"/>
      <c r="I111" s="142">
        <f>I110</f>
        <v>56</v>
      </c>
      <c r="J111" s="96">
        <f>J110</f>
        <v>0.4375</v>
      </c>
      <c r="K111" s="142">
        <v>99</v>
      </c>
      <c r="L111" s="96">
        <v>0.34375</v>
      </c>
      <c r="M111" s="168">
        <f t="shared" si="13"/>
        <v>42</v>
      </c>
      <c r="N111" s="169">
        <f t="shared" si="14"/>
        <v>21.75</v>
      </c>
      <c r="O111" s="97">
        <v>900</v>
      </c>
      <c r="P111" s="153">
        <v>211</v>
      </c>
      <c r="Q111" s="154"/>
      <c r="R111" s="155">
        <v>2</v>
      </c>
      <c r="S111" s="155">
        <v>3</v>
      </c>
      <c r="T111" s="156"/>
      <c r="U111" s="135"/>
      <c r="V111" s="136"/>
      <c r="W111" s="136"/>
      <c r="X111" s="136"/>
      <c r="Y111" s="136"/>
      <c r="Z111" s="136"/>
      <c r="AA111" s="135">
        <v>8</v>
      </c>
      <c r="AB111" s="136">
        <v>9</v>
      </c>
      <c r="AC111" s="136">
        <v>7</v>
      </c>
      <c r="AD111" s="136">
        <v>6</v>
      </c>
      <c r="AE111" s="136">
        <v>4</v>
      </c>
      <c r="AF111" s="136">
        <v>5</v>
      </c>
      <c r="AG111" s="136"/>
      <c r="AH111" s="136"/>
      <c r="AI111" s="135"/>
      <c r="AJ111" s="136"/>
      <c r="AK111" s="136"/>
      <c r="AL111" s="136"/>
      <c r="AM111" s="136"/>
      <c r="AN111" s="136"/>
      <c r="AO111" s="136"/>
      <c r="AP111" s="136"/>
      <c r="AQ111" s="135"/>
      <c r="AR111" s="136"/>
      <c r="AS111" s="136"/>
      <c r="AT111" s="136"/>
      <c r="AU111" s="136"/>
      <c r="AV111" s="136"/>
      <c r="AW111" s="136"/>
      <c r="AX111" s="136"/>
      <c r="AY111" s="136"/>
      <c r="AZ111" s="136"/>
      <c r="BA111" s="136"/>
      <c r="BB111" s="136"/>
      <c r="BC111" s="136"/>
      <c r="BD111" s="136"/>
      <c r="BE111" s="136"/>
      <c r="BF111" s="162" t="s">
        <v>102</v>
      </c>
      <c r="IS111"/>
      <c r="IT111"/>
      <c r="IU111"/>
      <c r="IV111"/>
      <c r="IW111"/>
    </row>
    <row r="112" spans="1:257">
      <c r="A112" s="117">
        <v>1994</v>
      </c>
      <c r="B112" s="67"/>
      <c r="C112" s="121">
        <v>291873</v>
      </c>
      <c r="D112" s="122">
        <v>302446</v>
      </c>
      <c r="E112" s="157">
        <f>D112-C112</f>
        <v>10573</v>
      </c>
      <c r="F112" s="123">
        <v>81</v>
      </c>
      <c r="G112" s="147" t="s">
        <v>75</v>
      </c>
      <c r="H112" s="125"/>
      <c r="I112" s="126">
        <v>99</v>
      </c>
      <c r="J112" s="127">
        <v>0.36458333333333298</v>
      </c>
      <c r="K112" s="126">
        <v>102</v>
      </c>
      <c r="L112" s="127">
        <v>0.54166666666666696</v>
      </c>
      <c r="M112" s="166">
        <f t="shared" si="13"/>
        <v>3</v>
      </c>
      <c r="N112" s="167">
        <f t="shared" si="14"/>
        <v>4.25</v>
      </c>
      <c r="O112" s="128">
        <v>1800</v>
      </c>
      <c r="P112" s="148">
        <v>123</v>
      </c>
      <c r="Q112" s="149"/>
      <c r="R112" s="150">
        <v>2</v>
      </c>
      <c r="S112" s="150">
        <v>3</v>
      </c>
      <c r="T112" s="151"/>
      <c r="U112" s="134">
        <v>19</v>
      </c>
      <c r="V112" s="31">
        <v>21</v>
      </c>
      <c r="W112" s="31">
        <v>22</v>
      </c>
      <c r="X112" s="31">
        <v>20</v>
      </c>
      <c r="Y112" s="31"/>
      <c r="Z112" s="31"/>
      <c r="AA112" s="134"/>
      <c r="AB112" s="31"/>
      <c r="AC112" s="31"/>
      <c r="AD112" s="31"/>
      <c r="AE112" s="31"/>
      <c r="AF112" s="31"/>
      <c r="AG112" s="31"/>
      <c r="AH112" s="31"/>
      <c r="AI112" s="134"/>
      <c r="AJ112" s="31"/>
      <c r="AK112" s="31"/>
      <c r="AL112" s="31"/>
      <c r="AM112" s="31"/>
      <c r="AN112" s="31"/>
      <c r="AO112" s="31"/>
      <c r="AP112" s="31"/>
      <c r="AQ112" s="134">
        <v>4</v>
      </c>
      <c r="AR112" s="31">
        <v>5</v>
      </c>
      <c r="AS112" s="31">
        <v>6</v>
      </c>
      <c r="AT112" s="31">
        <v>7</v>
      </c>
      <c r="AU112" s="31">
        <v>8</v>
      </c>
      <c r="AV112" s="31">
        <v>9</v>
      </c>
      <c r="AW112" s="31">
        <v>10</v>
      </c>
      <c r="AX112" s="31">
        <v>11</v>
      </c>
      <c r="AY112" s="31">
        <v>12</v>
      </c>
      <c r="AZ112" s="31">
        <v>13</v>
      </c>
      <c r="BA112" s="31">
        <v>14</v>
      </c>
      <c r="BB112" s="31">
        <v>15</v>
      </c>
      <c r="BC112" s="31">
        <v>16</v>
      </c>
      <c r="BD112" s="31">
        <v>17</v>
      </c>
      <c r="BE112" s="31">
        <v>18</v>
      </c>
      <c r="BF112" s="86"/>
      <c r="IS112"/>
      <c r="IT112"/>
      <c r="IU112"/>
      <c r="IV112"/>
      <c r="IW112"/>
    </row>
    <row r="113" spans="1:257">
      <c r="A113" s="117">
        <v>1994</v>
      </c>
      <c r="B113" s="67"/>
      <c r="C113" s="89"/>
      <c r="D113" s="90"/>
      <c r="E113" s="91"/>
      <c r="F113" s="92"/>
      <c r="G113" s="159"/>
      <c r="H113" s="160"/>
      <c r="I113" s="142">
        <v>99</v>
      </c>
      <c r="J113" s="96">
        <v>0.35416666666666702</v>
      </c>
      <c r="K113" s="142">
        <v>102</v>
      </c>
      <c r="L113" s="96">
        <v>0.54166666666666696</v>
      </c>
      <c r="M113" s="168">
        <f t="shared" si="13"/>
        <v>3</v>
      </c>
      <c r="N113" s="169">
        <f t="shared" si="14"/>
        <v>4.5</v>
      </c>
      <c r="O113" s="97">
        <v>900</v>
      </c>
      <c r="P113" s="153">
        <v>211</v>
      </c>
      <c r="Q113" s="154"/>
      <c r="R113" s="155">
        <v>2</v>
      </c>
      <c r="S113" s="155">
        <v>3</v>
      </c>
      <c r="T113" s="156"/>
      <c r="U113" s="135"/>
      <c r="V113" s="136"/>
      <c r="W113" s="136"/>
      <c r="X113" s="136"/>
      <c r="Y113" s="136"/>
      <c r="Z113" s="136"/>
      <c r="AA113" s="135">
        <v>8</v>
      </c>
      <c r="AB113" s="136">
        <v>9</v>
      </c>
      <c r="AC113" s="136">
        <v>7</v>
      </c>
      <c r="AD113" s="136">
        <v>6</v>
      </c>
      <c r="AE113" s="136">
        <v>4</v>
      </c>
      <c r="AF113" s="136">
        <v>5</v>
      </c>
      <c r="AG113" s="136"/>
      <c r="AH113" s="136"/>
      <c r="AI113" s="135"/>
      <c r="AJ113" s="136"/>
      <c r="AK113" s="136"/>
      <c r="AL113" s="136"/>
      <c r="AM113" s="136"/>
      <c r="AN113" s="136"/>
      <c r="AO113" s="136"/>
      <c r="AP113" s="136"/>
      <c r="AQ113" s="135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64" t="s">
        <v>103</v>
      </c>
      <c r="IS113"/>
      <c r="IT113"/>
      <c r="IU113"/>
      <c r="IV113"/>
      <c r="IW113"/>
    </row>
    <row r="114" spans="1:257">
      <c r="A114" s="117">
        <v>1994</v>
      </c>
      <c r="B114" s="67"/>
      <c r="C114" s="121">
        <v>302446</v>
      </c>
      <c r="D114" s="104">
        <v>302490</v>
      </c>
      <c r="E114" s="157">
        <f t="shared" ref="E114:E121" si="15">D114-C114</f>
        <v>44</v>
      </c>
      <c r="F114" s="106">
        <v>82</v>
      </c>
      <c r="G114" s="146" t="s">
        <v>75</v>
      </c>
      <c r="H114" s="108"/>
      <c r="I114" s="109">
        <v>102</v>
      </c>
      <c r="J114" s="110">
        <v>0.54930555555555605</v>
      </c>
      <c r="K114" s="109">
        <v>102</v>
      </c>
      <c r="L114" s="110">
        <v>0.54930555555555605</v>
      </c>
      <c r="M114" s="168">
        <f t="shared" si="13"/>
        <v>0</v>
      </c>
      <c r="N114" s="169">
        <f t="shared" si="14"/>
        <v>0</v>
      </c>
      <c r="O114" s="97">
        <v>900</v>
      </c>
      <c r="P114" s="143">
        <v>123</v>
      </c>
      <c r="Q114" s="144"/>
      <c r="R114" s="145">
        <v>2</v>
      </c>
      <c r="S114" s="145">
        <v>3</v>
      </c>
      <c r="T114" s="27"/>
      <c r="U114" s="118">
        <v>19</v>
      </c>
      <c r="V114" s="119">
        <v>21</v>
      </c>
      <c r="W114" s="119">
        <v>22</v>
      </c>
      <c r="X114" s="119">
        <v>20</v>
      </c>
      <c r="Y114" s="119"/>
      <c r="Z114" s="119" t="s">
        <v>104</v>
      </c>
      <c r="AA114" s="118"/>
      <c r="AB114" s="119"/>
      <c r="AC114" s="119"/>
      <c r="AD114" s="119"/>
      <c r="AE114" s="119"/>
      <c r="AF114" s="119"/>
      <c r="AG114" s="119"/>
      <c r="AH114" s="119"/>
      <c r="AI114" s="118"/>
      <c r="AJ114" s="119"/>
      <c r="AK114" s="119"/>
      <c r="AL114" s="119"/>
      <c r="AM114" s="119"/>
      <c r="AN114" s="119"/>
      <c r="AO114" s="119"/>
      <c r="AP114" s="119"/>
      <c r="AQ114" s="118">
        <v>4</v>
      </c>
      <c r="AR114" s="31">
        <v>5</v>
      </c>
      <c r="AS114" s="31">
        <v>6</v>
      </c>
      <c r="AT114" s="31">
        <v>7</v>
      </c>
      <c r="AU114" s="31">
        <v>8</v>
      </c>
      <c r="AV114" s="31">
        <v>9</v>
      </c>
      <c r="AW114" s="31">
        <v>10</v>
      </c>
      <c r="AX114" s="31">
        <v>11</v>
      </c>
      <c r="AY114" s="31">
        <v>12</v>
      </c>
      <c r="AZ114" s="31">
        <v>13</v>
      </c>
      <c r="BA114" s="31">
        <v>14</v>
      </c>
      <c r="BB114" s="31">
        <v>15</v>
      </c>
      <c r="BC114" s="31">
        <v>16</v>
      </c>
      <c r="BD114" s="31">
        <v>17</v>
      </c>
      <c r="BE114" s="31">
        <v>18</v>
      </c>
      <c r="BF114" s="86"/>
      <c r="IS114"/>
      <c r="IT114"/>
      <c r="IU114"/>
      <c r="IV114"/>
      <c r="IW114"/>
    </row>
    <row r="115" spans="1:257">
      <c r="A115" s="117">
        <v>1994</v>
      </c>
      <c r="B115" s="67"/>
      <c r="C115" s="103">
        <v>302490</v>
      </c>
      <c r="D115" s="104">
        <v>302521</v>
      </c>
      <c r="E115" s="157">
        <f t="shared" si="15"/>
        <v>31</v>
      </c>
      <c r="F115" s="106">
        <v>83</v>
      </c>
      <c r="G115" s="146" t="s">
        <v>75</v>
      </c>
      <c r="H115" s="108"/>
      <c r="I115" s="109">
        <v>102</v>
      </c>
      <c r="J115" s="110">
        <v>0.55208333333333304</v>
      </c>
      <c r="K115" s="109">
        <v>102</v>
      </c>
      <c r="L115" s="110">
        <v>0.5625</v>
      </c>
      <c r="M115" s="168">
        <f t="shared" si="13"/>
        <v>0</v>
      </c>
      <c r="N115" s="169">
        <f t="shared" si="14"/>
        <v>0.25</v>
      </c>
      <c r="O115" s="97">
        <v>900</v>
      </c>
      <c r="P115" s="153">
        <v>211</v>
      </c>
      <c r="Q115" s="154"/>
      <c r="R115" s="155">
        <v>2</v>
      </c>
      <c r="S115" s="155">
        <v>3</v>
      </c>
      <c r="T115" s="156"/>
      <c r="U115" s="135"/>
      <c r="V115" s="136"/>
      <c r="W115" s="136"/>
      <c r="X115" s="136"/>
      <c r="Y115" s="136"/>
      <c r="Z115" s="136"/>
      <c r="AA115" s="135">
        <v>8</v>
      </c>
      <c r="AB115" s="136">
        <v>9</v>
      </c>
      <c r="AC115" s="136">
        <v>7</v>
      </c>
      <c r="AD115" s="136">
        <v>6</v>
      </c>
      <c r="AE115" s="136">
        <v>4</v>
      </c>
      <c r="AF115" s="136">
        <v>5</v>
      </c>
      <c r="AG115" s="136"/>
      <c r="AH115" s="136"/>
      <c r="AI115" s="118"/>
      <c r="AJ115" s="119"/>
      <c r="AK115" s="119"/>
      <c r="AL115" s="119"/>
      <c r="AM115" s="119"/>
      <c r="AN115" s="119"/>
      <c r="AO115" s="119"/>
      <c r="AP115" s="119"/>
      <c r="AQ115" s="118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64" t="s">
        <v>103</v>
      </c>
      <c r="IS115"/>
      <c r="IT115"/>
      <c r="IU115"/>
      <c r="IV115"/>
      <c r="IW115"/>
    </row>
    <row r="116" spans="1:257">
      <c r="A116" s="117">
        <v>1994</v>
      </c>
      <c r="B116" s="67"/>
      <c r="C116" s="103">
        <v>302521</v>
      </c>
      <c r="D116" s="104">
        <v>303104</v>
      </c>
      <c r="E116" s="157">
        <f t="shared" si="15"/>
        <v>583</v>
      </c>
      <c r="F116" s="106">
        <v>84</v>
      </c>
      <c r="G116" s="146" t="s">
        <v>75</v>
      </c>
      <c r="H116" s="108"/>
      <c r="I116" s="109">
        <v>102</v>
      </c>
      <c r="J116" s="110">
        <v>0.57777777777777795</v>
      </c>
      <c r="K116" s="109">
        <v>102</v>
      </c>
      <c r="L116" s="110">
        <v>0.58750000000000002</v>
      </c>
      <c r="M116" s="168">
        <f t="shared" si="13"/>
        <v>0</v>
      </c>
      <c r="N116" s="169">
        <f t="shared" si="14"/>
        <v>0.23</v>
      </c>
      <c r="O116" s="111">
        <v>10</v>
      </c>
      <c r="P116" s="143">
        <v>123</v>
      </c>
      <c r="Q116" s="144"/>
      <c r="R116" s="145">
        <v>2</v>
      </c>
      <c r="S116" s="145">
        <v>3</v>
      </c>
      <c r="T116" s="27"/>
      <c r="U116" s="118"/>
      <c r="V116" s="119"/>
      <c r="W116" s="119"/>
      <c r="X116" s="119"/>
      <c r="Y116" s="119"/>
      <c r="Z116" s="119"/>
      <c r="AA116" s="118"/>
      <c r="AB116" s="119"/>
      <c r="AC116" s="119"/>
      <c r="AD116" s="119"/>
      <c r="AE116" s="119"/>
      <c r="AF116" s="119"/>
      <c r="AG116" s="119"/>
      <c r="AH116" s="119"/>
      <c r="AI116" s="118"/>
      <c r="AJ116" s="119"/>
      <c r="AK116" s="119"/>
      <c r="AL116" s="119"/>
      <c r="AM116" s="119"/>
      <c r="AN116" s="119"/>
      <c r="AO116" s="119"/>
      <c r="AP116" s="119"/>
      <c r="AQ116" s="118"/>
      <c r="AR116" s="119"/>
      <c r="AS116" s="119"/>
      <c r="AT116" s="119"/>
      <c r="AU116" s="119"/>
      <c r="AV116" s="119"/>
      <c r="AW116" s="119"/>
      <c r="AX116" s="119">
        <v>4</v>
      </c>
      <c r="AY116" s="119">
        <v>5</v>
      </c>
      <c r="AZ116" s="119"/>
      <c r="BA116" s="119"/>
      <c r="BB116" s="119"/>
      <c r="BC116" s="119"/>
      <c r="BD116" s="119"/>
      <c r="BE116" s="119"/>
      <c r="BF116" s="164" t="s">
        <v>105</v>
      </c>
      <c r="IS116"/>
      <c r="IT116"/>
      <c r="IU116"/>
      <c r="IV116"/>
      <c r="IW116"/>
    </row>
    <row r="117" spans="1:257">
      <c r="A117" s="117">
        <v>1994</v>
      </c>
      <c r="B117" s="67"/>
      <c r="C117" s="103">
        <v>303104</v>
      </c>
      <c r="D117" s="104">
        <v>303225</v>
      </c>
      <c r="E117" s="157">
        <f t="shared" si="15"/>
        <v>121</v>
      </c>
      <c r="F117" s="106">
        <v>85</v>
      </c>
      <c r="G117" s="146" t="s">
        <v>75</v>
      </c>
      <c r="H117" s="108"/>
      <c r="I117" s="109">
        <v>102</v>
      </c>
      <c r="J117" s="110">
        <v>0.59375</v>
      </c>
      <c r="K117" s="109">
        <v>102</v>
      </c>
      <c r="L117" s="110">
        <v>0.66666666666666696</v>
      </c>
      <c r="M117" s="168">
        <f t="shared" si="13"/>
        <v>0</v>
      </c>
      <c r="N117" s="169">
        <f t="shared" si="14"/>
        <v>1.75</v>
      </c>
      <c r="O117" s="111">
        <v>900</v>
      </c>
      <c r="P117" s="143">
        <v>211</v>
      </c>
      <c r="Q117" s="154"/>
      <c r="R117" s="155">
        <v>2</v>
      </c>
      <c r="S117" s="155">
        <v>3</v>
      </c>
      <c r="T117" s="156"/>
      <c r="U117" s="135"/>
      <c r="V117" s="136"/>
      <c r="W117" s="136"/>
      <c r="X117" s="136"/>
      <c r="Y117" s="136"/>
      <c r="Z117" s="136"/>
      <c r="AA117" s="135">
        <v>8</v>
      </c>
      <c r="AB117" s="136">
        <v>9</v>
      </c>
      <c r="AC117" s="136">
        <v>7</v>
      </c>
      <c r="AD117" s="136">
        <v>6</v>
      </c>
      <c r="AE117" s="136">
        <v>4</v>
      </c>
      <c r="AF117" s="136">
        <v>5</v>
      </c>
      <c r="AG117" s="136"/>
      <c r="AH117" s="136"/>
      <c r="AI117" s="118"/>
      <c r="AJ117" s="119"/>
      <c r="AK117" s="119"/>
      <c r="AL117" s="119"/>
      <c r="AM117" s="119"/>
      <c r="AN117" s="119"/>
      <c r="AO117" s="119"/>
      <c r="AP117" s="119"/>
      <c r="AQ117" s="118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64" t="s">
        <v>103</v>
      </c>
      <c r="IS117"/>
      <c r="IT117"/>
      <c r="IU117"/>
      <c r="IV117"/>
      <c r="IW117"/>
    </row>
    <row r="118" spans="1:257">
      <c r="A118" s="117">
        <v>1994</v>
      </c>
      <c r="B118" s="67"/>
      <c r="C118" s="103">
        <v>303225</v>
      </c>
      <c r="D118" s="104">
        <v>304171</v>
      </c>
      <c r="E118" s="157">
        <f t="shared" si="15"/>
        <v>946</v>
      </c>
      <c r="F118" s="106">
        <v>86</v>
      </c>
      <c r="G118" s="146" t="s">
        <v>75</v>
      </c>
      <c r="H118" s="108"/>
      <c r="I118" s="109">
        <v>102</v>
      </c>
      <c r="J118" s="110">
        <v>0.67708333333333304</v>
      </c>
      <c r="K118" s="109">
        <v>103</v>
      </c>
      <c r="L118" s="110">
        <v>0.32291666666666702</v>
      </c>
      <c r="M118" s="168">
        <f t="shared" si="13"/>
        <v>0</v>
      </c>
      <c r="N118" s="169">
        <f t="shared" si="14"/>
        <v>15.5</v>
      </c>
      <c r="O118" s="111">
        <v>900</v>
      </c>
      <c r="P118" s="143">
        <v>211</v>
      </c>
      <c r="Q118" s="154"/>
      <c r="R118" s="155">
        <v>2</v>
      </c>
      <c r="S118" s="155">
        <v>3</v>
      </c>
      <c r="T118" s="156"/>
      <c r="U118" s="135"/>
      <c r="V118" s="136"/>
      <c r="W118" s="136"/>
      <c r="X118" s="136"/>
      <c r="Y118" s="136"/>
      <c r="Z118" s="136"/>
      <c r="AA118" s="135">
        <v>8</v>
      </c>
      <c r="AB118" s="136">
        <v>9</v>
      </c>
      <c r="AC118" s="136">
        <v>7</v>
      </c>
      <c r="AD118" s="136">
        <v>6</v>
      </c>
      <c r="AE118" s="136">
        <v>4</v>
      </c>
      <c r="AF118" s="136">
        <v>5</v>
      </c>
      <c r="AG118" s="136"/>
      <c r="AH118" s="136"/>
      <c r="AI118" s="118"/>
      <c r="AJ118" s="119"/>
      <c r="AK118" s="119"/>
      <c r="AL118" s="119"/>
      <c r="AM118" s="119"/>
      <c r="AN118" s="119"/>
      <c r="AO118" s="119"/>
      <c r="AP118" s="119"/>
      <c r="AQ118" s="118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64" t="s">
        <v>103</v>
      </c>
      <c r="IS118"/>
      <c r="IT118"/>
      <c r="IU118"/>
      <c r="IV118"/>
      <c r="IW118"/>
    </row>
    <row r="119" spans="1:257">
      <c r="A119" s="117">
        <v>1994</v>
      </c>
      <c r="B119" s="67"/>
      <c r="C119" s="103">
        <v>304171</v>
      </c>
      <c r="D119" s="104">
        <v>341777</v>
      </c>
      <c r="E119" s="157">
        <f t="shared" si="15"/>
        <v>37606</v>
      </c>
      <c r="F119" s="106">
        <v>87</v>
      </c>
      <c r="G119" s="146" t="s">
        <v>75</v>
      </c>
      <c r="H119" s="108"/>
      <c r="I119" s="109">
        <v>103</v>
      </c>
      <c r="J119" s="110">
        <v>0.33333333333333298</v>
      </c>
      <c r="K119" s="109">
        <v>129</v>
      </c>
      <c r="L119" s="110">
        <v>0.4375</v>
      </c>
      <c r="M119" s="168">
        <f t="shared" si="13"/>
        <v>26</v>
      </c>
      <c r="N119" s="169">
        <f t="shared" si="14"/>
        <v>2.5</v>
      </c>
      <c r="O119" s="111">
        <v>900</v>
      </c>
      <c r="P119" s="143">
        <v>211</v>
      </c>
      <c r="Q119" s="154"/>
      <c r="R119" s="155">
        <v>2</v>
      </c>
      <c r="S119" s="155">
        <v>3</v>
      </c>
      <c r="T119" s="156"/>
      <c r="U119" s="135"/>
      <c r="V119" s="136"/>
      <c r="W119" s="136"/>
      <c r="X119" s="136"/>
      <c r="Y119" s="136"/>
      <c r="Z119" s="136"/>
      <c r="AA119" s="135">
        <v>8</v>
      </c>
      <c r="AB119" s="136">
        <v>9</v>
      </c>
      <c r="AC119" s="136">
        <v>7</v>
      </c>
      <c r="AD119" s="136">
        <v>6</v>
      </c>
      <c r="AE119" s="136">
        <v>4</v>
      </c>
      <c r="AF119" s="136">
        <v>5</v>
      </c>
      <c r="AG119" s="136"/>
      <c r="AH119" s="136"/>
      <c r="AI119" s="118"/>
      <c r="AJ119" s="119"/>
      <c r="AK119" s="119"/>
      <c r="AL119" s="119"/>
      <c r="AM119" s="119"/>
      <c r="AN119" s="119"/>
      <c r="AO119" s="119"/>
      <c r="AP119" s="119"/>
      <c r="AQ119" s="118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64" t="s">
        <v>103</v>
      </c>
      <c r="IS119"/>
      <c r="IT119"/>
      <c r="IU119"/>
      <c r="IV119"/>
      <c r="IW119"/>
    </row>
    <row r="120" spans="1:257">
      <c r="A120" s="117">
        <v>1994</v>
      </c>
      <c r="B120" s="67"/>
      <c r="C120" s="103">
        <v>341777</v>
      </c>
      <c r="D120" s="104">
        <v>343383</v>
      </c>
      <c r="E120" s="157">
        <f t="shared" si="15"/>
        <v>1606</v>
      </c>
      <c r="F120" s="106">
        <v>88</v>
      </c>
      <c r="G120" s="146" t="s">
        <v>75</v>
      </c>
      <c r="H120" s="108"/>
      <c r="I120" s="109">
        <v>129</v>
      </c>
      <c r="J120" s="110">
        <v>0.44791666666666702</v>
      </c>
      <c r="K120" s="109">
        <v>130</v>
      </c>
      <c r="L120" s="110">
        <v>0.55208333333333304</v>
      </c>
      <c r="M120" s="168">
        <f t="shared" si="13"/>
        <v>1</v>
      </c>
      <c r="N120" s="169">
        <f t="shared" si="14"/>
        <v>2.5</v>
      </c>
      <c r="O120" s="111">
        <v>900</v>
      </c>
      <c r="P120" s="143">
        <v>211</v>
      </c>
      <c r="Q120" s="154"/>
      <c r="R120" s="155">
        <v>2</v>
      </c>
      <c r="S120" s="155">
        <v>3</v>
      </c>
      <c r="T120" s="156"/>
      <c r="U120" s="135"/>
      <c r="V120" s="136"/>
      <c r="W120" s="136"/>
      <c r="X120" s="136"/>
      <c r="Y120" s="136"/>
      <c r="Z120" s="136"/>
      <c r="AA120" s="135">
        <v>8</v>
      </c>
      <c r="AB120" s="136">
        <v>9</v>
      </c>
      <c r="AC120" s="136">
        <v>7</v>
      </c>
      <c r="AD120" s="136">
        <v>6</v>
      </c>
      <c r="AE120" s="136">
        <v>4</v>
      </c>
      <c r="AF120" s="136">
        <v>5</v>
      </c>
      <c r="AG120" s="136"/>
      <c r="AH120" s="136"/>
      <c r="AI120" s="118"/>
      <c r="AJ120" s="119"/>
      <c r="AK120" s="119"/>
      <c r="AL120" s="119"/>
      <c r="AM120" s="119"/>
      <c r="AN120" s="119"/>
      <c r="AO120" s="119"/>
      <c r="AP120" s="119"/>
      <c r="AQ120" s="118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64" t="s">
        <v>103</v>
      </c>
      <c r="IS120"/>
      <c r="IT120"/>
      <c r="IU120"/>
      <c r="IV120"/>
      <c r="IW120"/>
    </row>
    <row r="121" spans="1:257">
      <c r="A121" s="117">
        <v>1994</v>
      </c>
      <c r="B121" s="67"/>
      <c r="C121" s="103">
        <v>343383</v>
      </c>
      <c r="D121" s="104">
        <v>344999</v>
      </c>
      <c r="E121" s="157">
        <f t="shared" si="15"/>
        <v>1616</v>
      </c>
      <c r="F121" s="106">
        <v>89</v>
      </c>
      <c r="G121" s="146" t="s">
        <v>75</v>
      </c>
      <c r="H121" s="108"/>
      <c r="I121" s="109">
        <v>130</v>
      </c>
      <c r="J121" s="110">
        <v>0.57291666666666696</v>
      </c>
      <c r="K121" s="109">
        <v>131</v>
      </c>
      <c r="L121" s="110">
        <v>0.55208333333333304</v>
      </c>
      <c r="M121" s="168">
        <f t="shared" si="13"/>
        <v>0</v>
      </c>
      <c r="N121" s="169">
        <f t="shared" si="14"/>
        <v>23.5</v>
      </c>
      <c r="O121" s="111">
        <v>900</v>
      </c>
      <c r="P121" s="143">
        <v>213</v>
      </c>
      <c r="Q121" s="154"/>
      <c r="R121" s="155">
        <v>2</v>
      </c>
      <c r="S121" s="155">
        <v>3</v>
      </c>
      <c r="T121" s="156"/>
      <c r="U121" s="135"/>
      <c r="V121" s="233" t="s">
        <v>139</v>
      </c>
      <c r="W121" s="136"/>
      <c r="X121" s="136"/>
      <c r="Y121" s="136"/>
      <c r="Z121" s="136"/>
      <c r="AA121" s="135">
        <v>8</v>
      </c>
      <c r="AB121" s="136">
        <v>9</v>
      </c>
      <c r="AC121" s="136">
        <v>7</v>
      </c>
      <c r="AD121" s="136">
        <v>6</v>
      </c>
      <c r="AE121" s="136">
        <v>4</v>
      </c>
      <c r="AF121" s="136">
        <v>5</v>
      </c>
      <c r="AG121" s="136"/>
      <c r="AH121" s="136"/>
      <c r="AI121" s="118"/>
      <c r="AJ121" s="119"/>
      <c r="AK121" s="119"/>
      <c r="AL121" s="119"/>
      <c r="AM121" s="119"/>
      <c r="AN121" s="119"/>
      <c r="AO121" s="119"/>
      <c r="AP121" s="119"/>
      <c r="AQ121" s="118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64" t="s">
        <v>103</v>
      </c>
      <c r="IS121"/>
      <c r="IT121"/>
      <c r="IU121"/>
      <c r="IV121"/>
      <c r="IW121"/>
    </row>
    <row r="122" spans="1:257">
      <c r="A122" s="117">
        <v>1994</v>
      </c>
      <c r="B122" s="67">
        <v>34482</v>
      </c>
      <c r="C122" s="103">
        <v>344999</v>
      </c>
      <c r="D122" s="104">
        <v>14794</v>
      </c>
      <c r="E122" s="157">
        <f>D122-C122+$E$3</f>
        <v>28131</v>
      </c>
      <c r="F122" s="106">
        <v>90</v>
      </c>
      <c r="G122" s="146" t="s">
        <v>75</v>
      </c>
      <c r="H122" s="108" t="s">
        <v>106</v>
      </c>
      <c r="I122" s="109">
        <v>131</v>
      </c>
      <c r="J122" s="110">
        <v>0.5625</v>
      </c>
      <c r="K122" s="109">
        <v>148</v>
      </c>
      <c r="L122" s="110">
        <v>0.73958333333333304</v>
      </c>
      <c r="M122" s="168">
        <f t="shared" si="13"/>
        <v>17</v>
      </c>
      <c r="N122" s="169">
        <f t="shared" si="14"/>
        <v>4.25</v>
      </c>
      <c r="O122" s="111">
        <v>900</v>
      </c>
      <c r="P122" s="143">
        <v>213</v>
      </c>
      <c r="Q122" s="154"/>
      <c r="R122" s="155">
        <v>2</v>
      </c>
      <c r="S122" s="155">
        <v>3</v>
      </c>
      <c r="T122" s="156"/>
      <c r="U122" s="135"/>
      <c r="V122" s="136">
        <v>10</v>
      </c>
      <c r="W122" s="136"/>
      <c r="X122" s="136"/>
      <c r="Y122" s="136"/>
      <c r="Z122" s="136"/>
      <c r="AA122" s="135">
        <v>8</v>
      </c>
      <c r="AB122" s="136">
        <v>9</v>
      </c>
      <c r="AC122" s="136">
        <v>7</v>
      </c>
      <c r="AD122" s="136">
        <v>6</v>
      </c>
      <c r="AE122" s="136">
        <v>4</v>
      </c>
      <c r="AF122" s="136">
        <v>5</v>
      </c>
      <c r="AG122" s="136"/>
      <c r="AH122" s="136"/>
      <c r="AI122" s="118"/>
      <c r="AJ122" s="119"/>
      <c r="AK122" s="119"/>
      <c r="AL122" s="119"/>
      <c r="AM122" s="119"/>
      <c r="AN122" s="119"/>
      <c r="AO122" s="119"/>
      <c r="AP122" s="119"/>
      <c r="AQ122" s="118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64" t="s">
        <v>103</v>
      </c>
      <c r="IS122"/>
      <c r="IT122"/>
      <c r="IU122"/>
      <c r="IV122"/>
      <c r="IW122"/>
    </row>
    <row r="123" spans="1:257">
      <c r="A123" s="117">
        <v>1994</v>
      </c>
      <c r="B123" s="67">
        <v>34523</v>
      </c>
      <c r="C123" s="103">
        <v>14794</v>
      </c>
      <c r="D123" s="104">
        <v>14833</v>
      </c>
      <c r="E123" s="157">
        <f t="shared" ref="E123:E129" si="16">D123-C123</f>
        <v>39</v>
      </c>
      <c r="F123" s="106">
        <v>91</v>
      </c>
      <c r="G123" s="146" t="s">
        <v>75</v>
      </c>
      <c r="H123" s="108" t="s">
        <v>106</v>
      </c>
      <c r="I123" s="109">
        <v>148</v>
      </c>
      <c r="J123" s="110">
        <v>0.76041666666666696</v>
      </c>
      <c r="K123" s="109">
        <v>148</v>
      </c>
      <c r="L123" s="110">
        <v>0.77083333333333304</v>
      </c>
      <c r="M123" s="168">
        <f t="shared" si="13"/>
        <v>0</v>
      </c>
      <c r="N123" s="169">
        <f t="shared" si="14"/>
        <v>0.25</v>
      </c>
      <c r="O123" s="111">
        <v>900</v>
      </c>
      <c r="P123" s="143">
        <v>213</v>
      </c>
      <c r="Q123" s="154"/>
      <c r="R123" s="155">
        <v>2</v>
      </c>
      <c r="S123" s="155">
        <v>3</v>
      </c>
      <c r="T123" s="156"/>
      <c r="U123" s="135">
        <v>11</v>
      </c>
      <c r="V123" s="136">
        <v>10</v>
      </c>
      <c r="W123" s="136"/>
      <c r="X123" s="136"/>
      <c r="Y123" s="136"/>
      <c r="Z123" s="136"/>
      <c r="AA123" s="135">
        <v>8</v>
      </c>
      <c r="AB123" s="136">
        <v>9</v>
      </c>
      <c r="AC123" s="136">
        <v>7</v>
      </c>
      <c r="AD123" s="136">
        <v>6</v>
      </c>
      <c r="AE123" s="136">
        <v>4</v>
      </c>
      <c r="AF123" s="136">
        <v>5</v>
      </c>
      <c r="AG123" s="136"/>
      <c r="AH123" s="136"/>
      <c r="AI123" s="118"/>
      <c r="AJ123" s="119"/>
      <c r="AK123" s="119"/>
      <c r="AL123" s="119"/>
      <c r="AM123" s="119"/>
      <c r="AN123" s="119"/>
      <c r="AO123" s="119"/>
      <c r="AP123" s="119"/>
      <c r="AQ123" s="118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64" t="s">
        <v>103</v>
      </c>
      <c r="IS123"/>
      <c r="IT123"/>
      <c r="IU123"/>
      <c r="IV123"/>
      <c r="IW123"/>
    </row>
    <row r="124" spans="1:257">
      <c r="A124" s="117">
        <v>1994</v>
      </c>
      <c r="B124" s="67">
        <v>34523</v>
      </c>
      <c r="C124" s="103">
        <v>14833</v>
      </c>
      <c r="D124" s="104">
        <v>89276</v>
      </c>
      <c r="E124" s="157">
        <f t="shared" si="16"/>
        <v>74443</v>
      </c>
      <c r="F124" s="106">
        <v>92</v>
      </c>
      <c r="G124" s="146" t="s">
        <v>75</v>
      </c>
      <c r="H124" s="108" t="s">
        <v>106</v>
      </c>
      <c r="I124" s="109">
        <v>148</v>
      </c>
      <c r="J124" s="110">
        <v>0.78125</v>
      </c>
      <c r="K124" s="109">
        <v>189</v>
      </c>
      <c r="L124" s="110">
        <v>0.58333333333333304</v>
      </c>
      <c r="M124" s="168">
        <f t="shared" si="13"/>
        <v>40</v>
      </c>
      <c r="N124" s="169">
        <f t="shared" si="14"/>
        <v>19.25</v>
      </c>
      <c r="O124" s="111">
        <v>900</v>
      </c>
      <c r="P124" s="143">
        <v>213</v>
      </c>
      <c r="Q124" s="154"/>
      <c r="R124" s="155">
        <v>2</v>
      </c>
      <c r="S124" s="155">
        <v>3</v>
      </c>
      <c r="T124" s="156"/>
      <c r="U124" s="135">
        <v>11</v>
      </c>
      <c r="V124" s="136">
        <v>10</v>
      </c>
      <c r="W124" s="136"/>
      <c r="X124" s="136"/>
      <c r="Y124" s="136"/>
      <c r="Z124" s="136"/>
      <c r="AA124" s="135">
        <v>8</v>
      </c>
      <c r="AB124" s="136">
        <v>9</v>
      </c>
      <c r="AC124" s="136">
        <v>7</v>
      </c>
      <c r="AD124" s="136">
        <v>6</v>
      </c>
      <c r="AE124" s="136">
        <v>4</v>
      </c>
      <c r="AF124" s="136">
        <v>5</v>
      </c>
      <c r="AG124" s="136"/>
      <c r="AH124" s="136"/>
      <c r="AI124" s="118"/>
      <c r="AJ124" s="119"/>
      <c r="AK124" s="119"/>
      <c r="AL124" s="119"/>
      <c r="AM124" s="119"/>
      <c r="AN124" s="119"/>
      <c r="AO124" s="119"/>
      <c r="AP124" s="119"/>
      <c r="AQ124" s="118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64" t="s">
        <v>103</v>
      </c>
      <c r="IS124"/>
      <c r="IT124"/>
      <c r="IU124"/>
      <c r="IV124"/>
      <c r="IW124"/>
    </row>
    <row r="125" spans="1:257">
      <c r="A125" s="117">
        <v>1994</v>
      </c>
      <c r="B125" s="67">
        <v>34525</v>
      </c>
      <c r="C125" s="103">
        <v>89276</v>
      </c>
      <c r="D125" s="104">
        <v>93438</v>
      </c>
      <c r="E125" s="157">
        <f t="shared" si="16"/>
        <v>4162</v>
      </c>
      <c r="F125" s="106">
        <v>93</v>
      </c>
      <c r="G125" s="146" t="s">
        <v>75</v>
      </c>
      <c r="H125" s="108" t="s">
        <v>106</v>
      </c>
      <c r="I125" s="109">
        <v>189</v>
      </c>
      <c r="J125" s="110">
        <v>0.59375</v>
      </c>
      <c r="K125" s="109">
        <v>191</v>
      </c>
      <c r="L125" s="110">
        <v>0.86458333333333304</v>
      </c>
      <c r="M125" s="168">
        <f t="shared" si="13"/>
        <v>2</v>
      </c>
      <c r="N125" s="169">
        <f t="shared" si="14"/>
        <v>6.5</v>
      </c>
      <c r="O125" s="111">
        <v>900</v>
      </c>
      <c r="P125" s="143">
        <v>213</v>
      </c>
      <c r="Q125" s="154"/>
      <c r="R125" s="155">
        <v>2</v>
      </c>
      <c r="S125" s="155">
        <v>3</v>
      </c>
      <c r="T125" s="156"/>
      <c r="U125" s="135">
        <v>11</v>
      </c>
      <c r="V125" s="136">
        <v>10</v>
      </c>
      <c r="W125" s="136"/>
      <c r="X125" s="136"/>
      <c r="Y125" s="136"/>
      <c r="Z125" s="136"/>
      <c r="AA125" s="135">
        <v>8</v>
      </c>
      <c r="AB125" s="136">
        <v>9</v>
      </c>
      <c r="AC125" s="136">
        <v>7</v>
      </c>
      <c r="AD125" s="136">
        <v>6</v>
      </c>
      <c r="AE125" s="136">
        <v>4</v>
      </c>
      <c r="AF125" s="136">
        <v>5</v>
      </c>
      <c r="AG125" s="136"/>
      <c r="AH125" s="136"/>
      <c r="AI125" s="118"/>
      <c r="AJ125" s="119"/>
      <c r="AK125" s="119"/>
      <c r="AL125" s="119"/>
      <c r="AM125" s="119"/>
      <c r="AN125" s="119"/>
      <c r="AO125" s="119"/>
      <c r="AP125" s="119"/>
      <c r="AQ125" s="118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64" t="s">
        <v>103</v>
      </c>
      <c r="IS125"/>
      <c r="IT125"/>
      <c r="IU125"/>
      <c r="IV125"/>
      <c r="IW125"/>
    </row>
    <row r="126" spans="1:257">
      <c r="A126" s="117">
        <v>1994</v>
      </c>
      <c r="B126" s="67">
        <v>34530</v>
      </c>
      <c r="C126" s="103">
        <v>93438</v>
      </c>
      <c r="D126" s="104">
        <v>101590</v>
      </c>
      <c r="E126" s="157">
        <f t="shared" si="16"/>
        <v>8152</v>
      </c>
      <c r="F126" s="106">
        <v>94</v>
      </c>
      <c r="G126" s="146" t="s">
        <v>75</v>
      </c>
      <c r="H126" s="108" t="s">
        <v>106</v>
      </c>
      <c r="I126" s="109">
        <v>191</v>
      </c>
      <c r="J126" s="110">
        <v>0.875</v>
      </c>
      <c r="K126" s="109">
        <v>196</v>
      </c>
      <c r="L126" s="110">
        <v>0.33333333333333298</v>
      </c>
      <c r="M126" s="168">
        <f t="shared" si="13"/>
        <v>4</v>
      </c>
      <c r="N126" s="169">
        <f t="shared" si="14"/>
        <v>11</v>
      </c>
      <c r="O126" s="111">
        <v>900</v>
      </c>
      <c r="P126" s="143">
        <v>213</v>
      </c>
      <c r="Q126" s="154"/>
      <c r="R126" s="155">
        <v>2</v>
      </c>
      <c r="S126" s="155">
        <v>3</v>
      </c>
      <c r="T126" s="156"/>
      <c r="U126" s="135">
        <v>11</v>
      </c>
      <c r="V126" s="136">
        <v>10</v>
      </c>
      <c r="W126" s="136"/>
      <c r="X126" s="136"/>
      <c r="Y126" s="136"/>
      <c r="Z126" s="136"/>
      <c r="AA126" s="135">
        <v>8</v>
      </c>
      <c r="AB126" s="136">
        <v>9</v>
      </c>
      <c r="AC126" s="136">
        <v>7</v>
      </c>
      <c r="AD126" s="136">
        <v>6</v>
      </c>
      <c r="AE126" s="136">
        <v>4</v>
      </c>
      <c r="AF126" s="136">
        <v>5</v>
      </c>
      <c r="AG126" s="136"/>
      <c r="AH126" s="136"/>
      <c r="AI126" s="118"/>
      <c r="AJ126" s="119"/>
      <c r="AK126" s="119"/>
      <c r="AL126" s="119"/>
      <c r="AM126" s="119"/>
      <c r="AN126" s="119"/>
      <c r="AO126" s="119"/>
      <c r="AP126" s="119"/>
      <c r="AQ126" s="118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64" t="s">
        <v>103</v>
      </c>
      <c r="IS126"/>
      <c r="IT126"/>
      <c r="IU126"/>
      <c r="IV126"/>
      <c r="IW126"/>
    </row>
    <row r="127" spans="1:257">
      <c r="A127" s="117">
        <v>1994</v>
      </c>
      <c r="B127" s="67">
        <v>34618</v>
      </c>
      <c r="C127" s="103">
        <v>101590</v>
      </c>
      <c r="D127" s="104">
        <v>261210</v>
      </c>
      <c r="E127" s="157">
        <f t="shared" si="16"/>
        <v>159620</v>
      </c>
      <c r="F127" s="106">
        <v>95</v>
      </c>
      <c r="G127" s="146" t="s">
        <v>75</v>
      </c>
      <c r="H127" s="108" t="s">
        <v>106</v>
      </c>
      <c r="I127" s="109">
        <v>196</v>
      </c>
      <c r="J127" s="110">
        <v>0.34375</v>
      </c>
      <c r="K127" s="109">
        <v>283</v>
      </c>
      <c r="L127" s="110">
        <v>0.844444444444444</v>
      </c>
      <c r="M127" s="168">
        <f t="shared" si="13"/>
        <v>87</v>
      </c>
      <c r="N127" s="169">
        <f t="shared" si="14"/>
        <v>12.02</v>
      </c>
      <c r="O127" s="111">
        <v>900</v>
      </c>
      <c r="P127" s="143">
        <v>213</v>
      </c>
      <c r="Q127" s="154"/>
      <c r="R127" s="155">
        <v>2</v>
      </c>
      <c r="S127" s="155">
        <v>3</v>
      </c>
      <c r="T127" s="156"/>
      <c r="U127" s="135">
        <v>11</v>
      </c>
      <c r="V127" s="136">
        <v>10</v>
      </c>
      <c r="W127" s="136"/>
      <c r="X127" s="136"/>
      <c r="Y127" s="136"/>
      <c r="Z127" s="136"/>
      <c r="AA127" s="135">
        <v>8</v>
      </c>
      <c r="AB127" s="136">
        <v>9</v>
      </c>
      <c r="AC127" s="136">
        <v>7</v>
      </c>
      <c r="AD127" s="136">
        <v>6</v>
      </c>
      <c r="AE127" s="136">
        <v>4</v>
      </c>
      <c r="AF127" s="136">
        <v>5</v>
      </c>
      <c r="AG127" s="136"/>
      <c r="AH127" s="136"/>
      <c r="AI127" s="118"/>
      <c r="AJ127" s="119"/>
      <c r="AK127" s="119"/>
      <c r="AL127" s="119"/>
      <c r="AM127" s="119"/>
      <c r="AN127" s="119"/>
      <c r="AO127" s="119"/>
      <c r="AP127" s="119"/>
      <c r="AQ127" s="118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64" t="s">
        <v>107</v>
      </c>
      <c r="IS127"/>
      <c r="IT127"/>
      <c r="IU127"/>
      <c r="IV127"/>
      <c r="IW127"/>
    </row>
    <row r="128" spans="1:257">
      <c r="A128" s="117">
        <v>1994</v>
      </c>
      <c r="B128" s="67">
        <v>34619</v>
      </c>
      <c r="C128" s="103">
        <v>261210</v>
      </c>
      <c r="D128" s="104">
        <v>262967</v>
      </c>
      <c r="E128" s="157">
        <f t="shared" si="16"/>
        <v>1757</v>
      </c>
      <c r="F128" s="106">
        <v>96</v>
      </c>
      <c r="G128" s="146" t="s">
        <v>75</v>
      </c>
      <c r="H128" s="108" t="s">
        <v>106</v>
      </c>
      <c r="I128" s="170" t="s">
        <v>108</v>
      </c>
      <c r="J128" s="110"/>
      <c r="K128" s="170"/>
      <c r="L128" s="110" t="s">
        <v>109</v>
      </c>
      <c r="M128" s="168" t="s">
        <v>109</v>
      </c>
      <c r="N128" s="169" t="s">
        <v>109</v>
      </c>
      <c r="O128" s="111" t="s">
        <v>109</v>
      </c>
      <c r="P128" s="143" t="s">
        <v>109</v>
      </c>
      <c r="Q128" s="154" t="s">
        <v>109</v>
      </c>
      <c r="R128" s="155" t="s">
        <v>109</v>
      </c>
      <c r="S128" s="155" t="s">
        <v>109</v>
      </c>
      <c r="T128" s="156" t="s">
        <v>109</v>
      </c>
      <c r="U128" s="135" t="s">
        <v>109</v>
      </c>
      <c r="V128" s="136" t="s">
        <v>109</v>
      </c>
      <c r="W128" s="136" t="s">
        <v>109</v>
      </c>
      <c r="X128" s="136" t="s">
        <v>109</v>
      </c>
      <c r="Y128" s="136" t="s">
        <v>109</v>
      </c>
      <c r="Z128" s="136" t="s">
        <v>109</v>
      </c>
      <c r="AA128" s="135" t="s">
        <v>109</v>
      </c>
      <c r="AB128" s="136" t="s">
        <v>109</v>
      </c>
      <c r="AC128" s="136" t="s">
        <v>109</v>
      </c>
      <c r="AD128" s="136" t="s">
        <v>109</v>
      </c>
      <c r="AE128" s="136" t="s">
        <v>109</v>
      </c>
      <c r="AF128" s="136" t="s">
        <v>109</v>
      </c>
      <c r="AG128" s="136"/>
      <c r="AH128" s="136"/>
      <c r="AI128" s="118" t="s">
        <v>109</v>
      </c>
      <c r="AJ128" s="119" t="s">
        <v>109</v>
      </c>
      <c r="AK128" s="119" t="s">
        <v>109</v>
      </c>
      <c r="AL128" s="119" t="s">
        <v>109</v>
      </c>
      <c r="AM128" s="119"/>
      <c r="AN128" s="119"/>
      <c r="AO128" s="119" t="s">
        <v>109</v>
      </c>
      <c r="AP128" s="119" t="s">
        <v>109</v>
      </c>
      <c r="AQ128" s="118" t="s">
        <v>109</v>
      </c>
      <c r="AR128" s="119" t="s">
        <v>109</v>
      </c>
      <c r="AS128" s="119" t="s">
        <v>109</v>
      </c>
      <c r="AT128" s="119" t="s">
        <v>109</v>
      </c>
      <c r="AU128" s="119" t="s">
        <v>109</v>
      </c>
      <c r="AV128" s="119" t="s">
        <v>109</v>
      </c>
      <c r="AW128" s="119" t="s">
        <v>109</v>
      </c>
      <c r="AX128" s="119" t="s">
        <v>109</v>
      </c>
      <c r="AY128" s="119" t="s">
        <v>109</v>
      </c>
      <c r="AZ128" s="119" t="s">
        <v>109</v>
      </c>
      <c r="BA128" s="119" t="s">
        <v>109</v>
      </c>
      <c r="BB128" s="119" t="s">
        <v>109</v>
      </c>
      <c r="BC128" s="119" t="s">
        <v>109</v>
      </c>
      <c r="BD128" s="119" t="s">
        <v>109</v>
      </c>
      <c r="BE128" s="119" t="s">
        <v>109</v>
      </c>
      <c r="BF128" s="164" t="s">
        <v>110</v>
      </c>
      <c r="IS128"/>
      <c r="IT128"/>
      <c r="IU128"/>
      <c r="IV128"/>
      <c r="IW128"/>
    </row>
    <row r="129" spans="1:257">
      <c r="A129" s="87">
        <v>1994</v>
      </c>
      <c r="B129" s="88">
        <v>34619</v>
      </c>
      <c r="C129" s="171">
        <v>262967</v>
      </c>
      <c r="D129" s="172">
        <v>262984</v>
      </c>
      <c r="E129" s="173">
        <f t="shared" si="16"/>
        <v>17</v>
      </c>
      <c r="F129" s="174">
        <v>97</v>
      </c>
      <c r="G129" s="175" t="s">
        <v>75</v>
      </c>
      <c r="H129" s="176" t="s">
        <v>106</v>
      </c>
      <c r="I129" s="177" t="s">
        <v>108</v>
      </c>
      <c r="J129" s="178"/>
      <c r="K129" s="177"/>
      <c r="L129" s="178" t="s">
        <v>109</v>
      </c>
      <c r="M129" s="179" t="s">
        <v>109</v>
      </c>
      <c r="N129" s="180" t="s">
        <v>109</v>
      </c>
      <c r="O129" s="181" t="s">
        <v>109</v>
      </c>
      <c r="P129" s="182" t="s">
        <v>109</v>
      </c>
      <c r="Q129" s="183" t="s">
        <v>109</v>
      </c>
      <c r="R129" s="184" t="s">
        <v>109</v>
      </c>
      <c r="S129" s="184" t="s">
        <v>109</v>
      </c>
      <c r="T129" s="185" t="s">
        <v>109</v>
      </c>
      <c r="U129" s="186" t="s">
        <v>109</v>
      </c>
      <c r="V129" s="51" t="s">
        <v>109</v>
      </c>
      <c r="W129" s="51" t="s">
        <v>109</v>
      </c>
      <c r="X129" s="51" t="s">
        <v>109</v>
      </c>
      <c r="Y129" s="51" t="s">
        <v>109</v>
      </c>
      <c r="Z129" s="51" t="s">
        <v>109</v>
      </c>
      <c r="AA129" s="186" t="s">
        <v>109</v>
      </c>
      <c r="AB129" s="51" t="s">
        <v>109</v>
      </c>
      <c r="AC129" s="51" t="s">
        <v>109</v>
      </c>
      <c r="AD129" s="51" t="s">
        <v>109</v>
      </c>
      <c r="AE129" s="51" t="s">
        <v>109</v>
      </c>
      <c r="AF129" s="51" t="s">
        <v>109</v>
      </c>
      <c r="AG129" s="51"/>
      <c r="AH129" s="51"/>
      <c r="AI129" s="187" t="s">
        <v>109</v>
      </c>
      <c r="AJ129" s="188" t="s">
        <v>109</v>
      </c>
      <c r="AK129" s="188" t="s">
        <v>109</v>
      </c>
      <c r="AL129" s="188" t="s">
        <v>109</v>
      </c>
      <c r="AM129" s="188"/>
      <c r="AN129" s="188"/>
      <c r="AO129" s="188" t="s">
        <v>109</v>
      </c>
      <c r="AP129" s="188" t="s">
        <v>109</v>
      </c>
      <c r="AQ129" s="187" t="s">
        <v>109</v>
      </c>
      <c r="AR129" s="188" t="s">
        <v>109</v>
      </c>
      <c r="AS129" s="188" t="s">
        <v>109</v>
      </c>
      <c r="AT129" s="188" t="s">
        <v>109</v>
      </c>
      <c r="AU129" s="188" t="s">
        <v>109</v>
      </c>
      <c r="AV129" s="188" t="s">
        <v>109</v>
      </c>
      <c r="AW129" s="188" t="s">
        <v>109</v>
      </c>
      <c r="AX129" s="188" t="s">
        <v>109</v>
      </c>
      <c r="AY129" s="188" t="s">
        <v>109</v>
      </c>
      <c r="AZ129" s="188" t="s">
        <v>109</v>
      </c>
      <c r="BA129" s="188" t="s">
        <v>109</v>
      </c>
      <c r="BB129" s="188" t="s">
        <v>109</v>
      </c>
      <c r="BC129" s="188" t="s">
        <v>109</v>
      </c>
      <c r="BD129" s="188" t="s">
        <v>109</v>
      </c>
      <c r="BE129" s="188" t="s">
        <v>109</v>
      </c>
      <c r="BF129" s="189" t="s">
        <v>111</v>
      </c>
      <c r="IS129"/>
      <c r="IT129"/>
      <c r="IU129"/>
      <c r="IV129"/>
      <c r="IW129"/>
    </row>
    <row r="130" spans="1:257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90"/>
      <c r="IS130"/>
      <c r="IT130"/>
      <c r="IU130"/>
      <c r="IV130"/>
      <c r="IW130"/>
    </row>
    <row r="131" spans="1:257">
      <c r="A131" s="191">
        <v>1994</v>
      </c>
      <c r="B131" s="192" t="s">
        <v>112</v>
      </c>
      <c r="C131" s="193" t="s">
        <v>112</v>
      </c>
      <c r="D131" s="194" t="s">
        <v>112</v>
      </c>
      <c r="E131" s="195"/>
      <c r="F131" s="196">
        <v>96</v>
      </c>
      <c r="G131" s="197" t="s">
        <v>75</v>
      </c>
      <c r="H131" s="198" t="s">
        <v>112</v>
      </c>
      <c r="I131" s="199">
        <v>285</v>
      </c>
      <c r="J131" s="200">
        <v>0.52083333333333304</v>
      </c>
      <c r="K131" s="199">
        <v>13</v>
      </c>
      <c r="L131" s="200">
        <v>0.58333333333333304</v>
      </c>
      <c r="M131" s="201">
        <f>TRUNC((K131-I131)+(L131-J131)+365)</f>
        <v>93</v>
      </c>
      <c r="N131" s="202">
        <f>ROUND(((K131-I131)+(L131-J131)-M131+365)*24,2)</f>
        <v>1.5</v>
      </c>
      <c r="O131" s="203">
        <v>900</v>
      </c>
      <c r="P131" s="204">
        <v>114</v>
      </c>
      <c r="Q131" s="205"/>
      <c r="R131" s="206">
        <v>2</v>
      </c>
      <c r="S131" s="206">
        <v>3</v>
      </c>
      <c r="T131" s="207"/>
      <c r="U131" s="208" t="s">
        <v>113</v>
      </c>
      <c r="V131" s="209" t="s">
        <v>114</v>
      </c>
      <c r="W131" s="209"/>
      <c r="X131" s="209"/>
      <c r="Y131" s="209"/>
      <c r="Z131" s="209"/>
      <c r="AA131" s="208">
        <v>9</v>
      </c>
      <c r="AB131" s="209">
        <v>8</v>
      </c>
      <c r="AC131" s="209">
        <v>4</v>
      </c>
      <c r="AD131" s="209">
        <v>5</v>
      </c>
      <c r="AE131" s="209">
        <v>7</v>
      </c>
      <c r="AF131" s="209">
        <v>6</v>
      </c>
      <c r="AG131" s="209"/>
      <c r="AH131" s="209"/>
      <c r="AI131" s="208"/>
      <c r="AJ131" s="209"/>
      <c r="AK131" s="209"/>
      <c r="AL131" s="209"/>
      <c r="AM131" s="209"/>
      <c r="AN131" s="209"/>
      <c r="AO131" s="209"/>
      <c r="AP131" s="209"/>
      <c r="AQ131" s="208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10" t="s">
        <v>115</v>
      </c>
      <c r="IS131"/>
      <c r="IT131"/>
      <c r="IU131"/>
      <c r="IV131"/>
      <c r="IW131"/>
    </row>
    <row r="132" spans="1:257">
      <c r="A132" s="211">
        <v>1995</v>
      </c>
      <c r="B132" s="67" t="s">
        <v>112</v>
      </c>
      <c r="C132" s="103" t="s">
        <v>112</v>
      </c>
      <c r="D132" s="104" t="s">
        <v>112</v>
      </c>
      <c r="E132" s="122"/>
      <c r="F132" s="106">
        <v>97</v>
      </c>
      <c r="G132" s="146" t="s">
        <v>75</v>
      </c>
      <c r="H132" s="108" t="s">
        <v>112</v>
      </c>
      <c r="I132" s="109">
        <v>13</v>
      </c>
      <c r="J132" s="110">
        <v>0.594444444444444</v>
      </c>
      <c r="K132" s="109">
        <v>35</v>
      </c>
      <c r="L132" s="110">
        <v>0.54166666666666696</v>
      </c>
      <c r="M132" s="168">
        <f>TRUNC((K132-I132)+(L132-J132))</f>
        <v>21</v>
      </c>
      <c r="N132" s="169">
        <f>ROUND(((K132-I132)+(L132-J132)-M132)*24,2)</f>
        <v>22.73</v>
      </c>
      <c r="O132" s="111">
        <v>900</v>
      </c>
      <c r="P132" s="143">
        <v>114</v>
      </c>
      <c r="Q132" s="154"/>
      <c r="R132" s="155">
        <v>2</v>
      </c>
      <c r="S132" s="155">
        <v>3</v>
      </c>
      <c r="T132" s="156"/>
      <c r="U132" s="135" t="s">
        <v>113</v>
      </c>
      <c r="V132" s="136" t="s">
        <v>114</v>
      </c>
      <c r="W132" s="136"/>
      <c r="X132" s="136"/>
      <c r="Y132" s="136"/>
      <c r="Z132" s="136"/>
      <c r="AA132" s="135">
        <v>9</v>
      </c>
      <c r="AB132" s="136">
        <v>8</v>
      </c>
      <c r="AC132" s="136">
        <v>4</v>
      </c>
      <c r="AD132" s="136">
        <v>5</v>
      </c>
      <c r="AE132" s="136">
        <v>7</v>
      </c>
      <c r="AF132" s="136">
        <v>6</v>
      </c>
      <c r="AG132" s="136"/>
      <c r="AH132" s="136"/>
      <c r="AI132" s="118"/>
      <c r="AJ132" s="119"/>
      <c r="AK132" s="119"/>
      <c r="AL132" s="119"/>
      <c r="AM132" s="119"/>
      <c r="AN132" s="119"/>
      <c r="AO132" s="119"/>
      <c r="AP132" s="119"/>
      <c r="AQ132" s="118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64" t="s">
        <v>116</v>
      </c>
      <c r="IS132"/>
      <c r="IT132"/>
      <c r="IU132"/>
      <c r="IV132"/>
      <c r="IW132"/>
    </row>
    <row r="133" spans="1:257">
      <c r="A133" s="87">
        <v>1995</v>
      </c>
      <c r="B133" s="88" t="s">
        <v>112</v>
      </c>
      <c r="C133" s="171" t="s">
        <v>112</v>
      </c>
      <c r="D133" s="172" t="s">
        <v>112</v>
      </c>
      <c r="E133" s="173"/>
      <c r="F133" s="174">
        <v>98</v>
      </c>
      <c r="G133" s="175" t="s">
        <v>75</v>
      </c>
      <c r="H133" s="176" t="s">
        <v>112</v>
      </c>
      <c r="I133" s="177">
        <v>55</v>
      </c>
      <c r="J133" s="178">
        <v>3.125E-2</v>
      </c>
      <c r="K133" s="177">
        <v>89</v>
      </c>
      <c r="L133" s="178">
        <v>0.29236111111111102</v>
      </c>
      <c r="M133" s="179">
        <f>TRUNC((K133-I133)+(L133-J133))</f>
        <v>34</v>
      </c>
      <c r="N133" s="180">
        <f>ROUND(((K133-I133)+(L133-J133)-M133)*24,2)</f>
        <v>6.27</v>
      </c>
      <c r="O133" s="181">
        <v>900</v>
      </c>
      <c r="P133" s="182">
        <v>114</v>
      </c>
      <c r="Q133" s="183"/>
      <c r="R133" s="184">
        <v>2</v>
      </c>
      <c r="S133" s="184">
        <v>3</v>
      </c>
      <c r="T133" s="185"/>
      <c r="U133" s="186" t="s">
        <v>113</v>
      </c>
      <c r="V133" s="51" t="s">
        <v>114</v>
      </c>
      <c r="W133" s="51"/>
      <c r="X133" s="51"/>
      <c r="Y133" s="51"/>
      <c r="Z133" s="51"/>
      <c r="AA133" s="186">
        <v>9</v>
      </c>
      <c r="AB133" s="51">
        <v>8</v>
      </c>
      <c r="AC133" s="51">
        <v>4</v>
      </c>
      <c r="AD133" s="51">
        <v>5</v>
      </c>
      <c r="AE133" s="51">
        <v>7</v>
      </c>
      <c r="AF133" s="51">
        <v>6</v>
      </c>
      <c r="AG133" s="51"/>
      <c r="AH133" s="51"/>
      <c r="AI133" s="187"/>
      <c r="AJ133" s="188"/>
      <c r="AK133" s="188"/>
      <c r="AL133" s="188"/>
      <c r="AM133" s="188"/>
      <c r="AN133" s="188"/>
      <c r="AO133" s="188"/>
      <c r="AP133" s="188"/>
      <c r="AQ133" s="187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212" t="s">
        <v>117</v>
      </c>
      <c r="IS133"/>
      <c r="IT133"/>
      <c r="IU133"/>
      <c r="IV133"/>
      <c r="IW133"/>
    </row>
    <row r="134" spans="1:257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90"/>
      <c r="IS134"/>
      <c r="IT134"/>
      <c r="IU134"/>
      <c r="IV134"/>
      <c r="IW134"/>
    </row>
    <row r="135" spans="1:257">
      <c r="A135" s="213">
        <v>1995</v>
      </c>
      <c r="B135" s="214" t="s">
        <v>118</v>
      </c>
      <c r="C135" s="193">
        <v>262984</v>
      </c>
      <c r="D135" s="194">
        <v>47690</v>
      </c>
      <c r="E135" s="195">
        <f>D135-C135+$E$3</f>
        <v>143042</v>
      </c>
      <c r="F135" s="196" t="s">
        <v>112</v>
      </c>
      <c r="G135" s="197" t="s">
        <v>75</v>
      </c>
      <c r="H135" s="198" t="s">
        <v>106</v>
      </c>
      <c r="I135" s="215" t="s">
        <v>112</v>
      </c>
      <c r="J135" s="200"/>
      <c r="K135" s="199"/>
      <c r="L135" s="200"/>
      <c r="M135" s="201"/>
      <c r="N135" s="202"/>
      <c r="O135" s="203"/>
      <c r="P135" s="204"/>
      <c r="Q135" s="205"/>
      <c r="R135" s="206"/>
      <c r="S135" s="206"/>
      <c r="T135" s="207"/>
      <c r="U135" s="208"/>
      <c r="V135" s="209"/>
      <c r="W135" s="209"/>
      <c r="X135" s="209"/>
      <c r="Y135" s="209"/>
      <c r="Z135" s="209"/>
      <c r="AA135" s="208"/>
      <c r="AB135" s="209"/>
      <c r="AC135" s="209"/>
      <c r="AD135" s="209"/>
      <c r="AE135" s="209"/>
      <c r="AF135" s="209"/>
      <c r="AG135" s="209"/>
      <c r="AH135" s="209"/>
      <c r="AI135" s="208"/>
      <c r="AJ135" s="209"/>
      <c r="AK135" s="209"/>
      <c r="AL135" s="209"/>
      <c r="AM135" s="209"/>
      <c r="AN135" s="209"/>
      <c r="AO135" s="209"/>
      <c r="AP135" s="209"/>
      <c r="AQ135" s="208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10" t="s">
        <v>119</v>
      </c>
      <c r="IS135"/>
      <c r="IT135"/>
      <c r="IU135"/>
      <c r="IV135"/>
      <c r="IW135"/>
    </row>
    <row r="136" spans="1:257">
      <c r="A136" s="211">
        <v>1995</v>
      </c>
      <c r="B136" s="158">
        <v>34764</v>
      </c>
      <c r="C136" s="103">
        <v>324518</v>
      </c>
      <c r="D136" s="104">
        <v>358246</v>
      </c>
      <c r="E136" s="157">
        <f>D136-C136</f>
        <v>33728</v>
      </c>
      <c r="F136" s="106" t="s">
        <v>112</v>
      </c>
      <c r="G136" s="146" t="s">
        <v>75</v>
      </c>
      <c r="H136" s="108" t="s">
        <v>120</v>
      </c>
      <c r="I136" s="170" t="s">
        <v>112</v>
      </c>
      <c r="J136" s="110"/>
      <c r="K136" s="109"/>
      <c r="L136" s="110"/>
      <c r="M136" s="76"/>
      <c r="N136" s="77"/>
      <c r="O136" s="111"/>
      <c r="P136" s="143"/>
      <c r="Q136" s="144"/>
      <c r="R136" s="145"/>
      <c r="S136" s="145"/>
      <c r="T136" s="27"/>
      <c r="U136" s="118"/>
      <c r="V136" s="119"/>
      <c r="W136" s="119"/>
      <c r="X136" s="119"/>
      <c r="Y136" s="119"/>
      <c r="Z136" s="119"/>
      <c r="AA136" s="118"/>
      <c r="AB136" s="119"/>
      <c r="AC136" s="119"/>
      <c r="AD136" s="119"/>
      <c r="AE136" s="119"/>
      <c r="AF136" s="119"/>
      <c r="AG136" s="119"/>
      <c r="AH136" s="119"/>
      <c r="AI136" s="118"/>
      <c r="AJ136" s="119"/>
      <c r="AK136" s="119"/>
      <c r="AL136" s="119"/>
      <c r="AM136" s="119"/>
      <c r="AN136" s="119"/>
      <c r="AO136" s="119"/>
      <c r="AP136" s="119"/>
      <c r="AQ136" s="118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64" t="s">
        <v>121</v>
      </c>
      <c r="IS136"/>
      <c r="IT136"/>
      <c r="IU136"/>
      <c r="IV136"/>
      <c r="IW136"/>
    </row>
    <row r="137" spans="1:257">
      <c r="A137" s="211">
        <v>1995</v>
      </c>
      <c r="B137" s="67">
        <v>34808</v>
      </c>
      <c r="C137" s="103">
        <v>47690</v>
      </c>
      <c r="D137" s="104">
        <v>100343</v>
      </c>
      <c r="E137" s="157">
        <f>D137-C137</f>
        <v>52653</v>
      </c>
      <c r="F137" s="106" t="s">
        <v>112</v>
      </c>
      <c r="G137" s="146" t="s">
        <v>75</v>
      </c>
      <c r="H137" s="108" t="s">
        <v>106</v>
      </c>
      <c r="I137" s="170" t="s">
        <v>112</v>
      </c>
      <c r="J137" s="110"/>
      <c r="K137" s="109"/>
      <c r="L137" s="110"/>
      <c r="M137" s="168"/>
      <c r="N137" s="169"/>
      <c r="O137" s="111"/>
      <c r="P137" s="143"/>
      <c r="Q137" s="154"/>
      <c r="R137" s="155"/>
      <c r="S137" s="155"/>
      <c r="T137" s="156"/>
      <c r="U137" s="135"/>
      <c r="V137" s="136"/>
      <c r="W137" s="136"/>
      <c r="X137" s="136"/>
      <c r="Y137" s="136"/>
      <c r="Z137" s="136"/>
      <c r="AA137" s="135"/>
      <c r="AB137" s="136"/>
      <c r="AC137" s="136"/>
      <c r="AD137" s="136"/>
      <c r="AE137" s="136"/>
      <c r="AF137" s="136"/>
      <c r="AG137" s="136"/>
      <c r="AH137" s="136"/>
      <c r="AI137" s="118"/>
      <c r="AJ137" s="119"/>
      <c r="AK137" s="119"/>
      <c r="AL137" s="119"/>
      <c r="AM137" s="119"/>
      <c r="AN137" s="119"/>
      <c r="AO137" s="119"/>
      <c r="AP137" s="119"/>
      <c r="AQ137" s="118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64" t="s">
        <v>122</v>
      </c>
      <c r="IS137"/>
      <c r="IT137"/>
      <c r="IU137"/>
      <c r="IV137"/>
      <c r="IW137"/>
    </row>
    <row r="138" spans="1:257">
      <c r="A138" s="87">
        <v>1995</v>
      </c>
      <c r="B138" s="88">
        <v>34808</v>
      </c>
      <c r="C138" s="171">
        <v>100343</v>
      </c>
      <c r="D138" s="172">
        <v>100694</v>
      </c>
      <c r="E138" s="173">
        <f>D138-C138</f>
        <v>351</v>
      </c>
      <c r="F138" s="174" t="s">
        <v>112</v>
      </c>
      <c r="G138" s="175" t="s">
        <v>75</v>
      </c>
      <c r="H138" s="176" t="s">
        <v>106</v>
      </c>
      <c r="I138" s="177" t="s">
        <v>112</v>
      </c>
      <c r="J138" s="178"/>
      <c r="K138" s="177"/>
      <c r="L138" s="178"/>
      <c r="M138" s="179"/>
      <c r="N138" s="180"/>
      <c r="O138" s="181"/>
      <c r="P138" s="182"/>
      <c r="Q138" s="183"/>
      <c r="R138" s="184"/>
      <c r="S138" s="184"/>
      <c r="T138" s="185"/>
      <c r="U138" s="186"/>
      <c r="V138" s="51"/>
      <c r="W138" s="51"/>
      <c r="X138" s="51"/>
      <c r="Y138" s="51"/>
      <c r="Z138" s="51"/>
      <c r="AA138" s="186"/>
      <c r="AB138" s="51"/>
      <c r="AC138" s="51"/>
      <c r="AD138" s="51"/>
      <c r="AE138" s="51"/>
      <c r="AF138" s="51"/>
      <c r="AG138" s="51"/>
      <c r="AH138" s="51"/>
      <c r="AI138" s="187"/>
      <c r="AJ138" s="188"/>
      <c r="AK138" s="188"/>
      <c r="AL138" s="188"/>
      <c r="AM138" s="188"/>
      <c r="AN138" s="188"/>
      <c r="AO138" s="188"/>
      <c r="AP138" s="188"/>
      <c r="AQ138" s="187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188"/>
      <c r="BC138" s="188"/>
      <c r="BD138" s="188"/>
      <c r="BE138" s="188"/>
      <c r="BF138" s="189"/>
      <c r="IS138"/>
      <c r="IT138"/>
      <c r="IU138"/>
      <c r="IV138"/>
      <c r="IW138"/>
    </row>
    <row r="139" spans="1:257">
      <c r="A139" s="211"/>
      <c r="B139" s="158"/>
      <c r="C139" s="15"/>
      <c r="D139" s="15"/>
      <c r="E139" s="216"/>
      <c r="F139" s="217"/>
      <c r="G139" s="218"/>
      <c r="H139" s="218"/>
      <c r="I139" s="219"/>
      <c r="J139" s="220"/>
      <c r="K139" s="219"/>
      <c r="L139" s="220"/>
      <c r="M139" s="221"/>
      <c r="N139" s="18"/>
      <c r="O139" s="222"/>
      <c r="P139" s="15"/>
      <c r="Q139" s="223"/>
      <c r="R139" s="223"/>
      <c r="S139" s="223"/>
      <c r="T139" s="15"/>
      <c r="U139" s="224"/>
      <c r="V139" s="224"/>
      <c r="W139" s="224"/>
      <c r="X139" s="224"/>
      <c r="Y139" s="224"/>
      <c r="Z139" s="224"/>
      <c r="AA139" s="224"/>
      <c r="AB139" s="224"/>
      <c r="AC139" s="224"/>
      <c r="AD139" s="224"/>
      <c r="AE139" s="224"/>
      <c r="AF139" s="224"/>
      <c r="AG139" s="224"/>
      <c r="AH139" s="224"/>
      <c r="AI139" s="224"/>
      <c r="AJ139" s="224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  <c r="BC139" s="224"/>
      <c r="BD139" s="224"/>
      <c r="BE139" s="224"/>
      <c r="BF139" s="225"/>
      <c r="IS139"/>
      <c r="IT139"/>
      <c r="IU139"/>
      <c r="IV139"/>
      <c r="IW139"/>
    </row>
    <row r="140" spans="1:257">
      <c r="A140" s="226" t="s">
        <v>123</v>
      </c>
      <c r="B140" s="158"/>
      <c r="C140" s="15"/>
      <c r="D140" s="15"/>
      <c r="E140" s="216"/>
      <c r="F140" s="217"/>
      <c r="G140" s="218"/>
      <c r="H140" s="218"/>
      <c r="I140" s="219"/>
      <c r="J140" s="220"/>
      <c r="K140" s="219"/>
      <c r="L140" s="220"/>
      <c r="M140" s="221"/>
      <c r="N140" s="18"/>
      <c r="O140" s="222"/>
      <c r="P140" s="15"/>
      <c r="Q140" s="223"/>
      <c r="R140" s="223"/>
      <c r="S140" s="223"/>
      <c r="T140" s="15"/>
      <c r="U140" s="224"/>
      <c r="V140" s="224"/>
      <c r="W140" s="224"/>
      <c r="X140" s="224"/>
      <c r="Y140" s="224"/>
      <c r="Z140" s="224"/>
      <c r="AA140" s="224"/>
      <c r="AB140" s="224"/>
      <c r="AC140" s="224"/>
      <c r="AD140" s="224"/>
      <c r="AE140" s="224"/>
      <c r="AF140" s="224"/>
      <c r="AG140" s="224"/>
      <c r="AH140" s="224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  <c r="BD140" s="224"/>
      <c r="BE140" s="224"/>
      <c r="BF140" s="225"/>
      <c r="IS140"/>
      <c r="IT140"/>
      <c r="IU140"/>
      <c r="IV140"/>
      <c r="IW140"/>
    </row>
    <row r="141" spans="1:257" ht="15">
      <c r="A141" s="227" t="s">
        <v>124</v>
      </c>
      <c r="B141" s="158"/>
      <c r="C141" s="15"/>
      <c r="D141" s="15"/>
      <c r="E141" s="216"/>
      <c r="F141" s="217"/>
      <c r="G141" s="218"/>
      <c r="H141" s="218"/>
      <c r="I141" s="219"/>
      <c r="J141" s="220"/>
      <c r="K141" s="219"/>
      <c r="L141" s="220"/>
      <c r="M141" s="221"/>
      <c r="N141" s="18"/>
      <c r="O141" s="222"/>
      <c r="P141" s="15"/>
      <c r="Q141" s="223"/>
      <c r="R141" s="223"/>
      <c r="S141" s="223"/>
      <c r="T141" s="15"/>
      <c r="U141" s="224"/>
      <c r="V141" s="224"/>
      <c r="W141" s="224"/>
      <c r="X141" s="224"/>
      <c r="Y141" s="224"/>
      <c r="Z141" s="224"/>
      <c r="AA141" s="224"/>
      <c r="AB141" s="224"/>
      <c r="AC141" s="224"/>
      <c r="AD141" s="224"/>
      <c r="AE141" s="224"/>
      <c r="AF141" s="224"/>
      <c r="AG141" s="224"/>
      <c r="AH141" s="224"/>
      <c r="AI141" s="224"/>
      <c r="AJ141" s="224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  <c r="BD141" s="224"/>
      <c r="BE141" s="224"/>
      <c r="BF141" s="225"/>
      <c r="IS141"/>
      <c r="IT141"/>
      <c r="IU141"/>
      <c r="IV141"/>
      <c r="IW141"/>
    </row>
    <row r="142" spans="1:257" ht="19.75" customHeight="1">
      <c r="A142" s="117"/>
      <c r="B142" s="117"/>
      <c r="C142" s="117"/>
      <c r="D142" s="117"/>
      <c r="E142" s="117"/>
      <c r="F142" s="228" t="s">
        <v>125</v>
      </c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90"/>
      <c r="IS142"/>
      <c r="IT142"/>
      <c r="IU142"/>
      <c r="IV142"/>
      <c r="IW142"/>
    </row>
    <row r="143" spans="1:257" ht="10.25" customHeight="1" thickBot="1">
      <c r="A143" s="117"/>
      <c r="B143" s="117"/>
      <c r="C143" s="117"/>
      <c r="D143" s="117"/>
      <c r="E143" s="117"/>
      <c r="F143" s="228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90"/>
      <c r="IS143"/>
      <c r="IT143"/>
      <c r="IU143"/>
      <c r="IV143"/>
      <c r="IW143"/>
    </row>
    <row r="144" spans="1:257" ht="15" thickTop="1" thickBot="1">
      <c r="A144" s="191">
        <v>1996</v>
      </c>
      <c r="B144" s="192">
        <v>35494</v>
      </c>
      <c r="C144" s="193">
        <v>203139</v>
      </c>
      <c r="D144" s="194">
        <v>100735</v>
      </c>
      <c r="E144" s="229">
        <f>D144-C144+$E$3</f>
        <v>255932</v>
      </c>
      <c r="F144" s="230">
        <v>1</v>
      </c>
      <c r="G144" s="197" t="s">
        <v>126</v>
      </c>
      <c r="H144" s="198" t="s">
        <v>120</v>
      </c>
      <c r="I144" s="199">
        <v>264</v>
      </c>
      <c r="J144" s="200">
        <v>0.38541666666666702</v>
      </c>
      <c r="K144" s="199">
        <v>64</v>
      </c>
      <c r="L144" s="200">
        <v>0.70833333333333304</v>
      </c>
      <c r="M144" s="201">
        <f>TRUNC((K144-I144)+(L144-J144)+365)</f>
        <v>165</v>
      </c>
      <c r="N144" s="202">
        <f>ROUND(((K144-I144)+(L144-J144)-M144+365)*24,2)</f>
        <v>7.75</v>
      </c>
      <c r="O144" s="203">
        <v>900</v>
      </c>
      <c r="P144" s="204">
        <v>114</v>
      </c>
      <c r="Q144" s="205"/>
      <c r="R144" s="206">
        <v>2</v>
      </c>
      <c r="S144" s="206">
        <v>3</v>
      </c>
      <c r="T144" s="207"/>
      <c r="U144" s="234">
        <v>10</v>
      </c>
      <c r="V144" s="235" t="s">
        <v>140</v>
      </c>
      <c r="W144" s="209"/>
      <c r="X144" s="209"/>
      <c r="Y144" s="209"/>
      <c r="Z144" s="209"/>
      <c r="AA144" s="208">
        <v>6</v>
      </c>
      <c r="AB144" s="209">
        <v>4</v>
      </c>
      <c r="AC144" s="209">
        <v>8</v>
      </c>
      <c r="AD144" s="209">
        <v>7</v>
      </c>
      <c r="AE144" s="209" t="s">
        <v>81</v>
      </c>
      <c r="AF144" s="209">
        <v>5</v>
      </c>
      <c r="AG144" s="209"/>
      <c r="AH144" s="209"/>
      <c r="AI144" s="208"/>
      <c r="AJ144" s="209"/>
      <c r="AK144" s="209"/>
      <c r="AL144" s="209"/>
      <c r="AM144" s="209"/>
      <c r="AN144" s="209"/>
      <c r="AO144" s="209"/>
      <c r="AP144" s="209"/>
      <c r="AQ144" s="208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209"/>
      <c r="BC144" s="209"/>
      <c r="BD144" s="209"/>
      <c r="BE144" s="209"/>
      <c r="BF144" s="231" t="s">
        <v>127</v>
      </c>
      <c r="IS144"/>
      <c r="IT144"/>
      <c r="IU144"/>
      <c r="IV144"/>
      <c r="IW144"/>
    </row>
    <row r="145" spans="1:257" ht="14" thickTop="1">
      <c r="A145" s="211">
        <v>1997</v>
      </c>
      <c r="B145" s="67">
        <v>35622</v>
      </c>
      <c r="C145" s="103">
        <v>100372</v>
      </c>
      <c r="D145" s="104">
        <v>296533</v>
      </c>
      <c r="E145" s="157">
        <f>D145-C145</f>
        <v>196161</v>
      </c>
      <c r="F145" s="232">
        <v>2</v>
      </c>
      <c r="G145" s="146" t="s">
        <v>126</v>
      </c>
      <c r="H145" s="108" t="s">
        <v>120</v>
      </c>
      <c r="I145" s="109">
        <v>64</v>
      </c>
      <c r="J145" s="110">
        <v>0.71875</v>
      </c>
      <c r="K145" s="109">
        <v>192</v>
      </c>
      <c r="L145" s="110">
        <v>0.41666666666666702</v>
      </c>
      <c r="M145" s="168">
        <f t="shared" ref="M145:M161" si="17">TRUNC((K145-I145)+(L145-J145))</f>
        <v>127</v>
      </c>
      <c r="N145" s="169">
        <f t="shared" ref="N145:N161" si="18">ROUND(((K145-I145)+(L145-J145)-M145)*24,2)</f>
        <v>16.75</v>
      </c>
      <c r="O145" s="111">
        <v>900</v>
      </c>
      <c r="P145" s="143">
        <v>114</v>
      </c>
      <c r="Q145" s="154"/>
      <c r="R145" s="155">
        <v>2</v>
      </c>
      <c r="S145" s="155">
        <v>3</v>
      </c>
      <c r="T145" s="156"/>
      <c r="U145" s="236">
        <v>10</v>
      </c>
      <c r="V145" s="237" t="s">
        <v>140</v>
      </c>
      <c r="W145" s="136"/>
      <c r="X145" s="136"/>
      <c r="Y145" s="136"/>
      <c r="Z145" s="136"/>
      <c r="AA145" s="135">
        <v>6</v>
      </c>
      <c r="AB145" s="136">
        <v>4</v>
      </c>
      <c r="AC145" s="136">
        <v>8</v>
      </c>
      <c r="AD145" s="136">
        <v>7</v>
      </c>
      <c r="AE145" s="136" t="s">
        <v>81</v>
      </c>
      <c r="AF145" s="136">
        <v>5</v>
      </c>
      <c r="AG145" s="136"/>
      <c r="AH145" s="136"/>
      <c r="AI145" s="118"/>
      <c r="AJ145" s="119"/>
      <c r="AK145" s="119"/>
      <c r="AL145" s="119"/>
      <c r="AM145" s="119"/>
      <c r="AN145" s="119"/>
      <c r="AO145" s="119"/>
      <c r="AP145" s="119"/>
      <c r="AQ145" s="118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86"/>
      <c r="IS145"/>
      <c r="IT145"/>
      <c r="IU145"/>
      <c r="IV145"/>
      <c r="IW145"/>
    </row>
    <row r="146" spans="1:257">
      <c r="A146" s="211">
        <v>1997</v>
      </c>
      <c r="B146" s="67">
        <v>35638</v>
      </c>
      <c r="C146" s="103">
        <v>296533</v>
      </c>
      <c r="D146" s="104">
        <v>321445</v>
      </c>
      <c r="E146" s="157">
        <f>D146-C146</f>
        <v>24912</v>
      </c>
      <c r="F146" s="232">
        <v>3</v>
      </c>
      <c r="G146" s="146" t="s">
        <v>126</v>
      </c>
      <c r="H146" s="108" t="s">
        <v>120</v>
      </c>
      <c r="I146" s="109">
        <v>192</v>
      </c>
      <c r="J146" s="110">
        <v>0.42708333333333298</v>
      </c>
      <c r="K146" s="109">
        <v>209</v>
      </c>
      <c r="L146" s="110">
        <v>0.69791666666666696</v>
      </c>
      <c r="M146" s="168">
        <f t="shared" si="17"/>
        <v>17</v>
      </c>
      <c r="N146" s="169">
        <f t="shared" si="18"/>
        <v>6.5</v>
      </c>
      <c r="O146" s="111">
        <v>900</v>
      </c>
      <c r="P146" s="143">
        <v>114</v>
      </c>
      <c r="Q146" s="154"/>
      <c r="R146" s="155">
        <v>2</v>
      </c>
      <c r="S146" s="155">
        <v>3</v>
      </c>
      <c r="T146" s="156"/>
      <c r="U146" s="236">
        <v>10</v>
      </c>
      <c r="V146" s="237" t="s">
        <v>140</v>
      </c>
      <c r="W146" s="136"/>
      <c r="X146" s="136"/>
      <c r="Y146" s="136"/>
      <c r="Z146" s="136"/>
      <c r="AA146" s="135">
        <v>6</v>
      </c>
      <c r="AB146" s="136">
        <v>4</v>
      </c>
      <c r="AC146" s="136">
        <v>8</v>
      </c>
      <c r="AD146" s="136">
        <v>7</v>
      </c>
      <c r="AE146" s="136" t="s">
        <v>81</v>
      </c>
      <c r="AF146" s="136">
        <v>5</v>
      </c>
      <c r="AG146" s="136"/>
      <c r="AH146" s="136"/>
      <c r="AI146" s="118"/>
      <c r="AJ146" s="119"/>
      <c r="AK146" s="119"/>
      <c r="AL146" s="119"/>
      <c r="AM146" s="119"/>
      <c r="AN146" s="119"/>
      <c r="AO146" s="119"/>
      <c r="AP146" s="119"/>
      <c r="AQ146" s="118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86"/>
      <c r="IS146"/>
      <c r="IT146"/>
      <c r="IU146"/>
      <c r="IV146"/>
      <c r="IW146"/>
    </row>
    <row r="147" spans="1:257">
      <c r="A147" s="211">
        <v>1997</v>
      </c>
      <c r="B147" s="67">
        <v>35737</v>
      </c>
      <c r="C147" s="103">
        <v>321445</v>
      </c>
      <c r="D147" s="104">
        <v>114087</v>
      </c>
      <c r="E147" s="157">
        <f>D147-C147+$E$3</f>
        <v>150978</v>
      </c>
      <c r="F147" s="232">
        <v>4</v>
      </c>
      <c r="G147" s="146" t="s">
        <v>126</v>
      </c>
      <c r="H147" s="108" t="s">
        <v>120</v>
      </c>
      <c r="I147" s="109">
        <v>209</v>
      </c>
      <c r="J147" s="110">
        <v>0.70833333333333304</v>
      </c>
      <c r="K147" s="109">
        <v>307</v>
      </c>
      <c r="L147" s="110">
        <v>0.9375</v>
      </c>
      <c r="M147" s="168">
        <f t="shared" si="17"/>
        <v>98</v>
      </c>
      <c r="N147" s="169">
        <f t="shared" si="18"/>
        <v>5.5</v>
      </c>
      <c r="O147" s="111">
        <v>900</v>
      </c>
      <c r="P147" s="143">
        <v>114</v>
      </c>
      <c r="Q147" s="154"/>
      <c r="R147" s="155">
        <v>2</v>
      </c>
      <c r="S147" s="155">
        <v>3</v>
      </c>
      <c r="T147" s="156"/>
      <c r="U147" s="236">
        <v>10</v>
      </c>
      <c r="V147" s="237" t="s">
        <v>140</v>
      </c>
      <c r="W147" s="136"/>
      <c r="X147" s="136"/>
      <c r="Y147" s="136"/>
      <c r="Z147" s="136"/>
      <c r="AA147" s="135">
        <v>6</v>
      </c>
      <c r="AB147" s="136">
        <v>4</v>
      </c>
      <c r="AC147" s="136">
        <v>8</v>
      </c>
      <c r="AD147" s="136">
        <v>7</v>
      </c>
      <c r="AE147" s="136" t="s">
        <v>81</v>
      </c>
      <c r="AF147" s="136">
        <v>5</v>
      </c>
      <c r="AG147" s="136"/>
      <c r="AH147" s="136"/>
      <c r="AI147" s="118"/>
      <c r="AJ147" s="119"/>
      <c r="AK147" s="119"/>
      <c r="AL147" s="119"/>
      <c r="AM147" s="119"/>
      <c r="AN147" s="119"/>
      <c r="AO147" s="119"/>
      <c r="AP147" s="119"/>
      <c r="AQ147" s="118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86"/>
      <c r="IS147"/>
      <c r="IT147"/>
      <c r="IU147"/>
      <c r="IV147"/>
      <c r="IW147"/>
    </row>
    <row r="148" spans="1:257">
      <c r="A148" s="211">
        <v>1997</v>
      </c>
      <c r="B148" s="67">
        <v>35743</v>
      </c>
      <c r="C148" s="103">
        <v>114087</v>
      </c>
      <c r="D148" s="104">
        <v>122664</v>
      </c>
      <c r="E148" s="157">
        <f t="shared" ref="E148:E159" si="19">D148-C148</f>
        <v>8577</v>
      </c>
      <c r="F148" s="232">
        <v>5</v>
      </c>
      <c r="G148" s="146" t="s">
        <v>126</v>
      </c>
      <c r="H148" s="108" t="s">
        <v>120</v>
      </c>
      <c r="I148" s="109">
        <v>307</v>
      </c>
      <c r="J148" s="110">
        <v>0.94791666666666696</v>
      </c>
      <c r="K148" s="109">
        <v>313</v>
      </c>
      <c r="L148" s="110">
        <v>0.52083333333333304</v>
      </c>
      <c r="M148" s="168">
        <f t="shared" si="17"/>
        <v>5</v>
      </c>
      <c r="N148" s="169">
        <f t="shared" si="18"/>
        <v>13.75</v>
      </c>
      <c r="O148" s="111">
        <v>900</v>
      </c>
      <c r="P148" s="143">
        <v>114</v>
      </c>
      <c r="Q148" s="154"/>
      <c r="R148" s="155">
        <v>2</v>
      </c>
      <c r="S148" s="155">
        <v>3</v>
      </c>
      <c r="T148" s="156"/>
      <c r="U148" s="236">
        <v>10</v>
      </c>
      <c r="V148" s="237" t="s">
        <v>140</v>
      </c>
      <c r="W148" s="136"/>
      <c r="X148" s="136"/>
      <c r="Y148" s="136"/>
      <c r="Z148" s="136"/>
      <c r="AA148" s="135">
        <v>6</v>
      </c>
      <c r="AB148" s="136">
        <v>4</v>
      </c>
      <c r="AC148" s="136">
        <v>8</v>
      </c>
      <c r="AD148" s="136">
        <v>7</v>
      </c>
      <c r="AE148" s="136" t="s">
        <v>81</v>
      </c>
      <c r="AF148" s="136">
        <v>5</v>
      </c>
      <c r="AG148" s="136"/>
      <c r="AH148" s="136"/>
      <c r="AI148" s="118"/>
      <c r="AJ148" s="119"/>
      <c r="AK148" s="119"/>
      <c r="AL148" s="119"/>
      <c r="AM148" s="119"/>
      <c r="AN148" s="119"/>
      <c r="AO148" s="119"/>
      <c r="AP148" s="119"/>
      <c r="AQ148" s="118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86"/>
      <c r="IS148"/>
      <c r="IT148"/>
      <c r="IU148"/>
      <c r="IV148"/>
      <c r="IW148"/>
    </row>
    <row r="149" spans="1:257">
      <c r="A149" s="211">
        <v>1997</v>
      </c>
      <c r="B149" s="67">
        <v>35745</v>
      </c>
      <c r="C149" s="103">
        <v>122664</v>
      </c>
      <c r="D149" s="104">
        <v>125707</v>
      </c>
      <c r="E149" s="157">
        <f t="shared" si="19"/>
        <v>3043</v>
      </c>
      <c r="F149" s="232">
        <v>6</v>
      </c>
      <c r="G149" s="146" t="s">
        <v>126</v>
      </c>
      <c r="H149" s="108" t="s">
        <v>120</v>
      </c>
      <c r="I149" s="109">
        <v>313</v>
      </c>
      <c r="J149" s="110">
        <v>0.53125</v>
      </c>
      <c r="K149" s="109">
        <v>315</v>
      </c>
      <c r="L149" s="110">
        <v>0.5</v>
      </c>
      <c r="M149" s="168">
        <f t="shared" si="17"/>
        <v>1</v>
      </c>
      <c r="N149" s="169">
        <f t="shared" si="18"/>
        <v>23.25</v>
      </c>
      <c r="O149" s="111">
        <v>900</v>
      </c>
      <c r="P149" s="143">
        <v>114</v>
      </c>
      <c r="Q149" s="154"/>
      <c r="R149" s="155">
        <v>2</v>
      </c>
      <c r="S149" s="155">
        <v>3</v>
      </c>
      <c r="T149" s="156"/>
      <c r="U149" s="236">
        <v>10</v>
      </c>
      <c r="V149" s="237" t="s">
        <v>140</v>
      </c>
      <c r="W149" s="136"/>
      <c r="X149" s="136"/>
      <c r="Y149" s="136"/>
      <c r="Z149" s="136"/>
      <c r="AA149" s="135">
        <v>6</v>
      </c>
      <c r="AB149" s="136">
        <v>4</v>
      </c>
      <c r="AC149" s="136">
        <v>8</v>
      </c>
      <c r="AD149" s="136">
        <v>7</v>
      </c>
      <c r="AE149" s="136" t="s">
        <v>81</v>
      </c>
      <c r="AF149" s="136">
        <v>5</v>
      </c>
      <c r="AG149" s="136"/>
      <c r="AH149" s="136"/>
      <c r="AI149" s="118"/>
      <c r="AJ149" s="119"/>
      <c r="AK149" s="119"/>
      <c r="AL149" s="119"/>
      <c r="AM149" s="119"/>
      <c r="AN149" s="119"/>
      <c r="AO149" s="119"/>
      <c r="AP149" s="119"/>
      <c r="AQ149" s="118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86"/>
      <c r="IS149"/>
      <c r="IT149"/>
      <c r="IU149"/>
      <c r="IV149"/>
      <c r="IW149"/>
    </row>
    <row r="150" spans="1:257">
      <c r="A150" s="211">
        <v>1997</v>
      </c>
      <c r="B150" s="67">
        <v>35745</v>
      </c>
      <c r="C150" s="103">
        <v>125707</v>
      </c>
      <c r="D150" s="104">
        <v>125723</v>
      </c>
      <c r="E150" s="157">
        <f t="shared" si="19"/>
        <v>16</v>
      </c>
      <c r="F150" s="232">
        <v>7</v>
      </c>
      <c r="G150" s="146" t="s">
        <v>126</v>
      </c>
      <c r="H150" s="108" t="s">
        <v>120</v>
      </c>
      <c r="I150" s="109">
        <v>315</v>
      </c>
      <c r="J150" s="110">
        <v>0.51041666666666696</v>
      </c>
      <c r="K150" s="109">
        <v>315</v>
      </c>
      <c r="L150" s="110">
        <v>0.51041666666666696</v>
      </c>
      <c r="M150" s="168">
        <f t="shared" si="17"/>
        <v>0</v>
      </c>
      <c r="N150" s="169">
        <f t="shared" si="18"/>
        <v>0</v>
      </c>
      <c r="O150" s="111">
        <v>900</v>
      </c>
      <c r="P150" s="143">
        <v>114</v>
      </c>
      <c r="Q150" s="154"/>
      <c r="R150" s="155">
        <v>2</v>
      </c>
      <c r="S150" s="155">
        <v>3</v>
      </c>
      <c r="T150" s="156"/>
      <c r="U150" s="236">
        <v>10</v>
      </c>
      <c r="V150" s="237" t="s">
        <v>140</v>
      </c>
      <c r="W150" s="136"/>
      <c r="X150" s="136"/>
      <c r="Y150" s="136"/>
      <c r="Z150" s="136"/>
      <c r="AA150" s="135">
        <v>6</v>
      </c>
      <c r="AB150" s="136">
        <v>4</v>
      </c>
      <c r="AC150" s="136">
        <v>8</v>
      </c>
      <c r="AD150" s="136">
        <v>7</v>
      </c>
      <c r="AE150" s="136" t="s">
        <v>81</v>
      </c>
      <c r="AF150" s="136">
        <v>5</v>
      </c>
      <c r="AG150" s="136"/>
      <c r="AH150" s="136"/>
      <c r="AI150" s="118"/>
      <c r="AJ150" s="119"/>
      <c r="AK150" s="119"/>
      <c r="AL150" s="119"/>
      <c r="AM150" s="119"/>
      <c r="AN150" s="119"/>
      <c r="AO150" s="119"/>
      <c r="AP150" s="119"/>
      <c r="AQ150" s="118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86"/>
      <c r="IS150"/>
      <c r="IT150"/>
      <c r="IU150"/>
      <c r="IV150"/>
      <c r="IW150"/>
    </row>
    <row r="151" spans="1:257">
      <c r="A151" s="211">
        <v>1997</v>
      </c>
      <c r="B151" s="67">
        <v>35746</v>
      </c>
      <c r="C151" s="103">
        <v>125723</v>
      </c>
      <c r="D151" s="104">
        <v>127324</v>
      </c>
      <c r="E151" s="157">
        <f t="shared" si="19"/>
        <v>1601</v>
      </c>
      <c r="F151" s="232">
        <v>8</v>
      </c>
      <c r="G151" s="146" t="s">
        <v>126</v>
      </c>
      <c r="H151" s="108" t="s">
        <v>120</v>
      </c>
      <c r="I151" s="109">
        <v>315</v>
      </c>
      <c r="J151" s="110">
        <v>0.52083333333333304</v>
      </c>
      <c r="K151" s="109">
        <v>316</v>
      </c>
      <c r="L151" s="110">
        <v>0.55208333333333304</v>
      </c>
      <c r="M151" s="168">
        <f t="shared" si="17"/>
        <v>1</v>
      </c>
      <c r="N151" s="169">
        <f t="shared" si="18"/>
        <v>0.75</v>
      </c>
      <c r="O151" s="111">
        <v>900</v>
      </c>
      <c r="P151" s="143">
        <v>114</v>
      </c>
      <c r="Q151" s="154"/>
      <c r="R151" s="155">
        <v>2</v>
      </c>
      <c r="S151" s="155">
        <v>3</v>
      </c>
      <c r="T151" s="156"/>
      <c r="U151" s="236">
        <v>10</v>
      </c>
      <c r="V151" s="237" t="s">
        <v>140</v>
      </c>
      <c r="W151" s="136"/>
      <c r="X151" s="136"/>
      <c r="Y151" s="136"/>
      <c r="Z151" s="136"/>
      <c r="AA151" s="135">
        <v>6</v>
      </c>
      <c r="AB151" s="136">
        <v>4</v>
      </c>
      <c r="AC151" s="136">
        <v>8</v>
      </c>
      <c r="AD151" s="136">
        <v>7</v>
      </c>
      <c r="AE151" s="136" t="s">
        <v>81</v>
      </c>
      <c r="AF151" s="136">
        <v>5</v>
      </c>
      <c r="AG151" s="136"/>
      <c r="AH151" s="136"/>
      <c r="AI151" s="118"/>
      <c r="AJ151" s="119"/>
      <c r="AK151" s="119"/>
      <c r="AL151" s="119"/>
      <c r="AM151" s="119"/>
      <c r="AN151" s="119"/>
      <c r="AO151" s="119"/>
      <c r="AP151" s="119"/>
      <c r="AQ151" s="118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86"/>
      <c r="IS151"/>
      <c r="IT151"/>
      <c r="IU151"/>
      <c r="IV151"/>
      <c r="IW151"/>
    </row>
    <row r="152" spans="1:257">
      <c r="A152" s="211">
        <v>1997</v>
      </c>
      <c r="B152" s="67">
        <v>35747</v>
      </c>
      <c r="C152" s="103">
        <v>127324</v>
      </c>
      <c r="D152" s="104">
        <v>127453</v>
      </c>
      <c r="E152" s="157">
        <f t="shared" si="19"/>
        <v>129</v>
      </c>
      <c r="F152" s="232">
        <v>9</v>
      </c>
      <c r="G152" s="146" t="s">
        <v>126</v>
      </c>
      <c r="H152" s="108" t="s">
        <v>120</v>
      </c>
      <c r="I152" s="109">
        <v>316</v>
      </c>
      <c r="J152" s="110">
        <v>0.5625</v>
      </c>
      <c r="K152" s="109">
        <v>316</v>
      </c>
      <c r="L152" s="110">
        <v>0.63541666666666696</v>
      </c>
      <c r="M152" s="168">
        <f t="shared" si="17"/>
        <v>0</v>
      </c>
      <c r="N152" s="169">
        <f t="shared" si="18"/>
        <v>1.75</v>
      </c>
      <c r="O152" s="111">
        <v>900</v>
      </c>
      <c r="P152" s="143">
        <v>114</v>
      </c>
      <c r="Q152" s="154"/>
      <c r="R152" s="155">
        <v>2</v>
      </c>
      <c r="S152" s="155">
        <v>3</v>
      </c>
      <c r="T152" s="156"/>
      <c r="U152" s="236">
        <v>10</v>
      </c>
      <c r="V152" s="237" t="s">
        <v>140</v>
      </c>
      <c r="W152" s="136"/>
      <c r="X152" s="136"/>
      <c r="Y152" s="136"/>
      <c r="Z152" s="136"/>
      <c r="AA152" s="135">
        <v>6</v>
      </c>
      <c r="AB152" s="136">
        <v>4</v>
      </c>
      <c r="AC152" s="136">
        <v>8</v>
      </c>
      <c r="AD152" s="136">
        <v>7</v>
      </c>
      <c r="AE152" s="136" t="s">
        <v>81</v>
      </c>
      <c r="AF152" s="136">
        <v>5</v>
      </c>
      <c r="AG152" s="136"/>
      <c r="AH152" s="136"/>
      <c r="AI152" s="118"/>
      <c r="AJ152" s="119"/>
      <c r="AK152" s="119"/>
      <c r="AL152" s="119"/>
      <c r="AM152" s="119"/>
      <c r="AN152" s="119"/>
      <c r="AO152" s="119"/>
      <c r="AP152" s="119"/>
      <c r="AQ152" s="118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86"/>
      <c r="IS152"/>
      <c r="IT152"/>
      <c r="IU152"/>
      <c r="IV152"/>
      <c r="IW152"/>
    </row>
    <row r="153" spans="1:257">
      <c r="A153" s="211">
        <v>1997</v>
      </c>
      <c r="B153" s="67">
        <v>35747</v>
      </c>
      <c r="C153" s="103">
        <f>D152</f>
        <v>127453</v>
      </c>
      <c r="D153" s="104">
        <v>128060</v>
      </c>
      <c r="E153" s="157">
        <f t="shared" si="19"/>
        <v>607</v>
      </c>
      <c r="F153" s="232">
        <v>10</v>
      </c>
      <c r="G153" s="146" t="s">
        <v>126</v>
      </c>
      <c r="H153" s="108" t="s">
        <v>120</v>
      </c>
      <c r="I153" s="109">
        <v>316</v>
      </c>
      <c r="J153" s="110">
        <v>0.64583333333333304</v>
      </c>
      <c r="K153" s="109">
        <v>317</v>
      </c>
      <c r="L153" s="110">
        <v>1.03125</v>
      </c>
      <c r="M153" s="168">
        <f t="shared" si="17"/>
        <v>1</v>
      </c>
      <c r="N153" s="169">
        <f t="shared" si="18"/>
        <v>9.25</v>
      </c>
      <c r="O153" s="111">
        <v>900</v>
      </c>
      <c r="P153" s="143">
        <v>114</v>
      </c>
      <c r="Q153" s="154"/>
      <c r="R153" s="155">
        <v>2</v>
      </c>
      <c r="S153" s="155">
        <v>3</v>
      </c>
      <c r="T153" s="156"/>
      <c r="U153" s="135" t="s">
        <v>128</v>
      </c>
      <c r="V153" s="136" t="s">
        <v>129</v>
      </c>
      <c r="W153" s="136"/>
      <c r="X153" s="136"/>
      <c r="Y153" s="136"/>
      <c r="Z153" s="136"/>
      <c r="AA153" s="135">
        <v>6</v>
      </c>
      <c r="AB153" s="136">
        <v>4</v>
      </c>
      <c r="AC153" s="136">
        <v>8</v>
      </c>
      <c r="AD153" s="136">
        <v>7</v>
      </c>
      <c r="AE153" s="136" t="s">
        <v>81</v>
      </c>
      <c r="AF153" s="136">
        <v>5</v>
      </c>
      <c r="AG153" s="136"/>
      <c r="AH153" s="136"/>
      <c r="AI153" s="118"/>
      <c r="AJ153" s="119"/>
      <c r="AK153" s="119"/>
      <c r="AL153" s="119"/>
      <c r="AM153" s="119"/>
      <c r="AN153" s="119"/>
      <c r="AO153" s="119"/>
      <c r="AP153" s="119"/>
      <c r="AQ153" s="118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64" t="s">
        <v>130</v>
      </c>
      <c r="IS153"/>
      <c r="IT153"/>
      <c r="IU153"/>
      <c r="IV153"/>
      <c r="IW153"/>
    </row>
    <row r="154" spans="1:257">
      <c r="A154" s="211">
        <v>1997</v>
      </c>
      <c r="B154" s="67">
        <v>35747</v>
      </c>
      <c r="C154" s="103">
        <f>D153</f>
        <v>128060</v>
      </c>
      <c r="D154" s="104">
        <v>128878</v>
      </c>
      <c r="E154" s="157">
        <f t="shared" si="19"/>
        <v>818</v>
      </c>
      <c r="F154" s="232">
        <v>11</v>
      </c>
      <c r="G154" s="146" t="s">
        <v>126</v>
      </c>
      <c r="H154" s="108" t="s">
        <v>120</v>
      </c>
      <c r="I154" s="109">
        <v>317</v>
      </c>
      <c r="J154" s="110">
        <v>4.1666666666666699E-2</v>
      </c>
      <c r="K154" s="109">
        <v>317</v>
      </c>
      <c r="L154" s="110">
        <v>0.5625</v>
      </c>
      <c r="M154" s="168">
        <f t="shared" si="17"/>
        <v>0</v>
      </c>
      <c r="N154" s="169">
        <f t="shared" si="18"/>
        <v>12.5</v>
      </c>
      <c r="O154" s="111">
        <v>900</v>
      </c>
      <c r="P154" s="143">
        <v>114</v>
      </c>
      <c r="Q154" s="154"/>
      <c r="R154" s="155">
        <v>2</v>
      </c>
      <c r="S154" s="155">
        <v>3</v>
      </c>
      <c r="T154" s="156"/>
      <c r="U154" s="135" t="s">
        <v>128</v>
      </c>
      <c r="V154" s="136" t="s">
        <v>129</v>
      </c>
      <c r="W154" s="136"/>
      <c r="X154" s="136"/>
      <c r="Y154" s="136"/>
      <c r="Z154" s="136"/>
      <c r="AA154" s="135">
        <v>6</v>
      </c>
      <c r="AB154" s="136">
        <v>4</v>
      </c>
      <c r="AC154" s="136">
        <v>8</v>
      </c>
      <c r="AD154" s="136">
        <v>7</v>
      </c>
      <c r="AE154" s="136" t="s">
        <v>81</v>
      </c>
      <c r="AF154" s="136">
        <v>5</v>
      </c>
      <c r="AG154" s="136"/>
      <c r="AH154" s="136"/>
      <c r="AI154" s="118"/>
      <c r="AJ154" s="119"/>
      <c r="AK154" s="119"/>
      <c r="AL154" s="119"/>
      <c r="AM154" s="119"/>
      <c r="AN154" s="119"/>
      <c r="AO154" s="119"/>
      <c r="AP154" s="119"/>
      <c r="AQ154" s="118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64" t="s">
        <v>130</v>
      </c>
      <c r="IS154"/>
      <c r="IT154"/>
      <c r="IU154"/>
      <c r="IV154"/>
      <c r="IW154"/>
    </row>
    <row r="155" spans="1:257">
      <c r="A155" s="211">
        <v>1997</v>
      </c>
      <c r="B155" s="67">
        <v>35747</v>
      </c>
      <c r="C155" s="103">
        <f>D154</f>
        <v>128878</v>
      </c>
      <c r="D155" s="104">
        <v>129184</v>
      </c>
      <c r="E155" s="157">
        <f t="shared" si="19"/>
        <v>306</v>
      </c>
      <c r="F155" s="232">
        <v>12</v>
      </c>
      <c r="G155" s="146" t="s">
        <v>126</v>
      </c>
      <c r="H155" s="108" t="s">
        <v>120</v>
      </c>
      <c r="I155" s="109">
        <v>317</v>
      </c>
      <c r="J155" s="110">
        <v>0.57361111111111096</v>
      </c>
      <c r="K155" s="109">
        <v>317</v>
      </c>
      <c r="L155" s="110">
        <v>0.74027777777777803</v>
      </c>
      <c r="M155" s="168">
        <f t="shared" si="17"/>
        <v>0</v>
      </c>
      <c r="N155" s="169">
        <f t="shared" si="18"/>
        <v>4</v>
      </c>
      <c r="O155" s="111">
        <v>900</v>
      </c>
      <c r="P155" s="143">
        <v>114</v>
      </c>
      <c r="Q155" s="154"/>
      <c r="R155" s="155">
        <v>2</v>
      </c>
      <c r="S155" s="155">
        <v>3</v>
      </c>
      <c r="T155" s="156"/>
      <c r="U155" s="135" t="s">
        <v>129</v>
      </c>
      <c r="V155" s="136" t="s">
        <v>131</v>
      </c>
      <c r="W155" s="136"/>
      <c r="X155" s="136"/>
      <c r="Y155" s="136"/>
      <c r="Z155" s="136"/>
      <c r="AA155" s="135">
        <v>6</v>
      </c>
      <c r="AB155" s="136">
        <v>4</v>
      </c>
      <c r="AC155" s="136">
        <v>8</v>
      </c>
      <c r="AD155" s="136">
        <v>7</v>
      </c>
      <c r="AE155" s="136" t="s">
        <v>81</v>
      </c>
      <c r="AF155" s="136">
        <v>5</v>
      </c>
      <c r="AG155" s="136">
        <v>10</v>
      </c>
      <c r="AH155" s="136">
        <v>9</v>
      </c>
      <c r="AI155" s="118"/>
      <c r="AJ155" s="119"/>
      <c r="AK155" s="119"/>
      <c r="AL155" s="119"/>
      <c r="AM155" s="119"/>
      <c r="AN155" s="119"/>
      <c r="AO155" s="119"/>
      <c r="AP155" s="119"/>
      <c r="AQ155" s="118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64" t="s">
        <v>132</v>
      </c>
      <c r="IS155"/>
      <c r="IT155"/>
      <c r="IU155"/>
      <c r="IV155"/>
      <c r="IW155"/>
    </row>
    <row r="156" spans="1:257">
      <c r="A156" s="211">
        <v>1997</v>
      </c>
      <c r="B156" s="67">
        <v>35747</v>
      </c>
      <c r="C156" s="103">
        <f>D155</f>
        <v>129184</v>
      </c>
      <c r="D156" s="104">
        <v>129240</v>
      </c>
      <c r="E156" s="157">
        <f t="shared" si="19"/>
        <v>56</v>
      </c>
      <c r="F156" s="232">
        <v>13</v>
      </c>
      <c r="G156" s="146" t="s">
        <v>126</v>
      </c>
      <c r="H156" s="108" t="s">
        <v>120</v>
      </c>
      <c r="I156" s="109">
        <v>317</v>
      </c>
      <c r="J156" s="110">
        <v>0.750694444444444</v>
      </c>
      <c r="K156" s="109">
        <v>317</v>
      </c>
      <c r="L156" s="110">
        <v>0.77152777777777803</v>
      </c>
      <c r="M156" s="168">
        <f t="shared" si="17"/>
        <v>0</v>
      </c>
      <c r="N156" s="169">
        <f t="shared" si="18"/>
        <v>0.5</v>
      </c>
      <c r="O156" s="111">
        <v>900</v>
      </c>
      <c r="P156" s="143">
        <v>114</v>
      </c>
      <c r="Q156" s="154"/>
      <c r="R156" s="155">
        <v>2</v>
      </c>
      <c r="S156" s="155">
        <v>3</v>
      </c>
      <c r="T156" s="156"/>
      <c r="U156" s="135" t="s">
        <v>129</v>
      </c>
      <c r="V156" s="136" t="s">
        <v>131</v>
      </c>
      <c r="W156" s="136"/>
      <c r="X156" s="136"/>
      <c r="Y156" s="136"/>
      <c r="Z156" s="136"/>
      <c r="AA156" s="135">
        <v>6</v>
      </c>
      <c r="AB156" s="136">
        <v>4</v>
      </c>
      <c r="AC156" s="136">
        <v>8</v>
      </c>
      <c r="AD156" s="136">
        <v>7</v>
      </c>
      <c r="AE156" s="136" t="s">
        <v>81</v>
      </c>
      <c r="AF156" s="136">
        <v>5</v>
      </c>
      <c r="AG156" s="136">
        <v>10</v>
      </c>
      <c r="AH156" s="136"/>
      <c r="AI156" s="118"/>
      <c r="AJ156" s="119"/>
      <c r="AK156" s="119"/>
      <c r="AL156" s="119"/>
      <c r="AM156" s="119"/>
      <c r="AN156" s="119"/>
      <c r="AO156" s="119"/>
      <c r="AP156" s="119"/>
      <c r="AQ156" s="118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64" t="s">
        <v>133</v>
      </c>
      <c r="IS156"/>
      <c r="IT156"/>
      <c r="IU156"/>
      <c r="IV156"/>
      <c r="IW156"/>
    </row>
    <row r="157" spans="1:257">
      <c r="A157" s="211">
        <v>1997</v>
      </c>
      <c r="B157" s="67">
        <v>35747</v>
      </c>
      <c r="C157" s="103">
        <v>129934</v>
      </c>
      <c r="D157" s="104">
        <v>129954</v>
      </c>
      <c r="E157" s="157">
        <f t="shared" si="19"/>
        <v>20</v>
      </c>
      <c r="F157" s="232">
        <v>14</v>
      </c>
      <c r="G157" s="146" t="s">
        <v>126</v>
      </c>
      <c r="H157" s="108" t="s">
        <v>120</v>
      </c>
      <c r="I157" s="109">
        <v>317</v>
      </c>
      <c r="J157" s="110">
        <v>0.78125</v>
      </c>
      <c r="K157" s="109">
        <v>317</v>
      </c>
      <c r="L157" s="110">
        <v>0.78125</v>
      </c>
      <c r="M157" s="168">
        <f t="shared" si="17"/>
        <v>0</v>
      </c>
      <c r="N157" s="169">
        <f t="shared" si="18"/>
        <v>0</v>
      </c>
      <c r="O157" s="111">
        <v>900</v>
      </c>
      <c r="P157" s="143">
        <v>114</v>
      </c>
      <c r="Q157" s="154"/>
      <c r="R157" s="155">
        <v>2</v>
      </c>
      <c r="S157" s="155">
        <v>3</v>
      </c>
      <c r="T157" s="156"/>
      <c r="U157" s="135"/>
      <c r="V157" s="136"/>
      <c r="W157" s="136"/>
      <c r="X157" s="136"/>
      <c r="Y157" s="136"/>
      <c r="Z157" s="136"/>
      <c r="AA157" s="135">
        <v>6</v>
      </c>
      <c r="AB157" s="136">
        <v>4</v>
      </c>
      <c r="AC157" s="136">
        <v>8</v>
      </c>
      <c r="AD157" s="136">
        <v>7</v>
      </c>
      <c r="AE157" s="136" t="s">
        <v>81</v>
      </c>
      <c r="AF157" s="136">
        <v>5</v>
      </c>
      <c r="AG157" s="136" t="s">
        <v>134</v>
      </c>
      <c r="AH157" s="136" t="s">
        <v>135</v>
      </c>
      <c r="AI157" s="118"/>
      <c r="AJ157" s="119"/>
      <c r="AK157" s="119"/>
      <c r="AL157" s="119"/>
      <c r="AM157" s="119">
        <v>11</v>
      </c>
      <c r="AN157" s="119">
        <v>10</v>
      </c>
      <c r="AO157" s="119"/>
      <c r="AP157" s="119"/>
      <c r="AQ157" s="118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64" t="s">
        <v>136</v>
      </c>
      <c r="IS157"/>
      <c r="IT157"/>
      <c r="IU157"/>
      <c r="IV157"/>
      <c r="IW157"/>
    </row>
    <row r="158" spans="1:257">
      <c r="A158" s="211">
        <v>1997</v>
      </c>
      <c r="B158" s="67">
        <v>35747</v>
      </c>
      <c r="C158" s="103">
        <v>130301</v>
      </c>
      <c r="D158" s="104">
        <v>130327</v>
      </c>
      <c r="E158" s="157">
        <f t="shared" si="19"/>
        <v>26</v>
      </c>
      <c r="F158" s="232">
        <v>15</v>
      </c>
      <c r="G158" s="146" t="s">
        <v>126</v>
      </c>
      <c r="H158" s="108" t="s">
        <v>120</v>
      </c>
      <c r="I158" s="109">
        <v>317</v>
      </c>
      <c r="J158" s="110">
        <v>0.79236111111111096</v>
      </c>
      <c r="K158" s="109">
        <v>317</v>
      </c>
      <c r="L158" s="110">
        <v>0.79236111111111096</v>
      </c>
      <c r="M158" s="168">
        <f t="shared" si="17"/>
        <v>0</v>
      </c>
      <c r="N158" s="169">
        <f t="shared" si="18"/>
        <v>0</v>
      </c>
      <c r="O158" s="111">
        <v>900</v>
      </c>
      <c r="P158" s="143">
        <v>114</v>
      </c>
      <c r="Q158" s="154"/>
      <c r="R158" s="155">
        <v>2</v>
      </c>
      <c r="S158" s="155">
        <v>3</v>
      </c>
      <c r="T158" s="156"/>
      <c r="U158" s="135" t="s">
        <v>137</v>
      </c>
      <c r="V158" s="136" t="s">
        <v>138</v>
      </c>
      <c r="W158" s="136"/>
      <c r="X158" s="136"/>
      <c r="Y158" s="136"/>
      <c r="Z158" s="136"/>
      <c r="AA158" s="135">
        <v>6</v>
      </c>
      <c r="AB158" s="136">
        <v>4</v>
      </c>
      <c r="AC158" s="136">
        <v>8</v>
      </c>
      <c r="AD158" s="136">
        <v>7</v>
      </c>
      <c r="AE158" s="136" t="s">
        <v>81</v>
      </c>
      <c r="AF158" s="136">
        <v>5</v>
      </c>
      <c r="AG158" s="136">
        <v>10</v>
      </c>
      <c r="AH158" s="136">
        <v>9</v>
      </c>
      <c r="AI158" s="118"/>
      <c r="AJ158" s="119"/>
      <c r="AK158" s="119"/>
      <c r="AL158" s="119"/>
      <c r="AM158" s="119">
        <v>12</v>
      </c>
      <c r="AN158" s="119">
        <v>11</v>
      </c>
      <c r="AO158" s="119"/>
      <c r="AP158" s="119"/>
      <c r="AQ158" s="118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64" t="s">
        <v>133</v>
      </c>
      <c r="IS158"/>
      <c r="IT158"/>
      <c r="IU158"/>
      <c r="IV158"/>
      <c r="IW158"/>
    </row>
    <row r="159" spans="1:257">
      <c r="A159" s="211">
        <v>1997</v>
      </c>
      <c r="B159" s="67">
        <v>35748</v>
      </c>
      <c r="C159" s="103">
        <v>130327</v>
      </c>
      <c r="D159" s="104">
        <v>131690</v>
      </c>
      <c r="E159" s="157">
        <f t="shared" si="19"/>
        <v>1363</v>
      </c>
      <c r="F159" s="232">
        <v>16</v>
      </c>
      <c r="G159" s="146" t="s">
        <v>126</v>
      </c>
      <c r="H159" s="108" t="s">
        <v>120</v>
      </c>
      <c r="I159" s="109">
        <v>317</v>
      </c>
      <c r="J159" s="110">
        <v>0.80277777777777803</v>
      </c>
      <c r="K159" s="109">
        <v>318</v>
      </c>
      <c r="L159" s="110">
        <v>0.438194444444444</v>
      </c>
      <c r="M159" s="168">
        <f t="shared" si="17"/>
        <v>0</v>
      </c>
      <c r="N159" s="169">
        <f t="shared" si="18"/>
        <v>15.25</v>
      </c>
      <c r="O159" s="111">
        <v>900</v>
      </c>
      <c r="P159" s="143">
        <v>114</v>
      </c>
      <c r="Q159" s="154"/>
      <c r="R159" s="155">
        <v>2</v>
      </c>
      <c r="S159" s="155">
        <v>3</v>
      </c>
      <c r="T159" s="156"/>
      <c r="U159" s="135" t="s">
        <v>137</v>
      </c>
      <c r="V159" s="136" t="s">
        <v>138</v>
      </c>
      <c r="W159" s="136"/>
      <c r="X159" s="136"/>
      <c r="Y159" s="136"/>
      <c r="Z159" s="136"/>
      <c r="AA159" s="135">
        <v>6</v>
      </c>
      <c r="AB159" s="136">
        <v>4</v>
      </c>
      <c r="AC159" s="136">
        <v>8</v>
      </c>
      <c r="AD159" s="136">
        <v>7</v>
      </c>
      <c r="AE159" s="136" t="s">
        <v>81</v>
      </c>
      <c r="AF159" s="136">
        <v>5</v>
      </c>
      <c r="AG159" s="136">
        <v>10</v>
      </c>
      <c r="AH159" s="136">
        <v>9</v>
      </c>
      <c r="AI159" s="118"/>
      <c r="AJ159" s="119"/>
      <c r="AK159" s="119"/>
      <c r="AL159" s="119"/>
      <c r="AM159" s="119">
        <v>12</v>
      </c>
      <c r="AN159" s="119">
        <v>11</v>
      </c>
      <c r="AO159" s="119"/>
      <c r="AP159" s="119"/>
      <c r="AQ159" s="118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64" t="s">
        <v>133</v>
      </c>
      <c r="IS159"/>
      <c r="IT159"/>
      <c r="IU159"/>
      <c r="IV159"/>
      <c r="IW159"/>
    </row>
    <row r="160" spans="1:257">
      <c r="A160" s="211">
        <v>1997</v>
      </c>
      <c r="B160" s="67">
        <v>35754</v>
      </c>
      <c r="C160" s="103" t="s">
        <v>112</v>
      </c>
      <c r="D160" s="104" t="s">
        <v>112</v>
      </c>
      <c r="E160" s="122"/>
      <c r="F160" s="232">
        <v>17</v>
      </c>
      <c r="G160" s="146" t="s">
        <v>126</v>
      </c>
      <c r="H160" s="108" t="s">
        <v>120</v>
      </c>
      <c r="I160" s="109">
        <v>318</v>
      </c>
      <c r="J160" s="110">
        <v>0.44861111111111102</v>
      </c>
      <c r="K160" s="109">
        <v>324</v>
      </c>
      <c r="L160" s="110">
        <v>0.688194444444444</v>
      </c>
      <c r="M160" s="168">
        <f t="shared" si="17"/>
        <v>6</v>
      </c>
      <c r="N160" s="169">
        <f t="shared" si="18"/>
        <v>5.75</v>
      </c>
      <c r="O160" s="111">
        <v>900</v>
      </c>
      <c r="P160" s="143">
        <v>114</v>
      </c>
      <c r="Q160" s="154"/>
      <c r="R160" s="155">
        <v>2</v>
      </c>
      <c r="S160" s="155">
        <v>3</v>
      </c>
      <c r="T160" s="156"/>
      <c r="U160" s="135"/>
      <c r="V160" s="136"/>
      <c r="W160" s="136"/>
      <c r="X160" s="136"/>
      <c r="Y160" s="136"/>
      <c r="Z160" s="136"/>
      <c r="AA160" s="135">
        <v>6</v>
      </c>
      <c r="AB160" s="136">
        <v>4</v>
      </c>
      <c r="AC160" s="136">
        <v>8</v>
      </c>
      <c r="AD160" s="136">
        <v>7</v>
      </c>
      <c r="AE160" s="136" t="s">
        <v>81</v>
      </c>
      <c r="AF160" s="136">
        <v>5</v>
      </c>
      <c r="AG160" s="136">
        <v>10</v>
      </c>
      <c r="AH160" s="136">
        <v>9</v>
      </c>
      <c r="AI160" s="118"/>
      <c r="AJ160" s="119"/>
      <c r="AK160" s="119"/>
      <c r="AL160" s="119"/>
      <c r="AM160" s="119">
        <v>12</v>
      </c>
      <c r="AN160" s="119">
        <v>11</v>
      </c>
      <c r="AO160" s="119"/>
      <c r="AP160" s="119"/>
      <c r="AQ160" s="118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86"/>
      <c r="IS160"/>
      <c r="IT160"/>
      <c r="IU160"/>
      <c r="IV160"/>
      <c r="IW160"/>
    </row>
    <row r="161" spans="1:257">
      <c r="A161" s="211">
        <v>1997</v>
      </c>
      <c r="B161" s="67">
        <v>35758</v>
      </c>
      <c r="C161" s="103" t="s">
        <v>112</v>
      </c>
      <c r="D161" s="104" t="s">
        <v>112</v>
      </c>
      <c r="E161" s="122"/>
      <c r="F161" s="232">
        <v>18</v>
      </c>
      <c r="G161" s="146" t="s">
        <v>126</v>
      </c>
      <c r="H161" s="108" t="s">
        <v>120</v>
      </c>
      <c r="I161" s="109">
        <v>324</v>
      </c>
      <c r="J161" s="110">
        <v>0.69791666666666696</v>
      </c>
      <c r="K161" s="109">
        <v>328</v>
      </c>
      <c r="L161" s="110">
        <v>0.77152777777777803</v>
      </c>
      <c r="M161" s="168">
        <f t="shared" si="17"/>
        <v>4</v>
      </c>
      <c r="N161" s="169">
        <f t="shared" si="18"/>
        <v>1.77</v>
      </c>
      <c r="O161" s="111">
        <v>900</v>
      </c>
      <c r="P161" s="143">
        <v>114</v>
      </c>
      <c r="Q161" s="154"/>
      <c r="R161" s="155">
        <v>2</v>
      </c>
      <c r="S161" s="155">
        <v>3</v>
      </c>
      <c r="T161" s="156"/>
      <c r="U161" s="135"/>
      <c r="V161" s="136"/>
      <c r="W161" s="136"/>
      <c r="X161" s="136"/>
      <c r="Y161" s="136"/>
      <c r="Z161" s="136"/>
      <c r="AA161" s="135">
        <v>6</v>
      </c>
      <c r="AB161" s="136">
        <v>4</v>
      </c>
      <c r="AC161" s="136">
        <v>8</v>
      </c>
      <c r="AD161" s="136">
        <v>7</v>
      </c>
      <c r="AE161" s="136" t="s">
        <v>81</v>
      </c>
      <c r="AF161" s="136">
        <v>5</v>
      </c>
      <c r="AG161" s="136">
        <v>10</v>
      </c>
      <c r="AH161" s="136">
        <v>9</v>
      </c>
      <c r="AI161" s="118"/>
      <c r="AJ161" s="119"/>
      <c r="AK161" s="119"/>
      <c r="AL161" s="119"/>
      <c r="AM161" s="119">
        <v>12</v>
      </c>
      <c r="AN161" s="119">
        <v>11</v>
      </c>
      <c r="AO161" s="119"/>
      <c r="AP161" s="119"/>
      <c r="AQ161" s="118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86"/>
      <c r="IS161"/>
      <c r="IT161"/>
      <c r="IU161"/>
      <c r="IV161"/>
      <c r="IW161"/>
    </row>
    <row r="162" spans="1:257">
      <c r="A162" s="28"/>
      <c r="B162" s="67"/>
      <c r="C162" s="103"/>
      <c r="D162" s="104"/>
      <c r="E162" s="122"/>
      <c r="F162" s="232"/>
      <c r="G162" s="146"/>
      <c r="H162" s="108"/>
      <c r="I162" s="109"/>
      <c r="J162" s="110"/>
      <c r="K162" s="109"/>
      <c r="L162" s="110"/>
      <c r="M162" s="168"/>
      <c r="N162" s="169"/>
      <c r="O162" s="111"/>
      <c r="P162" s="143"/>
      <c r="Q162" s="154"/>
      <c r="R162" s="155"/>
      <c r="S162" s="155"/>
      <c r="T162" s="156"/>
      <c r="U162" s="135"/>
      <c r="V162" s="136"/>
      <c r="W162" s="136"/>
      <c r="X162" s="136"/>
      <c r="Y162" s="136"/>
      <c r="Z162" s="136"/>
      <c r="AA162" s="135"/>
      <c r="AB162" s="136"/>
      <c r="AC162" s="136"/>
      <c r="AD162" s="136"/>
      <c r="AE162" s="136"/>
      <c r="AF162" s="136"/>
      <c r="AG162" s="136"/>
      <c r="AH162" s="136"/>
      <c r="AI162" s="118"/>
      <c r="AJ162" s="119"/>
      <c r="AK162" s="119"/>
      <c r="AL162" s="119"/>
      <c r="AM162" s="119"/>
      <c r="AN162" s="119"/>
      <c r="AO162" s="119"/>
      <c r="AP162" s="119"/>
      <c r="AQ162" s="118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86"/>
      <c r="IS162"/>
      <c r="IT162"/>
      <c r="IU162"/>
      <c r="IV162"/>
      <c r="IW162"/>
    </row>
    <row r="163" spans="1:257" ht="127">
      <c r="A163" s="8" t="s">
        <v>78</v>
      </c>
      <c r="B163" s="8" t="s">
        <v>78</v>
      </c>
      <c r="C163" s="8" t="s">
        <v>78</v>
      </c>
      <c r="D163" s="8" t="s">
        <v>78</v>
      </c>
      <c r="E163" s="151" t="s">
        <v>78</v>
      </c>
      <c r="F163" s="8" t="s">
        <v>78</v>
      </c>
      <c r="G163" s="8" t="s">
        <v>78</v>
      </c>
      <c r="H163" s="8" t="s">
        <v>78</v>
      </c>
      <c r="I163" s="8" t="s">
        <v>78</v>
      </c>
      <c r="J163" s="8" t="s">
        <v>78</v>
      </c>
      <c r="K163" s="8" t="s">
        <v>78</v>
      </c>
      <c r="L163" s="8" t="s">
        <v>78</v>
      </c>
      <c r="M163" s="8" t="s">
        <v>78</v>
      </c>
      <c r="N163" s="8" t="s">
        <v>78</v>
      </c>
      <c r="O163" s="8" t="s">
        <v>78</v>
      </c>
      <c r="P163" s="8" t="s">
        <v>78</v>
      </c>
      <c r="Q163" s="8" t="s">
        <v>78</v>
      </c>
      <c r="R163" s="8" t="s">
        <v>78</v>
      </c>
      <c r="S163" s="8" t="s">
        <v>78</v>
      </c>
      <c r="T163" s="8" t="s">
        <v>78</v>
      </c>
      <c r="U163" s="8" t="s">
        <v>78</v>
      </c>
      <c r="V163" s="8" t="s">
        <v>78</v>
      </c>
      <c r="W163" s="8" t="s">
        <v>78</v>
      </c>
      <c r="X163" s="8" t="s">
        <v>78</v>
      </c>
      <c r="Y163" s="8" t="s">
        <v>78</v>
      </c>
      <c r="Z163" s="8" t="s">
        <v>78</v>
      </c>
      <c r="AA163" s="42" t="s">
        <v>33</v>
      </c>
      <c r="AB163" s="43" t="s">
        <v>34</v>
      </c>
      <c r="AC163" s="44" t="s">
        <v>35</v>
      </c>
      <c r="AD163" s="43" t="s">
        <v>36</v>
      </c>
      <c r="AE163" s="43" t="s">
        <v>37</v>
      </c>
      <c r="AF163" s="43" t="s">
        <v>38</v>
      </c>
      <c r="AG163" s="43" t="s">
        <v>39</v>
      </c>
      <c r="AH163" s="43" t="s">
        <v>40</v>
      </c>
      <c r="AI163" s="8" t="s">
        <v>78</v>
      </c>
      <c r="AJ163" s="8" t="s">
        <v>78</v>
      </c>
      <c r="AK163" s="8" t="s">
        <v>78</v>
      </c>
      <c r="AL163" s="8" t="s">
        <v>78</v>
      </c>
      <c r="AO163" s="8" t="s">
        <v>78</v>
      </c>
      <c r="AP163" s="8" t="s">
        <v>78</v>
      </c>
      <c r="AQ163" s="8" t="s">
        <v>78</v>
      </c>
      <c r="AR163" s="8" t="s">
        <v>78</v>
      </c>
      <c r="AS163" s="8" t="s">
        <v>78</v>
      </c>
      <c r="AT163" s="8" t="s">
        <v>78</v>
      </c>
      <c r="AU163" s="8" t="s">
        <v>78</v>
      </c>
      <c r="AV163" s="8" t="s">
        <v>78</v>
      </c>
      <c r="AW163" s="8" t="s">
        <v>78</v>
      </c>
      <c r="AX163" s="8" t="s">
        <v>78</v>
      </c>
      <c r="AY163" s="8" t="s">
        <v>78</v>
      </c>
      <c r="AZ163" s="8" t="s">
        <v>78</v>
      </c>
      <c r="BA163" s="8" t="s">
        <v>78</v>
      </c>
      <c r="BB163" s="8" t="s">
        <v>78</v>
      </c>
      <c r="BC163" s="8" t="s">
        <v>78</v>
      </c>
      <c r="BD163" s="8" t="s">
        <v>78</v>
      </c>
      <c r="BE163" s="8" t="s">
        <v>78</v>
      </c>
      <c r="BF163" s="8" t="s">
        <v>78</v>
      </c>
      <c r="IS163"/>
      <c r="IT163"/>
      <c r="IU163"/>
      <c r="IV163"/>
      <c r="IW163"/>
    </row>
  </sheetData>
  <pageMargins left="0.25" right="0.25" top="0.25" bottom="0.24027777777777801" header="0.51180555555555496" footer="0.51180555555555496"/>
  <pageSetup paperSize="9" orientation="portrait" horizontalDpi="4294967292" verticalDpi="4294967292"/>
  <rowBreaks count="1" manualBreakCount="1">
    <brk id="78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Next visit should be...</vt:lpstr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 Dap</cp:lastModifiedBy>
  <cp:revision>0</cp:revision>
  <dcterms:modified xsi:type="dcterms:W3CDTF">2013-10-15T13:18:27Z</dcterms:modified>
</cp:coreProperties>
</file>