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Tasks" sheetId="5" r:id="rId1"/>
    <sheet name="Stories" sheetId="4" r:id="rId2"/>
    <sheet name="Defects" sheetId="3" r:id="rId3"/>
    <sheet name="Person Hour Estimation" sheetId="6" r:id="rId4"/>
  </sheets>
  <calcPr calcId="144525"/>
</workbook>
</file>

<file path=xl/calcChain.xml><?xml version="1.0" encoding="utf-8"?>
<calcChain xmlns="http://schemas.openxmlformats.org/spreadsheetml/2006/main">
  <c r="C7" i="6" l="1"/>
  <c r="D7" i="6"/>
  <c r="E7" i="6"/>
  <c r="B7" i="6"/>
  <c r="C6" i="6"/>
  <c r="D6" i="6"/>
  <c r="E6" i="6"/>
  <c r="B6" i="6"/>
  <c r="C5" i="6"/>
  <c r="D5" i="6"/>
  <c r="E5" i="6"/>
  <c r="B5" i="6"/>
  <c r="E3" i="6"/>
  <c r="E4" i="6"/>
  <c r="E2" i="6"/>
  <c r="B3" i="6"/>
  <c r="B4" i="6"/>
  <c r="B2" i="6"/>
  <c r="D3" i="6"/>
  <c r="D4" i="6"/>
  <c r="D2" i="6"/>
  <c r="F50" i="5" l="1"/>
  <c r="F16" i="4"/>
  <c r="F18" i="3"/>
</calcChain>
</file>

<file path=xl/sharedStrings.xml><?xml version="1.0" encoding="utf-8"?>
<sst xmlns="http://schemas.openxmlformats.org/spreadsheetml/2006/main" count="394" uniqueCount="122">
  <si>
    <t>Key</t>
  </si>
  <si>
    <t>Issue Type</t>
  </si>
  <si>
    <t>Priority</t>
  </si>
  <si>
    <t>Assignee</t>
  </si>
  <si>
    <t>Reporter</t>
  </si>
  <si>
    <t>Description</t>
  </si>
  <si>
    <t>CAP-85</t>
  </si>
  <si>
    <t>Bug</t>
  </si>
  <si>
    <t>Critical</t>
  </si>
  <si>
    <t>Ryan Nasr</t>
  </si>
  <si>
    <t>Cristian Asenjo</t>
  </si>
  <si>
    <t>CAP-108</t>
  </si>
  <si>
    <t>Minor</t>
  </si>
  <si>
    <t>Christian Daher</t>
  </si>
  <si>
    <t>CAP-109</t>
  </si>
  <si>
    <t>Major</t>
  </si>
  <si>
    <t>Mikhail Levkovsky</t>
  </si>
  <si>
    <t>CAP-128</t>
  </si>
  <si>
    <t>Trivial</t>
  </si>
  <si>
    <t>Patrick Modafferi</t>
  </si>
  <si>
    <t>CAP-158</t>
  </si>
  <si>
    <t>Katrina Anderson</t>
  </si>
  <si>
    <t>CAP-159</t>
  </si>
  <si>
    <t>Matthew Tam</t>
  </si>
  <si>
    <t>CAP-161</t>
  </si>
  <si>
    <t>Cynthia Donato</t>
  </si>
  <si>
    <t>CAP-169</t>
  </si>
  <si>
    <t>CAP-170</t>
  </si>
  <si>
    <t>CAP-190</t>
  </si>
  <si>
    <t>CAP-191</t>
  </si>
  <si>
    <t>CAP-193</t>
  </si>
  <si>
    <t>Blocker</t>
  </si>
  <si>
    <t>CAP-40</t>
  </si>
  <si>
    <t>Story</t>
  </si>
  <si>
    <t>CAP-192</t>
  </si>
  <si>
    <t>CAP-163</t>
  </si>
  <si>
    <t>Sub-task</t>
  </si>
  <si>
    <t>CAP-165</t>
  </si>
  <si>
    <t>CAP-166</t>
  </si>
  <si>
    <t>CAP-172</t>
  </si>
  <si>
    <t>CAP-173</t>
  </si>
  <si>
    <t>CAP-174</t>
  </si>
  <si>
    <t>CAP-175</t>
  </si>
  <si>
    <t>CAP-176</t>
  </si>
  <si>
    <t>CAP-177</t>
  </si>
  <si>
    <t>CAP-178</t>
  </si>
  <si>
    <t>CAP-180</t>
  </si>
  <si>
    <t>Josh Hum</t>
  </si>
  <si>
    <t>CAP-181</t>
  </si>
  <si>
    <t>CAP-182</t>
  </si>
  <si>
    <t>CAP-183</t>
  </si>
  <si>
    <t>CAP-184</t>
  </si>
  <si>
    <t>CAP-185</t>
  </si>
  <si>
    <t>CAP-186</t>
  </si>
  <si>
    <t>CAP-187</t>
  </si>
  <si>
    <t>CAP-188</t>
  </si>
  <si>
    <t>CAP-189</t>
  </si>
  <si>
    <t>CAP-194</t>
  </si>
  <si>
    <t>Unassigned</t>
  </si>
  <si>
    <t>CAP-196</t>
  </si>
  <si>
    <t>CAP-197</t>
  </si>
  <si>
    <t>CAP-199</t>
  </si>
  <si>
    <t>CAP-200</t>
  </si>
  <si>
    <t>CAP-201</t>
  </si>
  <si>
    <t>CAP-202</t>
  </si>
  <si>
    <t>CAP-203</t>
  </si>
  <si>
    <t>CAP-204</t>
  </si>
  <si>
    <t>CAP-205</t>
  </si>
  <si>
    <t>CAP-206</t>
  </si>
  <si>
    <t>CAP-207</t>
  </si>
  <si>
    <t>CAP-208</t>
  </si>
  <si>
    <t>CAP-209</t>
  </si>
  <si>
    <t>CAP-210</t>
  </si>
  <si>
    <t>CAP-211</t>
  </si>
  <si>
    <t>CAP-212</t>
  </si>
  <si>
    <t>CAP-213</t>
  </si>
  <si>
    <t>CAP-214</t>
  </si>
  <si>
    <t>CAP-215</t>
  </si>
  <si>
    <t>CAP-216</t>
  </si>
  <si>
    <t>CAP-217</t>
  </si>
  <si>
    <t>CAP-218</t>
  </si>
  <si>
    <t>CAP-219</t>
  </si>
  <si>
    <t>CAP-220</t>
  </si>
  <si>
    <t>CAP-221</t>
  </si>
  <si>
    <t>CAP-222</t>
  </si>
  <si>
    <t>CAP-224</t>
  </si>
  <si>
    <t>CAP-225</t>
  </si>
  <si>
    <t>CAP-226</t>
  </si>
  <si>
    <t>CAP-227</t>
  </si>
  <si>
    <t>CAP-228</t>
  </si>
  <si>
    <t>CAP-230</t>
  </si>
  <si>
    <t>CAP-231</t>
  </si>
  <si>
    <t>CAP-244</t>
  </si>
  <si>
    <t>CAP-245</t>
  </si>
  <si>
    <t>CAP-162</t>
  </si>
  <si>
    <t>Task</t>
  </si>
  <si>
    <t>CAP-198</t>
  </si>
  <si>
    <t>Original Estimate (hours)</t>
  </si>
  <si>
    <t>Sub-task (CAP-193)</t>
  </si>
  <si>
    <t>TOTAL</t>
  </si>
  <si>
    <t>Cristian Asenjo &amp;Cynthia Donato</t>
  </si>
  <si>
    <t>Christian Daher &amp; Ryan Nasr</t>
  </si>
  <si>
    <t>Sub-task (CAP-40)</t>
  </si>
  <si>
    <t>Sub-task (CAP-192)</t>
  </si>
  <si>
    <t>Sub-task (CAP-198)</t>
  </si>
  <si>
    <t>Sub-task (CAP-162)</t>
  </si>
  <si>
    <t>Josh Hum, Patrick Modafferi &amp; Matt Tam</t>
  </si>
  <si>
    <t>CAP-164</t>
  </si>
  <si>
    <t>CAP-57</t>
  </si>
  <si>
    <t>CAP-11</t>
  </si>
  <si>
    <t>Josh Hum, 
Patrick Modafferi 
&amp; Matt Tam</t>
  </si>
  <si>
    <t>Tasks</t>
  </si>
  <si>
    <t>Stories</t>
  </si>
  <si>
    <t>Defects</t>
  </si>
  <si>
    <t>Story Points</t>
  </si>
  <si>
    <t>Worst Case</t>
  </si>
  <si>
    <t xml:space="preserve">Most Likely Case </t>
  </si>
  <si>
    <t xml:space="preserve">Best Case </t>
  </si>
  <si>
    <t>Expected Case</t>
  </si>
  <si>
    <t>Total(ph)</t>
  </si>
  <si>
    <t>Velocity(ph/day)</t>
  </si>
  <si>
    <t>Velocity (ph/team member/day)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</si>
</sst>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336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20" fillId="0" borderId="14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1" fillId="0" borderId="13" xfId="0" applyFont="1" applyBorder="1"/>
    <xf numFmtId="0" fontId="20" fillId="0" borderId="13" xfId="0" applyFont="1" applyFill="1" applyBorder="1" applyAlignment="1">
      <alignment horizontal="right" vertical="top" wrapText="1"/>
    </xf>
    <xf numFmtId="0" fontId="20" fillId="0" borderId="13" xfId="0" applyFont="1" applyBorder="1" applyAlignment="1">
      <alignment horizontal="center" vertical="top" wrapText="1"/>
    </xf>
    <xf numFmtId="0" fontId="22" fillId="0" borderId="13" xfId="0" applyFont="1" applyBorder="1" applyAlignment="1">
      <alignment vertical="top" wrapText="1"/>
    </xf>
    <xf numFmtId="2" fontId="22" fillId="0" borderId="13" xfId="0" applyNumberFormat="1" applyFont="1" applyBorder="1"/>
    <xf numFmtId="0" fontId="23" fillId="0" borderId="13" xfId="0" applyFont="1" applyBorder="1" applyAlignment="1">
      <alignment vertical="top" wrapText="1"/>
    </xf>
    <xf numFmtId="2" fontId="25" fillId="0" borderId="13" xfId="0" applyNumberFormat="1" applyFont="1" applyBorder="1"/>
    <xf numFmtId="0" fontId="22" fillId="0" borderId="10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2" fillId="0" borderId="17" xfId="0" applyFont="1" applyBorder="1" applyAlignment="1">
      <alignment vertical="center" wrapText="1"/>
    </xf>
    <xf numFmtId="0" fontId="20" fillId="0" borderId="13" xfId="0" applyFont="1" applyFill="1" applyBorder="1" applyAlignment="1">
      <alignment horizontal="right" vertical="center" wrapText="1"/>
    </xf>
    <xf numFmtId="2" fontId="16" fillId="0" borderId="13" xfId="0" applyNumberFormat="1" applyFont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6" fillId="0" borderId="13" xfId="42" applyFont="1" applyBorder="1" applyAlignment="1">
      <alignment vertical="center" wrapText="1"/>
    </xf>
    <xf numFmtId="0" fontId="26" fillId="0" borderId="13" xfId="0" applyFont="1" applyBorder="1"/>
    <xf numFmtId="0" fontId="21" fillId="0" borderId="16" xfId="0" applyFont="1" applyBorder="1" applyAlignment="1">
      <alignment vertical="center"/>
    </xf>
    <xf numFmtId="0" fontId="20" fillId="0" borderId="11" xfId="0" applyFont="1" applyBorder="1" applyAlignment="1">
      <alignment horizontal="center" vertical="top" wrapText="1"/>
    </xf>
    <xf numFmtId="0" fontId="22" fillId="0" borderId="11" xfId="0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0" fillId="0" borderId="17" xfId="0" applyFont="1" applyBorder="1" applyAlignment="1">
      <alignment horizontal="center" vertical="top" wrapText="1"/>
    </xf>
    <xf numFmtId="2" fontId="22" fillId="0" borderId="20" xfId="0" applyNumberFormat="1" applyFont="1" applyBorder="1" applyAlignment="1">
      <alignment horizontal="left" vertical="center"/>
    </xf>
    <xf numFmtId="2" fontId="22" fillId="0" borderId="21" xfId="0" applyNumberFormat="1" applyFont="1" applyBorder="1" applyAlignment="1">
      <alignment horizontal="left" vertical="center"/>
    </xf>
    <xf numFmtId="0" fontId="20" fillId="0" borderId="13" xfId="0" applyFont="1" applyFill="1" applyBorder="1" applyAlignment="1">
      <alignment horizontal="center" vertical="top" wrapText="1"/>
    </xf>
    <xf numFmtId="2" fontId="0" fillId="0" borderId="13" xfId="0" applyNumberFormat="1" applyBorder="1" applyAlignment="1">
      <alignment horizontal="left"/>
    </xf>
    <xf numFmtId="2" fontId="26" fillId="0" borderId="13" xfId="0" applyNumberFormat="1" applyFont="1" applyBorder="1" applyAlignment="1">
      <alignment horizontal="center" vertical="center"/>
    </xf>
    <xf numFmtId="2" fontId="21" fillId="0" borderId="13" xfId="0" applyNumberFormat="1" applyFont="1" applyBorder="1" applyAlignment="1">
      <alignment horizontal="center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top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0" fillId="0" borderId="14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4" fontId="22" fillId="0" borderId="13" xfId="0" applyNumberFormat="1" applyFont="1" applyBorder="1" applyAlignment="1">
      <alignment horizontal="left" vertical="center"/>
    </xf>
    <xf numFmtId="0" fontId="23" fillId="0" borderId="10" xfId="0" applyFont="1" applyBorder="1" applyAlignment="1">
      <alignment vertical="center" wrapText="1"/>
    </xf>
    <xf numFmtId="4" fontId="22" fillId="0" borderId="16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5" fillId="0" borderId="13" xfId="0" applyFont="1" applyBorder="1" applyAlignment="1">
      <alignment horizontal="right" vertical="center"/>
    </xf>
    <xf numFmtId="4" fontId="25" fillId="0" borderId="13" xfId="0" applyNumberFormat="1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ryanweb.dyndns.info:8080/images/jira111x30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ryanweb.dyndns.info:8080/images/jira111x30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ryanweb.dyndns.info:8080/images/jira111x30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1243012</xdr:colOff>
      <xdr:row>1</xdr:row>
      <xdr:rowOff>200025</xdr:rowOff>
    </xdr:to>
    <xdr:pic>
      <xdr:nvPicPr>
        <xdr:cNvPr id="2" name="Picture 1" descr="Levo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19187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509587</xdr:colOff>
      <xdr:row>1</xdr:row>
      <xdr:rowOff>0</xdr:rowOff>
    </xdr:to>
    <xdr:pic>
      <xdr:nvPicPr>
        <xdr:cNvPr id="4" name="Picture 3" descr="Levo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19187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509587</xdr:colOff>
      <xdr:row>1</xdr:row>
      <xdr:rowOff>0</xdr:rowOff>
    </xdr:to>
    <xdr:pic>
      <xdr:nvPicPr>
        <xdr:cNvPr id="2" name="Picture 1" descr="Levo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7287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509587</xdr:colOff>
      <xdr:row>1</xdr:row>
      <xdr:rowOff>0</xdr:rowOff>
    </xdr:to>
    <xdr:pic>
      <xdr:nvPicPr>
        <xdr:cNvPr id="2" name="Picture 1" descr="Levo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62037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50"/>
  <sheetViews>
    <sheetView tabSelected="1" workbookViewId="0">
      <selection activeCell="G20" sqref="G20"/>
    </sheetView>
  </sheetViews>
  <sheetFormatPr defaultColWidth="20" defaultRowHeight="15.75" x14ac:dyDescent="0.25"/>
  <cols>
    <col min="1" max="1" width="9" style="17" bestFit="1" customWidth="1"/>
    <col min="2" max="2" width="19.85546875" style="17" bestFit="1" customWidth="1"/>
    <col min="3" max="3" width="8.140625" style="17" bestFit="1" customWidth="1"/>
    <col min="4" max="4" width="17.85546875" style="17" bestFit="1" customWidth="1"/>
    <col min="5" max="5" width="16.5703125" style="17" bestFit="1" customWidth="1"/>
    <col min="6" max="16384" width="20" style="17"/>
  </cols>
  <sheetData>
    <row r="1" spans="1:6" x14ac:dyDescent="0.25">
      <c r="A1" s="33"/>
      <c r="B1" s="33"/>
      <c r="C1" s="33"/>
      <c r="D1" s="33"/>
      <c r="E1" s="33"/>
      <c r="F1" s="33"/>
    </row>
    <row r="2" spans="1:6" ht="28.5" x14ac:dyDescent="0.25">
      <c r="A2" s="37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7" t="s">
        <v>97</v>
      </c>
    </row>
    <row r="3" spans="1:6" x14ac:dyDescent="0.25">
      <c r="A3" s="18" t="s">
        <v>107</v>
      </c>
      <c r="B3" s="12" t="s">
        <v>95</v>
      </c>
      <c r="C3" s="10" t="s">
        <v>15</v>
      </c>
      <c r="D3" s="22" t="s">
        <v>21</v>
      </c>
      <c r="E3" s="22" t="s">
        <v>21</v>
      </c>
      <c r="F3" s="39">
        <v>0</v>
      </c>
    </row>
    <row r="4" spans="1:6" x14ac:dyDescent="0.25">
      <c r="A4" s="19" t="s">
        <v>37</v>
      </c>
      <c r="B4" s="12" t="s">
        <v>36</v>
      </c>
      <c r="C4" s="10" t="s">
        <v>15</v>
      </c>
      <c r="D4" s="10" t="s">
        <v>21</v>
      </c>
      <c r="E4" s="22" t="s">
        <v>19</v>
      </c>
      <c r="F4" s="39">
        <v>10</v>
      </c>
    </row>
    <row r="5" spans="1:6" x14ac:dyDescent="0.25">
      <c r="A5" s="19" t="s">
        <v>38</v>
      </c>
      <c r="B5" s="12" t="s">
        <v>36</v>
      </c>
      <c r="C5" s="10" t="s">
        <v>15</v>
      </c>
      <c r="D5" s="10" t="s">
        <v>21</v>
      </c>
      <c r="E5" s="22" t="s">
        <v>19</v>
      </c>
      <c r="F5" s="39">
        <v>10</v>
      </c>
    </row>
    <row r="6" spans="1:6" x14ac:dyDescent="0.25">
      <c r="A6" s="19" t="s">
        <v>39</v>
      </c>
      <c r="B6" s="12" t="s">
        <v>36</v>
      </c>
      <c r="C6" s="10" t="s">
        <v>15</v>
      </c>
      <c r="D6" s="10" t="s">
        <v>21</v>
      </c>
      <c r="E6" s="22" t="s">
        <v>21</v>
      </c>
      <c r="F6" s="39">
        <v>1</v>
      </c>
    </row>
    <row r="7" spans="1:6" x14ac:dyDescent="0.25">
      <c r="A7" s="18" t="s">
        <v>108</v>
      </c>
      <c r="B7" s="12" t="s">
        <v>95</v>
      </c>
      <c r="C7" s="10" t="s">
        <v>15</v>
      </c>
      <c r="D7" s="10" t="s">
        <v>58</v>
      </c>
      <c r="E7" s="22" t="s">
        <v>19</v>
      </c>
      <c r="F7" s="39">
        <v>0</v>
      </c>
    </row>
    <row r="8" spans="1:6" x14ac:dyDescent="0.25">
      <c r="A8" s="19" t="s">
        <v>40</v>
      </c>
      <c r="B8" s="12" t="s">
        <v>36</v>
      </c>
      <c r="C8" s="10" t="s">
        <v>12</v>
      </c>
      <c r="D8" s="10" t="s">
        <v>16</v>
      </c>
      <c r="E8" s="22" t="s">
        <v>21</v>
      </c>
      <c r="F8" s="39">
        <v>1</v>
      </c>
    </row>
    <row r="9" spans="1:6" x14ac:dyDescent="0.25">
      <c r="A9" s="19" t="s">
        <v>41</v>
      </c>
      <c r="B9" s="12" t="s">
        <v>36</v>
      </c>
      <c r="C9" s="10" t="s">
        <v>12</v>
      </c>
      <c r="D9" s="10" t="s">
        <v>16</v>
      </c>
      <c r="E9" s="22" t="s">
        <v>21</v>
      </c>
      <c r="F9" s="39">
        <v>1</v>
      </c>
    </row>
    <row r="10" spans="1:6" x14ac:dyDescent="0.25">
      <c r="A10" s="19" t="s">
        <v>42</v>
      </c>
      <c r="B10" s="12" t="s">
        <v>36</v>
      </c>
      <c r="C10" s="10" t="s">
        <v>12</v>
      </c>
      <c r="D10" s="10" t="s">
        <v>16</v>
      </c>
      <c r="E10" s="22" t="s">
        <v>21</v>
      </c>
      <c r="F10" s="39">
        <v>1</v>
      </c>
    </row>
    <row r="11" spans="1:6" x14ac:dyDescent="0.25">
      <c r="A11" s="19" t="s">
        <v>43</v>
      </c>
      <c r="B11" s="12" t="s">
        <v>36</v>
      </c>
      <c r="C11" s="10" t="s">
        <v>12</v>
      </c>
      <c r="D11" s="10" t="s">
        <v>16</v>
      </c>
      <c r="E11" s="22" t="s">
        <v>21</v>
      </c>
      <c r="F11" s="39">
        <v>1</v>
      </c>
    </row>
    <row r="12" spans="1:6" x14ac:dyDescent="0.25">
      <c r="A12" s="19" t="s">
        <v>44</v>
      </c>
      <c r="B12" s="12" t="s">
        <v>36</v>
      </c>
      <c r="C12" s="10" t="s">
        <v>15</v>
      </c>
      <c r="D12" s="10" t="s">
        <v>19</v>
      </c>
      <c r="E12" s="22" t="s">
        <v>21</v>
      </c>
      <c r="F12" s="39">
        <v>1</v>
      </c>
    </row>
    <row r="13" spans="1:6" x14ac:dyDescent="0.25">
      <c r="A13" s="19" t="s">
        <v>45</v>
      </c>
      <c r="B13" s="12" t="s">
        <v>36</v>
      </c>
      <c r="C13" s="10" t="s">
        <v>12</v>
      </c>
      <c r="D13" s="10" t="s">
        <v>19</v>
      </c>
      <c r="E13" s="22" t="s">
        <v>21</v>
      </c>
      <c r="F13" s="39">
        <v>1</v>
      </c>
    </row>
    <row r="14" spans="1:6" x14ac:dyDescent="0.25">
      <c r="A14" s="19" t="s">
        <v>46</v>
      </c>
      <c r="B14" s="12" t="s">
        <v>36</v>
      </c>
      <c r="C14" s="10" t="s">
        <v>12</v>
      </c>
      <c r="D14" s="10" t="s">
        <v>47</v>
      </c>
      <c r="E14" s="22" t="s">
        <v>21</v>
      </c>
      <c r="F14" s="39">
        <v>1</v>
      </c>
    </row>
    <row r="15" spans="1:6" x14ac:dyDescent="0.25">
      <c r="A15" s="19" t="s">
        <v>48</v>
      </c>
      <c r="B15" s="12" t="s">
        <v>36</v>
      </c>
      <c r="C15" s="10" t="s">
        <v>12</v>
      </c>
      <c r="D15" s="10" t="s">
        <v>47</v>
      </c>
      <c r="E15" s="22" t="s">
        <v>21</v>
      </c>
      <c r="F15" s="39">
        <v>1</v>
      </c>
    </row>
    <row r="16" spans="1:6" x14ac:dyDescent="0.25">
      <c r="A16" s="19" t="s">
        <v>49</v>
      </c>
      <c r="B16" s="12" t="s">
        <v>36</v>
      </c>
      <c r="C16" s="10" t="s">
        <v>12</v>
      </c>
      <c r="D16" s="10" t="s">
        <v>21</v>
      </c>
      <c r="E16" s="22" t="s">
        <v>21</v>
      </c>
      <c r="F16" s="39">
        <v>1</v>
      </c>
    </row>
    <row r="17" spans="1:6" x14ac:dyDescent="0.25">
      <c r="A17" s="19" t="s">
        <v>50</v>
      </c>
      <c r="B17" s="12" t="s">
        <v>36</v>
      </c>
      <c r="C17" s="10" t="s">
        <v>12</v>
      </c>
      <c r="D17" s="10" t="s">
        <v>47</v>
      </c>
      <c r="E17" s="22" t="s">
        <v>21</v>
      </c>
      <c r="F17" s="39">
        <v>1.5</v>
      </c>
    </row>
    <row r="18" spans="1:6" x14ac:dyDescent="0.25">
      <c r="A18" s="19" t="s">
        <v>51</v>
      </c>
      <c r="B18" s="12" t="s">
        <v>36</v>
      </c>
      <c r="C18" s="10" t="s">
        <v>12</v>
      </c>
      <c r="D18" s="10" t="s">
        <v>47</v>
      </c>
      <c r="E18" s="22" t="s">
        <v>21</v>
      </c>
      <c r="F18" s="39">
        <v>1.5</v>
      </c>
    </row>
    <row r="19" spans="1:6" x14ac:dyDescent="0.25">
      <c r="A19" s="19" t="s">
        <v>52</v>
      </c>
      <c r="B19" s="12" t="s">
        <v>36</v>
      </c>
      <c r="C19" s="10" t="s">
        <v>12</v>
      </c>
      <c r="D19" s="10" t="s">
        <v>47</v>
      </c>
      <c r="E19" s="22" t="s">
        <v>21</v>
      </c>
      <c r="F19" s="39">
        <v>1.5</v>
      </c>
    </row>
    <row r="20" spans="1:6" x14ac:dyDescent="0.25">
      <c r="A20" s="19" t="s">
        <v>53</v>
      </c>
      <c r="B20" s="12" t="s">
        <v>36</v>
      </c>
      <c r="C20" s="10" t="s">
        <v>12</v>
      </c>
      <c r="D20" s="10" t="s">
        <v>47</v>
      </c>
      <c r="E20" s="22" t="s">
        <v>21</v>
      </c>
      <c r="F20" s="39">
        <v>2</v>
      </c>
    </row>
    <row r="21" spans="1:6" x14ac:dyDescent="0.25">
      <c r="A21" s="19" t="s">
        <v>54</v>
      </c>
      <c r="B21" s="12" t="s">
        <v>36</v>
      </c>
      <c r="C21" s="10" t="s">
        <v>12</v>
      </c>
      <c r="D21" s="10" t="s">
        <v>47</v>
      </c>
      <c r="E21" s="22" t="s">
        <v>21</v>
      </c>
      <c r="F21" s="39">
        <v>2</v>
      </c>
    </row>
    <row r="22" spans="1:6" x14ac:dyDescent="0.25">
      <c r="A22" s="19" t="s">
        <v>55</v>
      </c>
      <c r="B22" s="12" t="s">
        <v>36</v>
      </c>
      <c r="C22" s="10" t="s">
        <v>12</v>
      </c>
      <c r="D22" s="10" t="s">
        <v>47</v>
      </c>
      <c r="E22" s="22" t="s">
        <v>21</v>
      </c>
      <c r="F22" s="39">
        <v>2</v>
      </c>
    </row>
    <row r="23" spans="1:6" x14ac:dyDescent="0.25">
      <c r="A23" s="19" t="s">
        <v>56</v>
      </c>
      <c r="B23" s="12" t="s">
        <v>36</v>
      </c>
      <c r="C23" s="10" t="s">
        <v>12</v>
      </c>
      <c r="D23" s="10" t="s">
        <v>21</v>
      </c>
      <c r="E23" s="22" t="s">
        <v>21</v>
      </c>
      <c r="F23" s="39">
        <v>5</v>
      </c>
    </row>
    <row r="24" spans="1:6" x14ac:dyDescent="0.25">
      <c r="A24" s="18" t="s">
        <v>109</v>
      </c>
      <c r="B24" s="12" t="s">
        <v>95</v>
      </c>
      <c r="C24" s="10" t="s">
        <v>15</v>
      </c>
      <c r="D24" s="10" t="s">
        <v>58</v>
      </c>
      <c r="E24" s="22" t="s">
        <v>19</v>
      </c>
      <c r="F24" s="39">
        <v>0</v>
      </c>
    </row>
    <row r="25" spans="1:6" x14ac:dyDescent="0.25">
      <c r="A25" s="19" t="s">
        <v>77</v>
      </c>
      <c r="B25" s="12" t="s">
        <v>36</v>
      </c>
      <c r="C25" s="10" t="s">
        <v>12</v>
      </c>
      <c r="D25" s="10" t="s">
        <v>21</v>
      </c>
      <c r="E25" s="22" t="s">
        <v>21</v>
      </c>
      <c r="F25" s="39">
        <v>2</v>
      </c>
    </row>
    <row r="26" spans="1:6" ht="45" x14ac:dyDescent="0.25">
      <c r="A26" s="19" t="s">
        <v>94</v>
      </c>
      <c r="B26" s="12" t="s">
        <v>95</v>
      </c>
      <c r="C26" s="10" t="s">
        <v>15</v>
      </c>
      <c r="D26" s="10" t="s">
        <v>106</v>
      </c>
      <c r="E26" s="22" t="s">
        <v>19</v>
      </c>
      <c r="F26" s="39">
        <v>0</v>
      </c>
    </row>
    <row r="27" spans="1:6" x14ac:dyDescent="0.25">
      <c r="A27" s="19" t="s">
        <v>60</v>
      </c>
      <c r="B27" s="12" t="s">
        <v>105</v>
      </c>
      <c r="C27" s="10" t="s">
        <v>15</v>
      </c>
      <c r="D27" s="10" t="s">
        <v>47</v>
      </c>
      <c r="E27" s="22" t="s">
        <v>19</v>
      </c>
      <c r="F27" s="39">
        <v>2</v>
      </c>
    </row>
    <row r="28" spans="1:6" x14ac:dyDescent="0.25">
      <c r="A28" s="19" t="s">
        <v>64</v>
      </c>
      <c r="B28" s="12" t="s">
        <v>105</v>
      </c>
      <c r="C28" s="10" t="s">
        <v>15</v>
      </c>
      <c r="D28" s="10" t="s">
        <v>19</v>
      </c>
      <c r="E28" s="22" t="s">
        <v>19</v>
      </c>
      <c r="F28" s="39">
        <v>6</v>
      </c>
    </row>
    <row r="29" spans="1:6" x14ac:dyDescent="0.25">
      <c r="A29" s="19" t="s">
        <v>70</v>
      </c>
      <c r="B29" s="12" t="s">
        <v>105</v>
      </c>
      <c r="C29" s="10" t="s">
        <v>15</v>
      </c>
      <c r="D29" s="10" t="s">
        <v>19</v>
      </c>
      <c r="E29" s="22" t="s">
        <v>19</v>
      </c>
      <c r="F29" s="39">
        <v>5</v>
      </c>
    </row>
    <row r="30" spans="1:6" ht="45" x14ac:dyDescent="0.25">
      <c r="A30" s="19" t="s">
        <v>71</v>
      </c>
      <c r="B30" s="12" t="s">
        <v>105</v>
      </c>
      <c r="C30" s="10" t="s">
        <v>15</v>
      </c>
      <c r="D30" s="10" t="s">
        <v>110</v>
      </c>
      <c r="E30" s="22" t="s">
        <v>19</v>
      </c>
      <c r="F30" s="39">
        <v>16</v>
      </c>
    </row>
    <row r="31" spans="1:6" ht="45" x14ac:dyDescent="0.25">
      <c r="A31" s="19" t="s">
        <v>72</v>
      </c>
      <c r="B31" s="12" t="s">
        <v>105</v>
      </c>
      <c r="C31" s="10" t="s">
        <v>15</v>
      </c>
      <c r="D31" s="10" t="s">
        <v>106</v>
      </c>
      <c r="E31" s="22" t="s">
        <v>19</v>
      </c>
      <c r="F31" s="39">
        <v>16</v>
      </c>
    </row>
    <row r="32" spans="1:6" x14ac:dyDescent="0.25">
      <c r="A32" s="19" t="s">
        <v>73</v>
      </c>
      <c r="B32" s="12" t="s">
        <v>105</v>
      </c>
      <c r="C32" s="10" t="s">
        <v>15</v>
      </c>
      <c r="D32" s="10" t="s">
        <v>19</v>
      </c>
      <c r="E32" s="22" t="s">
        <v>19</v>
      </c>
      <c r="F32" s="39">
        <v>4</v>
      </c>
    </row>
    <row r="33" spans="1:6" x14ac:dyDescent="0.25">
      <c r="A33" s="19" t="s">
        <v>74</v>
      </c>
      <c r="B33" s="12" t="s">
        <v>105</v>
      </c>
      <c r="C33" s="10" t="s">
        <v>15</v>
      </c>
      <c r="D33" s="10" t="s">
        <v>19</v>
      </c>
      <c r="E33" s="22" t="s">
        <v>19</v>
      </c>
      <c r="F33" s="39">
        <v>18</v>
      </c>
    </row>
    <row r="34" spans="1:6" x14ac:dyDescent="0.25">
      <c r="A34" s="19" t="s">
        <v>75</v>
      </c>
      <c r="B34" s="12" t="s">
        <v>105</v>
      </c>
      <c r="C34" s="10" t="s">
        <v>15</v>
      </c>
      <c r="D34" s="10" t="s">
        <v>23</v>
      </c>
      <c r="E34" s="22" t="s">
        <v>19</v>
      </c>
      <c r="F34" s="39">
        <v>16</v>
      </c>
    </row>
    <row r="35" spans="1:6" ht="45" x14ac:dyDescent="0.25">
      <c r="A35" s="19" t="s">
        <v>76</v>
      </c>
      <c r="B35" s="12" t="s">
        <v>105</v>
      </c>
      <c r="C35" s="10" t="s">
        <v>15</v>
      </c>
      <c r="D35" s="10" t="s">
        <v>106</v>
      </c>
      <c r="E35" s="22" t="s">
        <v>19</v>
      </c>
      <c r="F35" s="39">
        <v>8</v>
      </c>
    </row>
    <row r="36" spans="1:6" ht="45" x14ac:dyDescent="0.25">
      <c r="A36" s="19" t="s">
        <v>78</v>
      </c>
      <c r="B36" s="12" t="s">
        <v>105</v>
      </c>
      <c r="C36" s="10" t="s">
        <v>15</v>
      </c>
      <c r="D36" s="10" t="s">
        <v>106</v>
      </c>
      <c r="E36" s="22" t="s">
        <v>19</v>
      </c>
      <c r="F36" s="39">
        <v>10</v>
      </c>
    </row>
    <row r="37" spans="1:6" x14ac:dyDescent="0.25">
      <c r="A37" s="19" t="s">
        <v>79</v>
      </c>
      <c r="B37" s="12" t="s">
        <v>105</v>
      </c>
      <c r="C37" s="10" t="s">
        <v>15</v>
      </c>
      <c r="D37" s="10" t="s">
        <v>47</v>
      </c>
      <c r="E37" s="22" t="s">
        <v>19</v>
      </c>
      <c r="F37" s="39">
        <v>4</v>
      </c>
    </row>
    <row r="38" spans="1:6" x14ac:dyDescent="0.25">
      <c r="A38" s="19" t="s">
        <v>80</v>
      </c>
      <c r="B38" s="12" t="s">
        <v>105</v>
      </c>
      <c r="C38" s="10" t="s">
        <v>15</v>
      </c>
      <c r="D38" s="10" t="s">
        <v>47</v>
      </c>
      <c r="E38" s="22" t="s">
        <v>19</v>
      </c>
      <c r="F38" s="39">
        <v>6</v>
      </c>
    </row>
    <row r="39" spans="1:6" x14ac:dyDescent="0.25">
      <c r="A39" s="19" t="s">
        <v>90</v>
      </c>
      <c r="B39" s="12" t="s">
        <v>105</v>
      </c>
      <c r="C39" s="10" t="s">
        <v>15</v>
      </c>
      <c r="D39" s="10" t="s">
        <v>47</v>
      </c>
      <c r="E39" s="22" t="s">
        <v>19</v>
      </c>
      <c r="F39" s="39">
        <v>4</v>
      </c>
    </row>
    <row r="40" spans="1:6" x14ac:dyDescent="0.25">
      <c r="A40" s="19" t="s">
        <v>91</v>
      </c>
      <c r="B40" s="12" t="s">
        <v>105</v>
      </c>
      <c r="C40" s="10" t="s">
        <v>15</v>
      </c>
      <c r="D40" s="40" t="s">
        <v>58</v>
      </c>
      <c r="E40" s="22" t="s">
        <v>19</v>
      </c>
      <c r="F40" s="39">
        <v>5</v>
      </c>
    </row>
    <row r="41" spans="1:6" x14ac:dyDescent="0.25">
      <c r="A41" s="19" t="s">
        <v>96</v>
      </c>
      <c r="B41" s="12" t="s">
        <v>95</v>
      </c>
      <c r="C41" s="10" t="s">
        <v>15</v>
      </c>
      <c r="D41" s="10" t="s">
        <v>16</v>
      </c>
      <c r="E41" s="22" t="s">
        <v>21</v>
      </c>
      <c r="F41" s="39">
        <v>0</v>
      </c>
    </row>
    <row r="42" spans="1:6" x14ac:dyDescent="0.25">
      <c r="A42" s="19" t="s">
        <v>61</v>
      </c>
      <c r="B42" s="12" t="s">
        <v>104</v>
      </c>
      <c r="C42" s="10" t="s">
        <v>15</v>
      </c>
      <c r="D42" s="10" t="s">
        <v>21</v>
      </c>
      <c r="E42" s="22" t="s">
        <v>21</v>
      </c>
      <c r="F42" s="39">
        <v>3</v>
      </c>
    </row>
    <row r="43" spans="1:6" x14ac:dyDescent="0.25">
      <c r="A43" s="19" t="s">
        <v>62</v>
      </c>
      <c r="B43" s="12" t="s">
        <v>104</v>
      </c>
      <c r="C43" s="10" t="s">
        <v>15</v>
      </c>
      <c r="D43" s="10" t="s">
        <v>21</v>
      </c>
      <c r="E43" s="22" t="s">
        <v>21</v>
      </c>
      <c r="F43" s="39">
        <v>3</v>
      </c>
    </row>
    <row r="44" spans="1:6" x14ac:dyDescent="0.25">
      <c r="A44" s="19" t="s">
        <v>63</v>
      </c>
      <c r="B44" s="12" t="s">
        <v>104</v>
      </c>
      <c r="C44" s="10" t="s">
        <v>15</v>
      </c>
      <c r="D44" s="10" t="s">
        <v>16</v>
      </c>
      <c r="E44" s="22" t="s">
        <v>21</v>
      </c>
      <c r="F44" s="39">
        <v>3</v>
      </c>
    </row>
    <row r="45" spans="1:6" x14ac:dyDescent="0.25">
      <c r="A45" s="19" t="s">
        <v>65</v>
      </c>
      <c r="B45" s="12" t="s">
        <v>104</v>
      </c>
      <c r="C45" s="10" t="s">
        <v>15</v>
      </c>
      <c r="D45" s="10" t="s">
        <v>10</v>
      </c>
      <c r="E45" s="22" t="s">
        <v>21</v>
      </c>
      <c r="F45" s="39">
        <v>16</v>
      </c>
    </row>
    <row r="46" spans="1:6" x14ac:dyDescent="0.25">
      <c r="A46" s="19" t="s">
        <v>66</v>
      </c>
      <c r="B46" s="12" t="s">
        <v>104</v>
      </c>
      <c r="C46" s="10" t="s">
        <v>15</v>
      </c>
      <c r="D46" s="10" t="s">
        <v>16</v>
      </c>
      <c r="E46" s="22" t="s">
        <v>21</v>
      </c>
      <c r="F46" s="39">
        <v>3</v>
      </c>
    </row>
    <row r="47" spans="1:6" x14ac:dyDescent="0.25">
      <c r="A47" s="19" t="s">
        <v>67</v>
      </c>
      <c r="B47" s="12" t="s">
        <v>104</v>
      </c>
      <c r="C47" s="10" t="s">
        <v>15</v>
      </c>
      <c r="D47" s="10" t="s">
        <v>16</v>
      </c>
      <c r="E47" s="22" t="s">
        <v>21</v>
      </c>
      <c r="F47" s="39">
        <v>5</v>
      </c>
    </row>
    <row r="48" spans="1:6" x14ac:dyDescent="0.25">
      <c r="A48" s="19" t="s">
        <v>68</v>
      </c>
      <c r="B48" s="12" t="s">
        <v>104</v>
      </c>
      <c r="C48" s="10" t="s">
        <v>15</v>
      </c>
      <c r="D48" s="10" t="s">
        <v>21</v>
      </c>
      <c r="E48" s="22" t="s">
        <v>21</v>
      </c>
      <c r="F48" s="39">
        <v>6</v>
      </c>
    </row>
    <row r="49" spans="1:6" x14ac:dyDescent="0.25">
      <c r="A49" s="19" t="s">
        <v>69</v>
      </c>
      <c r="B49" s="12" t="s">
        <v>104</v>
      </c>
      <c r="C49" s="10" t="s">
        <v>15</v>
      </c>
      <c r="D49" s="10" t="s">
        <v>16</v>
      </c>
      <c r="E49" s="23" t="s">
        <v>21</v>
      </c>
      <c r="F49" s="41">
        <v>1</v>
      </c>
    </row>
    <row r="50" spans="1:6" x14ac:dyDescent="0.25">
      <c r="A50" s="42"/>
      <c r="B50" s="42"/>
      <c r="C50" s="42"/>
      <c r="D50" s="42"/>
      <c r="E50" s="43" t="s">
        <v>99</v>
      </c>
      <c r="F50" s="44">
        <f>SUM(F3:F49)</f>
        <v>207.5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16"/>
  <sheetViews>
    <sheetView workbookViewId="0">
      <selection activeCell="B36" sqref="B36"/>
    </sheetView>
  </sheetViews>
  <sheetFormatPr defaultRowHeight="15" x14ac:dyDescent="0.25"/>
  <cols>
    <col min="2" max="2" width="21.85546875" customWidth="1"/>
    <col min="3" max="3" width="9.28515625" customWidth="1"/>
    <col min="4" max="4" width="29.42578125" customWidth="1"/>
    <col min="5" max="5" width="12.5703125" customWidth="1"/>
    <col min="6" max="6" width="29" customWidth="1"/>
  </cols>
  <sheetData>
    <row r="1" spans="1:6" x14ac:dyDescent="0.25">
      <c r="A1" s="33"/>
      <c r="B1" s="33"/>
      <c r="C1" s="33"/>
      <c r="D1" s="33"/>
      <c r="E1" s="33"/>
      <c r="F1" s="33"/>
    </row>
    <row r="2" spans="1:6" x14ac:dyDescent="0.25">
      <c r="A2" s="1" t="s">
        <v>0</v>
      </c>
      <c r="B2" s="2" t="s">
        <v>1</v>
      </c>
      <c r="C2" s="2" t="s">
        <v>2</v>
      </c>
      <c r="D2" s="21" t="s">
        <v>3</v>
      </c>
      <c r="E2" s="27" t="s">
        <v>114</v>
      </c>
      <c r="F2" s="24" t="s">
        <v>97</v>
      </c>
    </row>
    <row r="3" spans="1:6" ht="30" x14ac:dyDescent="0.25">
      <c r="A3" s="16" t="s">
        <v>32</v>
      </c>
      <c r="B3" s="12" t="s">
        <v>33</v>
      </c>
      <c r="C3" s="10" t="s">
        <v>8</v>
      </c>
      <c r="D3" s="22" t="s">
        <v>100</v>
      </c>
      <c r="E3" s="28">
        <v>3</v>
      </c>
      <c r="F3" s="25">
        <v>0</v>
      </c>
    </row>
    <row r="4" spans="1:6" ht="30" x14ac:dyDescent="0.25">
      <c r="A4" s="16" t="s">
        <v>35</v>
      </c>
      <c r="B4" s="12" t="s">
        <v>102</v>
      </c>
      <c r="C4" s="10" t="s">
        <v>15</v>
      </c>
      <c r="D4" s="22" t="s">
        <v>100</v>
      </c>
      <c r="E4" s="28"/>
      <c r="F4" s="25">
        <v>16</v>
      </c>
    </row>
    <row r="5" spans="1:6" ht="30" x14ac:dyDescent="0.25">
      <c r="A5" s="16" t="s">
        <v>57</v>
      </c>
      <c r="B5" s="12" t="s">
        <v>102</v>
      </c>
      <c r="C5" s="10" t="s">
        <v>15</v>
      </c>
      <c r="D5" s="22" t="s">
        <v>100</v>
      </c>
      <c r="E5" s="28"/>
      <c r="F5" s="25">
        <v>4</v>
      </c>
    </row>
    <row r="6" spans="1:6" ht="30" x14ac:dyDescent="0.25">
      <c r="A6" s="16" t="s">
        <v>59</v>
      </c>
      <c r="B6" s="12" t="s">
        <v>102</v>
      </c>
      <c r="C6" s="10" t="s">
        <v>15</v>
      </c>
      <c r="D6" s="22" t="s">
        <v>100</v>
      </c>
      <c r="E6" s="28"/>
      <c r="F6" s="25">
        <v>12</v>
      </c>
    </row>
    <row r="7" spans="1:6" x14ac:dyDescent="0.25">
      <c r="A7" s="16" t="s">
        <v>34</v>
      </c>
      <c r="B7" s="12" t="s">
        <v>33</v>
      </c>
      <c r="C7" s="10" t="s">
        <v>31</v>
      </c>
      <c r="D7" s="22" t="s">
        <v>101</v>
      </c>
      <c r="E7" s="28">
        <v>3</v>
      </c>
      <c r="F7" s="25">
        <v>0</v>
      </c>
    </row>
    <row r="8" spans="1:6" x14ac:dyDescent="0.25">
      <c r="A8" s="16" t="s">
        <v>81</v>
      </c>
      <c r="B8" s="12" t="s">
        <v>103</v>
      </c>
      <c r="C8" s="10" t="s">
        <v>15</v>
      </c>
      <c r="D8" s="22" t="s">
        <v>9</v>
      </c>
      <c r="E8" s="28"/>
      <c r="F8" s="25">
        <v>8</v>
      </c>
    </row>
    <row r="9" spans="1:6" x14ac:dyDescent="0.25">
      <c r="A9" s="16" t="s">
        <v>82</v>
      </c>
      <c r="B9" s="12" t="s">
        <v>103</v>
      </c>
      <c r="C9" s="10" t="s">
        <v>15</v>
      </c>
      <c r="D9" s="22" t="s">
        <v>9</v>
      </c>
      <c r="E9" s="28"/>
      <c r="F9" s="25">
        <v>8</v>
      </c>
    </row>
    <row r="10" spans="1:6" x14ac:dyDescent="0.25">
      <c r="A10" s="16" t="s">
        <v>83</v>
      </c>
      <c r="B10" s="12" t="s">
        <v>103</v>
      </c>
      <c r="C10" s="10" t="s">
        <v>15</v>
      </c>
      <c r="D10" s="22" t="s">
        <v>101</v>
      </c>
      <c r="E10" s="28"/>
      <c r="F10" s="25">
        <v>20</v>
      </c>
    </row>
    <row r="11" spans="1:6" x14ac:dyDescent="0.25">
      <c r="A11" s="16" t="s">
        <v>84</v>
      </c>
      <c r="B11" s="12" t="s">
        <v>103</v>
      </c>
      <c r="C11" s="10" t="s">
        <v>15</v>
      </c>
      <c r="D11" s="22" t="s">
        <v>9</v>
      </c>
      <c r="E11" s="28"/>
      <c r="F11" s="25">
        <v>6</v>
      </c>
    </row>
    <row r="12" spans="1:6" x14ac:dyDescent="0.25">
      <c r="A12" s="16" t="s">
        <v>85</v>
      </c>
      <c r="B12" s="12" t="s">
        <v>103</v>
      </c>
      <c r="C12" s="10" t="s">
        <v>15</v>
      </c>
      <c r="D12" s="22" t="s">
        <v>101</v>
      </c>
      <c r="E12" s="28"/>
      <c r="F12" s="25">
        <v>4</v>
      </c>
    </row>
    <row r="13" spans="1:6" x14ac:dyDescent="0.25">
      <c r="A13" s="16" t="s">
        <v>86</v>
      </c>
      <c r="B13" s="12" t="s">
        <v>103</v>
      </c>
      <c r="C13" s="10" t="s">
        <v>15</v>
      </c>
      <c r="D13" s="22" t="s">
        <v>101</v>
      </c>
      <c r="E13" s="28"/>
      <c r="F13" s="25">
        <v>16</v>
      </c>
    </row>
    <row r="14" spans="1:6" x14ac:dyDescent="0.25">
      <c r="A14" s="16" t="s">
        <v>92</v>
      </c>
      <c r="B14" s="12" t="s">
        <v>103</v>
      </c>
      <c r="C14" s="10" t="s">
        <v>15</v>
      </c>
      <c r="D14" s="22" t="s">
        <v>101</v>
      </c>
      <c r="E14" s="28"/>
      <c r="F14" s="25">
        <v>2</v>
      </c>
    </row>
    <row r="15" spans="1:6" x14ac:dyDescent="0.25">
      <c r="A15" s="20" t="s">
        <v>93</v>
      </c>
      <c r="B15" s="13" t="s">
        <v>103</v>
      </c>
      <c r="C15" s="11" t="s">
        <v>15</v>
      </c>
      <c r="D15" s="23" t="s">
        <v>101</v>
      </c>
      <c r="E15" s="28"/>
      <c r="F15" s="26">
        <v>2</v>
      </c>
    </row>
    <row r="16" spans="1:6" x14ac:dyDescent="0.25">
      <c r="A16" s="34"/>
      <c r="B16" s="35"/>
      <c r="C16" s="35"/>
      <c r="D16" s="36"/>
      <c r="E16" s="14" t="s">
        <v>99</v>
      </c>
      <c r="F16" s="15">
        <f>SUM(F3:F15)</f>
        <v>98</v>
      </c>
    </row>
  </sheetData>
  <mergeCells count="2">
    <mergeCell ref="A16:D16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8"/>
  <sheetViews>
    <sheetView workbookViewId="0">
      <selection sqref="A1:F1"/>
    </sheetView>
  </sheetViews>
  <sheetFormatPr defaultRowHeight="15" x14ac:dyDescent="0.25"/>
  <cols>
    <col min="1" max="1" width="9.7109375" bestFit="1" customWidth="1"/>
    <col min="2" max="2" width="21.85546875" customWidth="1"/>
    <col min="3" max="3" width="11" customWidth="1"/>
    <col min="4" max="4" width="18.85546875" customWidth="1"/>
    <col min="5" max="5" width="23.5703125" customWidth="1"/>
    <col min="6" max="6" width="22.28515625" customWidth="1"/>
  </cols>
  <sheetData>
    <row r="1" spans="1:6" x14ac:dyDescent="0.25">
      <c r="A1" s="33"/>
      <c r="B1" s="33"/>
      <c r="C1" s="33"/>
      <c r="D1" s="33"/>
      <c r="E1" s="33"/>
      <c r="F1" s="33"/>
    </row>
    <row r="2" spans="1:6" ht="28.5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97</v>
      </c>
    </row>
    <row r="3" spans="1:6" x14ac:dyDescent="0.25">
      <c r="A3" s="3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7">
        <v>0.5</v>
      </c>
    </row>
    <row r="4" spans="1:6" x14ac:dyDescent="0.25">
      <c r="A4" s="3" t="s">
        <v>11</v>
      </c>
      <c r="B4" s="6" t="s">
        <v>7</v>
      </c>
      <c r="C4" s="6" t="s">
        <v>12</v>
      </c>
      <c r="D4" s="6" t="s">
        <v>13</v>
      </c>
      <c r="E4" s="6" t="s">
        <v>13</v>
      </c>
      <c r="F4" s="7">
        <v>4</v>
      </c>
    </row>
    <row r="5" spans="1:6" x14ac:dyDescent="0.25">
      <c r="A5" s="3" t="s">
        <v>14</v>
      </c>
      <c r="B5" s="6" t="s">
        <v>7</v>
      </c>
      <c r="C5" s="6" t="s">
        <v>15</v>
      </c>
      <c r="D5" s="6" t="s">
        <v>16</v>
      </c>
      <c r="E5" s="6" t="s">
        <v>13</v>
      </c>
      <c r="F5" s="7">
        <v>4</v>
      </c>
    </row>
    <row r="6" spans="1:6" x14ac:dyDescent="0.25">
      <c r="A6" s="3" t="s">
        <v>17</v>
      </c>
      <c r="B6" s="6" t="s">
        <v>7</v>
      </c>
      <c r="C6" s="6" t="s">
        <v>18</v>
      </c>
      <c r="D6" s="6" t="s">
        <v>16</v>
      </c>
      <c r="E6" s="6" t="s">
        <v>19</v>
      </c>
      <c r="F6" s="7">
        <v>2</v>
      </c>
    </row>
    <row r="7" spans="1:6" x14ac:dyDescent="0.25">
      <c r="A7" s="3" t="s">
        <v>20</v>
      </c>
      <c r="B7" s="6" t="s">
        <v>7</v>
      </c>
      <c r="C7" s="6" t="s">
        <v>12</v>
      </c>
      <c r="D7" s="6" t="s">
        <v>16</v>
      </c>
      <c r="E7" s="6" t="s">
        <v>21</v>
      </c>
      <c r="F7" s="7">
        <v>3</v>
      </c>
    </row>
    <row r="8" spans="1:6" x14ac:dyDescent="0.25">
      <c r="A8" s="3" t="s">
        <v>22</v>
      </c>
      <c r="B8" s="6" t="s">
        <v>7</v>
      </c>
      <c r="C8" s="6" t="s">
        <v>15</v>
      </c>
      <c r="D8" s="6" t="s">
        <v>9</v>
      </c>
      <c r="E8" s="6" t="s">
        <v>23</v>
      </c>
      <c r="F8" s="7">
        <v>0.5</v>
      </c>
    </row>
    <row r="9" spans="1:6" x14ac:dyDescent="0.25">
      <c r="A9" s="3" t="s">
        <v>24</v>
      </c>
      <c r="B9" s="6" t="s">
        <v>7</v>
      </c>
      <c r="C9" s="6" t="s">
        <v>8</v>
      </c>
      <c r="D9" s="6" t="s">
        <v>19</v>
      </c>
      <c r="E9" s="6" t="s">
        <v>25</v>
      </c>
      <c r="F9" s="7">
        <v>0.16666666666666666</v>
      </c>
    </row>
    <row r="10" spans="1:6" x14ac:dyDescent="0.25">
      <c r="A10" s="3" t="s">
        <v>26</v>
      </c>
      <c r="B10" s="6" t="s">
        <v>7</v>
      </c>
      <c r="C10" s="6" t="s">
        <v>15</v>
      </c>
      <c r="D10" s="6" t="s">
        <v>25</v>
      </c>
      <c r="E10" s="6" t="s">
        <v>21</v>
      </c>
      <c r="F10" s="7">
        <v>5</v>
      </c>
    </row>
    <row r="11" spans="1:6" x14ac:dyDescent="0.25">
      <c r="A11" s="3" t="s">
        <v>27</v>
      </c>
      <c r="B11" s="6" t="s">
        <v>7</v>
      </c>
      <c r="C11" s="6" t="s">
        <v>18</v>
      </c>
      <c r="D11" s="6" t="s">
        <v>21</v>
      </c>
      <c r="E11" s="6" t="s">
        <v>21</v>
      </c>
      <c r="F11" s="7">
        <v>0.25</v>
      </c>
    </row>
    <row r="12" spans="1:6" x14ac:dyDescent="0.25">
      <c r="A12" s="3" t="s">
        <v>28</v>
      </c>
      <c r="B12" s="6" t="s">
        <v>7</v>
      </c>
      <c r="C12" s="6" t="s">
        <v>15</v>
      </c>
      <c r="D12" s="6" t="s">
        <v>9</v>
      </c>
      <c r="E12" s="6" t="s">
        <v>19</v>
      </c>
      <c r="F12" s="7">
        <v>4</v>
      </c>
    </row>
    <row r="13" spans="1:6" x14ac:dyDescent="0.25">
      <c r="A13" s="3" t="s">
        <v>29</v>
      </c>
      <c r="B13" s="6" t="s">
        <v>7</v>
      </c>
      <c r="C13" s="6" t="s">
        <v>12</v>
      </c>
      <c r="D13" s="6" t="s">
        <v>10</v>
      </c>
      <c r="E13" s="6" t="s">
        <v>10</v>
      </c>
      <c r="F13" s="7">
        <v>4</v>
      </c>
    </row>
    <row r="14" spans="1:6" x14ac:dyDescent="0.25">
      <c r="A14" s="3" t="s">
        <v>30</v>
      </c>
      <c r="B14" s="6" t="s">
        <v>7</v>
      </c>
      <c r="C14" s="6" t="s">
        <v>12</v>
      </c>
      <c r="D14" s="6" t="s">
        <v>19</v>
      </c>
      <c r="E14" s="6" t="s">
        <v>19</v>
      </c>
      <c r="F14" s="7">
        <v>6</v>
      </c>
    </row>
    <row r="15" spans="1:6" x14ac:dyDescent="0.25">
      <c r="A15" s="3" t="s">
        <v>87</v>
      </c>
      <c r="B15" s="6" t="s">
        <v>98</v>
      </c>
      <c r="C15" s="6" t="s">
        <v>15</v>
      </c>
      <c r="D15" s="8" t="s">
        <v>58</v>
      </c>
      <c r="E15" s="6" t="s">
        <v>19</v>
      </c>
      <c r="F15" s="7">
        <v>0</v>
      </c>
    </row>
    <row r="16" spans="1:6" x14ac:dyDescent="0.25">
      <c r="A16" s="3" t="s">
        <v>88</v>
      </c>
      <c r="B16" s="6" t="s">
        <v>98</v>
      </c>
      <c r="C16" s="6" t="s">
        <v>15</v>
      </c>
      <c r="D16" s="8" t="s">
        <v>58</v>
      </c>
      <c r="E16" s="6" t="s">
        <v>19</v>
      </c>
      <c r="F16" s="7">
        <v>0</v>
      </c>
    </row>
    <row r="17" spans="1:6" x14ac:dyDescent="0.25">
      <c r="A17" s="3" t="s">
        <v>89</v>
      </c>
      <c r="B17" s="6" t="s">
        <v>98</v>
      </c>
      <c r="C17" s="6" t="s">
        <v>15</v>
      </c>
      <c r="D17" s="8" t="s">
        <v>58</v>
      </c>
      <c r="E17" s="6" t="s">
        <v>19</v>
      </c>
      <c r="F17" s="7">
        <v>0</v>
      </c>
    </row>
    <row r="18" spans="1:6" x14ac:dyDescent="0.25">
      <c r="A18" s="3"/>
      <c r="B18" s="3"/>
      <c r="C18" s="3"/>
      <c r="D18" s="3"/>
      <c r="E18" s="4" t="s">
        <v>99</v>
      </c>
      <c r="F18" s="9">
        <f>SUM(F3:F17)</f>
        <v>33.416666666666664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D20" sqref="D20"/>
    </sheetView>
  </sheetViews>
  <sheetFormatPr defaultRowHeight="15" x14ac:dyDescent="0.25"/>
  <cols>
    <col min="1" max="1" width="30.7109375" bestFit="1" customWidth="1"/>
    <col min="2" max="2" width="12" bestFit="1" customWidth="1"/>
    <col min="3" max="3" width="18.7109375" bestFit="1" customWidth="1"/>
    <col min="4" max="4" width="11.28515625" bestFit="1" customWidth="1"/>
    <col min="5" max="5" width="15.28515625" bestFit="1" customWidth="1"/>
  </cols>
  <sheetData>
    <row r="1" spans="1:5" x14ac:dyDescent="0.25">
      <c r="A1" s="31" t="s">
        <v>5</v>
      </c>
      <c r="B1" s="32" t="s">
        <v>115</v>
      </c>
      <c r="C1" s="32" t="s">
        <v>116</v>
      </c>
      <c r="D1" s="32" t="s">
        <v>117</v>
      </c>
      <c r="E1" s="32" t="s">
        <v>118</v>
      </c>
    </row>
    <row r="2" spans="1:5" x14ac:dyDescent="0.25">
      <c r="A2" s="31" t="s">
        <v>111</v>
      </c>
      <c r="B2" s="30">
        <f>C2*1.3</f>
        <v>269.75</v>
      </c>
      <c r="C2" s="30">
        <v>207.5</v>
      </c>
      <c r="D2" s="30">
        <f>C2*0.7</f>
        <v>145.25</v>
      </c>
      <c r="E2" s="29">
        <f t="shared" ref="E2:E4" si="0">(B2+(C2*4)+D2)/6</f>
        <v>207.5</v>
      </c>
    </row>
    <row r="3" spans="1:5" x14ac:dyDescent="0.25">
      <c r="A3" s="31" t="s">
        <v>112</v>
      </c>
      <c r="B3" s="30">
        <f t="shared" ref="B3:B4" si="1">C3*1.3</f>
        <v>127.4</v>
      </c>
      <c r="C3" s="30">
        <v>98</v>
      </c>
      <c r="D3" s="30">
        <f t="shared" ref="D3:D4" si="2">C3*0.7</f>
        <v>68.599999999999994</v>
      </c>
      <c r="E3" s="29">
        <f t="shared" si="0"/>
        <v>98</v>
      </c>
    </row>
    <row r="4" spans="1:5" x14ac:dyDescent="0.25">
      <c r="A4" s="31" t="s">
        <v>113</v>
      </c>
      <c r="B4" s="30">
        <f t="shared" si="1"/>
        <v>43.446000000000005</v>
      </c>
      <c r="C4" s="30">
        <v>33.42</v>
      </c>
      <c r="D4" s="30">
        <f t="shared" si="2"/>
        <v>23.393999999999998</v>
      </c>
      <c r="E4" s="29">
        <f t="shared" si="0"/>
        <v>33.42</v>
      </c>
    </row>
    <row r="5" spans="1:5" x14ac:dyDescent="0.25">
      <c r="A5" s="31" t="s">
        <v>119</v>
      </c>
      <c r="B5" s="30">
        <f>SUM(B2:B4)</f>
        <v>440.596</v>
      </c>
      <c r="C5" s="30">
        <f t="shared" ref="C5:E5" si="3">SUM(C2:C4)</f>
        <v>338.92</v>
      </c>
      <c r="D5" s="30">
        <f t="shared" si="3"/>
        <v>237.244</v>
      </c>
      <c r="E5" s="30">
        <f t="shared" si="3"/>
        <v>338.92</v>
      </c>
    </row>
    <row r="6" spans="1:5" x14ac:dyDescent="0.25">
      <c r="A6" s="31" t="s">
        <v>120</v>
      </c>
      <c r="B6" s="30">
        <f>B5/14</f>
        <v>31.471142857142858</v>
      </c>
      <c r="C6" s="30">
        <f t="shared" ref="C6:E6" si="4">C5/14</f>
        <v>24.208571428571428</v>
      </c>
      <c r="D6" s="30">
        <f t="shared" si="4"/>
        <v>16.946000000000002</v>
      </c>
      <c r="E6" s="30">
        <f t="shared" si="4"/>
        <v>24.208571428571428</v>
      </c>
    </row>
    <row r="7" spans="1:5" x14ac:dyDescent="0.25">
      <c r="A7" s="31" t="s">
        <v>121</v>
      </c>
      <c r="B7" s="30">
        <f>B6/9</f>
        <v>3.4967936507936508</v>
      </c>
      <c r="C7" s="30">
        <f t="shared" ref="C7:E7" si="5">C6/9</f>
        <v>2.6898412698412697</v>
      </c>
      <c r="D7" s="30">
        <f t="shared" si="5"/>
        <v>1.8828888888888891</v>
      </c>
      <c r="E7" s="30">
        <f t="shared" si="5"/>
        <v>2.6898412698412697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Stories</vt:lpstr>
      <vt:lpstr>Defects</vt:lpstr>
      <vt:lpstr>Person Hour Estimation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Levo</dc:title>
  <dc:creator>Trina</dc:creator>
  <cp:lastModifiedBy>Trina</cp:lastModifiedBy>
  <dcterms:created xsi:type="dcterms:W3CDTF">2013-01-11T18:20:47Z</dcterms:created>
  <dcterms:modified xsi:type="dcterms:W3CDTF">2013-01-11T18:21:59Z</dcterms:modified>
</cp:coreProperties>
</file>