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460" tabRatio="500" activeTab="2"/>
  </bookViews>
  <sheets>
    <sheet name="New" sheetId="2" r:id="rId1"/>
    <sheet name="OLD" sheetId="1" r:id="rId2"/>
    <sheet name="EnrichmentAnalysi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" i="3" l="1"/>
  <c r="P15" i="3"/>
  <c r="O15" i="3"/>
  <c r="N15" i="3"/>
  <c r="L15" i="3"/>
  <c r="M15" i="3"/>
  <c r="K15" i="3"/>
  <c r="D105" i="2"/>
  <c r="D106" i="2"/>
  <c r="D104" i="2"/>
  <c r="N54" i="2"/>
  <c r="N73" i="2"/>
  <c r="O58" i="2"/>
  <c r="P58" i="2"/>
  <c r="O56" i="2"/>
  <c r="P56" i="2"/>
  <c r="N67" i="2"/>
  <c r="N68" i="2"/>
  <c r="N69" i="2"/>
  <c r="N70" i="2"/>
  <c r="N71" i="2"/>
  <c r="N72" i="2"/>
  <c r="N74" i="2"/>
  <c r="N75" i="2"/>
  <c r="N76" i="2"/>
  <c r="N77" i="2"/>
  <c r="N78" i="2"/>
  <c r="N55" i="2"/>
  <c r="N56" i="2"/>
  <c r="N57" i="2"/>
  <c r="N58" i="2"/>
  <c r="N59" i="2"/>
  <c r="N60" i="2"/>
  <c r="N61" i="2"/>
  <c r="N62" i="2"/>
  <c r="N63" i="2"/>
  <c r="N64" i="2"/>
  <c r="N65" i="2"/>
  <c r="N66" i="2"/>
  <c r="M12" i="1"/>
  <c r="M10" i="1"/>
  <c r="M7" i="1"/>
  <c r="M5" i="1"/>
  <c r="M4" i="1"/>
  <c r="I10" i="1"/>
  <c r="I7" i="1"/>
  <c r="I5" i="1"/>
  <c r="I4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<sst xmlns="http://schemas.openxmlformats.org/spreadsheetml/2006/main" count="339" uniqueCount="154">
  <si>
    <t>Test</t>
  </si>
  <si>
    <t>P-cutoff for FDR 0.1</t>
  </si>
  <si>
    <t>NumSig</t>
  </si>
  <si>
    <t>NumTests</t>
  </si>
  <si>
    <t>Prop.sig</t>
  </si>
  <si>
    <t xml:space="preserve">p_Y_cutoff </t>
  </si>
  <si>
    <t xml:space="preserve"> num_sig_tests </t>
  </si>
  <si>
    <t xml:space="preserve"> num_tests </t>
  </si>
  <si>
    <t xml:space="preserve">p_P_cutoff </t>
  </si>
  <si>
    <t xml:space="preserve">p_B_cutoff </t>
  </si>
  <si>
    <t xml:space="preserve">p_Y_im_cutoff </t>
  </si>
  <si>
    <t xml:space="preserve">p_B_im_cutoff </t>
  </si>
  <si>
    <t xml:space="preserve">p_YCB_im_cutoff </t>
  </si>
  <si>
    <t xml:space="preserve">p_Y_q_cutoff </t>
  </si>
  <si>
    <t xml:space="preserve">p_B_q_cutoff </t>
  </si>
  <si>
    <t xml:space="preserve">p_YCB_q_cutoff </t>
  </si>
  <si>
    <t xml:space="preserve">p_B_br_cutoff </t>
  </si>
  <si>
    <t>OmniY</t>
  </si>
  <si>
    <t>OmniP</t>
  </si>
  <si>
    <t>OmniB</t>
  </si>
  <si>
    <t>Both Years</t>
  </si>
  <si>
    <t>IM Y</t>
  </si>
  <si>
    <t>IM B</t>
  </si>
  <si>
    <t>IM Y*B</t>
  </si>
  <si>
    <t>Q Y</t>
  </si>
  <si>
    <t>Q B</t>
  </si>
  <si>
    <t>Q Y*B</t>
  </si>
  <si>
    <t>BR B</t>
  </si>
  <si>
    <t>--</t>
  </si>
  <si>
    <t xml:space="preserve"> num sig tests </t>
  </si>
  <si>
    <t xml:space="preserve">number of sites fixed for alt </t>
  </si>
  <si>
    <t xml:space="preserve">filtered sites </t>
  </si>
  <si>
    <t xml:space="preserve">number of sites </t>
  </si>
  <si>
    <t xml:space="preserve">program run time </t>
  </si>
  <si>
    <t xml:space="preserve">num_lines </t>
  </si>
  <si>
    <t># tests</t>
  </si>
  <si>
    <t>IM</t>
  </si>
  <si>
    <t>Q</t>
  </si>
  <si>
    <t>BR</t>
  </si>
  <si>
    <t>M1 v M2</t>
  </si>
  <si>
    <t>M2 v M3</t>
  </si>
  <si>
    <t>M1 v M3</t>
  </si>
  <si>
    <t>File: 20160508-1324</t>
  </si>
  <si>
    <t>f</t>
  </si>
  <si>
    <t>Real Data</t>
  </si>
  <si>
    <t># sig Ind.</t>
  </si>
  <si>
    <t>8 (IM); 0 (Q)</t>
  </si>
  <si>
    <t xml:space="preserve">27 (2013); 135 (2014) </t>
  </si>
  <si>
    <t>3 (2013); 0 (2014)</t>
  </si>
  <si>
    <t>0 (IM); 1 (Q)</t>
  </si>
  <si>
    <t>Pr[X&gt;10]</t>
  </si>
  <si>
    <t>Pr[X&gt;15]</t>
  </si>
  <si>
    <t>Test Type</t>
  </si>
  <si>
    <t>Real IM</t>
  </si>
  <si>
    <t>Real Q</t>
  </si>
  <si>
    <t>Real 13</t>
  </si>
  <si>
    <t>Real 14</t>
  </si>
  <si>
    <t>Impol</t>
  </si>
  <si>
    <t>Qpol</t>
  </si>
  <si>
    <t>Brpol</t>
  </si>
  <si>
    <t xml:space="preserve">Std. Diff. 10 </t>
  </si>
  <si>
    <t>Std. Diff. 15</t>
  </si>
  <si>
    <t>Sum Std. Diff</t>
  </si>
  <si>
    <t># Significant Tests</t>
  </si>
  <si>
    <t># Total Tests</t>
  </si>
  <si>
    <t>m</t>
  </si>
  <si>
    <t>Chrom.</t>
  </si>
  <si>
    <t># Sig.</t>
  </si>
  <si>
    <t>BR13</t>
  </si>
  <si>
    <t>IM13</t>
  </si>
  <si>
    <t>IM14</t>
  </si>
  <si>
    <t>Q13</t>
  </si>
  <si>
    <t>Q14</t>
  </si>
  <si>
    <t>Chrom</t>
  </si>
  <si>
    <t>Scaff8</t>
  </si>
  <si>
    <t># Sig</t>
  </si>
  <si>
    <t># Sig/kb</t>
  </si>
  <si>
    <t>MB</t>
  </si>
  <si>
    <t>0 - 1</t>
  </si>
  <si>
    <t>1 - 2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</si>
  <si>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</si>
  <si>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</si>
  <si>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</si>
  <si>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</si>
  <si>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</si>
  <si>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</si>
  <si>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</si>
  <si>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</si>
  <si>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</si>
  <si>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</si>
  <si>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</si>
  <si>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</si>
  <si>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</si>
  <si>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</si>
  <si>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</si>
  <si>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</si>
  <si>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</si>
  <si>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</si>
  <si>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</si>
  <si>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</si>
  <si>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</si>
  <si>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</si>
  <si>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24 - 25</t>
  </si>
  <si>
    <t>#Sig/kb</t>
  </si>
  <si>
    <t xml:space="preserve"> 0.0772349561713 ; num_sig_tests </t>
  </si>
  <si>
    <t xml:space="preserve"> 4492166 ; num_tests </t>
  </si>
  <si>
    <t xml:space="preserve"> 2.84717126029e-05 ; num_sig_tests </t>
  </si>
  <si>
    <t xml:space="preserve"> 1105 ; num_tests </t>
  </si>
  <si>
    <t xml:space="preserve"> 9.4924509668e-05 ; num_sig_tests </t>
  </si>
  <si>
    <t xml:space="preserve"> 4030 ; num_tests </t>
  </si>
  <si>
    <t>Population</t>
  </si>
  <si>
    <t>Year-IM</t>
  </si>
  <si>
    <t>Year-Q</t>
  </si>
  <si>
    <t># Total</t>
  </si>
  <si>
    <t>Prop. Sig</t>
  </si>
  <si>
    <t xml:space="preserve">Sig FT Genes </t>
  </si>
  <si>
    <t xml:space="preserve">NonSig FT Genes </t>
  </si>
  <si>
    <t xml:space="preserve">Sig NonFTGenes </t>
  </si>
  <si>
    <t xml:space="preserve">NonSig NonFTGenes </t>
  </si>
  <si>
    <t xml:space="preserve">Sig FTUpstream </t>
  </si>
  <si>
    <t xml:space="preserve">NonSig FTUpstream </t>
  </si>
  <si>
    <t xml:space="preserve">In Genes: Odds Ratio </t>
  </si>
  <si>
    <t xml:space="preserve">Upstream: Odds Ratio </t>
  </si>
  <si>
    <t xml:space="preserve">Both: Odds Ratio </t>
  </si>
  <si>
    <t>GeneBody</t>
  </si>
  <si>
    <t>Upstream</t>
  </si>
  <si>
    <t>Either</t>
  </si>
  <si>
    <t>Odds-ratio</t>
  </si>
  <si>
    <t>P-value</t>
  </si>
  <si>
    <t>M12-2013</t>
  </si>
  <si>
    <t>M13-2013</t>
  </si>
  <si>
    <t>M23-2013</t>
  </si>
  <si>
    <t>M12-2014</t>
  </si>
  <si>
    <t>M12-IM</t>
  </si>
  <si>
    <t>M23-IM</t>
  </si>
  <si>
    <t>M13-IM</t>
  </si>
  <si>
    <t>M12-Q</t>
  </si>
  <si>
    <t>M23-Q</t>
  </si>
  <si>
    <t>M13-Q</t>
  </si>
  <si>
    <t>QM13</t>
  </si>
  <si>
    <t>QM12</t>
  </si>
  <si>
    <t xml:space="preserve"> 0.969820 P-value </t>
  </si>
  <si>
    <t xml:space="preserve"> 1.492057 P-value </t>
  </si>
  <si>
    <t xml:space="preserve"> 1.288291 P-value </t>
  </si>
  <si>
    <t xml:space="preserve"> 0.672101 P-value </t>
  </si>
  <si>
    <t xml:space="preserve"> 1.295789 P-value </t>
  </si>
  <si>
    <t xml:space="preserve"> 1.017105 P-value </t>
  </si>
  <si>
    <t>M23-2014</t>
  </si>
  <si>
    <t>M13-2014</t>
  </si>
  <si>
    <t>2013 Early</t>
  </si>
  <si>
    <t>2013 Late</t>
  </si>
  <si>
    <t>2014 Early</t>
  </si>
  <si>
    <t>2014 Late</t>
  </si>
  <si>
    <t>Variance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</si>
</sst>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"/>
    <numFmt numFmtId="169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8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0" fontId="0" fillId="0" borderId="0" xfId="0" quotePrefix="1" applyAlignment="1">
      <alignment horizontal="center"/>
    </xf>
    <xf numFmtId="0" fontId="0" fillId="2" borderId="0" xfId="0" applyFill="1"/>
    <xf numFmtId="0" fontId="0" fillId="0" borderId="0" xfId="0" applyAlignment="1"/>
    <xf numFmtId="168" fontId="0" fillId="0" borderId="0" xfId="0" quotePrefix="1" applyNumberFormat="1"/>
    <xf numFmtId="169" fontId="0" fillId="2" borderId="0" xfId="0" applyNumberFormat="1" applyFill="1"/>
  </cellXfs>
  <cellStyles count="8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06"/>
  <sheetViews>
    <sheetView topLeftCell="A61" workbookViewId="0">
      <selection activeCell="A80" sqref="A80:D84"/>
    </sheetView>
  </sheetViews>
  <sheetFormatPr baseColWidth="10" defaultRowHeight="15" x14ac:dyDescent="0"/>
  <cols>
    <col min="4" max="4" width="12.5" customWidth="1"/>
    <col min="5" max="5" width="12.1640625" bestFit="1" customWidth="1"/>
    <col min="7" max="7" width="12.1640625" bestFit="1" customWidth="1"/>
    <col min="9" max="9" width="9.1640625" customWidth="1"/>
    <col min="10" max="10" width="10.5" customWidth="1"/>
    <col min="11" max="11" width="10.1640625" customWidth="1"/>
  </cols>
  <sheetData>
    <row r="2" spans="1:12">
      <c r="C2" t="s">
        <v>42</v>
      </c>
    </row>
    <row r="4" spans="1:12">
      <c r="B4" s="9" t="s">
        <v>44</v>
      </c>
      <c r="C4" s="9"/>
      <c r="D4" s="9"/>
      <c r="E4" s="9"/>
      <c r="G4" s="9"/>
      <c r="H4" s="9"/>
      <c r="I4" s="9"/>
      <c r="J4" s="9"/>
      <c r="K4" s="9"/>
    </row>
    <row r="5" spans="1:12">
      <c r="A5" s="4"/>
      <c r="B5" s="9" t="s">
        <v>63</v>
      </c>
      <c r="C5" s="9"/>
      <c r="D5" s="9" t="s">
        <v>64</v>
      </c>
      <c r="E5" s="9"/>
      <c r="G5" s="9"/>
      <c r="H5" s="9"/>
      <c r="I5" s="9"/>
      <c r="J5" s="9"/>
      <c r="K5" s="9"/>
    </row>
    <row r="6" spans="1:12">
      <c r="A6" s="13"/>
      <c r="B6" s="11">
        <v>2013</v>
      </c>
      <c r="C6" s="11">
        <v>2014</v>
      </c>
      <c r="D6" s="11">
        <v>2013</v>
      </c>
      <c r="E6" s="11">
        <v>2014</v>
      </c>
      <c r="G6" s="11"/>
      <c r="H6" s="11"/>
      <c r="I6" s="11"/>
      <c r="J6" s="11"/>
      <c r="K6" s="11"/>
    </row>
    <row r="7" spans="1:12">
      <c r="A7" s="12" t="s">
        <v>36</v>
      </c>
      <c r="B7" s="4">
        <v>590</v>
      </c>
      <c r="C7" s="4">
        <v>247</v>
      </c>
      <c r="D7" s="4">
        <v>3798948</v>
      </c>
      <c r="E7" s="4">
        <v>4488418</v>
      </c>
      <c r="G7" s="4"/>
      <c r="H7" s="4"/>
      <c r="I7" s="4"/>
      <c r="J7" s="4"/>
      <c r="K7" s="4"/>
    </row>
    <row r="8" spans="1:12">
      <c r="A8" s="12" t="s">
        <v>37</v>
      </c>
      <c r="B8" s="4">
        <v>9450</v>
      </c>
      <c r="C8" s="4">
        <v>3086</v>
      </c>
      <c r="D8" s="4">
        <v>4248012</v>
      </c>
      <c r="E8" s="4">
        <v>5089848</v>
      </c>
      <c r="G8" s="4"/>
      <c r="H8" s="4"/>
      <c r="I8" s="4"/>
      <c r="J8" s="4"/>
      <c r="K8" s="4"/>
    </row>
    <row r="9" spans="1:12">
      <c r="A9" s="12" t="s">
        <v>38</v>
      </c>
      <c r="B9" s="4">
        <v>15</v>
      </c>
      <c r="C9" s="6" t="s">
        <v>28</v>
      </c>
      <c r="D9" s="4">
        <v>3715897</v>
      </c>
      <c r="E9" s="6" t="s">
        <v>28</v>
      </c>
      <c r="G9" s="4"/>
      <c r="H9" s="6"/>
      <c r="I9" s="4"/>
      <c r="J9" s="4"/>
      <c r="K9" s="6"/>
    </row>
    <row r="11" spans="1:12">
      <c r="A11" s="4"/>
      <c r="B11" s="11" t="s">
        <v>39</v>
      </c>
      <c r="C11" s="11" t="s">
        <v>40</v>
      </c>
      <c r="D11" s="11" t="s">
        <v>41</v>
      </c>
      <c r="E11" s="11" t="s">
        <v>35</v>
      </c>
      <c r="H11" s="11" t="s">
        <v>39</v>
      </c>
      <c r="I11" s="11" t="s">
        <v>40</v>
      </c>
      <c r="J11" s="11" t="s">
        <v>41</v>
      </c>
      <c r="K11" s="11" t="s">
        <v>45</v>
      </c>
      <c r="L11" s="11" t="s">
        <v>35</v>
      </c>
    </row>
    <row r="12" spans="1:12">
      <c r="A12" s="12" t="s">
        <v>36</v>
      </c>
      <c r="B12" s="4">
        <v>155</v>
      </c>
      <c r="C12" s="4">
        <v>154</v>
      </c>
      <c r="D12" s="4">
        <v>705</v>
      </c>
      <c r="E12" s="4">
        <v>3458706</v>
      </c>
      <c r="G12" s="12" t="s">
        <v>36</v>
      </c>
      <c r="H12" s="4">
        <v>101</v>
      </c>
      <c r="I12" s="4">
        <v>0</v>
      </c>
      <c r="J12" s="4">
        <v>3</v>
      </c>
      <c r="K12" s="4" t="s">
        <v>48</v>
      </c>
      <c r="L12" s="4">
        <v>3393012</v>
      </c>
    </row>
    <row r="13" spans="1:12">
      <c r="A13" s="12" t="s">
        <v>37</v>
      </c>
      <c r="B13" s="4">
        <v>3429</v>
      </c>
      <c r="C13" s="4">
        <v>262</v>
      </c>
      <c r="D13" s="4">
        <v>4802</v>
      </c>
      <c r="E13" s="4">
        <v>3840040</v>
      </c>
      <c r="G13" s="12" t="s">
        <v>37</v>
      </c>
      <c r="H13" s="4">
        <v>5216</v>
      </c>
      <c r="I13" s="4">
        <v>0</v>
      </c>
      <c r="J13" s="4">
        <v>1106</v>
      </c>
      <c r="K13" s="4" t="s">
        <v>47</v>
      </c>
      <c r="L13" s="4">
        <v>3769663</v>
      </c>
    </row>
    <row r="14" spans="1:12">
      <c r="A14" s="12">
        <v>2013</v>
      </c>
      <c r="B14" s="4">
        <v>869</v>
      </c>
      <c r="C14" s="4">
        <v>697</v>
      </c>
      <c r="D14" s="4">
        <v>3086</v>
      </c>
      <c r="E14" s="4">
        <v>2416806</v>
      </c>
      <c r="G14" s="12">
        <v>2013</v>
      </c>
      <c r="H14" s="4">
        <v>1203</v>
      </c>
      <c r="I14" s="4">
        <v>0</v>
      </c>
      <c r="J14" s="4">
        <v>222</v>
      </c>
      <c r="K14" s="4" t="s">
        <v>46</v>
      </c>
      <c r="L14" s="4">
        <v>2446033</v>
      </c>
    </row>
    <row r="15" spans="1:12">
      <c r="A15" s="12">
        <v>2014</v>
      </c>
      <c r="B15" s="4">
        <v>296</v>
      </c>
      <c r="C15" s="4">
        <v>10</v>
      </c>
      <c r="D15" s="4">
        <v>392</v>
      </c>
      <c r="E15" s="4">
        <v>3193898</v>
      </c>
      <c r="G15" s="12">
        <v>2014</v>
      </c>
      <c r="H15" s="4">
        <v>6</v>
      </c>
      <c r="I15" s="4">
        <v>0</v>
      </c>
      <c r="J15" s="4">
        <v>2</v>
      </c>
      <c r="K15" s="4" t="s">
        <v>49</v>
      </c>
      <c r="L15" s="4">
        <v>3210552</v>
      </c>
    </row>
    <row r="20" spans="1:13">
      <c r="A20" s="4" t="s">
        <v>65</v>
      </c>
      <c r="B20" s="4" t="s">
        <v>43</v>
      </c>
      <c r="C20" s="4" t="s">
        <v>50</v>
      </c>
      <c r="D20" s="4" t="s">
        <v>51</v>
      </c>
      <c r="E20" s="4" t="s">
        <v>60</v>
      </c>
      <c r="F20" s="4" t="s">
        <v>61</v>
      </c>
      <c r="G20" s="4" t="s">
        <v>62</v>
      </c>
      <c r="H20" s="4" t="s">
        <v>52</v>
      </c>
    </row>
    <row r="21" spans="1:13">
      <c r="A21" s="4">
        <v>0.25</v>
      </c>
      <c r="B21" s="4">
        <v>0.2</v>
      </c>
      <c r="C21" s="4">
        <v>4.3245497613900001E-3</v>
      </c>
      <c r="D21" s="4">
        <v>5.3324731110600005E-4</v>
      </c>
      <c r="E21" s="4">
        <v>1.3586605356375699E-3</v>
      </c>
      <c r="F21" s="4">
        <v>4.1364603463732328E-3</v>
      </c>
      <c r="G21" s="4">
        <v>5.495120882010803E-3</v>
      </c>
      <c r="H21" s="4" t="s">
        <v>36</v>
      </c>
    </row>
    <row r="22" spans="1:13">
      <c r="A22" s="4">
        <v>0.22</v>
      </c>
      <c r="B22" s="4">
        <v>0.28499999999999998</v>
      </c>
      <c r="C22" s="4">
        <v>4.4138760745200002E-3</v>
      </c>
      <c r="D22" s="4">
        <v>5.3929979307E-4</v>
      </c>
      <c r="E22" s="4">
        <v>2.204235761435807E-2</v>
      </c>
      <c r="F22" s="4">
        <v>7.166824240017443E-3</v>
      </c>
      <c r="G22" s="4">
        <v>2.9209181854375512E-2</v>
      </c>
      <c r="H22" s="4" t="s">
        <v>36</v>
      </c>
      <c r="J22" t="s">
        <v>53</v>
      </c>
      <c r="K22" t="s">
        <v>54</v>
      </c>
      <c r="L22" t="s">
        <v>55</v>
      </c>
      <c r="M22" t="s">
        <v>56</v>
      </c>
    </row>
    <row r="23" spans="1:13">
      <c r="A23" s="4">
        <v>0.22</v>
      </c>
      <c r="B23" s="4">
        <v>0.26</v>
      </c>
      <c r="C23" s="4">
        <v>4.2793297470900002E-3</v>
      </c>
      <c r="D23" s="4">
        <v>5.1588814832200002E-4</v>
      </c>
      <c r="E23" s="4">
        <v>9.1121295921874033E-3</v>
      </c>
      <c r="F23" s="4">
        <v>3.6555484194130357E-2</v>
      </c>
      <c r="G23" s="4">
        <v>4.5667613786317757E-2</v>
      </c>
      <c r="H23" s="4" t="s">
        <v>36</v>
      </c>
      <c r="I23">
        <v>10</v>
      </c>
      <c r="J23">
        <v>4.3186821384025896E-3</v>
      </c>
      <c r="K23">
        <v>6.2383316115312004E-3</v>
      </c>
      <c r="L23">
        <v>5.2888116517709697E-3</v>
      </c>
      <c r="M23">
        <v>3.6069004514260902E-3</v>
      </c>
    </row>
    <row r="24" spans="1:13">
      <c r="A24" s="4">
        <v>0.27</v>
      </c>
      <c r="B24" s="4">
        <v>0.15</v>
      </c>
      <c r="C24" s="4">
        <v>4.34440872906E-3</v>
      </c>
      <c r="D24" s="4">
        <v>5.5696757460600005E-4</v>
      </c>
      <c r="E24" s="4">
        <v>5.9570465787802118E-3</v>
      </c>
      <c r="F24" s="4">
        <v>4.0162207604961385E-2</v>
      </c>
      <c r="G24" s="4">
        <v>4.6119254183741597E-2</v>
      </c>
      <c r="H24" s="4" t="s">
        <v>36</v>
      </c>
      <c r="I24">
        <v>15</v>
      </c>
      <c r="J24">
        <v>5.3546222938483101E-4</v>
      </c>
      <c r="K24">
        <v>1.01485194281514E-3</v>
      </c>
      <c r="L24">
        <v>7.4395895398871004E-4</v>
      </c>
      <c r="M24">
        <v>4.3458140855723299E-4</v>
      </c>
    </row>
    <row r="25" spans="1:13">
      <c r="A25" s="4">
        <v>0.43</v>
      </c>
      <c r="B25" s="4">
        <v>6.5000000000000002E-2</v>
      </c>
      <c r="C25" s="4">
        <v>6.3132656924100002E-3</v>
      </c>
      <c r="D25" s="4">
        <v>1.02769572671E-3</v>
      </c>
      <c r="E25" s="4">
        <v>1.2011878422796312E-2</v>
      </c>
      <c r="F25" s="4">
        <v>1.2655820374381069E-2</v>
      </c>
      <c r="G25" s="4">
        <v>2.4667698797177381E-2</v>
      </c>
      <c r="H25" s="4" t="s">
        <v>37</v>
      </c>
    </row>
    <row r="26" spans="1:13">
      <c r="A26" s="4">
        <v>0.38</v>
      </c>
      <c r="B26" s="4">
        <v>0.1</v>
      </c>
      <c r="C26" s="4">
        <v>6.1632054023799997E-3</v>
      </c>
      <c r="D26" s="4">
        <v>1.0280405289900001E-3</v>
      </c>
      <c r="E26" s="4">
        <v>1.2042676444505481E-2</v>
      </c>
      <c r="F26" s="4">
        <v>1.2995576614137149E-2</v>
      </c>
      <c r="G26" s="4">
        <v>2.5038253058642629E-2</v>
      </c>
      <c r="H26" s="4" t="s">
        <v>37</v>
      </c>
    </row>
    <row r="27" spans="1:13">
      <c r="A27" s="4">
        <v>0.39</v>
      </c>
      <c r="B27" s="4">
        <v>8.5000000000000006E-2</v>
      </c>
      <c r="C27" s="4">
        <v>6.0556959967800004E-3</v>
      </c>
      <c r="D27" s="4">
        <v>1.01195653219E-3</v>
      </c>
      <c r="E27" s="4">
        <v>2.9276355622648933E-2</v>
      </c>
      <c r="F27" s="4">
        <v>2.8530374757013794E-3</v>
      </c>
      <c r="G27" s="4">
        <v>3.2129393098350313E-2</v>
      </c>
      <c r="H27" s="4" t="s">
        <v>37</v>
      </c>
    </row>
    <row r="28" spans="1:13">
      <c r="A28" s="4">
        <v>0.35</v>
      </c>
      <c r="B28" s="4">
        <v>0.13</v>
      </c>
      <c r="C28" s="4">
        <v>6.2225484807799996E-3</v>
      </c>
      <c r="D28" s="4">
        <v>9.8078285644199992E-4</v>
      </c>
      <c r="E28" s="4">
        <v>2.5300243292656266E-3</v>
      </c>
      <c r="F28" s="4">
        <v>3.3570499238178911E-2</v>
      </c>
      <c r="G28" s="4">
        <v>3.6100523567444538E-2</v>
      </c>
      <c r="H28" s="4" t="s">
        <v>37</v>
      </c>
    </row>
    <row r="29" spans="1:13">
      <c r="A29" s="4">
        <v>0.41</v>
      </c>
      <c r="B29" s="4">
        <v>0.08</v>
      </c>
      <c r="C29" s="4">
        <v>5.2969597487599997E-3</v>
      </c>
      <c r="D29" s="4">
        <v>7.4504779882999996E-4</v>
      </c>
      <c r="E29" s="4">
        <v>1.5406290723742457E-3</v>
      </c>
      <c r="F29" s="4">
        <v>1.4635818756560609E-3</v>
      </c>
      <c r="G29" s="4">
        <v>3.0042109480303064E-3</v>
      </c>
      <c r="H29" s="4">
        <v>2013</v>
      </c>
    </row>
    <row r="30" spans="1:13">
      <c r="A30" s="4">
        <v>0.36</v>
      </c>
      <c r="B30" s="4">
        <v>0.115</v>
      </c>
      <c r="C30" s="4">
        <v>5.3727121811299999E-3</v>
      </c>
      <c r="D30" s="4">
        <v>7.4665351858200005E-4</v>
      </c>
      <c r="E30" s="4">
        <v>1.5863777136199565E-2</v>
      </c>
      <c r="F30" s="4">
        <v>3.6219264232834236E-3</v>
      </c>
      <c r="G30" s="4">
        <v>1.9485703559482988E-2</v>
      </c>
      <c r="H30" s="4">
        <v>2013</v>
      </c>
    </row>
    <row r="31" spans="1:13">
      <c r="A31" s="4">
        <v>0.36</v>
      </c>
      <c r="B31" s="4">
        <v>0.11</v>
      </c>
      <c r="C31" s="4">
        <v>5.1458555745000001E-3</v>
      </c>
      <c r="D31" s="4">
        <v>7.3862813779799997E-4</v>
      </c>
      <c r="E31" s="4">
        <v>2.7029905143833303E-2</v>
      </c>
      <c r="F31" s="4">
        <v>7.1654708396600231E-3</v>
      </c>
      <c r="G31" s="4">
        <v>3.4195375983493329E-2</v>
      </c>
      <c r="H31" s="4">
        <v>2013</v>
      </c>
    </row>
    <row r="32" spans="1:13">
      <c r="A32" s="4">
        <v>0.35</v>
      </c>
      <c r="B32" s="4">
        <v>0.14499999999999999</v>
      </c>
      <c r="C32" s="4">
        <v>5.4037400132800001E-3</v>
      </c>
      <c r="D32" s="4">
        <v>7.5347846219199998E-4</v>
      </c>
      <c r="E32" s="4">
        <v>2.1730469730482163E-2</v>
      </c>
      <c r="F32" s="4">
        <v>1.2795743840774304E-2</v>
      </c>
      <c r="G32" s="4">
        <v>3.4526213571256466E-2</v>
      </c>
      <c r="H32" s="4">
        <v>2013</v>
      </c>
    </row>
    <row r="33" spans="1:8">
      <c r="A33" s="4">
        <v>0.23</v>
      </c>
      <c r="B33" s="4">
        <v>0.14499999999999999</v>
      </c>
      <c r="C33" s="4">
        <v>3.6193120123499999E-3</v>
      </c>
      <c r="D33" s="4">
        <v>4.3849289846500001E-4</v>
      </c>
      <c r="E33" s="4">
        <v>3.4410600156714669E-3</v>
      </c>
      <c r="F33" s="4">
        <v>9.0005919046394038E-3</v>
      </c>
      <c r="G33" s="4">
        <v>1.2441651920310871E-2</v>
      </c>
      <c r="H33" s="4">
        <v>2014</v>
      </c>
    </row>
    <row r="34" spans="1:8">
      <c r="A34" s="4">
        <v>0.19</v>
      </c>
      <c r="B34" s="4">
        <v>0.28000000000000003</v>
      </c>
      <c r="C34" s="4">
        <v>3.7027153178800002E-3</v>
      </c>
      <c r="D34" s="4">
        <v>4.3885522581800003E-4</v>
      </c>
      <c r="E34" s="4">
        <v>2.6564322399312921E-2</v>
      </c>
      <c r="F34" s="4">
        <v>9.8343306377410133E-3</v>
      </c>
      <c r="G34" s="4">
        <v>3.6398653037053932E-2</v>
      </c>
      <c r="H34" s="4">
        <v>2014</v>
      </c>
    </row>
    <row r="35" spans="1:8">
      <c r="A35" s="4">
        <v>0.19</v>
      </c>
      <c r="B35" s="4">
        <v>0.26</v>
      </c>
      <c r="C35" s="4">
        <v>3.6687112266800001E-3</v>
      </c>
      <c r="D35" s="4">
        <v>4.26149300597E-4</v>
      </c>
      <c r="E35" s="4">
        <v>1.7136812087361959E-2</v>
      </c>
      <c r="F35" s="4">
        <v>1.9402827167012842E-2</v>
      </c>
      <c r="G35" s="4">
        <v>3.6539639254374798E-2</v>
      </c>
      <c r="H35" s="4">
        <v>2014</v>
      </c>
    </row>
    <row r="36" spans="1:8">
      <c r="A36" s="4">
        <v>0.35</v>
      </c>
      <c r="B36" s="4">
        <v>0.04</v>
      </c>
      <c r="C36" s="4">
        <v>3.54766853537E-3</v>
      </c>
      <c r="D36" s="4">
        <v>4.44996596186E-4</v>
      </c>
      <c r="E36" s="4">
        <v>1.6421832776857263E-2</v>
      </c>
      <c r="F36" s="4">
        <v>2.3966022070167251E-2</v>
      </c>
      <c r="G36" s="4">
        <v>4.0387854847024514E-2</v>
      </c>
      <c r="H36" s="4">
        <v>2014</v>
      </c>
    </row>
    <row r="39" spans="1:8">
      <c r="A39" t="s">
        <v>57</v>
      </c>
      <c r="B39" t="s">
        <v>58</v>
      </c>
      <c r="C39" t="s">
        <v>59</v>
      </c>
    </row>
    <row r="40" spans="1:8">
      <c r="A40">
        <v>1</v>
      </c>
      <c r="B40">
        <v>0</v>
      </c>
      <c r="C40">
        <v>0</v>
      </c>
      <c r="D40">
        <v>649099</v>
      </c>
      <c r="E40">
        <v>2013</v>
      </c>
    </row>
    <row r="41" spans="1:8">
      <c r="A41">
        <v>0</v>
      </c>
      <c r="B41">
        <v>1</v>
      </c>
      <c r="C41">
        <v>0</v>
      </c>
      <c r="D41">
        <v>1246256</v>
      </c>
      <c r="E41">
        <v>2013</v>
      </c>
    </row>
    <row r="42" spans="1:8">
      <c r="A42">
        <v>0</v>
      </c>
      <c r="B42">
        <v>0</v>
      </c>
      <c r="C42">
        <v>1</v>
      </c>
      <c r="D42">
        <v>502759</v>
      </c>
      <c r="E42">
        <v>2013</v>
      </c>
    </row>
    <row r="43" spans="1:8">
      <c r="A43">
        <v>1</v>
      </c>
      <c r="B43">
        <v>1</v>
      </c>
      <c r="C43">
        <v>0</v>
      </c>
      <c r="D43">
        <v>521661</v>
      </c>
      <c r="E43">
        <v>2013</v>
      </c>
    </row>
    <row r="44" spans="1:8">
      <c r="A44">
        <v>1</v>
      </c>
      <c r="B44">
        <v>0</v>
      </c>
      <c r="C44">
        <v>1</v>
      </c>
      <c r="D44">
        <v>733043</v>
      </c>
      <c r="E44">
        <v>2013</v>
      </c>
    </row>
    <row r="45" spans="1:8">
      <c r="A45">
        <v>0</v>
      </c>
      <c r="B45">
        <v>1</v>
      </c>
      <c r="C45">
        <v>1</v>
      </c>
      <c r="D45">
        <v>584950</v>
      </c>
      <c r="E45">
        <v>2013</v>
      </c>
    </row>
    <row r="46" spans="1:8">
      <c r="A46">
        <v>1</v>
      </c>
      <c r="B46">
        <v>1</v>
      </c>
      <c r="C46">
        <v>1</v>
      </c>
      <c r="D46">
        <v>1895145</v>
      </c>
      <c r="E46">
        <v>2013</v>
      </c>
    </row>
    <row r="47" spans="1:8">
      <c r="A47">
        <v>1</v>
      </c>
      <c r="B47">
        <v>0</v>
      </c>
      <c r="C47" s="10" t="s">
        <v>28</v>
      </c>
      <c r="D47">
        <v>1294520</v>
      </c>
      <c r="E47">
        <v>2014</v>
      </c>
    </row>
    <row r="48" spans="1:8">
      <c r="A48">
        <v>0</v>
      </c>
      <c r="B48">
        <v>1</v>
      </c>
      <c r="C48" s="10" t="s">
        <v>28</v>
      </c>
      <c r="D48">
        <v>1895950</v>
      </c>
      <c r="E48">
        <v>2014</v>
      </c>
    </row>
    <row r="49" spans="1:47">
      <c r="A49">
        <v>1</v>
      </c>
      <c r="B49">
        <v>1</v>
      </c>
      <c r="C49" s="10" t="s">
        <v>28</v>
      </c>
      <c r="D49">
        <v>2084129</v>
      </c>
      <c r="E49">
        <v>2014</v>
      </c>
    </row>
    <row r="52" spans="1:47">
      <c r="B52" s="9">
        <v>2013</v>
      </c>
      <c r="C52" s="9"/>
      <c r="D52" s="16">
        <v>2014</v>
      </c>
      <c r="E52" s="16"/>
      <c r="L52" t="s">
        <v>74</v>
      </c>
    </row>
    <row r="53" spans="1:47">
      <c r="A53" t="s">
        <v>66</v>
      </c>
      <c r="B53" t="s">
        <v>67</v>
      </c>
      <c r="C53" s="10" t="s">
        <v>76</v>
      </c>
      <c r="D53" s="10" t="s">
        <v>75</v>
      </c>
      <c r="E53" s="10" t="s">
        <v>103</v>
      </c>
      <c r="G53" t="s">
        <v>73</v>
      </c>
      <c r="H53" t="s">
        <v>68</v>
      </c>
      <c r="I53" t="s">
        <v>69</v>
      </c>
      <c r="J53" t="s">
        <v>71</v>
      </c>
      <c r="L53" t="s">
        <v>77</v>
      </c>
      <c r="M53" t="s">
        <v>75</v>
      </c>
      <c r="N53" t="s">
        <v>76</v>
      </c>
    </row>
    <row r="54" spans="1:47">
      <c r="A54">
        <v>1</v>
      </c>
      <c r="B54">
        <v>314</v>
      </c>
      <c r="C54" s="15">
        <v>2.371614E-2</v>
      </c>
      <c r="D54">
        <v>23</v>
      </c>
      <c r="E54" s="15">
        <v>1.7155680000000002E-3</v>
      </c>
      <c r="F54" s="15"/>
      <c r="G54">
        <v>1</v>
      </c>
      <c r="H54">
        <v>2</v>
      </c>
      <c r="I54">
        <v>28</v>
      </c>
      <c r="J54">
        <v>284</v>
      </c>
      <c r="L54" t="s">
        <v>78</v>
      </c>
      <c r="M54">
        <v>127</v>
      </c>
      <c r="N54">
        <f>M54/10^3</f>
        <v>0.127</v>
      </c>
      <c r="Q54" s="2"/>
      <c r="R54" s="2"/>
      <c r="S54" s="2"/>
      <c r="T54" s="2">
        <v>0</v>
      </c>
      <c r="U54" s="2">
        <v>1000000</v>
      </c>
      <c r="V54" s="2">
        <v>2000000</v>
      </c>
      <c r="W54" s="2">
        <v>3000000</v>
      </c>
      <c r="X54" s="2">
        <v>4000000</v>
      </c>
      <c r="Y54" s="2">
        <v>5000000</v>
      </c>
      <c r="Z54" s="2">
        <v>6000000</v>
      </c>
      <c r="AA54" s="2">
        <v>7000000</v>
      </c>
      <c r="AB54" s="2">
        <v>8000000</v>
      </c>
      <c r="AC54" s="2">
        <v>9000000</v>
      </c>
      <c r="AD54" s="2">
        <v>10000000</v>
      </c>
      <c r="AE54" s="2">
        <v>11000000</v>
      </c>
      <c r="AF54" s="2">
        <v>12000000</v>
      </c>
      <c r="AG54" s="2">
        <v>13000000</v>
      </c>
      <c r="AH54" s="2">
        <v>14000000</v>
      </c>
      <c r="AI54" s="2">
        <v>15000000</v>
      </c>
      <c r="AJ54" s="2">
        <v>16000000</v>
      </c>
      <c r="AK54" s="2">
        <v>17000000</v>
      </c>
      <c r="AL54" s="2">
        <v>18000000</v>
      </c>
      <c r="AM54" s="2">
        <v>19000000</v>
      </c>
      <c r="AN54" s="2">
        <v>20000000</v>
      </c>
      <c r="AO54" s="2">
        <v>21000000</v>
      </c>
      <c r="AP54" s="2">
        <v>22000000</v>
      </c>
      <c r="AQ54" s="2">
        <v>23000000</v>
      </c>
      <c r="AR54" s="2">
        <v>24000000</v>
      </c>
      <c r="AS54" s="2"/>
      <c r="AT54" s="2"/>
      <c r="AU54" s="2"/>
    </row>
    <row r="55" spans="1:47">
      <c r="A55" s="10">
        <v>2</v>
      </c>
      <c r="B55">
        <v>466</v>
      </c>
      <c r="C55" s="15">
        <v>2.445174E-2</v>
      </c>
      <c r="D55">
        <v>48</v>
      </c>
      <c r="E55" s="15">
        <v>2.5220090000000004E-3</v>
      </c>
      <c r="F55" s="15"/>
      <c r="G55">
        <v>2</v>
      </c>
      <c r="H55" s="2">
        <v>3</v>
      </c>
      <c r="I55" s="2">
        <v>44</v>
      </c>
      <c r="J55" s="2">
        <v>419</v>
      </c>
      <c r="L55" s="10" t="s">
        <v>79</v>
      </c>
      <c r="M55">
        <v>436</v>
      </c>
      <c r="N55">
        <f t="shared" ref="N55:N78" si="0">M55/10^3</f>
        <v>0.436</v>
      </c>
      <c r="T55">
        <v>127</v>
      </c>
      <c r="U55">
        <v>436</v>
      </c>
      <c r="V55">
        <v>606</v>
      </c>
      <c r="W55">
        <v>532</v>
      </c>
      <c r="X55">
        <v>109</v>
      </c>
      <c r="Y55">
        <v>149</v>
      </c>
      <c r="Z55">
        <v>445</v>
      </c>
      <c r="AA55">
        <v>172</v>
      </c>
      <c r="AB55">
        <v>22</v>
      </c>
      <c r="AC55">
        <v>37</v>
      </c>
      <c r="AD55">
        <v>82</v>
      </c>
      <c r="AE55">
        <v>26</v>
      </c>
      <c r="AF55">
        <v>1</v>
      </c>
      <c r="AG55">
        <v>21</v>
      </c>
      <c r="AH55">
        <v>34</v>
      </c>
      <c r="AI55">
        <v>38</v>
      </c>
      <c r="AJ55">
        <v>49</v>
      </c>
      <c r="AK55">
        <v>58</v>
      </c>
      <c r="AL55">
        <v>96</v>
      </c>
      <c r="AM55">
        <v>61</v>
      </c>
      <c r="AN55">
        <v>43</v>
      </c>
      <c r="AO55">
        <v>67</v>
      </c>
      <c r="AP55">
        <v>52</v>
      </c>
      <c r="AQ55">
        <v>24</v>
      </c>
      <c r="AR55">
        <v>46</v>
      </c>
    </row>
    <row r="56" spans="1:47">
      <c r="A56">
        <v>3</v>
      </c>
      <c r="B56">
        <v>392</v>
      </c>
      <c r="C56" s="15">
        <v>2.0869619999999998E-2</v>
      </c>
      <c r="D56">
        <v>28</v>
      </c>
      <c r="E56" s="15">
        <v>1.497104E-3</v>
      </c>
      <c r="F56" s="15"/>
      <c r="G56">
        <v>3</v>
      </c>
      <c r="H56">
        <v>1</v>
      </c>
      <c r="I56">
        <v>32</v>
      </c>
      <c r="J56">
        <v>359</v>
      </c>
      <c r="L56" s="10" t="s">
        <v>80</v>
      </c>
      <c r="M56">
        <v>606</v>
      </c>
      <c r="N56">
        <f t="shared" si="0"/>
        <v>0.60599999999999998</v>
      </c>
      <c r="O56" s="2">
        <f>SUM(M54:M58)</f>
        <v>1810</v>
      </c>
      <c r="P56" s="2">
        <f>O56/5000</f>
        <v>0.36199999999999999</v>
      </c>
      <c r="Q56" s="2"/>
      <c r="R56" s="2"/>
      <c r="S56" s="2"/>
      <c r="AB56" s="2"/>
      <c r="AC56" s="2"/>
    </row>
    <row r="57" spans="1:47">
      <c r="A57">
        <v>4</v>
      </c>
      <c r="B57">
        <v>605</v>
      </c>
      <c r="C57" s="15">
        <v>2.8539220000000001E-2</v>
      </c>
      <c r="D57">
        <v>73</v>
      </c>
      <c r="E57" s="15">
        <v>3.573377E-3</v>
      </c>
      <c r="F57" s="15"/>
      <c r="G57">
        <v>4</v>
      </c>
      <c r="H57" s="2">
        <v>0</v>
      </c>
      <c r="I57" s="2">
        <v>40</v>
      </c>
      <c r="J57" s="2">
        <v>565</v>
      </c>
      <c r="L57" s="10" t="s">
        <v>81</v>
      </c>
      <c r="M57">
        <v>532</v>
      </c>
      <c r="N57">
        <f t="shared" si="0"/>
        <v>0.53200000000000003</v>
      </c>
      <c r="O57" s="2"/>
      <c r="P57" s="2"/>
      <c r="Q57" s="2"/>
      <c r="R57" s="2"/>
      <c r="S57" s="2"/>
      <c r="T57" s="2"/>
      <c r="U57" s="2"/>
      <c r="V57" s="2"/>
      <c r="W57" s="2"/>
    </row>
    <row r="58" spans="1:47">
      <c r="A58">
        <v>5</v>
      </c>
      <c r="B58">
        <v>380</v>
      </c>
      <c r="C58" s="15">
        <v>1.5693809999999999E-2</v>
      </c>
      <c r="D58">
        <v>27</v>
      </c>
      <c r="E58" s="15">
        <v>1.1143629999999999E-3</v>
      </c>
      <c r="F58" s="15"/>
      <c r="G58">
        <v>5</v>
      </c>
      <c r="H58">
        <v>2</v>
      </c>
      <c r="I58">
        <v>34</v>
      </c>
      <c r="J58">
        <v>344</v>
      </c>
      <c r="L58" s="10" t="s">
        <v>82</v>
      </c>
      <c r="M58">
        <v>109</v>
      </c>
      <c r="N58">
        <f t="shared" si="0"/>
        <v>0.109</v>
      </c>
      <c r="O58">
        <f>SUM(M58:M78)</f>
        <v>1632</v>
      </c>
      <c r="P58">
        <f>O58/20000</f>
        <v>8.1600000000000006E-2</v>
      </c>
    </row>
    <row r="59" spans="1:47">
      <c r="A59">
        <v>6</v>
      </c>
      <c r="B59">
        <v>611</v>
      </c>
      <c r="C59" s="15">
        <v>3.1472220000000002E-2</v>
      </c>
      <c r="D59">
        <v>43</v>
      </c>
      <c r="E59" s="15">
        <v>2.2173940000000001E-3</v>
      </c>
      <c r="F59" s="15"/>
      <c r="G59">
        <v>6</v>
      </c>
      <c r="H59" s="2">
        <v>1</v>
      </c>
      <c r="I59" s="2">
        <v>36</v>
      </c>
      <c r="J59">
        <v>574</v>
      </c>
      <c r="L59" s="10" t="s">
        <v>83</v>
      </c>
      <c r="M59">
        <v>149</v>
      </c>
      <c r="N59">
        <f t="shared" si="0"/>
        <v>0.14899999999999999</v>
      </c>
    </row>
    <row r="60" spans="1:47">
      <c r="A60">
        <v>7</v>
      </c>
      <c r="B60">
        <v>355</v>
      </c>
      <c r="C60" s="15">
        <v>1.9734499999999999E-2</v>
      </c>
      <c r="D60">
        <v>18</v>
      </c>
      <c r="E60" s="15">
        <v>1.0922180000000001E-3</v>
      </c>
      <c r="F60" s="15"/>
      <c r="G60">
        <v>7</v>
      </c>
      <c r="H60">
        <v>1</v>
      </c>
      <c r="I60">
        <v>32</v>
      </c>
      <c r="J60">
        <v>322</v>
      </c>
      <c r="L60" s="10" t="s">
        <v>84</v>
      </c>
      <c r="M60">
        <v>445</v>
      </c>
      <c r="N60">
        <f t="shared" si="0"/>
        <v>0.44500000000000001</v>
      </c>
    </row>
    <row r="61" spans="1:47">
      <c r="A61">
        <v>8</v>
      </c>
      <c r="B61">
        <v>3333</v>
      </c>
      <c r="C61" s="15">
        <v>0.1336813</v>
      </c>
      <c r="D61">
        <v>38</v>
      </c>
      <c r="E61" s="15">
        <v>1.61461E-3</v>
      </c>
      <c r="F61" s="15"/>
      <c r="G61">
        <v>8</v>
      </c>
      <c r="H61">
        <v>1</v>
      </c>
      <c r="I61">
        <v>51</v>
      </c>
      <c r="J61">
        <v>3281</v>
      </c>
      <c r="L61" s="10" t="s">
        <v>85</v>
      </c>
      <c r="M61">
        <v>172</v>
      </c>
      <c r="N61">
        <f t="shared" si="0"/>
        <v>0.17199999999999999</v>
      </c>
    </row>
    <row r="62" spans="1:47">
      <c r="A62">
        <v>9</v>
      </c>
      <c r="B62">
        <v>359</v>
      </c>
      <c r="C62" s="15">
        <v>2.4373739999999998E-2</v>
      </c>
      <c r="D62">
        <v>16</v>
      </c>
      <c r="E62" s="15">
        <v>1.0862949999999999E-3</v>
      </c>
      <c r="F62" s="15"/>
      <c r="G62">
        <v>9</v>
      </c>
      <c r="H62">
        <v>0</v>
      </c>
      <c r="I62">
        <v>33</v>
      </c>
      <c r="J62">
        <v>326</v>
      </c>
      <c r="L62" s="10" t="s">
        <v>86</v>
      </c>
      <c r="M62">
        <v>22</v>
      </c>
      <c r="N62">
        <f t="shared" si="0"/>
        <v>2.1999999999999999E-2</v>
      </c>
    </row>
    <row r="63" spans="1:47">
      <c r="A63">
        <v>10</v>
      </c>
      <c r="B63">
        <v>570</v>
      </c>
      <c r="C63" s="15">
        <v>2.9757829999999999E-2</v>
      </c>
      <c r="D63">
        <v>25</v>
      </c>
      <c r="E63" s="15">
        <v>1.3115729999999999E-3</v>
      </c>
      <c r="F63" s="15"/>
      <c r="G63">
        <v>10</v>
      </c>
      <c r="H63">
        <v>0</v>
      </c>
      <c r="I63">
        <v>33</v>
      </c>
      <c r="J63">
        <v>537</v>
      </c>
      <c r="L63" s="10" t="s">
        <v>87</v>
      </c>
      <c r="M63">
        <v>37</v>
      </c>
      <c r="N63">
        <f t="shared" si="0"/>
        <v>3.6999999999999998E-2</v>
      </c>
    </row>
    <row r="64" spans="1:47">
      <c r="A64">
        <v>11</v>
      </c>
      <c r="B64">
        <v>481</v>
      </c>
      <c r="C64" s="15">
        <v>1.9357659999999999E-2</v>
      </c>
      <c r="D64">
        <v>20</v>
      </c>
      <c r="E64" s="15">
        <v>8.6287129999999997E-4</v>
      </c>
      <c r="F64" s="15"/>
      <c r="G64">
        <v>11</v>
      </c>
      <c r="H64">
        <v>1</v>
      </c>
      <c r="I64">
        <v>36</v>
      </c>
      <c r="J64">
        <v>444</v>
      </c>
      <c r="L64" s="10" t="s">
        <v>88</v>
      </c>
      <c r="M64">
        <v>82</v>
      </c>
      <c r="N64">
        <f t="shared" si="0"/>
        <v>8.2000000000000003E-2</v>
      </c>
    </row>
    <row r="65" spans="1:14">
      <c r="A65">
        <v>12</v>
      </c>
      <c r="B65">
        <v>512</v>
      </c>
      <c r="C65" s="15">
        <v>1.9274570000000001E-2</v>
      </c>
      <c r="D65">
        <v>32</v>
      </c>
      <c r="E65" s="15">
        <v>1.207952E-3</v>
      </c>
      <c r="F65" s="15"/>
      <c r="G65">
        <v>12</v>
      </c>
      <c r="H65">
        <v>1</v>
      </c>
      <c r="I65">
        <v>65</v>
      </c>
      <c r="J65">
        <v>446</v>
      </c>
      <c r="L65" s="10" t="s">
        <v>89</v>
      </c>
      <c r="M65">
        <v>26</v>
      </c>
      <c r="N65">
        <f t="shared" si="0"/>
        <v>2.5999999999999999E-2</v>
      </c>
    </row>
    <row r="66" spans="1:14">
      <c r="A66">
        <v>13</v>
      </c>
      <c r="B66">
        <v>685</v>
      </c>
      <c r="C66" s="15">
        <v>3.2655730000000001E-2</v>
      </c>
      <c r="D66">
        <v>41</v>
      </c>
      <c r="E66" s="15">
        <v>1.938719E-3</v>
      </c>
      <c r="F66" s="15"/>
      <c r="G66">
        <v>13</v>
      </c>
      <c r="H66">
        <v>0</v>
      </c>
      <c r="I66">
        <v>30</v>
      </c>
      <c r="J66">
        <v>655</v>
      </c>
      <c r="L66" s="10" t="s">
        <v>90</v>
      </c>
      <c r="M66">
        <v>1</v>
      </c>
      <c r="N66">
        <f t="shared" si="0"/>
        <v>1E-3</v>
      </c>
    </row>
    <row r="67" spans="1:14">
      <c r="A67">
        <v>14</v>
      </c>
      <c r="B67">
        <v>747</v>
      </c>
      <c r="C67" s="15">
        <v>2.8755320000000001E-2</v>
      </c>
      <c r="D67">
        <v>78</v>
      </c>
      <c r="E67" s="15">
        <v>3.001676E-3</v>
      </c>
      <c r="F67" s="15"/>
      <c r="G67">
        <v>14</v>
      </c>
      <c r="H67">
        <v>1</v>
      </c>
      <c r="I67">
        <v>56</v>
      </c>
      <c r="J67">
        <v>690</v>
      </c>
      <c r="L67" t="s">
        <v>91</v>
      </c>
      <c r="M67">
        <v>21</v>
      </c>
      <c r="N67">
        <f t="shared" si="0"/>
        <v>2.1000000000000001E-2</v>
      </c>
    </row>
    <row r="68" spans="1:14">
      <c r="L68" t="s">
        <v>92</v>
      </c>
      <c r="M68">
        <v>34</v>
      </c>
      <c r="N68">
        <f t="shared" si="0"/>
        <v>3.4000000000000002E-2</v>
      </c>
    </row>
    <row r="69" spans="1:14">
      <c r="L69" t="s">
        <v>93</v>
      </c>
      <c r="M69">
        <v>38</v>
      </c>
      <c r="N69">
        <f t="shared" si="0"/>
        <v>3.7999999999999999E-2</v>
      </c>
    </row>
    <row r="70" spans="1:14">
      <c r="L70" t="s">
        <v>94</v>
      </c>
      <c r="M70">
        <v>49</v>
      </c>
      <c r="N70">
        <f t="shared" si="0"/>
        <v>4.9000000000000002E-2</v>
      </c>
    </row>
    <row r="71" spans="1:14">
      <c r="L71" t="s">
        <v>95</v>
      </c>
      <c r="M71">
        <v>58</v>
      </c>
      <c r="N71">
        <f t="shared" si="0"/>
        <v>5.8000000000000003E-2</v>
      </c>
    </row>
    <row r="72" spans="1:14">
      <c r="L72" t="s">
        <v>96</v>
      </c>
      <c r="M72">
        <v>96</v>
      </c>
      <c r="N72">
        <f t="shared" si="0"/>
        <v>9.6000000000000002E-2</v>
      </c>
    </row>
    <row r="73" spans="1:14">
      <c r="L73" t="s">
        <v>97</v>
      </c>
      <c r="M73">
        <v>61</v>
      </c>
      <c r="N73">
        <f t="shared" si="0"/>
        <v>6.0999999999999999E-2</v>
      </c>
    </row>
    <row r="74" spans="1:14">
      <c r="L74" t="s">
        <v>98</v>
      </c>
      <c r="M74">
        <v>43</v>
      </c>
      <c r="N74">
        <f t="shared" si="0"/>
        <v>4.2999999999999997E-2</v>
      </c>
    </row>
    <row r="75" spans="1:14">
      <c r="L75" t="s">
        <v>99</v>
      </c>
      <c r="M75">
        <v>67</v>
      </c>
      <c r="N75">
        <f t="shared" si="0"/>
        <v>6.7000000000000004E-2</v>
      </c>
    </row>
    <row r="76" spans="1:14">
      <c r="L76" t="s">
        <v>100</v>
      </c>
      <c r="M76">
        <v>52</v>
      </c>
      <c r="N76">
        <f t="shared" si="0"/>
        <v>5.1999999999999998E-2</v>
      </c>
    </row>
    <row r="77" spans="1:14">
      <c r="L77" t="s">
        <v>101</v>
      </c>
      <c r="M77">
        <v>24</v>
      </c>
      <c r="N77">
        <f t="shared" si="0"/>
        <v>2.4E-2</v>
      </c>
    </row>
    <row r="78" spans="1:14">
      <c r="L78" t="s">
        <v>102</v>
      </c>
      <c r="M78">
        <v>46</v>
      </c>
      <c r="N78">
        <f t="shared" si="0"/>
        <v>4.5999999999999999E-2</v>
      </c>
    </row>
    <row r="79" spans="1:14">
      <c r="A79" t="s">
        <v>153</v>
      </c>
    </row>
    <row r="80" spans="1:14">
      <c r="B80" t="s">
        <v>38</v>
      </c>
      <c r="C80" t="s">
        <v>36</v>
      </c>
      <c r="D80" t="s">
        <v>37</v>
      </c>
    </row>
    <row r="81" spans="1:15">
      <c r="A81" t="s">
        <v>149</v>
      </c>
      <c r="B81" s="14">
        <v>3.1943454869850098E-2</v>
      </c>
      <c r="C81" s="14">
        <v>1.4140671510664799E-2</v>
      </c>
      <c r="D81" s="14">
        <v>1.5278212239675701E-2</v>
      </c>
    </row>
    <row r="82" spans="1:15">
      <c r="A82" t="s">
        <v>150</v>
      </c>
      <c r="B82" s="14">
        <v>3.29001888287411E-2</v>
      </c>
      <c r="C82" s="14">
        <v>2.0007149821123001E-2</v>
      </c>
      <c r="D82" s="14">
        <v>2.1207920026741899E-2</v>
      </c>
    </row>
    <row r="83" spans="1:15">
      <c r="A83" t="s">
        <v>151</v>
      </c>
      <c r="B83" s="14">
        <v>2.71018983104988E-2</v>
      </c>
      <c r="C83" s="14">
        <v>6.6349383482011701E-3</v>
      </c>
      <c r="D83" s="14">
        <v>8.2510518410872404E-3</v>
      </c>
    </row>
    <row r="84" spans="1:15">
      <c r="A84" t="s">
        <v>152</v>
      </c>
      <c r="B84" s="19" t="s">
        <v>28</v>
      </c>
      <c r="C84" s="14">
        <v>1.1013959899381399E-2</v>
      </c>
      <c r="D84" s="14">
        <v>1.30222983597531E-2</v>
      </c>
    </row>
    <row r="87" spans="1:1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9" spans="1:15">
      <c r="B89" s="2"/>
      <c r="C89" s="2"/>
      <c r="D89" s="2"/>
      <c r="E89" s="2"/>
      <c r="F89" s="2"/>
    </row>
    <row r="91" spans="1:15">
      <c r="C91" s="2"/>
      <c r="D91" s="2"/>
      <c r="E91" s="2"/>
    </row>
    <row r="98" spans="1:4">
      <c r="A98" t="s">
        <v>8</v>
      </c>
      <c r="B98" t="s">
        <v>104</v>
      </c>
      <c r="C98" t="s">
        <v>105</v>
      </c>
      <c r="D98">
        <v>5816233</v>
      </c>
    </row>
    <row r="99" spans="1:4">
      <c r="A99" t="s">
        <v>10</v>
      </c>
      <c r="B99" t="s">
        <v>106</v>
      </c>
      <c r="C99" t="s">
        <v>107</v>
      </c>
      <c r="D99">
        <v>3880525</v>
      </c>
    </row>
    <row r="100" spans="1:4">
      <c r="A100" t="s">
        <v>13</v>
      </c>
      <c r="B100" t="s">
        <v>108</v>
      </c>
      <c r="C100" t="s">
        <v>109</v>
      </c>
      <c r="D100">
        <v>4237533</v>
      </c>
    </row>
    <row r="103" spans="1:4">
      <c r="A103" t="s">
        <v>0</v>
      </c>
      <c r="B103" t="s">
        <v>75</v>
      </c>
      <c r="C103" t="s">
        <v>113</v>
      </c>
      <c r="D103" t="s">
        <v>114</v>
      </c>
    </row>
    <row r="104" spans="1:4">
      <c r="A104" t="s">
        <v>110</v>
      </c>
      <c r="B104">
        <v>4492166</v>
      </c>
      <c r="C104">
        <v>5816233</v>
      </c>
      <c r="D104">
        <f>B104/C104</f>
        <v>0.77234973220639547</v>
      </c>
    </row>
    <row r="105" spans="1:4">
      <c r="A105" t="s">
        <v>111</v>
      </c>
      <c r="B105">
        <v>1105</v>
      </c>
      <c r="C105">
        <v>3880525</v>
      </c>
      <c r="D105">
        <f t="shared" ref="D105:D106" si="1">B105/C105</f>
        <v>2.847552844009509E-4</v>
      </c>
    </row>
    <row r="106" spans="1:4">
      <c r="A106" t="s">
        <v>112</v>
      </c>
      <c r="B106">
        <v>4030</v>
      </c>
      <c r="C106">
        <v>4237533</v>
      </c>
      <c r="D106">
        <f t="shared" si="1"/>
        <v>9.5102504216486338E-4</v>
      </c>
    </row>
  </sheetData>
  <mergeCells count="8">
    <mergeCell ref="G5:H5"/>
    <mergeCell ref="I5:K5"/>
    <mergeCell ref="G4:K4"/>
    <mergeCell ref="B52:C52"/>
    <mergeCell ref="D52:E52"/>
    <mergeCell ref="B5:C5"/>
    <mergeCell ref="D5:E5"/>
    <mergeCell ref="B4:E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K17" sqref="K17"/>
    </sheetView>
  </sheetViews>
  <sheetFormatPr baseColWidth="10" defaultRowHeight="15" x14ac:dyDescent="0"/>
  <cols>
    <col min="2" max="2" width="19.1640625" customWidth="1"/>
  </cols>
  <sheetData>
    <row r="1" spans="1:13">
      <c r="A1" s="9" t="s">
        <v>20</v>
      </c>
      <c r="B1" s="9"/>
      <c r="C1" s="9"/>
      <c r="D1" s="9"/>
      <c r="E1" s="9"/>
      <c r="F1" s="9">
        <v>2014</v>
      </c>
      <c r="G1" s="9"/>
      <c r="H1" s="9"/>
      <c r="I1" s="9"/>
      <c r="J1" s="9">
        <v>2013</v>
      </c>
      <c r="K1" s="9"/>
      <c r="L1" s="9"/>
      <c r="M1" s="9"/>
    </row>
    <row r="2" spans="1:1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1</v>
      </c>
      <c r="K2" s="5" t="s">
        <v>2</v>
      </c>
      <c r="L2" s="5" t="s">
        <v>3</v>
      </c>
      <c r="M2" s="5" t="s">
        <v>4</v>
      </c>
    </row>
    <row r="3" spans="1:13">
      <c r="A3" s="3" t="s">
        <v>17</v>
      </c>
      <c r="B3" s="3">
        <v>1.12266628638E-4</v>
      </c>
      <c r="C3" s="3">
        <v>6249</v>
      </c>
      <c r="D3" s="3">
        <v>5565379</v>
      </c>
      <c r="E3" s="5">
        <f>C3/D3</f>
        <v>1.1228345814364125E-3</v>
      </c>
      <c r="F3" s="6" t="s">
        <v>28</v>
      </c>
      <c r="G3" s="6" t="s">
        <v>28</v>
      </c>
      <c r="H3" s="6" t="s">
        <v>28</v>
      </c>
      <c r="I3" s="6" t="s">
        <v>28</v>
      </c>
      <c r="J3" s="6" t="s">
        <v>28</v>
      </c>
      <c r="K3" s="6" t="s">
        <v>28</v>
      </c>
      <c r="L3" s="6" t="s">
        <v>28</v>
      </c>
      <c r="M3" s="6" t="s">
        <v>28</v>
      </c>
    </row>
    <row r="4" spans="1:13">
      <c r="A4" s="3" t="s">
        <v>18</v>
      </c>
      <c r="B4" s="3">
        <v>6.0793629058000002E-2</v>
      </c>
      <c r="C4" s="3">
        <v>3449927</v>
      </c>
      <c r="D4" s="3">
        <v>5674805</v>
      </c>
      <c r="E4" s="5">
        <f t="shared" ref="E4:E12" si="0">C4/D4</f>
        <v>0.60793754146618251</v>
      </c>
      <c r="F4" s="3">
        <v>6.07673495223E-2</v>
      </c>
      <c r="G4" s="3">
        <v>3449772</v>
      </c>
      <c r="H4" s="3">
        <v>5677012</v>
      </c>
      <c r="I4" s="3">
        <f>G4/H4</f>
        <v>0.6076738960565875</v>
      </c>
      <c r="J4" s="7">
        <v>7.7015999962606094E-2</v>
      </c>
      <c r="K4" s="3">
        <v>2905748</v>
      </c>
      <c r="L4" s="3">
        <v>3772910</v>
      </c>
      <c r="M4" s="3">
        <f>K4/L4</f>
        <v>0.7701609632882841</v>
      </c>
    </row>
    <row r="5" spans="1:13" s="1" customFormat="1">
      <c r="A5" s="3" t="s">
        <v>19</v>
      </c>
      <c r="B5" s="3">
        <v>1.5940722695E-4</v>
      </c>
      <c r="C5" s="3">
        <v>10985</v>
      </c>
      <c r="D5" s="3">
        <v>6888629</v>
      </c>
      <c r="E5" s="5">
        <f t="shared" si="0"/>
        <v>1.5946569339123939E-3</v>
      </c>
      <c r="F5" s="7">
        <v>1.31414948655E-5</v>
      </c>
      <c r="G5" s="3">
        <v>841</v>
      </c>
      <c r="H5" s="3">
        <v>6384368</v>
      </c>
      <c r="I5" s="3">
        <f>G5/H5</f>
        <v>1.3172799562932464E-4</v>
      </c>
      <c r="J5" s="7">
        <v>1.43376214381E-4</v>
      </c>
      <c r="K5" s="3">
        <v>8799</v>
      </c>
      <c r="L5" s="3">
        <v>6132913</v>
      </c>
      <c r="M5" s="3">
        <f>K5/L5</f>
        <v>1.4347178901771476E-3</v>
      </c>
    </row>
    <row r="6" spans="1:13">
      <c r="A6" s="3" t="s">
        <v>21</v>
      </c>
      <c r="B6" s="7">
        <v>2.84717126029E-5</v>
      </c>
      <c r="C6" s="3">
        <v>1105</v>
      </c>
      <c r="D6" s="3">
        <v>3880525</v>
      </c>
      <c r="E6" s="5">
        <f t="shared" si="0"/>
        <v>2.847552844009509E-4</v>
      </c>
      <c r="F6" s="8" t="s">
        <v>28</v>
      </c>
      <c r="G6" s="6" t="s">
        <v>28</v>
      </c>
      <c r="H6" s="6" t="s">
        <v>28</v>
      </c>
      <c r="I6" s="6" t="s">
        <v>28</v>
      </c>
      <c r="J6" s="8" t="s">
        <v>28</v>
      </c>
      <c r="K6" s="6" t="s">
        <v>28</v>
      </c>
      <c r="L6" s="6" t="s">
        <v>28</v>
      </c>
      <c r="M6" s="6" t="s">
        <v>28</v>
      </c>
    </row>
    <row r="7" spans="1:13">
      <c r="A7" s="3" t="s">
        <v>22</v>
      </c>
      <c r="B7" s="7">
        <v>1.8735352155000001E-5</v>
      </c>
      <c r="C7" s="3">
        <v>909</v>
      </c>
      <c r="D7" s="3">
        <v>4828660</v>
      </c>
      <c r="E7" s="5">
        <f t="shared" si="0"/>
        <v>1.8825098474525024E-4</v>
      </c>
      <c r="F7" s="7">
        <v>5.43576299401E-6</v>
      </c>
      <c r="G7" s="3">
        <v>247</v>
      </c>
      <c r="H7" s="3">
        <v>4488418</v>
      </c>
      <c r="I7" s="3">
        <f>G7/H7</f>
        <v>5.5030525231830013E-5</v>
      </c>
      <c r="J7" s="7">
        <v>1.5523859073100001E-5</v>
      </c>
      <c r="K7" s="3">
        <v>590</v>
      </c>
      <c r="L7" s="3">
        <v>3798948</v>
      </c>
      <c r="M7" s="3">
        <f>K7/L7</f>
        <v>1.5530615317714273E-4</v>
      </c>
    </row>
    <row r="8" spans="1:13">
      <c r="A8" s="3" t="s">
        <v>23</v>
      </c>
      <c r="B8" s="7">
        <v>4.4180992887699996E-6</v>
      </c>
      <c r="C8" s="3">
        <v>154</v>
      </c>
      <c r="D8" s="3">
        <v>3458706</v>
      </c>
      <c r="E8" s="5">
        <f t="shared" si="0"/>
        <v>4.4525322476093657E-5</v>
      </c>
      <c r="F8" s="8" t="s">
        <v>28</v>
      </c>
      <c r="G8" s="6" t="s">
        <v>28</v>
      </c>
      <c r="H8" s="6" t="s">
        <v>28</v>
      </c>
      <c r="I8" s="6" t="s">
        <v>28</v>
      </c>
      <c r="J8" s="8" t="s">
        <v>28</v>
      </c>
      <c r="K8" s="6" t="s">
        <v>28</v>
      </c>
      <c r="L8" s="6" t="s">
        <v>28</v>
      </c>
      <c r="M8" s="6" t="s">
        <v>28</v>
      </c>
    </row>
    <row r="9" spans="1:13">
      <c r="A9" s="3" t="s">
        <v>24</v>
      </c>
      <c r="B9" s="7">
        <v>9.4924509667999998E-5</v>
      </c>
      <c r="C9" s="3">
        <v>4030</v>
      </c>
      <c r="D9" s="3">
        <v>4237533</v>
      </c>
      <c r="E9" s="5">
        <f t="shared" si="0"/>
        <v>9.5102504216486338E-4</v>
      </c>
      <c r="F9" s="8" t="s">
        <v>28</v>
      </c>
      <c r="G9" s="6" t="s">
        <v>28</v>
      </c>
      <c r="H9" s="6" t="s">
        <v>28</v>
      </c>
      <c r="I9" s="6" t="s">
        <v>28</v>
      </c>
      <c r="J9" s="8" t="s">
        <v>28</v>
      </c>
      <c r="K9" s="6" t="s">
        <v>28</v>
      </c>
      <c r="L9" s="6" t="s">
        <v>28</v>
      </c>
      <c r="M9" s="6" t="s">
        <v>28</v>
      </c>
    </row>
    <row r="10" spans="1:13">
      <c r="A10" s="3" t="s">
        <v>25</v>
      </c>
      <c r="B10" s="3">
        <v>1.6019505704E-4</v>
      </c>
      <c r="C10" s="3">
        <v>8808</v>
      </c>
      <c r="D10" s="3">
        <v>5497820</v>
      </c>
      <c r="E10" s="5">
        <f t="shared" si="0"/>
        <v>1.6020895554965423E-3</v>
      </c>
      <c r="F10" s="7">
        <v>5.5088415418699997E-6</v>
      </c>
      <c r="G10" s="3">
        <v>285</v>
      </c>
      <c r="H10" s="3">
        <v>5089848</v>
      </c>
      <c r="I10" s="3">
        <f>G10/H10</f>
        <v>5.5993813567713616E-5</v>
      </c>
      <c r="J10" s="7">
        <v>2.22275904042E-4</v>
      </c>
      <c r="K10" s="3">
        <v>9450</v>
      </c>
      <c r="L10" s="3">
        <v>4248012</v>
      </c>
      <c r="M10" s="3">
        <f>K10/L10</f>
        <v>2.224569987090432E-3</v>
      </c>
    </row>
    <row r="11" spans="1:13">
      <c r="A11" s="3" t="s">
        <v>26</v>
      </c>
      <c r="B11" s="7">
        <v>6.7588747827600003E-6</v>
      </c>
      <c r="C11" s="3">
        <v>262</v>
      </c>
      <c r="D11" s="3">
        <v>3840040</v>
      </c>
      <c r="E11" s="5">
        <f t="shared" si="0"/>
        <v>6.822845595358382E-5</v>
      </c>
      <c r="F11" s="8" t="s">
        <v>28</v>
      </c>
      <c r="G11" s="6" t="s">
        <v>28</v>
      </c>
      <c r="H11" s="6" t="s">
        <v>28</v>
      </c>
      <c r="I11" s="6" t="s">
        <v>28</v>
      </c>
      <c r="J11" s="8" t="s">
        <v>28</v>
      </c>
      <c r="K11" s="6" t="s">
        <v>28</v>
      </c>
      <c r="L11" s="6" t="s">
        <v>28</v>
      </c>
      <c r="M11" s="6" t="s">
        <v>28</v>
      </c>
    </row>
    <row r="12" spans="1:13">
      <c r="A12" s="3" t="s">
        <v>27</v>
      </c>
      <c r="B12" s="7">
        <v>3.4656702719400001E-7</v>
      </c>
      <c r="C12" s="3">
        <v>15</v>
      </c>
      <c r="D12" s="3">
        <v>3715897</v>
      </c>
      <c r="E12" s="5">
        <f t="shared" si="0"/>
        <v>4.0367103824460149E-6</v>
      </c>
      <c r="F12" s="8" t="s">
        <v>28</v>
      </c>
      <c r="G12" s="6" t="s">
        <v>28</v>
      </c>
      <c r="H12" s="6" t="s">
        <v>28</v>
      </c>
      <c r="I12" s="6" t="s">
        <v>28</v>
      </c>
      <c r="J12" s="7">
        <v>3.4656702719400001E-7</v>
      </c>
      <c r="K12" s="3">
        <v>15</v>
      </c>
      <c r="L12" s="3">
        <v>3715897</v>
      </c>
      <c r="M12" s="3">
        <f>K12/L12</f>
        <v>4.0367103824460149E-6</v>
      </c>
    </row>
    <row r="19" spans="2:7">
      <c r="B19" t="s">
        <v>5</v>
      </c>
      <c r="C19">
        <v>0</v>
      </c>
      <c r="D19" t="s">
        <v>6</v>
      </c>
      <c r="E19">
        <v>0</v>
      </c>
      <c r="F19" t="s">
        <v>7</v>
      </c>
      <c r="G19">
        <v>6103834</v>
      </c>
    </row>
    <row r="20" spans="2:7">
      <c r="B20" t="s">
        <v>9</v>
      </c>
      <c r="C20">
        <v>1.4337621438077099E-4</v>
      </c>
      <c r="D20" t="s">
        <v>29</v>
      </c>
      <c r="E20">
        <v>8799</v>
      </c>
      <c r="F20" t="s">
        <v>7</v>
      </c>
      <c r="G20">
        <v>6132913</v>
      </c>
    </row>
    <row r="21" spans="2:7">
      <c r="B21" t="s">
        <v>8</v>
      </c>
      <c r="C21" s="2">
        <v>7.7015999962606094E-2</v>
      </c>
      <c r="D21" t="s">
        <v>29</v>
      </c>
      <c r="E21">
        <v>2905748</v>
      </c>
      <c r="F21" t="s">
        <v>7</v>
      </c>
      <c r="G21">
        <v>3772910</v>
      </c>
    </row>
    <row r="22" spans="2:7">
      <c r="B22" t="s">
        <v>10</v>
      </c>
      <c r="C22" s="2">
        <v>0</v>
      </c>
      <c r="D22" t="s">
        <v>6</v>
      </c>
      <c r="E22">
        <v>0</v>
      </c>
      <c r="F22" t="s">
        <v>7</v>
      </c>
      <c r="G22">
        <v>5360220</v>
      </c>
    </row>
    <row r="23" spans="2:7">
      <c r="B23" t="s">
        <v>12</v>
      </c>
      <c r="C23" s="2">
        <v>0</v>
      </c>
      <c r="D23" t="s">
        <v>6</v>
      </c>
      <c r="E23">
        <v>0</v>
      </c>
      <c r="F23" t="s">
        <v>7</v>
      </c>
      <c r="G23">
        <v>0</v>
      </c>
    </row>
    <row r="24" spans="2:7">
      <c r="B24" t="s">
        <v>11</v>
      </c>
      <c r="C24" s="2">
        <v>1.55238590731449E-5</v>
      </c>
      <c r="D24" t="s">
        <v>29</v>
      </c>
      <c r="E24">
        <v>590</v>
      </c>
      <c r="F24" t="s">
        <v>7</v>
      </c>
      <c r="G24">
        <v>3798948</v>
      </c>
    </row>
    <row r="25" spans="2:7">
      <c r="B25" t="s">
        <v>16</v>
      </c>
      <c r="C25" s="2">
        <v>3.4656702719400001E-7</v>
      </c>
      <c r="D25" t="s">
        <v>29</v>
      </c>
      <c r="E25">
        <v>15</v>
      </c>
      <c r="F25" t="s">
        <v>7</v>
      </c>
      <c r="G25">
        <v>3715897</v>
      </c>
    </row>
    <row r="26" spans="2:7">
      <c r="B26" t="s">
        <v>13</v>
      </c>
      <c r="C26" s="2">
        <v>0</v>
      </c>
      <c r="D26" t="s">
        <v>6</v>
      </c>
      <c r="E26">
        <v>0</v>
      </c>
      <c r="F26" t="s">
        <v>7</v>
      </c>
      <c r="G26">
        <v>4750947</v>
      </c>
    </row>
    <row r="27" spans="2:7">
      <c r="B27" t="s">
        <v>14</v>
      </c>
      <c r="C27" s="2">
        <v>2.2227590404180899E-4</v>
      </c>
      <c r="D27" t="s">
        <v>29</v>
      </c>
      <c r="E27">
        <v>9450</v>
      </c>
      <c r="F27" t="s">
        <v>7</v>
      </c>
      <c r="G27">
        <v>4248012</v>
      </c>
    </row>
    <row r="28" spans="2:7">
      <c r="B28" t="s">
        <v>15</v>
      </c>
      <c r="C28" s="2">
        <v>0</v>
      </c>
      <c r="D28" t="s">
        <v>6</v>
      </c>
      <c r="E28">
        <v>0</v>
      </c>
      <c r="F28" t="s">
        <v>7</v>
      </c>
      <c r="G28">
        <v>0</v>
      </c>
    </row>
    <row r="29" spans="2:7">
      <c r="B29" t="s">
        <v>30</v>
      </c>
      <c r="C29">
        <v>0</v>
      </c>
    </row>
    <row r="30" spans="2:7">
      <c r="B30" t="s">
        <v>31</v>
      </c>
      <c r="C30">
        <v>521550</v>
      </c>
    </row>
    <row r="31" spans="2:7">
      <c r="B31" t="s">
        <v>32</v>
      </c>
      <c r="C31">
        <v>7558862</v>
      </c>
    </row>
    <row r="32" spans="2:7">
      <c r="B32" t="s">
        <v>33</v>
      </c>
      <c r="C32">
        <v>38.911300631400003</v>
      </c>
    </row>
    <row r="33" spans="2:3">
      <c r="B33" t="s">
        <v>34</v>
      </c>
      <c r="C33">
        <v>8080412</v>
      </c>
    </row>
  </sheetData>
  <mergeCells count="3">
    <mergeCell ref="A1:E1"/>
    <mergeCell ref="F1:I1"/>
    <mergeCell ref="J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topLeftCell="A33" workbookViewId="0">
      <selection activeCell="E44" sqref="E44"/>
    </sheetView>
  </sheetViews>
  <sheetFormatPr baseColWidth="10" defaultRowHeight="15" x14ac:dyDescent="0"/>
  <sheetData>
    <row r="1" spans="1:16">
      <c r="B1" s="9" t="s">
        <v>129</v>
      </c>
      <c r="C1" s="9"/>
      <c r="D1" s="9"/>
      <c r="E1" s="9" t="s">
        <v>131</v>
      </c>
      <c r="F1" s="9"/>
      <c r="G1" s="9"/>
      <c r="H1" s="9" t="s">
        <v>130</v>
      </c>
      <c r="I1" s="9"/>
      <c r="J1" s="9"/>
      <c r="K1" s="9"/>
      <c r="L1" s="9"/>
      <c r="M1" s="9"/>
    </row>
    <row r="2" spans="1:16">
      <c r="B2" t="s">
        <v>124</v>
      </c>
      <c r="C2" t="s">
        <v>125</v>
      </c>
      <c r="D2" t="s">
        <v>126</v>
      </c>
      <c r="E2" t="s">
        <v>124</v>
      </c>
      <c r="F2" t="s">
        <v>125</v>
      </c>
      <c r="G2" t="s">
        <v>126</v>
      </c>
      <c r="H2" t="s">
        <v>124</v>
      </c>
      <c r="I2" t="s">
        <v>125</v>
      </c>
      <c r="J2" t="s">
        <v>126</v>
      </c>
    </row>
    <row r="3" spans="1:16">
      <c r="A3" t="s">
        <v>115</v>
      </c>
      <c r="B3">
        <v>3</v>
      </c>
      <c r="C3">
        <v>6</v>
      </c>
      <c r="D3">
        <v>9</v>
      </c>
      <c r="E3">
        <v>1</v>
      </c>
      <c r="F3">
        <v>2</v>
      </c>
      <c r="G3">
        <v>3</v>
      </c>
      <c r="H3">
        <v>7</v>
      </c>
      <c r="I3">
        <v>17</v>
      </c>
      <c r="J3">
        <v>23</v>
      </c>
    </row>
    <row r="4" spans="1:16">
      <c r="A4" t="s">
        <v>116</v>
      </c>
      <c r="B4">
        <v>229</v>
      </c>
      <c r="C4">
        <v>226</v>
      </c>
      <c r="D4">
        <v>223</v>
      </c>
      <c r="E4">
        <v>231</v>
      </c>
      <c r="F4">
        <v>230</v>
      </c>
      <c r="G4">
        <v>229</v>
      </c>
      <c r="H4">
        <v>225</v>
      </c>
      <c r="I4">
        <v>215</v>
      </c>
      <c r="J4">
        <v>209</v>
      </c>
      <c r="L4" t="s">
        <v>141</v>
      </c>
      <c r="M4">
        <v>1</v>
      </c>
    </row>
    <row r="5" spans="1:16">
      <c r="A5" t="s">
        <v>117</v>
      </c>
      <c r="B5">
        <v>372</v>
      </c>
      <c r="C5">
        <v>488</v>
      </c>
      <c r="D5">
        <v>848</v>
      </c>
      <c r="E5">
        <v>304</v>
      </c>
      <c r="F5">
        <v>416</v>
      </c>
      <c r="G5">
        <v>706</v>
      </c>
      <c r="H5">
        <v>1235</v>
      </c>
      <c r="I5">
        <v>1606</v>
      </c>
      <c r="J5">
        <v>2727</v>
      </c>
      <c r="L5" t="s">
        <v>142</v>
      </c>
      <c r="M5">
        <v>0.30796899999999999</v>
      </c>
    </row>
    <row r="6" spans="1:16">
      <c r="A6" t="s">
        <v>118</v>
      </c>
      <c r="B6">
        <v>27536</v>
      </c>
      <c r="C6">
        <v>27420</v>
      </c>
      <c r="D6">
        <v>27060</v>
      </c>
      <c r="E6">
        <v>27604</v>
      </c>
      <c r="F6">
        <v>27492</v>
      </c>
      <c r="G6">
        <v>27202</v>
      </c>
      <c r="H6">
        <v>26673</v>
      </c>
      <c r="I6">
        <v>26302</v>
      </c>
      <c r="J6">
        <v>25181</v>
      </c>
      <c r="L6" t="s">
        <v>143</v>
      </c>
      <c r="M6">
        <v>0.43872899999999998</v>
      </c>
    </row>
    <row r="7" spans="1:16">
      <c r="A7" t="s">
        <v>127</v>
      </c>
      <c r="B7">
        <v>0.96981969291400005</v>
      </c>
      <c r="C7">
        <v>1.4920571594400001</v>
      </c>
      <c r="D7">
        <v>1.2882910990800001</v>
      </c>
      <c r="E7">
        <v>0.393099225336</v>
      </c>
      <c r="F7">
        <v>0.57470735786000005</v>
      </c>
      <c r="G7">
        <v>0.50481215285100001</v>
      </c>
      <c r="H7">
        <v>0.67210076473199998</v>
      </c>
      <c r="I7">
        <v>1.29578904689</v>
      </c>
      <c r="J7">
        <v>1.0171052192900001</v>
      </c>
    </row>
    <row r="8" spans="1:16">
      <c r="A8" t="s">
        <v>128</v>
      </c>
      <c r="B8">
        <v>1</v>
      </c>
      <c r="C8">
        <v>0.307968931926</v>
      </c>
      <c r="D8">
        <v>0.43872915052099998</v>
      </c>
      <c r="E8">
        <v>0.52589934776000002</v>
      </c>
      <c r="F8">
        <v>0.59094687913900001</v>
      </c>
      <c r="G8">
        <v>0.29456940761200001</v>
      </c>
      <c r="H8">
        <v>0.41909563618000001</v>
      </c>
      <c r="I8">
        <v>0.31939974071100002</v>
      </c>
      <c r="J8">
        <v>0.91152858324099995</v>
      </c>
      <c r="L8" t="s">
        <v>144</v>
      </c>
      <c r="M8">
        <v>0.41909600000000002</v>
      </c>
    </row>
    <row r="9" spans="1:16">
      <c r="L9" t="s">
        <v>145</v>
      </c>
      <c r="M9">
        <v>0.31940000000000002</v>
      </c>
    </row>
    <row r="10" spans="1:16">
      <c r="L10" t="s">
        <v>146</v>
      </c>
      <c r="M10">
        <v>0.91152900000000003</v>
      </c>
    </row>
    <row r="11" spans="1:16">
      <c r="B11" s="9" t="s">
        <v>132</v>
      </c>
      <c r="C11" s="9"/>
      <c r="D11" s="9"/>
      <c r="E11" s="9" t="s">
        <v>147</v>
      </c>
      <c r="F11" s="9"/>
      <c r="G11" s="9"/>
      <c r="H11" s="9" t="s">
        <v>148</v>
      </c>
      <c r="I11" s="9"/>
      <c r="J11" s="9"/>
    </row>
    <row r="12" spans="1:16">
      <c r="B12" t="s">
        <v>124</v>
      </c>
      <c r="C12" t="s">
        <v>125</v>
      </c>
      <c r="D12" t="s">
        <v>126</v>
      </c>
      <c r="E12" t="s">
        <v>124</v>
      </c>
      <c r="F12" t="s">
        <v>125</v>
      </c>
      <c r="G12" t="s">
        <v>126</v>
      </c>
      <c r="H12" t="s">
        <v>124</v>
      </c>
      <c r="I12" t="s">
        <v>125</v>
      </c>
      <c r="J12" t="s">
        <v>126</v>
      </c>
    </row>
    <row r="13" spans="1:16">
      <c r="A13" t="s">
        <v>115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2</v>
      </c>
      <c r="I13">
        <v>2</v>
      </c>
      <c r="J13">
        <v>4</v>
      </c>
    </row>
    <row r="14" spans="1:16">
      <c r="A14" t="s">
        <v>116</v>
      </c>
      <c r="B14">
        <v>231</v>
      </c>
      <c r="C14">
        <v>232</v>
      </c>
      <c r="D14">
        <v>231</v>
      </c>
      <c r="E14">
        <v>232</v>
      </c>
      <c r="F14">
        <v>232</v>
      </c>
      <c r="G14">
        <v>232</v>
      </c>
      <c r="H14">
        <v>230</v>
      </c>
      <c r="I14">
        <v>230</v>
      </c>
      <c r="J14">
        <v>228</v>
      </c>
    </row>
    <row r="15" spans="1:16">
      <c r="A15" t="s">
        <v>117</v>
      </c>
      <c r="B15">
        <v>114</v>
      </c>
      <c r="C15">
        <v>116</v>
      </c>
      <c r="D15">
        <v>230</v>
      </c>
      <c r="E15">
        <v>4</v>
      </c>
      <c r="F15">
        <v>4</v>
      </c>
      <c r="G15">
        <v>8</v>
      </c>
      <c r="H15">
        <v>155</v>
      </c>
      <c r="I15">
        <v>192</v>
      </c>
      <c r="J15">
        <v>347</v>
      </c>
      <c r="K15" t="e">
        <f>SUM(#REF!)</f>
        <v>#REF!</v>
      </c>
      <c r="L15" t="e">
        <f>SUM(#REF!)</f>
        <v>#REF!</v>
      </c>
      <c r="M15" t="e">
        <f>SUM(#REF!)</f>
        <v>#REF!</v>
      </c>
      <c r="N15" t="e">
        <f>SUM(#REF!)</f>
        <v>#REF!</v>
      </c>
      <c r="O15" t="e">
        <f>SUM(#REF!)</f>
        <v>#REF!</v>
      </c>
      <c r="P15" t="e">
        <f>SUM(#REF!)</f>
        <v>#REF!</v>
      </c>
    </row>
    <row r="16" spans="1:16">
      <c r="A16" t="s">
        <v>118</v>
      </c>
      <c r="B16">
        <v>27794</v>
      </c>
      <c r="C16">
        <v>27792</v>
      </c>
      <c r="D16">
        <v>27678</v>
      </c>
      <c r="E16">
        <v>27904</v>
      </c>
      <c r="F16">
        <v>27904</v>
      </c>
      <c r="G16">
        <v>27900</v>
      </c>
      <c r="H16">
        <v>27753</v>
      </c>
      <c r="I16">
        <v>27716</v>
      </c>
      <c r="J16">
        <v>27561</v>
      </c>
    </row>
    <row r="17" spans="1:10">
      <c r="A17" t="s">
        <v>127</v>
      </c>
      <c r="B17">
        <v>1.05547960811</v>
      </c>
      <c r="C17">
        <v>0</v>
      </c>
      <c r="D17">
        <v>0.52096743835899995</v>
      </c>
      <c r="E17">
        <v>0</v>
      </c>
      <c r="F17">
        <v>0</v>
      </c>
      <c r="G17">
        <v>0</v>
      </c>
      <c r="H17">
        <v>1.5570827489500001</v>
      </c>
      <c r="I17">
        <v>1.2553442028999999</v>
      </c>
      <c r="J17">
        <v>1.39364983063</v>
      </c>
    </row>
    <row r="18" spans="1:10">
      <c r="A18" t="s">
        <v>128</v>
      </c>
      <c r="B18">
        <v>0.61478520170600004</v>
      </c>
      <c r="C18">
        <v>1</v>
      </c>
      <c r="D18">
        <v>1</v>
      </c>
      <c r="E18">
        <v>1</v>
      </c>
      <c r="F18">
        <v>1</v>
      </c>
      <c r="G18">
        <v>1</v>
      </c>
      <c r="H18">
        <v>0.371869874519</v>
      </c>
      <c r="I18">
        <v>0.67590140378100005</v>
      </c>
      <c r="J18">
        <v>0.54113158865099997</v>
      </c>
    </row>
    <row r="21" spans="1:10">
      <c r="B21" s="9" t="s">
        <v>133</v>
      </c>
      <c r="C21" s="9"/>
      <c r="D21" s="9"/>
      <c r="E21" s="9" t="s">
        <v>134</v>
      </c>
      <c r="F21" s="9"/>
      <c r="G21" s="9"/>
      <c r="H21" s="9" t="s">
        <v>135</v>
      </c>
      <c r="I21" s="9"/>
      <c r="J21" s="9"/>
    </row>
    <row r="22" spans="1:10">
      <c r="B22" t="s">
        <v>124</v>
      </c>
      <c r="C22" t="s">
        <v>125</v>
      </c>
      <c r="D22" t="s">
        <v>126</v>
      </c>
      <c r="E22" t="s">
        <v>124</v>
      </c>
      <c r="F22" t="s">
        <v>125</v>
      </c>
      <c r="G22" t="s">
        <v>126</v>
      </c>
      <c r="H22" t="s">
        <v>124</v>
      </c>
      <c r="I22" t="s">
        <v>125</v>
      </c>
      <c r="J22" t="s">
        <v>126</v>
      </c>
    </row>
    <row r="23" spans="1:10">
      <c r="A23" t="s">
        <v>115</v>
      </c>
      <c r="B23">
        <v>0</v>
      </c>
      <c r="C23">
        <v>3</v>
      </c>
      <c r="D23">
        <v>3</v>
      </c>
      <c r="E23">
        <v>1</v>
      </c>
      <c r="F23">
        <v>0</v>
      </c>
      <c r="G23">
        <v>1</v>
      </c>
      <c r="H23">
        <v>3</v>
      </c>
      <c r="I23">
        <v>4</v>
      </c>
      <c r="J23">
        <v>7</v>
      </c>
    </row>
    <row r="24" spans="1:10">
      <c r="A24" t="s">
        <v>116</v>
      </c>
      <c r="B24">
        <v>232</v>
      </c>
      <c r="C24">
        <v>229</v>
      </c>
      <c r="D24">
        <v>229</v>
      </c>
      <c r="E24">
        <v>231</v>
      </c>
      <c r="F24">
        <v>232</v>
      </c>
      <c r="G24">
        <v>231</v>
      </c>
      <c r="H24">
        <v>229</v>
      </c>
      <c r="I24">
        <v>228</v>
      </c>
      <c r="J24">
        <v>225</v>
      </c>
    </row>
    <row r="25" spans="1:10">
      <c r="A25" t="s">
        <v>117</v>
      </c>
      <c r="B25">
        <v>62</v>
      </c>
      <c r="C25">
        <v>82</v>
      </c>
      <c r="D25">
        <v>143</v>
      </c>
      <c r="E25">
        <v>65</v>
      </c>
      <c r="F25">
        <v>94</v>
      </c>
      <c r="G25">
        <v>157</v>
      </c>
      <c r="H25">
        <v>283</v>
      </c>
      <c r="I25">
        <v>350</v>
      </c>
      <c r="J25">
        <v>620</v>
      </c>
    </row>
    <row r="26" spans="1:10">
      <c r="A26" t="s">
        <v>118</v>
      </c>
      <c r="B26">
        <v>27846</v>
      </c>
      <c r="C26">
        <v>27826</v>
      </c>
      <c r="D26">
        <v>27765</v>
      </c>
      <c r="E26">
        <v>27843</v>
      </c>
      <c r="F26">
        <v>27814</v>
      </c>
      <c r="G26">
        <v>27751</v>
      </c>
      <c r="H26">
        <v>27625</v>
      </c>
      <c r="I26">
        <v>27558</v>
      </c>
      <c r="J26">
        <v>27288</v>
      </c>
    </row>
    <row r="27" spans="1:10">
      <c r="A27" t="s">
        <v>127</v>
      </c>
      <c r="B27">
        <v>0</v>
      </c>
      <c r="C27">
        <v>4.4460006390500002</v>
      </c>
      <c r="D27">
        <v>2.5438666137400001</v>
      </c>
      <c r="E27">
        <v>1.8544122544099999</v>
      </c>
      <c r="F27">
        <v>0</v>
      </c>
      <c r="G27">
        <v>0.76521355502199995</v>
      </c>
      <c r="H27">
        <v>1.2789359174199999</v>
      </c>
      <c r="I27">
        <v>1.38155388471</v>
      </c>
      <c r="J27">
        <v>1.3696415770599999</v>
      </c>
    </row>
    <row r="28" spans="1:10">
      <c r="A28" t="s">
        <v>128</v>
      </c>
      <c r="B28">
        <v>1</v>
      </c>
      <c r="C28" s="17">
        <v>3.3333917746699998E-2</v>
      </c>
      <c r="D28">
        <v>0.120112116288</v>
      </c>
      <c r="E28">
        <v>0.42132081884400002</v>
      </c>
      <c r="F28">
        <v>1</v>
      </c>
      <c r="G28">
        <v>1</v>
      </c>
      <c r="H28">
        <v>0.51264516745599997</v>
      </c>
      <c r="I28">
        <v>0.54278327667699999</v>
      </c>
      <c r="J28">
        <v>0.36832360796699998</v>
      </c>
    </row>
    <row r="31" spans="1:10">
      <c r="B31" s="9" t="s">
        <v>136</v>
      </c>
      <c r="C31" s="9"/>
      <c r="D31" s="9"/>
      <c r="E31" s="9" t="s">
        <v>137</v>
      </c>
      <c r="F31" s="9"/>
      <c r="G31" s="9"/>
      <c r="H31" s="9" t="s">
        <v>138</v>
      </c>
      <c r="I31" s="9"/>
      <c r="J31" s="9"/>
    </row>
    <row r="32" spans="1:10">
      <c r="B32" t="s">
        <v>124</v>
      </c>
      <c r="C32" t="s">
        <v>125</v>
      </c>
      <c r="D32" t="s">
        <v>126</v>
      </c>
      <c r="E32" t="s">
        <v>124</v>
      </c>
      <c r="F32" t="s">
        <v>125</v>
      </c>
      <c r="G32" t="s">
        <v>126</v>
      </c>
      <c r="H32" t="s">
        <v>124</v>
      </c>
      <c r="I32" t="s">
        <v>125</v>
      </c>
      <c r="J32" t="s">
        <v>126</v>
      </c>
    </row>
    <row r="33" spans="1:16">
      <c r="A33" t="s">
        <v>115</v>
      </c>
      <c r="B33">
        <v>15</v>
      </c>
      <c r="C33">
        <v>22</v>
      </c>
      <c r="D33">
        <v>32</v>
      </c>
      <c r="E33">
        <v>2</v>
      </c>
      <c r="F33">
        <v>2</v>
      </c>
      <c r="G33">
        <v>4</v>
      </c>
      <c r="H33">
        <v>21</v>
      </c>
      <c r="I33">
        <v>27</v>
      </c>
      <c r="J33">
        <v>41</v>
      </c>
    </row>
    <row r="34" spans="1:16">
      <c r="A34" t="s">
        <v>116</v>
      </c>
      <c r="B34">
        <v>217</v>
      </c>
      <c r="C34">
        <v>210</v>
      </c>
      <c r="D34">
        <v>200</v>
      </c>
      <c r="E34">
        <v>230</v>
      </c>
      <c r="F34">
        <v>230</v>
      </c>
      <c r="G34">
        <v>228</v>
      </c>
      <c r="H34">
        <v>211</v>
      </c>
      <c r="I34">
        <v>205</v>
      </c>
      <c r="J34">
        <v>191</v>
      </c>
    </row>
    <row r="35" spans="1:16">
      <c r="A35" t="s">
        <v>117</v>
      </c>
      <c r="B35">
        <v>1219</v>
      </c>
      <c r="C35">
        <v>1345</v>
      </c>
      <c r="D35">
        <v>2325</v>
      </c>
      <c r="E35">
        <v>110</v>
      </c>
      <c r="F35">
        <v>166</v>
      </c>
      <c r="G35">
        <v>274</v>
      </c>
      <c r="H35">
        <v>1680</v>
      </c>
      <c r="I35">
        <v>1992</v>
      </c>
      <c r="J35">
        <v>3336</v>
      </c>
    </row>
    <row r="36" spans="1:16">
      <c r="A36" t="s">
        <v>118</v>
      </c>
      <c r="B36">
        <v>26689</v>
      </c>
      <c r="C36">
        <v>26563</v>
      </c>
      <c r="D36">
        <v>25583</v>
      </c>
      <c r="E36">
        <v>27798</v>
      </c>
      <c r="F36">
        <v>27742</v>
      </c>
      <c r="G36">
        <v>27634</v>
      </c>
      <c r="H36">
        <v>26228</v>
      </c>
      <c r="I36">
        <v>25916</v>
      </c>
      <c r="J36">
        <v>24572</v>
      </c>
    </row>
    <row r="37" spans="1:16">
      <c r="A37" t="s">
        <v>127</v>
      </c>
      <c r="B37">
        <v>1.51427286096</v>
      </c>
      <c r="C37">
        <v>2.0707027792499999</v>
      </c>
      <c r="D37">
        <v>1.76275268817</v>
      </c>
      <c r="E37">
        <v>2.1976284585000001</v>
      </c>
      <c r="F37">
        <v>1.4533263488699999</v>
      </c>
      <c r="G37">
        <v>1.7696247919100001</v>
      </c>
      <c r="H37">
        <v>1.55503554502</v>
      </c>
      <c r="I37">
        <v>1.7153026741099999</v>
      </c>
      <c r="J37">
        <v>1.5837586475300001</v>
      </c>
    </row>
    <row r="38" spans="1:16">
      <c r="A38" t="s">
        <v>128</v>
      </c>
      <c r="B38">
        <v>0.14320075682899999</v>
      </c>
      <c r="C38" s="17">
        <v>2.96405284119E-3</v>
      </c>
      <c r="D38" s="17">
        <v>5.67445294654E-3</v>
      </c>
      <c r="E38">
        <v>0.235878086131</v>
      </c>
      <c r="F38">
        <v>0.40391407622699999</v>
      </c>
      <c r="G38">
        <v>0.29663731465499998</v>
      </c>
      <c r="H38">
        <v>6.9675431436600002E-2</v>
      </c>
      <c r="I38" s="17">
        <v>1.41921852112E-2</v>
      </c>
      <c r="J38" s="17">
        <v>1.07705025037E-2</v>
      </c>
    </row>
    <row r="42" spans="1:16">
      <c r="B42" s="9" t="s">
        <v>69</v>
      </c>
      <c r="C42" s="9"/>
      <c r="D42" s="9"/>
      <c r="E42" s="9" t="s">
        <v>70</v>
      </c>
      <c r="F42" s="9"/>
      <c r="G42" s="9"/>
      <c r="H42" s="9" t="s">
        <v>71</v>
      </c>
      <c r="I42" s="9"/>
      <c r="J42" s="9"/>
      <c r="K42" s="9" t="s">
        <v>72</v>
      </c>
      <c r="L42" s="9"/>
      <c r="M42" s="9"/>
    </row>
    <row r="43" spans="1:16">
      <c r="A43">
        <v>1245</v>
      </c>
      <c r="B43" t="s">
        <v>124</v>
      </c>
      <c r="C43" t="s">
        <v>125</v>
      </c>
      <c r="D43" t="s">
        <v>126</v>
      </c>
      <c r="E43" t="s">
        <v>124</v>
      </c>
      <c r="F43" t="s">
        <v>125</v>
      </c>
      <c r="G43" t="s">
        <v>126</v>
      </c>
      <c r="H43" t="s">
        <v>124</v>
      </c>
      <c r="I43" t="s">
        <v>125</v>
      </c>
      <c r="J43" t="s">
        <v>126</v>
      </c>
      <c r="K43" t="s">
        <v>124</v>
      </c>
      <c r="L43" t="s">
        <v>125</v>
      </c>
      <c r="M43" t="s">
        <v>126</v>
      </c>
      <c r="N43" t="s">
        <v>124</v>
      </c>
      <c r="O43" t="s">
        <v>125</v>
      </c>
      <c r="P43" t="s">
        <v>126</v>
      </c>
    </row>
    <row r="44" spans="1:16">
      <c r="A44" t="s">
        <v>115</v>
      </c>
      <c r="B44">
        <v>1</v>
      </c>
      <c r="C44">
        <v>1</v>
      </c>
      <c r="D44">
        <v>2</v>
      </c>
      <c r="E44">
        <v>1</v>
      </c>
      <c r="F44">
        <v>1</v>
      </c>
      <c r="G44">
        <v>2</v>
      </c>
      <c r="H44">
        <v>37</v>
      </c>
      <c r="I44">
        <v>32</v>
      </c>
      <c r="J44">
        <v>60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</row>
    <row r="45" spans="1:16">
      <c r="A45" t="s">
        <v>116</v>
      </c>
      <c r="B45">
        <v>231</v>
      </c>
      <c r="C45">
        <v>231</v>
      </c>
      <c r="D45">
        <v>230</v>
      </c>
      <c r="E45">
        <v>231</v>
      </c>
      <c r="F45">
        <v>231</v>
      </c>
      <c r="G45">
        <v>230</v>
      </c>
      <c r="H45">
        <v>195</v>
      </c>
      <c r="I45">
        <v>200</v>
      </c>
      <c r="J45">
        <v>172</v>
      </c>
      <c r="K45">
        <v>232</v>
      </c>
      <c r="L45">
        <v>231</v>
      </c>
      <c r="M45">
        <v>231</v>
      </c>
      <c r="N45">
        <v>232</v>
      </c>
      <c r="O45">
        <v>232</v>
      </c>
      <c r="P45">
        <v>232</v>
      </c>
    </row>
    <row r="46" spans="1:16">
      <c r="A46" t="s">
        <v>117</v>
      </c>
      <c r="B46">
        <v>214</v>
      </c>
      <c r="C46">
        <v>271</v>
      </c>
      <c r="D46">
        <v>476</v>
      </c>
      <c r="E46">
        <v>108</v>
      </c>
      <c r="F46">
        <v>115</v>
      </c>
      <c r="G46">
        <v>220</v>
      </c>
      <c r="H46">
        <v>2863</v>
      </c>
      <c r="I46">
        <v>3785</v>
      </c>
      <c r="J46">
        <v>5952</v>
      </c>
      <c r="K46">
        <v>102</v>
      </c>
      <c r="L46">
        <v>152</v>
      </c>
      <c r="M46">
        <v>252</v>
      </c>
      <c r="N46">
        <v>5</v>
      </c>
      <c r="O46">
        <v>8</v>
      </c>
      <c r="P46">
        <v>13</v>
      </c>
    </row>
    <row r="47" spans="1:16">
      <c r="A47" t="s">
        <v>118</v>
      </c>
      <c r="B47">
        <v>27694</v>
      </c>
      <c r="C47">
        <v>27637</v>
      </c>
      <c r="D47">
        <v>27432</v>
      </c>
      <c r="E47">
        <v>27800</v>
      </c>
      <c r="F47">
        <v>27793</v>
      </c>
      <c r="G47">
        <v>27688</v>
      </c>
      <c r="H47">
        <v>25045</v>
      </c>
      <c r="I47">
        <v>24123</v>
      </c>
      <c r="J47">
        <v>21956</v>
      </c>
      <c r="K47">
        <v>27806</v>
      </c>
      <c r="L47">
        <v>27756</v>
      </c>
      <c r="M47">
        <v>27656</v>
      </c>
      <c r="N47">
        <v>27903</v>
      </c>
      <c r="O47">
        <v>27900</v>
      </c>
      <c r="P47">
        <v>27895</v>
      </c>
    </row>
    <row r="48" spans="1:16">
      <c r="A48" t="s">
        <v>119</v>
      </c>
      <c r="B48">
        <v>0.56024193874700001</v>
      </c>
      <c r="C48">
        <v>0.44149454481599998</v>
      </c>
      <c r="D48">
        <v>0.50116916331799999</v>
      </c>
      <c r="E48">
        <v>1.1143578643600001</v>
      </c>
      <c r="F48">
        <v>1.04626388105</v>
      </c>
      <c r="G48">
        <v>1.09446640316</v>
      </c>
      <c r="H48">
        <v>1.6622943478700001</v>
      </c>
      <c r="I48">
        <v>1.02108322325</v>
      </c>
      <c r="J48">
        <v>1.2903225806500001</v>
      </c>
      <c r="K48">
        <v>0</v>
      </c>
      <c r="L48">
        <v>0.79052745500099997</v>
      </c>
      <c r="M48">
        <v>0.47510822510799999</v>
      </c>
      <c r="N48">
        <v>0</v>
      </c>
      <c r="O48">
        <v>0</v>
      </c>
      <c r="P48">
        <v>0</v>
      </c>
    </row>
    <row r="49" spans="1:16">
      <c r="A49" t="s">
        <v>120</v>
      </c>
      <c r="B49">
        <v>1</v>
      </c>
      <c r="C49">
        <v>0.730900977984</v>
      </c>
      <c r="D49">
        <v>0.446784598064</v>
      </c>
      <c r="E49">
        <v>0.59508801323399996</v>
      </c>
      <c r="F49">
        <v>0.61797402043000005</v>
      </c>
      <c r="G49">
        <v>0.70606381658700001</v>
      </c>
      <c r="H49" s="17">
        <v>6.5308080919799999E-3</v>
      </c>
      <c r="I49">
        <v>0.92318634080200002</v>
      </c>
      <c r="J49">
        <v>9.1295418337699996E-2</v>
      </c>
      <c r="K49">
        <v>1</v>
      </c>
      <c r="L49">
        <v>1</v>
      </c>
      <c r="M49">
        <v>0.72757152893699995</v>
      </c>
      <c r="N49">
        <v>1</v>
      </c>
      <c r="O49">
        <v>1</v>
      </c>
      <c r="P49">
        <v>1</v>
      </c>
    </row>
    <row r="53" spans="1:16">
      <c r="E53">
        <v>1.292036</v>
      </c>
      <c r="F53">
        <v>1.399098</v>
      </c>
      <c r="G53">
        <v>1.4007529999999999</v>
      </c>
      <c r="I53">
        <v>1.858741</v>
      </c>
      <c r="J53">
        <v>0</v>
      </c>
      <c r="K53">
        <v>0.76954299999999998</v>
      </c>
    </row>
    <row r="54" spans="1:16">
      <c r="E54">
        <v>0.50863800000000003</v>
      </c>
      <c r="F54">
        <v>0.54042900000000005</v>
      </c>
      <c r="G54">
        <v>0.36025099999999999</v>
      </c>
      <c r="I54">
        <v>0.42058699999999999</v>
      </c>
      <c r="J54">
        <v>1</v>
      </c>
      <c r="K54">
        <v>1</v>
      </c>
    </row>
    <row r="60" spans="1:16">
      <c r="B60" s="18" t="s">
        <v>36</v>
      </c>
      <c r="C60" s="18" t="s">
        <v>37</v>
      </c>
      <c r="D60" s="9"/>
      <c r="E60" s="9"/>
      <c r="F60" s="9"/>
    </row>
    <row r="61" spans="1:16">
      <c r="A61" t="s">
        <v>115</v>
      </c>
      <c r="B61">
        <v>7</v>
      </c>
      <c r="C61">
        <v>41</v>
      </c>
    </row>
    <row r="62" spans="1:16">
      <c r="A62" t="s">
        <v>116</v>
      </c>
      <c r="B62">
        <v>225</v>
      </c>
      <c r="C62">
        <v>191</v>
      </c>
      <c r="M62" t="s">
        <v>140</v>
      </c>
    </row>
    <row r="63" spans="1:16">
      <c r="A63" t="s">
        <v>117</v>
      </c>
      <c r="B63">
        <v>620</v>
      </c>
      <c r="C63">
        <v>3336</v>
      </c>
      <c r="M63" t="s">
        <v>121</v>
      </c>
      <c r="O63">
        <v>1.5833969999999999</v>
      </c>
      <c r="P63" t="s">
        <v>128</v>
      </c>
    </row>
    <row r="64" spans="1:16">
      <c r="A64" t="s">
        <v>118</v>
      </c>
      <c r="B64">
        <v>27288</v>
      </c>
      <c r="C64">
        <v>24572</v>
      </c>
      <c r="E64">
        <f>SUM(C63:C64)</f>
        <v>27908</v>
      </c>
      <c r="M64" t="s">
        <v>122</v>
      </c>
      <c r="O64">
        <v>2.175465</v>
      </c>
      <c r="P64" t="s">
        <v>128</v>
      </c>
    </row>
    <row r="65" spans="1:16">
      <c r="A65" t="s">
        <v>127</v>
      </c>
      <c r="B65" s="15">
        <v>1.3696415770599999</v>
      </c>
      <c r="C65" s="15">
        <v>1.5837586475300001</v>
      </c>
      <c r="M65" t="s">
        <v>123</v>
      </c>
      <c r="O65">
        <v>1.9227529999999999</v>
      </c>
      <c r="P65" t="s">
        <v>128</v>
      </c>
    </row>
    <row r="66" spans="1:16">
      <c r="A66" t="s">
        <v>128</v>
      </c>
      <c r="B66" s="15">
        <v>0.36832360796699998</v>
      </c>
      <c r="C66" s="20">
        <v>1.07705025037E-2</v>
      </c>
      <c r="M66" t="s">
        <v>139</v>
      </c>
    </row>
    <row r="67" spans="1:16">
      <c r="M67" t="s">
        <v>121</v>
      </c>
      <c r="O67">
        <v>1.6545620000000001</v>
      </c>
      <c r="P67" t="s">
        <v>128</v>
      </c>
    </row>
  </sheetData>
  <mergeCells count="18">
    <mergeCell ref="B42:D42"/>
    <mergeCell ref="E42:G42"/>
    <mergeCell ref="H42:J42"/>
    <mergeCell ref="K42:M42"/>
    <mergeCell ref="D60:F60"/>
    <mergeCell ref="B21:D21"/>
    <mergeCell ref="E21:G21"/>
    <mergeCell ref="H21:J21"/>
    <mergeCell ref="B31:D31"/>
    <mergeCell ref="E31:G31"/>
    <mergeCell ref="H31:J31"/>
    <mergeCell ref="B1:D1"/>
    <mergeCell ref="E1:G1"/>
    <mergeCell ref="H1:J1"/>
    <mergeCell ref="K1:M1"/>
    <mergeCell ref="B11:D11"/>
    <mergeCell ref="E11:G11"/>
    <mergeCell ref="H11:J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OLD</vt:lpstr>
      <vt:lpstr>EnrichmentAnalysis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Monnahan</dc:creator>
  <cp:lastModifiedBy>Patrick Monnahan</cp:lastModifiedBy>
  <dcterms:created xsi:type="dcterms:W3CDTF">2016-02-05T02:51:25Z</dcterms:created>
  <dcterms:modified xsi:type="dcterms:W3CDTF">2016-06-15T20:31:26Z</dcterms:modified>
</cp:coreProperties>
</file>