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D:\Google Drive\Research Group\euroSAMPL-pKa\"/>
    </mc:Choice>
  </mc:AlternateContent>
  <xr:revisionPtr revIDLastSave="0" documentId="13_ncr:1_{8580F4F5-1986-4E4B-A46E-4D9E73458241}" xr6:coauthVersionLast="36" xr6:coauthVersionMax="36" xr10:uidLastSave="{00000000-0000-0000-0000-000000000000}"/>
  <bookViews>
    <workbookView xWindow="0" yWindow="0" windowWidth="22260" windowHeight="12645" activeTab="8" xr2:uid="{00000000-000D-0000-FFFF-FFFF00000000}"/>
  </bookViews>
  <sheets>
    <sheet name="B3LYP FINAL" sheetId="9" r:id="rId1"/>
    <sheet name="B3LYP" sheetId="1" r:id="rId2"/>
    <sheet name="CCSD(T)" sheetId="3" r:id="rId3"/>
    <sheet name="HA-GAS-Energies" sheetId="7" r:id="rId4"/>
    <sheet name="HA-WAT-Energies" sheetId="8" r:id="rId5"/>
    <sheet name="A-GAS-Energies" sheetId="5" r:id="rId6"/>
    <sheet name="A-WAT-Energies" sheetId="6" r:id="rId7"/>
    <sheet name="Sheet2" sheetId="4" r:id="rId8"/>
    <sheet name="Pandas" sheetId="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2" l="1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" i="2"/>
  <c r="G11" i="5" l="1"/>
  <c r="R36" i="9"/>
  <c r="Q36" i="9"/>
  <c r="P36" i="9"/>
  <c r="O37" i="9"/>
  <c r="P37" i="9" s="1"/>
  <c r="L37" i="9"/>
  <c r="K37" i="9"/>
  <c r="M37" i="9" s="1"/>
  <c r="N37" i="9" s="1"/>
  <c r="O36" i="9"/>
  <c r="L36" i="9"/>
  <c r="K36" i="9"/>
  <c r="O35" i="9"/>
  <c r="P35" i="9" s="1"/>
  <c r="L35" i="9"/>
  <c r="K35" i="9"/>
  <c r="O34" i="9"/>
  <c r="P34" i="9" s="1"/>
  <c r="L34" i="9"/>
  <c r="K34" i="9"/>
  <c r="O33" i="9"/>
  <c r="P33" i="9" s="1"/>
  <c r="L33" i="9"/>
  <c r="M33" i="9" s="1"/>
  <c r="N33" i="9" s="1"/>
  <c r="K33" i="9"/>
  <c r="P32" i="9"/>
  <c r="O32" i="9"/>
  <c r="L32" i="9"/>
  <c r="K32" i="9"/>
  <c r="O31" i="9"/>
  <c r="P31" i="9" s="1"/>
  <c r="L31" i="9"/>
  <c r="K31" i="9"/>
  <c r="O30" i="9"/>
  <c r="P30" i="9" s="1"/>
  <c r="L30" i="9"/>
  <c r="K30" i="9"/>
  <c r="M30" i="9" s="1"/>
  <c r="N30" i="9" s="1"/>
  <c r="O29" i="9"/>
  <c r="P29" i="9" s="1"/>
  <c r="Q29" i="9" s="1"/>
  <c r="R29" i="9" s="1"/>
  <c r="L29" i="9"/>
  <c r="M29" i="9" s="1"/>
  <c r="N29" i="9" s="1"/>
  <c r="K29" i="9"/>
  <c r="O28" i="9"/>
  <c r="P28" i="9" s="1"/>
  <c r="L28" i="9"/>
  <c r="K28" i="9"/>
  <c r="O27" i="9"/>
  <c r="P27" i="9" s="1"/>
  <c r="L27" i="9"/>
  <c r="K27" i="9"/>
  <c r="O26" i="9"/>
  <c r="P26" i="9" s="1"/>
  <c r="L26" i="9"/>
  <c r="K26" i="9"/>
  <c r="P25" i="9"/>
  <c r="O25" i="9"/>
  <c r="L25" i="9"/>
  <c r="K25" i="9"/>
  <c r="O24" i="9"/>
  <c r="P24" i="9" s="1"/>
  <c r="L24" i="9"/>
  <c r="M24" i="9" s="1"/>
  <c r="N24" i="9" s="1"/>
  <c r="K24" i="9"/>
  <c r="O23" i="9"/>
  <c r="P23" i="9" s="1"/>
  <c r="L23" i="9"/>
  <c r="K23" i="9"/>
  <c r="M23" i="9" s="1"/>
  <c r="N23" i="9" s="1"/>
  <c r="O22" i="9"/>
  <c r="P22" i="9" s="1"/>
  <c r="L22" i="9"/>
  <c r="M22" i="9" s="1"/>
  <c r="N22" i="9" s="1"/>
  <c r="K22" i="9"/>
  <c r="O21" i="9"/>
  <c r="P21" i="9" s="1"/>
  <c r="L21" i="9"/>
  <c r="K21" i="9"/>
  <c r="O20" i="9"/>
  <c r="P20" i="9" s="1"/>
  <c r="L20" i="9"/>
  <c r="K20" i="9"/>
  <c r="O19" i="9"/>
  <c r="P19" i="9" s="1"/>
  <c r="L19" i="9"/>
  <c r="K19" i="9"/>
  <c r="O18" i="9"/>
  <c r="P18" i="9" s="1"/>
  <c r="L18" i="9"/>
  <c r="M18" i="9" s="1"/>
  <c r="N18" i="9" s="1"/>
  <c r="K18" i="9"/>
  <c r="O17" i="9"/>
  <c r="P17" i="9" s="1"/>
  <c r="L17" i="9"/>
  <c r="K17" i="9"/>
  <c r="O16" i="9"/>
  <c r="P16" i="9" s="1"/>
  <c r="L16" i="9"/>
  <c r="K16" i="9"/>
  <c r="M16" i="9" s="1"/>
  <c r="N16" i="9" s="1"/>
  <c r="O15" i="9"/>
  <c r="P15" i="9" s="1"/>
  <c r="L15" i="9"/>
  <c r="M15" i="9" s="1"/>
  <c r="N15" i="9" s="1"/>
  <c r="K15" i="9"/>
  <c r="O14" i="9"/>
  <c r="P14" i="9" s="1"/>
  <c r="L14" i="9"/>
  <c r="K14" i="9"/>
  <c r="O13" i="9"/>
  <c r="P13" i="9" s="1"/>
  <c r="L13" i="9"/>
  <c r="M13" i="9" s="1"/>
  <c r="N13" i="9" s="1"/>
  <c r="K13" i="9"/>
  <c r="O12" i="9"/>
  <c r="P12" i="9" s="1"/>
  <c r="L12" i="9"/>
  <c r="M12" i="9" s="1"/>
  <c r="N12" i="9" s="1"/>
  <c r="K12" i="9"/>
  <c r="O11" i="9"/>
  <c r="P11" i="9" s="1"/>
  <c r="L11" i="9"/>
  <c r="M11" i="9" s="1"/>
  <c r="N11" i="9" s="1"/>
  <c r="K11" i="9"/>
  <c r="O10" i="9"/>
  <c r="P10" i="9" s="1"/>
  <c r="Q10" i="9" s="1"/>
  <c r="R10" i="9" s="1"/>
  <c r="L10" i="9"/>
  <c r="M10" i="9" s="1"/>
  <c r="N10" i="9" s="1"/>
  <c r="K10" i="9"/>
  <c r="O9" i="9"/>
  <c r="P9" i="9" s="1"/>
  <c r="L9" i="9"/>
  <c r="K9" i="9"/>
  <c r="M9" i="9" s="1"/>
  <c r="N9" i="9" s="1"/>
  <c r="O8" i="9"/>
  <c r="P8" i="9" s="1"/>
  <c r="L8" i="9"/>
  <c r="M8" i="9" s="1"/>
  <c r="N8" i="9" s="1"/>
  <c r="K8" i="9"/>
  <c r="O7" i="9"/>
  <c r="P7" i="9" s="1"/>
  <c r="L7" i="9"/>
  <c r="K7" i="9"/>
  <c r="O6" i="9"/>
  <c r="P6" i="9" s="1"/>
  <c r="L6" i="9"/>
  <c r="K6" i="9"/>
  <c r="O5" i="9"/>
  <c r="P5" i="9" s="1"/>
  <c r="L5" i="9"/>
  <c r="M5" i="9" s="1"/>
  <c r="N5" i="9" s="1"/>
  <c r="K5" i="9"/>
  <c r="O4" i="9"/>
  <c r="P4" i="9" s="1"/>
  <c r="L4" i="9"/>
  <c r="K4" i="9"/>
  <c r="O3" i="9"/>
  <c r="P3" i="9" s="1"/>
  <c r="L3" i="9"/>
  <c r="M3" i="9" s="1"/>
  <c r="N3" i="9" s="1"/>
  <c r="K3" i="9"/>
  <c r="K31" i="3"/>
  <c r="L32" i="3"/>
  <c r="L31" i="3"/>
  <c r="M31" i="3"/>
  <c r="N31" i="3" s="1"/>
  <c r="K29" i="3"/>
  <c r="L29" i="3"/>
  <c r="M29" i="3" s="1"/>
  <c r="N29" i="3" s="1"/>
  <c r="O29" i="3"/>
  <c r="P29" i="3" s="1"/>
  <c r="K30" i="3"/>
  <c r="L30" i="3"/>
  <c r="M30" i="3"/>
  <c r="N30" i="3"/>
  <c r="O30" i="3"/>
  <c r="P30" i="3"/>
  <c r="Q30" i="3"/>
  <c r="R30" i="3"/>
  <c r="O31" i="3"/>
  <c r="P31" i="3" s="1"/>
  <c r="K32" i="3"/>
  <c r="M32" i="3"/>
  <c r="N32" i="3" s="1"/>
  <c r="O32" i="3"/>
  <c r="P32" i="3"/>
  <c r="K33" i="3"/>
  <c r="L33" i="3"/>
  <c r="M33" i="3" s="1"/>
  <c r="N33" i="3" s="1"/>
  <c r="O33" i="3"/>
  <c r="P33" i="3"/>
  <c r="K34" i="3"/>
  <c r="L34" i="3"/>
  <c r="M34" i="3" s="1"/>
  <c r="N34" i="3" s="1"/>
  <c r="O34" i="3"/>
  <c r="P34" i="3"/>
  <c r="K35" i="3"/>
  <c r="L35" i="3"/>
  <c r="M35" i="3"/>
  <c r="N35" i="3"/>
  <c r="O35" i="3"/>
  <c r="P35" i="3"/>
  <c r="Q35" i="3" s="1"/>
  <c r="R35" i="3" s="1"/>
  <c r="K36" i="3"/>
  <c r="L36" i="3"/>
  <c r="M36" i="3" s="1"/>
  <c r="N36" i="3" s="1"/>
  <c r="O36" i="3"/>
  <c r="P36" i="3" s="1"/>
  <c r="K37" i="3"/>
  <c r="L37" i="3"/>
  <c r="M37" i="3"/>
  <c r="N37" i="3"/>
  <c r="O37" i="3"/>
  <c r="P37" i="3"/>
  <c r="Q37" i="3"/>
  <c r="R37" i="3" s="1"/>
  <c r="K38" i="3"/>
  <c r="L38" i="3"/>
  <c r="M38" i="3"/>
  <c r="N38" i="3" s="1"/>
  <c r="Q38" i="3" s="1"/>
  <c r="R38" i="3" s="1"/>
  <c r="O38" i="3"/>
  <c r="P38" i="3"/>
  <c r="K39" i="3"/>
  <c r="L39" i="3"/>
  <c r="M39" i="3"/>
  <c r="N39" i="3" s="1"/>
  <c r="Q39" i="3" s="1"/>
  <c r="R39" i="3" s="1"/>
  <c r="O39" i="3"/>
  <c r="P39" i="3"/>
  <c r="K40" i="3"/>
  <c r="M40" i="3" s="1"/>
  <c r="N40" i="3" s="1"/>
  <c r="L40" i="3"/>
  <c r="O40" i="3"/>
  <c r="P40" i="3"/>
  <c r="K41" i="3"/>
  <c r="L41" i="3"/>
  <c r="M41" i="3"/>
  <c r="N41" i="3"/>
  <c r="O41" i="3"/>
  <c r="P41" i="3"/>
  <c r="Q41" i="3"/>
  <c r="R41" i="3"/>
  <c r="K42" i="3"/>
  <c r="L42" i="3"/>
  <c r="M42" i="3"/>
  <c r="N42" i="3"/>
  <c r="O42" i="3"/>
  <c r="P42" i="3"/>
  <c r="Q42" i="3"/>
  <c r="R42" i="3" s="1"/>
  <c r="O3" i="1"/>
  <c r="P3" i="1"/>
  <c r="R3" i="1"/>
  <c r="Q3" i="1"/>
  <c r="O4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" i="1"/>
  <c r="L3" i="1"/>
  <c r="K3" i="1"/>
  <c r="M20" i="9" l="1"/>
  <c r="N20" i="9" s="1"/>
  <c r="Q20" i="9" s="1"/>
  <c r="R20" i="9" s="1"/>
  <c r="M25" i="9"/>
  <c r="N25" i="9" s="1"/>
  <c r="M19" i="9"/>
  <c r="N19" i="9" s="1"/>
  <c r="M14" i="9"/>
  <c r="N14" i="9" s="1"/>
  <c r="M4" i="9"/>
  <c r="N4" i="9" s="1"/>
  <c r="M28" i="9"/>
  <c r="N28" i="9" s="1"/>
  <c r="M32" i="9"/>
  <c r="N32" i="9" s="1"/>
  <c r="M36" i="9"/>
  <c r="N36" i="9" s="1"/>
  <c r="M35" i="9"/>
  <c r="N35" i="9" s="1"/>
  <c r="M34" i="9"/>
  <c r="N34" i="9" s="1"/>
  <c r="M31" i="9"/>
  <c r="N31" i="9" s="1"/>
  <c r="M27" i="9"/>
  <c r="N27" i="9" s="1"/>
  <c r="M26" i="9"/>
  <c r="N26" i="9" s="1"/>
  <c r="Q26" i="9" s="1"/>
  <c r="R26" i="9" s="1"/>
  <c r="M21" i="9"/>
  <c r="N21" i="9" s="1"/>
  <c r="M17" i="9"/>
  <c r="N17" i="9" s="1"/>
  <c r="M7" i="9"/>
  <c r="N7" i="9" s="1"/>
  <c r="Q7" i="9" s="1"/>
  <c r="R7" i="9" s="1"/>
  <c r="M6" i="9"/>
  <c r="N6" i="9" s="1"/>
  <c r="Q13" i="9"/>
  <c r="R13" i="9" s="1"/>
  <c r="Q12" i="9"/>
  <c r="R12" i="9" s="1"/>
  <c r="Q34" i="9"/>
  <c r="R34" i="9" s="1"/>
  <c r="Q22" i="9"/>
  <c r="R22" i="9" s="1"/>
  <c r="Q23" i="9"/>
  <c r="R23" i="9" s="1"/>
  <c r="Q5" i="9"/>
  <c r="R5" i="9" s="1"/>
  <c r="Q15" i="9"/>
  <c r="R15" i="9" s="1"/>
  <c r="Q17" i="9"/>
  <c r="R17" i="9" s="1"/>
  <c r="Q31" i="9"/>
  <c r="R31" i="9" s="1"/>
  <c r="Q33" i="9"/>
  <c r="R33" i="9" s="1"/>
  <c r="Q11" i="9"/>
  <c r="R11" i="9" s="1"/>
  <c r="Q30" i="9"/>
  <c r="R30" i="9" s="1"/>
  <c r="Q4" i="9"/>
  <c r="R4" i="9" s="1"/>
  <c r="Q14" i="9"/>
  <c r="R14" i="9" s="1"/>
  <c r="Q24" i="9"/>
  <c r="R24" i="9" s="1"/>
  <c r="Q6" i="9"/>
  <c r="R6" i="9" s="1"/>
  <c r="Q16" i="9"/>
  <c r="R16" i="9" s="1"/>
  <c r="Q35" i="9"/>
  <c r="R35" i="9" s="1"/>
  <c r="Q27" i="9"/>
  <c r="R27" i="9" s="1"/>
  <c r="Q21" i="9"/>
  <c r="R21" i="9" s="1"/>
  <c r="Q3" i="9"/>
  <c r="R3" i="9" s="1"/>
  <c r="Q32" i="9"/>
  <c r="R32" i="9" s="1"/>
  <c r="Q25" i="9"/>
  <c r="R25" i="9" s="1"/>
  <c r="Q8" i="9"/>
  <c r="R8" i="9" s="1"/>
  <c r="Q18" i="9"/>
  <c r="R18" i="9" s="1"/>
  <c r="Q9" i="9"/>
  <c r="R9" i="9" s="1"/>
  <c r="Q19" i="9"/>
  <c r="R19" i="9" s="1"/>
  <c r="Q28" i="9"/>
  <c r="R28" i="9" s="1"/>
  <c r="Q37" i="9"/>
  <c r="R37" i="9" s="1"/>
  <c r="Q40" i="3"/>
  <c r="R40" i="3" s="1"/>
  <c r="Q32" i="3"/>
  <c r="R32" i="3" s="1"/>
  <c r="Q36" i="3"/>
  <c r="R36" i="3" s="1"/>
  <c r="Q31" i="3"/>
  <c r="R31" i="3" s="1"/>
  <c r="Q34" i="3"/>
  <c r="R34" i="3" s="1"/>
  <c r="Q29" i="3"/>
  <c r="R29" i="3" s="1"/>
  <c r="Q33" i="3"/>
  <c r="R33" i="3" s="1"/>
  <c r="O2" i="3"/>
  <c r="P2" i="3" s="1"/>
  <c r="L2" i="3"/>
  <c r="K2" i="3"/>
  <c r="O3" i="3"/>
  <c r="P3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24" i="3"/>
  <c r="P24" i="3" s="1"/>
  <c r="O25" i="3"/>
  <c r="P25" i="3" s="1"/>
  <c r="O26" i="3"/>
  <c r="P26" i="3" s="1"/>
  <c r="O27" i="3"/>
  <c r="P27" i="3" s="1"/>
  <c r="O28" i="3"/>
  <c r="P28" i="3" s="1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M2" i="3" l="1"/>
  <c r="N2" i="3" s="1"/>
  <c r="M14" i="3"/>
  <c r="N14" i="3" s="1"/>
  <c r="Q14" i="3" s="1"/>
  <c r="R14" i="3" s="1"/>
  <c r="M15" i="3"/>
  <c r="N15" i="3" s="1"/>
  <c r="Q15" i="3" s="1"/>
  <c r="R15" i="3" s="1"/>
  <c r="M28" i="3"/>
  <c r="N28" i="3" s="1"/>
  <c r="Q28" i="3" s="1"/>
  <c r="R28" i="3" s="1"/>
  <c r="M16" i="3"/>
  <c r="N16" i="3" s="1"/>
  <c r="Q16" i="3" s="1"/>
  <c r="R16" i="3" s="1"/>
  <c r="Q2" i="3"/>
  <c r="R2" i="3" s="1"/>
  <c r="M20" i="3"/>
  <c r="N20" i="3" s="1"/>
  <c r="Q20" i="3" s="1"/>
  <c r="R20" i="3" s="1"/>
  <c r="M7" i="3"/>
  <c r="N7" i="3" s="1"/>
  <c r="Q7" i="3" s="1"/>
  <c r="R7" i="3" s="1"/>
  <c r="M21" i="3"/>
  <c r="N21" i="3" s="1"/>
  <c r="Q21" i="3" s="1"/>
  <c r="R21" i="3" s="1"/>
  <c r="M3" i="3"/>
  <c r="N3" i="3" s="1"/>
  <c r="Q3" i="3" s="1"/>
  <c r="R3" i="3" s="1"/>
  <c r="M19" i="3"/>
  <c r="N19" i="3" s="1"/>
  <c r="Q19" i="3" s="1"/>
  <c r="R19" i="3" s="1"/>
  <c r="M6" i="3"/>
  <c r="N6" i="3" s="1"/>
  <c r="Q6" i="3" s="1"/>
  <c r="R6" i="3" s="1"/>
  <c r="M22" i="3"/>
  <c r="N22" i="3" s="1"/>
  <c r="Q22" i="3" s="1"/>
  <c r="R22" i="3" s="1"/>
  <c r="M9" i="3"/>
  <c r="N9" i="3" s="1"/>
  <c r="Q9" i="3" s="1"/>
  <c r="R9" i="3" s="1"/>
  <c r="M24" i="3"/>
  <c r="N24" i="3" s="1"/>
  <c r="Q24" i="3" s="1"/>
  <c r="R24" i="3" s="1"/>
  <c r="M25" i="3"/>
  <c r="N25" i="3" s="1"/>
  <c r="Q25" i="3" s="1"/>
  <c r="R25" i="3" s="1"/>
  <c r="M12" i="3"/>
  <c r="N12" i="3" s="1"/>
  <c r="Q12" i="3" s="1"/>
  <c r="R12" i="3" s="1"/>
  <c r="M27" i="3"/>
  <c r="N27" i="3" s="1"/>
  <c r="Q27" i="3" s="1"/>
  <c r="R27" i="3" s="1"/>
  <c r="M5" i="3"/>
  <c r="N5" i="3" s="1"/>
  <c r="Q5" i="3" s="1"/>
  <c r="R5" i="3" s="1"/>
  <c r="M26" i="3"/>
  <c r="N26" i="3" s="1"/>
  <c r="Q26" i="3" s="1"/>
  <c r="R26" i="3" s="1"/>
  <c r="M17" i="3"/>
  <c r="N17" i="3" s="1"/>
  <c r="Q17" i="3" s="1"/>
  <c r="R17" i="3" s="1"/>
  <c r="M8" i="3"/>
  <c r="N8" i="3" s="1"/>
  <c r="Q8" i="3" s="1"/>
  <c r="R8" i="3" s="1"/>
  <c r="M23" i="3"/>
  <c r="N23" i="3" s="1"/>
  <c r="Q23" i="3" s="1"/>
  <c r="R23" i="3" s="1"/>
  <c r="M4" i="3"/>
  <c r="N4" i="3" s="1"/>
  <c r="Q4" i="3" s="1"/>
  <c r="R4" i="3" s="1"/>
  <c r="M18" i="3"/>
  <c r="N18" i="3" s="1"/>
  <c r="Q18" i="3" s="1"/>
  <c r="R18" i="3" s="1"/>
  <c r="M10" i="3"/>
  <c r="N10" i="3" s="1"/>
  <c r="Q10" i="3" s="1"/>
  <c r="R10" i="3" s="1"/>
  <c r="M11" i="3"/>
  <c r="N11" i="3" s="1"/>
  <c r="Q11" i="3" s="1"/>
  <c r="R11" i="3" s="1"/>
  <c r="M13" i="3"/>
  <c r="N13" i="3" s="1"/>
  <c r="Q13" i="3" s="1"/>
  <c r="R13" i="3" s="1"/>
  <c r="K4" i="1" l="1"/>
  <c r="L4" i="1"/>
  <c r="K5" i="1"/>
  <c r="L5" i="1"/>
  <c r="K6" i="1"/>
  <c r="L6" i="1"/>
  <c r="K7" i="1"/>
  <c r="N7" i="1" s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N34" i="1"/>
  <c r="N35" i="1"/>
  <c r="N37" i="1"/>
  <c r="O37" i="1"/>
  <c r="P37" i="1"/>
  <c r="O26" i="1"/>
  <c r="P26" i="1"/>
  <c r="O27" i="1"/>
  <c r="P27" i="1"/>
  <c r="O28" i="1"/>
  <c r="P28" i="1"/>
  <c r="O29" i="1"/>
  <c r="P29" i="1" s="1"/>
  <c r="O30" i="1"/>
  <c r="P30" i="1" s="1"/>
  <c r="O31" i="1"/>
  <c r="P31" i="1"/>
  <c r="O32" i="1"/>
  <c r="P32" i="1"/>
  <c r="O33" i="1"/>
  <c r="P33" i="1"/>
  <c r="O34" i="1"/>
  <c r="P34" i="1" s="1"/>
  <c r="O35" i="1"/>
  <c r="P35" i="1" s="1"/>
  <c r="N36" i="1"/>
  <c r="O36" i="1"/>
  <c r="P36" i="1" s="1"/>
  <c r="P9" i="1"/>
  <c r="P10" i="1"/>
  <c r="P12" i="1"/>
  <c r="P13" i="1"/>
  <c r="P14" i="1"/>
  <c r="P15" i="1"/>
  <c r="P16" i="1"/>
  <c r="P22" i="1"/>
  <c r="P23" i="1"/>
  <c r="P4" i="1"/>
  <c r="O5" i="1"/>
  <c r="P5" i="1" s="1"/>
  <c r="O6" i="1"/>
  <c r="P6" i="1" s="1"/>
  <c r="O7" i="1"/>
  <c r="P7" i="1" s="1"/>
  <c r="O8" i="1"/>
  <c r="P8" i="1" s="1"/>
  <c r="O9" i="1"/>
  <c r="O10" i="1"/>
  <c r="O11" i="1"/>
  <c r="P11" i="1" s="1"/>
  <c r="O12" i="1"/>
  <c r="O13" i="1"/>
  <c r="O14" i="1"/>
  <c r="O15" i="1"/>
  <c r="O16" i="1"/>
  <c r="O17" i="1"/>
  <c r="P17" i="1" s="1"/>
  <c r="O18" i="1"/>
  <c r="P18" i="1" s="1"/>
  <c r="O19" i="1"/>
  <c r="P19" i="1" s="1"/>
  <c r="O20" i="1"/>
  <c r="P20" i="1" s="1"/>
  <c r="O21" i="1"/>
  <c r="P21" i="1" s="1"/>
  <c r="O22" i="1"/>
  <c r="O23" i="1"/>
  <c r="O24" i="1"/>
  <c r="P24" i="1" s="1"/>
  <c r="O25" i="1"/>
  <c r="P25" i="1" s="1"/>
  <c r="M28" i="1" l="1"/>
  <c r="N17" i="1"/>
  <c r="N11" i="1"/>
  <c r="Q11" i="1" s="1"/>
  <c r="R11" i="1" s="1"/>
  <c r="N21" i="1"/>
  <c r="Q21" i="1" s="1"/>
  <c r="R21" i="1" s="1"/>
  <c r="N16" i="1"/>
  <c r="Q16" i="1" s="1"/>
  <c r="R16" i="1" s="1"/>
  <c r="N9" i="1"/>
  <c r="Q9" i="1" s="1"/>
  <c r="R9" i="1" s="1"/>
  <c r="N8" i="1"/>
  <c r="N19" i="1"/>
  <c r="Q19" i="1" s="1"/>
  <c r="R19" i="1" s="1"/>
  <c r="N18" i="1"/>
  <c r="Q18" i="1" s="1"/>
  <c r="R18" i="1" s="1"/>
  <c r="N33" i="1"/>
  <c r="N31" i="1"/>
  <c r="N27" i="1"/>
  <c r="Q27" i="1" s="1"/>
  <c r="R27" i="1" s="1"/>
  <c r="N30" i="1"/>
  <c r="Q30" i="1" s="1"/>
  <c r="R30" i="1" s="1"/>
  <c r="N26" i="1"/>
  <c r="Q26" i="1" s="1"/>
  <c r="R26" i="1" s="1"/>
  <c r="Q34" i="1"/>
  <c r="R34" i="1" s="1"/>
  <c r="N28" i="1"/>
  <c r="N20" i="1"/>
  <c r="Q20" i="1" s="1"/>
  <c r="R20" i="1" s="1"/>
  <c r="Q35" i="1"/>
  <c r="R35" i="1" s="1"/>
  <c r="Q31" i="1"/>
  <c r="R31" i="1" s="1"/>
  <c r="Q33" i="1"/>
  <c r="R33" i="1" s="1"/>
  <c r="N29" i="1"/>
  <c r="Q29" i="1" s="1"/>
  <c r="R29" i="1" s="1"/>
  <c r="Q28" i="1"/>
  <c r="R28" i="1" s="1"/>
  <c r="N32" i="1"/>
  <c r="Q32" i="1" s="1"/>
  <c r="R32" i="1" s="1"/>
  <c r="Q8" i="1"/>
  <c r="R8" i="1" s="1"/>
  <c r="Q37" i="1"/>
  <c r="R37" i="1" s="1"/>
  <c r="Q36" i="1"/>
  <c r="R36" i="1" s="1"/>
  <c r="N22" i="1"/>
  <c r="Q22" i="1" s="1"/>
  <c r="R22" i="1" s="1"/>
  <c r="Q7" i="1"/>
  <c r="R7" i="1" s="1"/>
  <c r="N25" i="1"/>
  <c r="Q25" i="1" s="1"/>
  <c r="R25" i="1" s="1"/>
  <c r="N24" i="1"/>
  <c r="Q24" i="1" s="1"/>
  <c r="R24" i="1" s="1"/>
  <c r="N23" i="1"/>
  <c r="Q23" i="1" s="1"/>
  <c r="R23" i="1" s="1"/>
  <c r="Q17" i="1"/>
  <c r="R17" i="1" s="1"/>
  <c r="N6" i="1"/>
  <c r="Q6" i="1" s="1"/>
  <c r="R6" i="1" s="1"/>
  <c r="N4" i="1"/>
  <c r="Q4" i="1" s="1"/>
  <c r="R4" i="1" s="1"/>
  <c r="N5" i="1"/>
  <c r="Q5" i="1" s="1"/>
  <c r="R5" i="1" s="1"/>
  <c r="N15" i="1"/>
  <c r="Q15" i="1" s="1"/>
  <c r="R15" i="1" s="1"/>
  <c r="N14" i="1"/>
  <c r="Q14" i="1" s="1"/>
  <c r="R14" i="1" s="1"/>
  <c r="N13" i="1"/>
  <c r="Q13" i="1" s="1"/>
  <c r="R13" i="1" s="1"/>
  <c r="N12" i="1"/>
  <c r="Q12" i="1" s="1"/>
  <c r="R12" i="1" s="1"/>
  <c r="N10" i="1"/>
  <c r="Q10" i="1" s="1"/>
  <c r="R10" i="1" s="1"/>
</calcChain>
</file>

<file path=xl/sharedStrings.xml><?xml version="1.0" encoding="utf-8"?>
<sst xmlns="http://schemas.openxmlformats.org/spreadsheetml/2006/main" count="311" uniqueCount="90">
  <si>
    <t>euroSAMPL-01</t>
  </si>
  <si>
    <t>euroSAMPL-02</t>
  </si>
  <si>
    <t>euroSAMPL-03</t>
  </si>
  <si>
    <t>euroSAMPL-04</t>
  </si>
  <si>
    <t>euroSAMPL-05</t>
  </si>
  <si>
    <t>euroSAMPL-06</t>
  </si>
  <si>
    <t>euroSAMPL-07</t>
  </si>
  <si>
    <t>euroSAMPL-08</t>
  </si>
  <si>
    <t>euroSAMPL-09</t>
  </si>
  <si>
    <t>euroSAMPL-10</t>
  </si>
  <si>
    <t>euroSAMPL-11</t>
  </si>
  <si>
    <t>euroSAMPL-12</t>
  </si>
  <si>
    <t>euroSAMPL-13</t>
  </si>
  <si>
    <t>euroSAMPL-14</t>
  </si>
  <si>
    <t>euroSAMPL-15</t>
  </si>
  <si>
    <t>euroSAMPL-16</t>
  </si>
  <si>
    <t>euroSAMPL-17</t>
  </si>
  <si>
    <t>euroSAMPL-18</t>
  </si>
  <si>
    <t>euroSAMPL-19</t>
  </si>
  <si>
    <t>euroSAMPL-20</t>
  </si>
  <si>
    <t>euroSAMPL-21</t>
  </si>
  <si>
    <t>euroSAMPL-22</t>
  </si>
  <si>
    <t>euroSAMPL-23</t>
  </si>
  <si>
    <t>euroSAMPL-24</t>
  </si>
  <si>
    <t>euroSAMPL-25</t>
  </si>
  <si>
    <t>euroSAMPL-26</t>
  </si>
  <si>
    <t>euroSAMPL-27</t>
  </si>
  <si>
    <t>euroSAMPL-28</t>
  </si>
  <si>
    <t>euroSAMPL-29</t>
  </si>
  <si>
    <t>euroSAMPL-30</t>
  </si>
  <si>
    <t>euroSAMPL-31</t>
  </si>
  <si>
    <t>euroSAMPL-32</t>
  </si>
  <si>
    <t>euroSAMPL-33</t>
  </si>
  <si>
    <t>euroSAMPL-34</t>
  </si>
  <si>
    <t>euroSAMPL-35</t>
  </si>
  <si>
    <t>Molecule</t>
  </si>
  <si>
    <t>HA(gas)</t>
  </si>
  <si>
    <t>HA(wat)</t>
  </si>
  <si>
    <t>A(gas)</t>
  </si>
  <si>
    <t>A(wat)</t>
  </si>
  <si>
    <t>H+ (gas)</t>
  </si>
  <si>
    <t>H+ (water)</t>
  </si>
  <si>
    <t>B3LYP-D3BJ/cc-pV(T+d)Z</t>
  </si>
  <si>
    <r>
      <rPr>
        <sz val="11"/>
        <color theme="1"/>
        <rFont val="Calibri"/>
        <family val="2"/>
      </rPr>
      <t>∆</t>
    </r>
    <r>
      <rPr>
        <sz val="11"/>
        <color theme="1"/>
        <rFont val="Calibri"/>
        <family val="2"/>
        <scheme val="minor"/>
      </rPr>
      <t>Gs(HA)=Es(HA) - Egas(HA)</t>
    </r>
  </si>
  <si>
    <r>
      <rPr>
        <sz val="11"/>
        <color theme="1"/>
        <rFont val="Calibri"/>
        <family val="2"/>
      </rPr>
      <t>∆</t>
    </r>
    <r>
      <rPr>
        <sz val="11"/>
        <color theme="1"/>
        <rFont val="Calibri"/>
        <family val="2"/>
        <scheme val="minor"/>
      </rPr>
      <t>Gs(A)=Es(A) - Egas(A)</t>
    </r>
  </si>
  <si>
    <t>kcal: -Gs(HA)+Gs(A)</t>
  </si>
  <si>
    <t>∆∆Gs=-Gs(HA)+Gs(A)+Gsol(H)</t>
  </si>
  <si>
    <t>kcal: -Ggas(HA)+Ggas(A)</t>
  </si>
  <si>
    <t>∆Ggas=-Ggas(HA)+Ggas(A)+Ggas(H)</t>
  </si>
  <si>
    <t>∆Gsoln=∆∆Gs+∆Ggas</t>
  </si>
  <si>
    <t>HA(gas)-Gcorr</t>
  </si>
  <si>
    <t>A(gas)-Gcorr</t>
  </si>
  <si>
    <r>
      <t>pka=</t>
    </r>
    <r>
      <rPr>
        <sz val="11"/>
        <color rgb="FFFF0000"/>
        <rFont val="Calibri"/>
        <family val="2"/>
      </rPr>
      <t>∆Gsoln/(0.0019858775*298.15*LN(10))</t>
    </r>
  </si>
  <si>
    <t>HA(wat)-Gcorr</t>
  </si>
  <si>
    <t>A(wat)-Gcorr</t>
  </si>
  <si>
    <t>B3LYP</t>
  </si>
  <si>
    <t>MolGpKa</t>
  </si>
  <si>
    <t>04-ortho</t>
  </si>
  <si>
    <t>04-para</t>
  </si>
  <si>
    <t>01</t>
  </si>
  <si>
    <t>02</t>
  </si>
  <si>
    <t>03</t>
  </si>
  <si>
    <t>05</t>
  </si>
  <si>
    <t>06</t>
  </si>
  <si>
    <t>07</t>
  </si>
  <si>
    <t>08</t>
  </si>
  <si>
    <t>09</t>
  </si>
  <si>
    <t>26-para (P)</t>
  </si>
  <si>
    <t>26-ortho (D)</t>
  </si>
  <si>
    <t>19-N (P)</t>
  </si>
  <si>
    <t>19-OH (D)</t>
  </si>
  <si>
    <t>28-N5ring</t>
  </si>
  <si>
    <t>28-N6ring</t>
  </si>
  <si>
    <t>26-double (D)</t>
  </si>
  <si>
    <t>MP2/aVDZ</t>
  </si>
  <si>
    <t>MP2/aVTZ</t>
  </si>
  <si>
    <t>HF/aVDZ</t>
  </si>
  <si>
    <t>HF/aVTZ</t>
  </si>
  <si>
    <t>HF/aVQZ</t>
  </si>
  <si>
    <t>MP2/aVQZ</t>
  </si>
  <si>
    <t>MP2/VTZ</t>
  </si>
  <si>
    <t>CCSD(T)/VTZ</t>
  </si>
  <si>
    <t>MP2/aCVTZ</t>
  </si>
  <si>
    <t>MP2/VTZ-DK</t>
  </si>
  <si>
    <t>26-D-P (D)</t>
  </si>
  <si>
    <t>26-D-O (D)</t>
  </si>
  <si>
    <t>Gcorr</t>
  </si>
  <si>
    <t>ZPE</t>
  </si>
  <si>
    <t>Exp</t>
  </si>
  <si>
    <t>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</si>
</sst>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"/>
    <numFmt numFmtId="166" formatCode="0.000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4" tint="-0.249977111117893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6" fontId="5" fillId="0" borderId="0" xfId="0" applyNumberFormat="1" applyFont="1"/>
    <xf numFmtId="167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Sheet2!$B$2:$B$36</c:f>
              <c:numCache>
                <c:formatCode>General</c:formatCode>
                <c:ptCount val="35"/>
                <c:pt idx="0">
                  <c:v>3.8</c:v>
                </c:pt>
                <c:pt idx="1">
                  <c:v>3.7</c:v>
                </c:pt>
                <c:pt idx="2">
                  <c:v>4.8</c:v>
                </c:pt>
                <c:pt idx="3">
                  <c:v>13.7</c:v>
                </c:pt>
                <c:pt idx="4">
                  <c:v>13.5</c:v>
                </c:pt>
                <c:pt idx="5">
                  <c:v>4.2</c:v>
                </c:pt>
                <c:pt idx="6">
                  <c:v>4.5999999999999996</c:v>
                </c:pt>
                <c:pt idx="7">
                  <c:v>8.5</c:v>
                </c:pt>
                <c:pt idx="8">
                  <c:v>4.8</c:v>
                </c:pt>
                <c:pt idx="9">
                  <c:v>4.2</c:v>
                </c:pt>
                <c:pt idx="10">
                  <c:v>2.8</c:v>
                </c:pt>
                <c:pt idx="11">
                  <c:v>2.2000000000000002</c:v>
                </c:pt>
                <c:pt idx="12">
                  <c:v>8.1999999999999993</c:v>
                </c:pt>
                <c:pt idx="13">
                  <c:v>1.1000000000000001</c:v>
                </c:pt>
                <c:pt idx="14">
                  <c:v>7.4</c:v>
                </c:pt>
                <c:pt idx="15">
                  <c:v>9.6</c:v>
                </c:pt>
                <c:pt idx="16">
                  <c:v>3.8</c:v>
                </c:pt>
                <c:pt idx="17">
                  <c:v>11</c:v>
                </c:pt>
                <c:pt idx="18">
                  <c:v>13.8</c:v>
                </c:pt>
                <c:pt idx="19">
                  <c:v>4.3</c:v>
                </c:pt>
                <c:pt idx="20">
                  <c:v>1.1000000000000001</c:v>
                </c:pt>
                <c:pt idx="21">
                  <c:v>8.1</c:v>
                </c:pt>
                <c:pt idx="22">
                  <c:v>2.4</c:v>
                </c:pt>
                <c:pt idx="23">
                  <c:v>5</c:v>
                </c:pt>
                <c:pt idx="24">
                  <c:v>13.9</c:v>
                </c:pt>
                <c:pt idx="25">
                  <c:v>10.1</c:v>
                </c:pt>
                <c:pt idx="26">
                  <c:v>13.4</c:v>
                </c:pt>
                <c:pt idx="27">
                  <c:v>2.8</c:v>
                </c:pt>
                <c:pt idx="28">
                  <c:v>3.3</c:v>
                </c:pt>
                <c:pt idx="29">
                  <c:v>8.8000000000000007</c:v>
                </c:pt>
                <c:pt idx="30">
                  <c:v>3.7</c:v>
                </c:pt>
                <c:pt idx="31">
                  <c:v>6.6</c:v>
                </c:pt>
                <c:pt idx="32">
                  <c:v>3.21</c:v>
                </c:pt>
                <c:pt idx="33">
                  <c:v>4.0999999999999996</c:v>
                </c:pt>
                <c:pt idx="34">
                  <c:v>13.5</c:v>
                </c:pt>
              </c:numCache>
            </c:numRef>
          </c:xVal>
          <c:yVal>
            <c:numRef>
              <c:f>Sheet2!$C$2:$C$36</c:f>
              <c:numCache>
                <c:formatCode>General</c:formatCode>
                <c:ptCount val="35"/>
                <c:pt idx="0">
                  <c:v>3.61</c:v>
                </c:pt>
                <c:pt idx="1">
                  <c:v>2.91</c:v>
                </c:pt>
                <c:pt idx="2">
                  <c:v>5.0199999999999996</c:v>
                </c:pt>
                <c:pt idx="3">
                  <c:v>6.1</c:v>
                </c:pt>
                <c:pt idx="4">
                  <c:v>8.99</c:v>
                </c:pt>
                <c:pt idx="5">
                  <c:v>4.24</c:v>
                </c:pt>
                <c:pt idx="6">
                  <c:v>4.58</c:v>
                </c:pt>
                <c:pt idx="7">
                  <c:v>8.5</c:v>
                </c:pt>
                <c:pt idx="8">
                  <c:v>4.4000000000000004</c:v>
                </c:pt>
                <c:pt idx="9">
                  <c:v>4.6500000000000004</c:v>
                </c:pt>
                <c:pt idx="10">
                  <c:v>3.73</c:v>
                </c:pt>
                <c:pt idx="11">
                  <c:v>3.67</c:v>
                </c:pt>
                <c:pt idx="12">
                  <c:v>8.15</c:v>
                </c:pt>
                <c:pt idx="13">
                  <c:v>7.41</c:v>
                </c:pt>
                <c:pt idx="14">
                  <c:v>5.18</c:v>
                </c:pt>
                <c:pt idx="15">
                  <c:v>9.4600000000000009</c:v>
                </c:pt>
                <c:pt idx="16">
                  <c:v>3.79</c:v>
                </c:pt>
                <c:pt idx="17">
                  <c:v>8.9600000000000009</c:v>
                </c:pt>
                <c:pt idx="18">
                  <c:v>6.76</c:v>
                </c:pt>
                <c:pt idx="19">
                  <c:v>4.24</c:v>
                </c:pt>
                <c:pt idx="20">
                  <c:v>3.05</c:v>
                </c:pt>
                <c:pt idx="21">
                  <c:v>8.93</c:v>
                </c:pt>
                <c:pt idx="22">
                  <c:v>3.16</c:v>
                </c:pt>
                <c:pt idx="23">
                  <c:v>7.63</c:v>
                </c:pt>
                <c:pt idx="24">
                  <c:v>5.75</c:v>
                </c:pt>
                <c:pt idx="25">
                  <c:v>9.24</c:v>
                </c:pt>
                <c:pt idx="26">
                  <c:v>4.47</c:v>
                </c:pt>
                <c:pt idx="27">
                  <c:v>5.95</c:v>
                </c:pt>
                <c:pt idx="28">
                  <c:v>3.28</c:v>
                </c:pt>
                <c:pt idx="29">
                  <c:v>7.89</c:v>
                </c:pt>
                <c:pt idx="30">
                  <c:v>2.87</c:v>
                </c:pt>
                <c:pt idx="31">
                  <c:v>6.64</c:v>
                </c:pt>
                <c:pt idx="32">
                  <c:v>6.79</c:v>
                </c:pt>
                <c:pt idx="33">
                  <c:v>4.04</c:v>
                </c:pt>
                <c:pt idx="34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7-4B9A-8B5C-80FA4E680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506719"/>
        <c:axId val="1143708623"/>
      </c:scatterChart>
      <c:valAx>
        <c:axId val="9255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08623"/>
        <c:crosses val="autoZero"/>
        <c:crossBetween val="midCat"/>
      </c:valAx>
      <c:valAx>
        <c:axId val="114370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Pandas!$B$1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98425196850394E-2"/>
                  <c:y val="0.12990848168527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Pandas!$A$2:$A$36</c:f>
              <c:numCache>
                <c:formatCode>0.00</c:formatCode>
                <c:ptCount val="35"/>
                <c:pt idx="0">
                  <c:v>3.6123904916151135</c:v>
                </c:pt>
                <c:pt idx="1">
                  <c:v>1.6686999725344145</c:v>
                </c:pt>
                <c:pt idx="2">
                  <c:v>8.1864971649401888</c:v>
                </c:pt>
                <c:pt idx="3">
                  <c:v>9.9927072489881024</c:v>
                </c:pt>
                <c:pt idx="4">
                  <c:v>11.285170052412505</c:v>
                </c:pt>
                <c:pt idx="5">
                  <c:v>3.0659428555543653</c:v>
                </c:pt>
                <c:pt idx="6">
                  <c:v>6.2871557868079</c:v>
                </c:pt>
                <c:pt idx="7">
                  <c:v>9.9530232497189797</c:v>
                </c:pt>
                <c:pt idx="8">
                  <c:v>4.8153697256382477</c:v>
                </c:pt>
                <c:pt idx="9">
                  <c:v>3.3742028033214999</c:v>
                </c:pt>
                <c:pt idx="10">
                  <c:v>3.4455776412326702</c:v>
                </c:pt>
                <c:pt idx="11">
                  <c:v>0.36166637874238716</c:v>
                </c:pt>
                <c:pt idx="12">
                  <c:v>8.9641685291067326</c:v>
                </c:pt>
                <c:pt idx="13">
                  <c:v>4.0183852240666349</c:v>
                </c:pt>
                <c:pt idx="14">
                  <c:v>12.671431162828618</c:v>
                </c:pt>
                <c:pt idx="15">
                  <c:v>12.046574692499444</c:v>
                </c:pt>
                <c:pt idx="16">
                  <c:v>1.678025143238274</c:v>
                </c:pt>
                <c:pt idx="17">
                  <c:v>9.6595611417184539</c:v>
                </c:pt>
                <c:pt idx="18">
                  <c:v>10.071151843874773</c:v>
                </c:pt>
                <c:pt idx="19">
                  <c:v>3.0370928211097645</c:v>
                </c:pt>
                <c:pt idx="20">
                  <c:v>2.9415719590222791</c:v>
                </c:pt>
                <c:pt idx="21">
                  <c:v>10.34616250270609</c:v>
                </c:pt>
                <c:pt idx="22">
                  <c:v>1.1292853378637147</c:v>
                </c:pt>
                <c:pt idx="23">
                  <c:v>13.074058311647303</c:v>
                </c:pt>
                <c:pt idx="24">
                  <c:v>7.6595555337197583</c:v>
                </c:pt>
                <c:pt idx="25">
                  <c:v>15.747438544187073</c:v>
                </c:pt>
                <c:pt idx="26">
                  <c:v>6.7440000480224382</c:v>
                </c:pt>
                <c:pt idx="27">
                  <c:v>8.9204668408594898</c:v>
                </c:pt>
                <c:pt idx="28">
                  <c:v>8.8817312772771917</c:v>
                </c:pt>
                <c:pt idx="29">
                  <c:v>13.376745441324481</c:v>
                </c:pt>
                <c:pt idx="30">
                  <c:v>6.641266999960485</c:v>
                </c:pt>
                <c:pt idx="31">
                  <c:v>9.7964672350709137</c:v>
                </c:pt>
                <c:pt idx="32">
                  <c:v>8.8756467102037444</c:v>
                </c:pt>
                <c:pt idx="33">
                  <c:v>8.2868096021114912</c:v>
                </c:pt>
                <c:pt idx="34">
                  <c:v>8.3840000941709754</c:v>
                </c:pt>
              </c:numCache>
            </c:numRef>
          </c:xVal>
          <c:yVal>
            <c:numRef>
              <c:f>Pandas!$B$2:$B$36</c:f>
              <c:numCache>
                <c:formatCode>General</c:formatCode>
                <c:ptCount val="35"/>
                <c:pt idx="0">
                  <c:v>3.61</c:v>
                </c:pt>
                <c:pt idx="1">
                  <c:v>2.91</c:v>
                </c:pt>
                <c:pt idx="2">
                  <c:v>5.0199999999999996</c:v>
                </c:pt>
                <c:pt idx="3">
                  <c:v>6.1</c:v>
                </c:pt>
                <c:pt idx="4">
                  <c:v>8.99</c:v>
                </c:pt>
                <c:pt idx="5">
                  <c:v>4.24</c:v>
                </c:pt>
                <c:pt idx="6">
                  <c:v>4.58</c:v>
                </c:pt>
                <c:pt idx="7">
                  <c:v>8.5</c:v>
                </c:pt>
                <c:pt idx="8">
                  <c:v>4.4000000000000004</c:v>
                </c:pt>
                <c:pt idx="9">
                  <c:v>4.6500000000000004</c:v>
                </c:pt>
                <c:pt idx="10">
                  <c:v>3.73</c:v>
                </c:pt>
                <c:pt idx="11">
                  <c:v>3.67</c:v>
                </c:pt>
                <c:pt idx="12">
                  <c:v>8.15</c:v>
                </c:pt>
                <c:pt idx="13">
                  <c:v>7.41</c:v>
                </c:pt>
                <c:pt idx="14">
                  <c:v>5.18</c:v>
                </c:pt>
                <c:pt idx="15">
                  <c:v>9.4600000000000009</c:v>
                </c:pt>
                <c:pt idx="16">
                  <c:v>3.79</c:v>
                </c:pt>
                <c:pt idx="17">
                  <c:v>8.9600000000000009</c:v>
                </c:pt>
                <c:pt idx="18">
                  <c:v>6.76</c:v>
                </c:pt>
                <c:pt idx="19">
                  <c:v>4.24</c:v>
                </c:pt>
                <c:pt idx="20">
                  <c:v>3.05</c:v>
                </c:pt>
                <c:pt idx="21">
                  <c:v>8.93</c:v>
                </c:pt>
                <c:pt idx="22">
                  <c:v>3.16</c:v>
                </c:pt>
                <c:pt idx="23">
                  <c:v>7.63</c:v>
                </c:pt>
                <c:pt idx="24">
                  <c:v>5.75</c:v>
                </c:pt>
                <c:pt idx="25">
                  <c:v>9.24</c:v>
                </c:pt>
                <c:pt idx="26">
                  <c:v>4.47</c:v>
                </c:pt>
                <c:pt idx="27">
                  <c:v>5.95</c:v>
                </c:pt>
                <c:pt idx="28">
                  <c:v>3.28</c:v>
                </c:pt>
                <c:pt idx="29">
                  <c:v>7.89</c:v>
                </c:pt>
                <c:pt idx="30">
                  <c:v>2.87</c:v>
                </c:pt>
                <c:pt idx="31">
                  <c:v>6.64</c:v>
                </c:pt>
                <c:pt idx="32">
                  <c:v>6.79</c:v>
                </c:pt>
                <c:pt idx="33">
                  <c:v>4.04</c:v>
                </c:pt>
                <c:pt idx="34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4-4158-9723-BC366949A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09936"/>
        <c:axId val="1618310048"/>
      </c:scatterChart>
      <c:valAx>
        <c:axId val="165420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10048"/>
        <c:crosses val="autoZero"/>
        <c:crossBetween val="midCat"/>
      </c:valAx>
      <c:valAx>
        <c:axId val="16183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0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13</xdr:row>
      <xdr:rowOff>109537</xdr:rowOff>
    </xdr:from>
    <xdr:to>
      <xdr:col>18</xdr:col>
      <xdr:colOff>304800</xdr:colOff>
      <xdr:row>27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9E8DB-1E39-406A-A04A-2C444318B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4</xdr:row>
      <xdr:rowOff>147637</xdr:rowOff>
    </xdr:from>
    <xdr:to>
      <xdr:col>21</xdr:col>
      <xdr:colOff>200025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B5D2A-92C0-403E-B548-F1E09F32C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6D39-2760-4A6D-A6A5-29B949C8218D}">
  <dimension ref="A1:S41"/>
  <sheetViews>
    <sheetView zoomScaleNormal="100" workbookViewId="0">
      <pane xSplit="1" topLeftCell="B1" activePane="topRight" state="frozen"/>
      <selection pane="topRight" activeCell="I33" sqref="I33"/>
    </sheetView>
  </sheetViews>
  <sheetFormatPr defaultRowHeight="15" x14ac:dyDescent="0.25"/>
  <cols>
    <col min="1" max="1" width="18.42578125" bestFit="1" customWidth="1"/>
    <col min="6" max="6" width="13.42578125" bestFit="1" customWidth="1"/>
    <col min="7" max="7" width="13.42578125" customWidth="1"/>
    <col min="8" max="8" width="12" bestFit="1" customWidth="1"/>
    <col min="9" max="9" width="12" customWidth="1"/>
    <col min="11" max="11" width="25" bestFit="1" customWidth="1"/>
    <col min="12" max="12" width="21" bestFit="1" customWidth="1"/>
    <col min="13" max="13" width="18.42578125" bestFit="1" customWidth="1"/>
    <col min="14" max="14" width="27.28515625" bestFit="1" customWidth="1"/>
    <col min="15" max="15" width="22.5703125" bestFit="1" customWidth="1"/>
    <col min="16" max="16" width="32.5703125" bestFit="1" customWidth="1"/>
    <col min="17" max="17" width="19.140625" bestFit="1" customWidth="1"/>
    <col min="18" max="18" width="39.42578125" bestFit="1" customWidth="1"/>
  </cols>
  <sheetData>
    <row r="1" spans="1:19" x14ac:dyDescent="0.25">
      <c r="B1" s="18" t="s">
        <v>42</v>
      </c>
      <c r="C1" s="18"/>
      <c r="D1" s="18"/>
      <c r="E1" s="18"/>
      <c r="F1" s="13"/>
      <c r="G1" s="13"/>
      <c r="H1" s="13"/>
      <c r="I1" s="13"/>
      <c r="N1">
        <v>265.63</v>
      </c>
    </row>
    <row r="2" spans="1:19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50</v>
      </c>
      <c r="G2" t="s">
        <v>53</v>
      </c>
      <c r="H2" t="s">
        <v>51</v>
      </c>
      <c r="I2" t="s">
        <v>54</v>
      </c>
      <c r="K2" t="s">
        <v>43</v>
      </c>
      <c r="L2" t="s">
        <v>44</v>
      </c>
      <c r="M2" t="s">
        <v>45</v>
      </c>
      <c r="N2" s="2" t="s">
        <v>46</v>
      </c>
      <c r="O2" s="3" t="s">
        <v>47</v>
      </c>
      <c r="P2" s="2" t="s">
        <v>48</v>
      </c>
      <c r="Q2" s="4" t="s">
        <v>49</v>
      </c>
      <c r="R2" s="5" t="s">
        <v>52</v>
      </c>
    </row>
    <row r="3" spans="1:19" x14ac:dyDescent="0.25">
      <c r="A3" t="s">
        <v>0</v>
      </c>
      <c r="B3">
        <v>-682.71963534999998</v>
      </c>
      <c r="C3">
        <v>-682.73547231999999</v>
      </c>
      <c r="D3">
        <v>-682.16482662999999</v>
      </c>
      <c r="E3">
        <v>-682.28304185000002</v>
      </c>
      <c r="F3">
        <v>0.12440846999999999</v>
      </c>
      <c r="G3">
        <v>0.12392631</v>
      </c>
      <c r="H3">
        <v>0.11014651</v>
      </c>
      <c r="I3">
        <v>0.11184118999999999</v>
      </c>
      <c r="K3">
        <f>C3</f>
        <v>-682.73547231999999</v>
      </c>
      <c r="L3">
        <f>E3</f>
        <v>-682.28304185000002</v>
      </c>
      <c r="M3">
        <f>(L3-K3)*627.5095</f>
        <v>283.90441801444462</v>
      </c>
      <c r="N3">
        <f>M3+$B$40</f>
        <v>18.27441801444462</v>
      </c>
      <c r="O3">
        <f>(H3-F3)*627.5095</f>
        <v>-8.9495153886199947</v>
      </c>
      <c r="P3">
        <f>O3+$B$39</f>
        <v>-13.349515388619995</v>
      </c>
      <c r="Q3">
        <f>P3+N3</f>
        <v>4.9249026258246253</v>
      </c>
      <c r="R3" s="6">
        <f>Q3/(0.0019858775*298.15*LN(10))</f>
        <v>3.6123904916151135</v>
      </c>
      <c r="S3" s="6"/>
    </row>
    <row r="4" spans="1:19" x14ac:dyDescent="0.25">
      <c r="A4" t="s">
        <v>1</v>
      </c>
      <c r="B4">
        <v>-782.35820551943095</v>
      </c>
      <c r="C4">
        <v>-782.379495767138</v>
      </c>
      <c r="D4">
        <v>-781.81065572641103</v>
      </c>
      <c r="E4">
        <v>-781.91799628522494</v>
      </c>
      <c r="F4">
        <v>0.17599572999999999</v>
      </c>
      <c r="G4">
        <v>0.17539331999999999</v>
      </c>
      <c r="H4">
        <v>0.16127604000000001</v>
      </c>
      <c r="I4">
        <v>0.16255912</v>
      </c>
      <c r="K4">
        <f t="shared" ref="K4:K37" si="0">C4</f>
        <v>-782.379495767138</v>
      </c>
      <c r="L4">
        <f t="shared" ref="L4:L37" si="1">E4</f>
        <v>-781.91799628522494</v>
      </c>
      <c r="M4">
        <f t="shared" ref="M4:M37" si="2">(L4-K4)*627.5095</f>
        <v>289.59530914551806</v>
      </c>
      <c r="N4">
        <f t="shared" ref="N4:N37" si="3">M4+$B$40</f>
        <v>23.965309145518063</v>
      </c>
      <c r="O4">
        <f>(H4-F4)*627.5095</f>
        <v>-9.2367453120549872</v>
      </c>
      <c r="P4">
        <f t="shared" ref="P4:P37" si="4">O4+$B$39</f>
        <v>-13.636745312054988</v>
      </c>
      <c r="Q4">
        <f t="shared" ref="Q4:Q37" si="5">P4+N4</f>
        <v>10.328563833463075</v>
      </c>
      <c r="R4" s="6">
        <f t="shared" ref="R4:R37" si="6">Q4/(0.0019858775*298.15*LN(10))</f>
        <v>7.5759479158827912</v>
      </c>
      <c r="S4" s="6"/>
    </row>
    <row r="5" spans="1:19" x14ac:dyDescent="0.25">
      <c r="A5" t="s">
        <v>2</v>
      </c>
      <c r="B5">
        <v>-594.15553116767705</v>
      </c>
      <c r="C5">
        <v>-594.23557927510205</v>
      </c>
      <c r="D5">
        <v>-593.76558075656305</v>
      </c>
      <c r="E5">
        <v>-593.77342122354696</v>
      </c>
      <c r="F5">
        <v>0.17669519</v>
      </c>
      <c r="G5">
        <v>0.17680192</v>
      </c>
      <c r="H5">
        <v>0.16262597000000001</v>
      </c>
      <c r="I5">
        <v>0.16234023</v>
      </c>
      <c r="K5">
        <f t="shared" si="0"/>
        <v>-594.23557927510205</v>
      </c>
      <c r="L5">
        <f t="shared" si="1"/>
        <v>-593.77342122354696</v>
      </c>
      <c r="M5">
        <f t="shared" si="2"/>
        <v>290.0085678523107</v>
      </c>
      <c r="N5">
        <f t="shared" si="3"/>
        <v>24.378567852310709</v>
      </c>
      <c r="O5">
        <f t="shared" ref="O5:O37" si="7">(H5-F5)*627.5095</f>
        <v>-8.8285692075899966</v>
      </c>
      <c r="P5">
        <f t="shared" si="4"/>
        <v>-13.228569207589997</v>
      </c>
      <c r="Q5">
        <f t="shared" si="5"/>
        <v>11.149998644720712</v>
      </c>
      <c r="R5" s="6">
        <f t="shared" si="6"/>
        <v>8.1784660826601279</v>
      </c>
      <c r="S5" s="6"/>
    </row>
    <row r="6" spans="1:19" x14ac:dyDescent="0.25">
      <c r="A6" t="s">
        <v>3</v>
      </c>
      <c r="B6">
        <v>-477.26020054538498</v>
      </c>
      <c r="C6">
        <v>-477.34894846802803</v>
      </c>
      <c r="D6">
        <v>-476.86901219999999</v>
      </c>
      <c r="E6">
        <v>-476.88263510000002</v>
      </c>
      <c r="F6" s="14">
        <v>0.18139527</v>
      </c>
      <c r="G6">
        <v>0.18103211999999999</v>
      </c>
      <c r="H6" s="12">
        <v>0.16711238</v>
      </c>
      <c r="I6">
        <v>0.16678826999999999</v>
      </c>
      <c r="K6">
        <f t="shared" si="0"/>
        <v>-477.34894846802803</v>
      </c>
      <c r="L6">
        <f t="shared" si="1"/>
        <v>-476.88263510000002</v>
      </c>
      <c r="M6">
        <f t="shared" si="2"/>
        <v>292.61606841457325</v>
      </c>
      <c r="N6">
        <f t="shared" si="3"/>
        <v>26.986068414573253</v>
      </c>
      <c r="O6">
        <f t="shared" si="7"/>
        <v>-8.962649162454996</v>
      </c>
      <c r="P6">
        <f t="shared" si="4"/>
        <v>-13.362649162454996</v>
      </c>
      <c r="Q6">
        <f t="shared" si="5"/>
        <v>13.623419252118257</v>
      </c>
      <c r="R6" s="6">
        <f t="shared" si="6"/>
        <v>9.9927072489881024</v>
      </c>
      <c r="S6" s="6"/>
    </row>
    <row r="7" spans="1:19" x14ac:dyDescent="0.25">
      <c r="A7" t="s">
        <v>4</v>
      </c>
      <c r="B7">
        <v>-495.90897945595299</v>
      </c>
      <c r="C7">
        <v>-496.03407288147599</v>
      </c>
      <c r="D7">
        <v>-495.544609216205</v>
      </c>
      <c r="E7">
        <v>-495.56519047015701</v>
      </c>
      <c r="F7" s="14">
        <v>0.14945601999999999</v>
      </c>
      <c r="G7">
        <v>0.15001022</v>
      </c>
      <c r="H7" s="12">
        <v>0.13541211</v>
      </c>
      <c r="I7">
        <v>0.13499576999999999</v>
      </c>
      <c r="K7">
        <f t="shared" si="0"/>
        <v>-496.03407288147599</v>
      </c>
      <c r="L7">
        <f t="shared" si="1"/>
        <v>-495.56519047015701</v>
      </c>
      <c r="M7">
        <f t="shared" si="2"/>
        <v>294.22816748557165</v>
      </c>
      <c r="N7">
        <f t="shared" si="3"/>
        <v>28.598167485571651</v>
      </c>
      <c r="O7">
        <f t="shared" si="7"/>
        <v>-8.812686942144996</v>
      </c>
      <c r="P7">
        <f t="shared" si="4"/>
        <v>-13.212686942144996</v>
      </c>
      <c r="Q7">
        <f t="shared" si="5"/>
        <v>15.385480543426654</v>
      </c>
      <c r="R7" s="6">
        <f t="shared" si="6"/>
        <v>11.285170052412505</v>
      </c>
      <c r="S7" s="6"/>
    </row>
    <row r="8" spans="1:19" x14ac:dyDescent="0.25">
      <c r="A8" t="s">
        <v>5</v>
      </c>
      <c r="B8">
        <v>-666.72671802000002</v>
      </c>
      <c r="C8">
        <v>-666.75272872000005</v>
      </c>
      <c r="D8">
        <v>-666.19259416</v>
      </c>
      <c r="E8">
        <v>-666.30266391999999</v>
      </c>
      <c r="F8">
        <v>0.13697131000000001</v>
      </c>
      <c r="G8">
        <v>0.13640026</v>
      </c>
      <c r="H8">
        <v>0.12388780000000001</v>
      </c>
      <c r="I8">
        <v>0.12418722</v>
      </c>
      <c r="K8">
        <f t="shared" si="0"/>
        <v>-666.75272872000005</v>
      </c>
      <c r="L8">
        <f t="shared" si="1"/>
        <v>-666.30266391999999</v>
      </c>
      <c r="M8">
        <f t="shared" si="2"/>
        <v>282.41993761564004</v>
      </c>
      <c r="N8">
        <f t="shared" si="3"/>
        <v>16.789937615640042</v>
      </c>
      <c r="O8">
        <f t="shared" si="7"/>
        <v>-8.2100268183450034</v>
      </c>
      <c r="P8">
        <f t="shared" si="4"/>
        <v>-12.610026818345004</v>
      </c>
      <c r="Q8">
        <f t="shared" si="5"/>
        <v>4.1799107972950384</v>
      </c>
      <c r="R8" s="6">
        <f t="shared" si="6"/>
        <v>3.0659428555543653</v>
      </c>
      <c r="S8" s="6"/>
    </row>
    <row r="9" spans="1:19" x14ac:dyDescent="0.25">
      <c r="A9" t="s">
        <v>6</v>
      </c>
      <c r="B9">
        <v>-895.07555689024298</v>
      </c>
      <c r="C9">
        <v>-895.16224423726499</v>
      </c>
      <c r="D9">
        <v>-894.69391825785897</v>
      </c>
      <c r="E9">
        <v>-894.70554709368298</v>
      </c>
      <c r="F9" s="14">
        <v>0.15260765000000001</v>
      </c>
      <c r="G9">
        <v>0.15643457999999999</v>
      </c>
      <c r="H9" s="12">
        <v>0.13989024999999999</v>
      </c>
      <c r="I9">
        <v>0.14005098999999999</v>
      </c>
      <c r="K9">
        <f t="shared" si="0"/>
        <v>-895.16224423726499</v>
      </c>
      <c r="L9">
        <f t="shared" si="1"/>
        <v>-894.70554709368298</v>
      </c>
      <c r="M9">
        <f t="shared" si="2"/>
        <v>286.58179622057224</v>
      </c>
      <c r="N9">
        <f t="shared" si="3"/>
        <v>20.951796220572248</v>
      </c>
      <c r="O9">
        <f t="shared" si="7"/>
        <v>-7.980289315300011</v>
      </c>
      <c r="P9">
        <f t="shared" si="4"/>
        <v>-12.380289315300011</v>
      </c>
      <c r="Q9">
        <f t="shared" si="5"/>
        <v>8.571506905272237</v>
      </c>
      <c r="R9" s="6">
        <f t="shared" si="6"/>
        <v>6.2871557868079</v>
      </c>
      <c r="S9" s="6"/>
    </row>
    <row r="10" spans="1:19" x14ac:dyDescent="0.25">
      <c r="A10" t="s">
        <v>7</v>
      </c>
      <c r="B10">
        <v>-746.22895704999996</v>
      </c>
      <c r="C10">
        <v>-746.25064544999998</v>
      </c>
      <c r="D10">
        <v>-745.69037488000004</v>
      </c>
      <c r="E10">
        <v>-745.78622465000001</v>
      </c>
      <c r="F10">
        <v>0.19690272</v>
      </c>
      <c r="G10">
        <v>0.19723435</v>
      </c>
      <c r="H10">
        <v>0.18442618</v>
      </c>
      <c r="I10">
        <v>0.18452550000000001</v>
      </c>
      <c r="K10">
        <f t="shared" si="0"/>
        <v>-746.25064544999998</v>
      </c>
      <c r="L10">
        <f t="shared" si="1"/>
        <v>-745.78622465000001</v>
      </c>
      <c r="M10">
        <f t="shared" si="2"/>
        <v>291.42846399758167</v>
      </c>
      <c r="N10">
        <f t="shared" si="3"/>
        <v>25.798463997581678</v>
      </c>
      <c r="O10">
        <f t="shared" si="7"/>
        <v>-7.8291473771300053</v>
      </c>
      <c r="P10">
        <f t="shared" si="4"/>
        <v>-12.229147377130005</v>
      </c>
      <c r="Q10">
        <f t="shared" si="5"/>
        <v>13.569316620451673</v>
      </c>
      <c r="R10" s="6">
        <f t="shared" si="6"/>
        <v>9.9530232497189797</v>
      </c>
      <c r="S10" s="6"/>
    </row>
    <row r="11" spans="1:19" x14ac:dyDescent="0.25">
      <c r="A11" t="s">
        <v>8</v>
      </c>
      <c r="B11">
        <v>-957.69033752999997</v>
      </c>
      <c r="C11">
        <v>-957.72321553999996</v>
      </c>
      <c r="D11">
        <v>-957.14998985</v>
      </c>
      <c r="E11">
        <v>-957.26980004999996</v>
      </c>
      <c r="F11">
        <v>0.31424570000000002</v>
      </c>
      <c r="G11">
        <v>0.31483262000000001</v>
      </c>
      <c r="H11">
        <v>0.30161232999999998</v>
      </c>
      <c r="I11">
        <v>0.30330977999999997</v>
      </c>
      <c r="K11">
        <f t="shared" si="0"/>
        <v>-957.72321553999996</v>
      </c>
      <c r="L11">
        <f t="shared" si="1"/>
        <v>-957.26980004999996</v>
      </c>
      <c r="M11">
        <f t="shared" si="2"/>
        <v>284.52252742215347</v>
      </c>
      <c r="N11">
        <f t="shared" si="3"/>
        <v>18.892527422153478</v>
      </c>
      <c r="O11">
        <f t="shared" si="7"/>
        <v>-7.9275596920150209</v>
      </c>
      <c r="P11">
        <f t="shared" si="4"/>
        <v>-12.327559692015022</v>
      </c>
      <c r="Q11">
        <f t="shared" si="5"/>
        <v>6.5649677301384557</v>
      </c>
      <c r="R11" s="6">
        <f t="shared" si="6"/>
        <v>4.8153697256382477</v>
      </c>
      <c r="S11" s="6"/>
    </row>
    <row r="12" spans="1:19" x14ac:dyDescent="0.25">
      <c r="A12" t="s">
        <v>9</v>
      </c>
      <c r="B12">
        <v>-1050.10228858</v>
      </c>
      <c r="C12">
        <v>-1050.1271770799999</v>
      </c>
      <c r="D12">
        <v>-1049.5575808399999</v>
      </c>
      <c r="E12">
        <v>-1049.6748769400001</v>
      </c>
      <c r="F12">
        <v>0.11564140000000001</v>
      </c>
      <c r="G12">
        <v>0.11455194</v>
      </c>
      <c r="H12">
        <v>0.10099228</v>
      </c>
      <c r="I12">
        <v>0.10208481</v>
      </c>
      <c r="K12">
        <f t="shared" si="0"/>
        <v>-1050.1271770799999</v>
      </c>
      <c r="L12">
        <f t="shared" si="1"/>
        <v>-1049.6748769400001</v>
      </c>
      <c r="M12">
        <f t="shared" si="2"/>
        <v>283.82263470120864</v>
      </c>
      <c r="N12">
        <f t="shared" si="3"/>
        <v>18.192634701208647</v>
      </c>
      <c r="O12">
        <f t="shared" si="7"/>
        <v>-9.1924619666400016</v>
      </c>
      <c r="P12">
        <f t="shared" si="4"/>
        <v>-13.592461966640002</v>
      </c>
      <c r="Q12">
        <f t="shared" si="5"/>
        <v>4.6001727345686447</v>
      </c>
      <c r="R12" s="6">
        <f t="shared" si="6"/>
        <v>3.3742028033214999</v>
      </c>
      <c r="S12" s="6"/>
    </row>
    <row r="13" spans="1:19" x14ac:dyDescent="0.25">
      <c r="A13" t="s">
        <v>10</v>
      </c>
      <c r="B13">
        <v>-606.36361700999998</v>
      </c>
      <c r="C13">
        <v>-606.38459445000001</v>
      </c>
      <c r="D13">
        <v>-605.81425949000004</v>
      </c>
      <c r="E13">
        <v>-605.93192095999996</v>
      </c>
      <c r="F13">
        <v>0.10247631</v>
      </c>
      <c r="G13">
        <v>0.10196323</v>
      </c>
      <c r="H13">
        <v>8.7608909999999998E-2</v>
      </c>
      <c r="I13">
        <v>8.9322960000000007E-2</v>
      </c>
      <c r="K13">
        <f t="shared" si="0"/>
        <v>-606.38459445000001</v>
      </c>
      <c r="L13">
        <f t="shared" si="1"/>
        <v>-605.93192095999996</v>
      </c>
      <c r="M13">
        <f t="shared" si="2"/>
        <v>284.05691537318762</v>
      </c>
      <c r="N13">
        <f t="shared" si="3"/>
        <v>18.426915373187626</v>
      </c>
      <c r="O13">
        <f t="shared" si="7"/>
        <v>-9.3294347403000017</v>
      </c>
      <c r="P13">
        <f t="shared" si="4"/>
        <v>-13.729434740300002</v>
      </c>
      <c r="Q13">
        <f t="shared" si="5"/>
        <v>4.6974806328876237</v>
      </c>
      <c r="R13" s="6">
        <f t="shared" si="6"/>
        <v>3.4455776412326702</v>
      </c>
      <c r="S13" s="6"/>
    </row>
    <row r="14" spans="1:19" x14ac:dyDescent="0.25">
      <c r="A14" t="s">
        <v>11</v>
      </c>
      <c r="B14">
        <v>-644.79414773158999</v>
      </c>
      <c r="C14">
        <v>-644.82800220522995</v>
      </c>
      <c r="D14">
        <v>-644.25740698186905</v>
      </c>
      <c r="E14">
        <v>-644.37134278724898</v>
      </c>
      <c r="F14">
        <v>0.11666865</v>
      </c>
      <c r="G14">
        <v>0.11758721</v>
      </c>
      <c r="H14">
        <v>0.10420140999999999</v>
      </c>
      <c r="I14">
        <v>0.10450097999999999</v>
      </c>
      <c r="K14">
        <f t="shared" si="0"/>
        <v>-644.82800220522995</v>
      </c>
      <c r="L14">
        <f t="shared" si="1"/>
        <v>-644.37134278724898</v>
      </c>
      <c r="M14">
        <f t="shared" si="2"/>
        <v>286.55812304753118</v>
      </c>
      <c r="N14">
        <f t="shared" si="3"/>
        <v>20.928123047531187</v>
      </c>
      <c r="O14">
        <f t="shared" si="7"/>
        <v>-7.8233115387800032</v>
      </c>
      <c r="P14">
        <f t="shared" si="4"/>
        <v>-12.223311538780003</v>
      </c>
      <c r="Q14">
        <f t="shared" si="5"/>
        <v>8.7048115087511846</v>
      </c>
      <c r="R14" s="6">
        <f t="shared" si="6"/>
        <v>6.3849340209542538</v>
      </c>
      <c r="S14" s="6"/>
    </row>
    <row r="15" spans="1:19" x14ac:dyDescent="0.25">
      <c r="A15" t="s">
        <v>12</v>
      </c>
      <c r="B15">
        <v>-568.21442275000004</v>
      </c>
      <c r="C15">
        <v>-568.23292953999999</v>
      </c>
      <c r="D15">
        <v>-567.68090483000003</v>
      </c>
      <c r="E15">
        <v>-567.76970768000001</v>
      </c>
      <c r="F15">
        <v>9.5777490000000007E-2</v>
      </c>
      <c r="G15">
        <v>9.5389050000000003E-2</v>
      </c>
      <c r="H15">
        <v>8.2351489999999999E-2</v>
      </c>
      <c r="I15">
        <v>8.2950389999999999E-2</v>
      </c>
      <c r="K15">
        <f t="shared" si="0"/>
        <v>-568.23292953999999</v>
      </c>
      <c r="L15">
        <f t="shared" si="1"/>
        <v>-567.76970768000001</v>
      </c>
      <c r="M15">
        <f t="shared" si="2"/>
        <v>290.67611775765494</v>
      </c>
      <c r="N15">
        <f t="shared" si="3"/>
        <v>25.04611775765494</v>
      </c>
      <c r="O15">
        <f t="shared" si="7"/>
        <v>-8.4249425470000041</v>
      </c>
      <c r="P15">
        <f t="shared" si="4"/>
        <v>-12.824942547000004</v>
      </c>
      <c r="Q15">
        <f t="shared" si="5"/>
        <v>12.221175210654936</v>
      </c>
      <c r="R15" s="6">
        <f t="shared" si="6"/>
        <v>8.9641685291067326</v>
      </c>
      <c r="S15" s="6"/>
    </row>
    <row r="16" spans="1:19" x14ac:dyDescent="0.25">
      <c r="A16" t="s">
        <v>13</v>
      </c>
      <c r="B16">
        <v>-2961.97040973</v>
      </c>
      <c r="C16">
        <v>-2961.9834211699999</v>
      </c>
      <c r="D16">
        <v>-2961.43934666</v>
      </c>
      <c r="E16">
        <v>-2961.5308736000002</v>
      </c>
      <c r="F16">
        <v>6.3789700000000005E-2</v>
      </c>
      <c r="G16">
        <v>6.3131389999999996E-2</v>
      </c>
      <c r="H16">
        <v>5.0292709999999997E-2</v>
      </c>
      <c r="I16">
        <v>5.0804429999999998E-2</v>
      </c>
      <c r="K16">
        <f t="shared" si="0"/>
        <v>-2961.9834211699999</v>
      </c>
      <c r="L16">
        <f t="shared" si="1"/>
        <v>-2961.5308736000002</v>
      </c>
      <c r="M16">
        <f t="shared" si="2"/>
        <v>283.97789937675901</v>
      </c>
      <c r="N16">
        <f t="shared" si="3"/>
        <v>18.347899376759017</v>
      </c>
      <c r="O16">
        <f t="shared" si="7"/>
        <v>-8.4694894464050048</v>
      </c>
      <c r="P16">
        <f t="shared" si="4"/>
        <v>-12.869489446405005</v>
      </c>
      <c r="Q16">
        <f t="shared" si="5"/>
        <v>5.4784099303540117</v>
      </c>
      <c r="R16" s="6">
        <f t="shared" si="6"/>
        <v>4.0183852240666349</v>
      </c>
      <c r="S16" s="6"/>
    </row>
    <row r="17" spans="1:19" x14ac:dyDescent="0.25">
      <c r="A17" t="s">
        <v>14</v>
      </c>
      <c r="B17">
        <v>-934.45422336648505</v>
      </c>
      <c r="C17">
        <v>-934.46425882177596</v>
      </c>
      <c r="D17">
        <v>-933.89656643744604</v>
      </c>
      <c r="E17">
        <v>-933.99187839961405</v>
      </c>
      <c r="F17">
        <v>0.11795085</v>
      </c>
      <c r="G17">
        <v>0.11707763</v>
      </c>
      <c r="H17">
        <v>0.10342074</v>
      </c>
      <c r="I17">
        <v>0.10429521999999999</v>
      </c>
      <c r="K17">
        <f t="shared" si="0"/>
        <v>-934.46425882177596</v>
      </c>
      <c r="L17">
        <f t="shared" si="1"/>
        <v>-933.99187839961405</v>
      </c>
      <c r="M17">
        <f t="shared" si="2"/>
        <v>296.4232025206058</v>
      </c>
      <c r="N17">
        <f t="shared" si="3"/>
        <v>30.793202520605803</v>
      </c>
      <c r="O17">
        <f t="shared" si="7"/>
        <v>-9.1177820610449984</v>
      </c>
      <c r="P17">
        <f t="shared" si="4"/>
        <v>-13.517782061044999</v>
      </c>
      <c r="Q17">
        <f t="shared" si="5"/>
        <v>17.275420459560806</v>
      </c>
      <c r="R17" s="6">
        <f t="shared" si="6"/>
        <v>12.671431162828618</v>
      </c>
      <c r="S17" s="6"/>
    </row>
    <row r="18" spans="1:19" x14ac:dyDescent="0.25">
      <c r="A18" t="s">
        <v>15</v>
      </c>
      <c r="B18">
        <v>-633.13329180000005</v>
      </c>
      <c r="C18">
        <v>-633.15131884000004</v>
      </c>
      <c r="D18">
        <v>-632.57584940000004</v>
      </c>
      <c r="E18">
        <v>-632.68045081000002</v>
      </c>
      <c r="F18">
        <v>0.2017148</v>
      </c>
      <c r="G18">
        <v>0.20125419</v>
      </c>
      <c r="H18">
        <v>0.18733950999999999</v>
      </c>
      <c r="I18">
        <v>0.18930986</v>
      </c>
      <c r="K18">
        <f t="shared" si="0"/>
        <v>-633.15131884000004</v>
      </c>
      <c r="L18">
        <f t="shared" si="1"/>
        <v>-632.68045081000002</v>
      </c>
      <c r="M18">
        <f t="shared" si="2"/>
        <v>295.47416207129731</v>
      </c>
      <c r="N18">
        <f t="shared" si="3"/>
        <v>29.844162071297319</v>
      </c>
      <c r="O18">
        <f t="shared" si="7"/>
        <v>-9.0206310402550081</v>
      </c>
      <c r="P18">
        <f t="shared" si="4"/>
        <v>-13.420631040255008</v>
      </c>
      <c r="Q18">
        <f t="shared" si="5"/>
        <v>16.423531031042309</v>
      </c>
      <c r="R18" s="6">
        <f t="shared" si="6"/>
        <v>12.046574692499444</v>
      </c>
      <c r="S18" s="6"/>
    </row>
    <row r="19" spans="1:19" x14ac:dyDescent="0.25">
      <c r="A19" t="s">
        <v>16</v>
      </c>
      <c r="B19">
        <v>-629.69860683505794</v>
      </c>
      <c r="C19">
        <v>-629.71616096681896</v>
      </c>
      <c r="D19">
        <v>-629.15555175758402</v>
      </c>
      <c r="E19">
        <v>-629.25630672547095</v>
      </c>
      <c r="F19">
        <v>0.13881652</v>
      </c>
      <c r="G19">
        <v>0.13913779000000001</v>
      </c>
      <c r="H19">
        <v>0.12566042999999999</v>
      </c>
      <c r="I19">
        <v>0.12640552999999999</v>
      </c>
      <c r="K19">
        <f t="shared" si="0"/>
        <v>-629.71616096681896</v>
      </c>
      <c r="L19">
        <f t="shared" si="1"/>
        <v>-629.25630672547095</v>
      </c>
      <c r="M19">
        <f t="shared" si="2"/>
        <v>288.56290506117023</v>
      </c>
      <c r="N19">
        <f t="shared" si="3"/>
        <v>22.932905061170231</v>
      </c>
      <c r="O19">
        <f t="shared" si="7"/>
        <v>-8.2555714578550052</v>
      </c>
      <c r="P19">
        <f t="shared" si="4"/>
        <v>-12.655571457855006</v>
      </c>
      <c r="Q19">
        <f t="shared" si="5"/>
        <v>10.277333603315226</v>
      </c>
      <c r="R19" s="6">
        <f t="shared" si="6"/>
        <v>7.5383708082057925</v>
      </c>
      <c r="S19" s="6"/>
    </row>
    <row r="20" spans="1:19" x14ac:dyDescent="0.25">
      <c r="A20" t="s">
        <v>17</v>
      </c>
      <c r="B20">
        <v>-892.52945696427503</v>
      </c>
      <c r="C20">
        <v>-892.54731968764997</v>
      </c>
      <c r="D20">
        <v>-891.97357352807899</v>
      </c>
      <c r="E20">
        <v>-892.06929424581199</v>
      </c>
      <c r="F20">
        <v>0.11419441</v>
      </c>
      <c r="G20">
        <v>0.11427932</v>
      </c>
      <c r="H20">
        <v>0.10058121</v>
      </c>
      <c r="I20">
        <v>0.10117375000000001</v>
      </c>
      <c r="K20">
        <f t="shared" si="0"/>
        <v>-892.54731968764997</v>
      </c>
      <c r="L20">
        <f t="shared" si="1"/>
        <v>-892.06929424581199</v>
      </c>
      <c r="M20">
        <f t="shared" si="2"/>
        <v>299.96550599503331</v>
      </c>
      <c r="N20">
        <f t="shared" si="3"/>
        <v>34.335505995033316</v>
      </c>
      <c r="O20">
        <f t="shared" si="7"/>
        <v>-8.5424123253999955</v>
      </c>
      <c r="P20">
        <f t="shared" si="4"/>
        <v>-12.942412325399996</v>
      </c>
      <c r="Q20">
        <f t="shared" si="5"/>
        <v>21.39309366963332</v>
      </c>
      <c r="R20" s="6">
        <f t="shared" si="6"/>
        <v>15.691723071473943</v>
      </c>
      <c r="S20" s="6"/>
    </row>
    <row r="21" spans="1:19" x14ac:dyDescent="0.25">
      <c r="A21" t="s">
        <v>18</v>
      </c>
      <c r="B21">
        <v>-534.01328990439197</v>
      </c>
      <c r="C21">
        <v>-534.09826403283</v>
      </c>
      <c r="D21">
        <v>-533.61459631703406</v>
      </c>
      <c r="E21">
        <v>-533.63228558494598</v>
      </c>
      <c r="F21">
        <v>0.15397039000000001</v>
      </c>
      <c r="G21">
        <v>0.15370548000000001</v>
      </c>
      <c r="H21">
        <v>0.14019285000000001</v>
      </c>
      <c r="I21">
        <v>0.14040527999999999</v>
      </c>
      <c r="K21">
        <f t="shared" si="0"/>
        <v>-534.09826403283</v>
      </c>
      <c r="L21">
        <f t="shared" si="1"/>
        <v>-533.63228558494598</v>
      </c>
      <c r="M21">
        <f t="shared" si="2"/>
        <v>292.40590284248157</v>
      </c>
      <c r="N21">
        <f>M21+$B$40</f>
        <v>26.775902842481571</v>
      </c>
      <c r="O21">
        <f t="shared" si="7"/>
        <v>-8.6455372366300036</v>
      </c>
      <c r="P21">
        <f t="shared" si="4"/>
        <v>-13.045537236630004</v>
      </c>
      <c r="Q21">
        <f t="shared" si="5"/>
        <v>13.730365605851567</v>
      </c>
      <c r="R21" s="6">
        <f t="shared" si="6"/>
        <v>10.071151843874773</v>
      </c>
      <c r="S21" s="6"/>
    </row>
    <row r="22" spans="1:19" x14ac:dyDescent="0.25">
      <c r="A22" t="s">
        <v>19</v>
      </c>
      <c r="B22">
        <v>-745.28824366000003</v>
      </c>
      <c r="C22">
        <v>-745.31261963999998</v>
      </c>
      <c r="D22">
        <v>-744.75384870000005</v>
      </c>
      <c r="E22">
        <v>-744.86257906000003</v>
      </c>
      <c r="F22">
        <v>0.18918024</v>
      </c>
      <c r="G22">
        <v>0.18824452999999999</v>
      </c>
      <c r="H22">
        <v>0.17605826999999999</v>
      </c>
      <c r="I22">
        <v>0.17590669</v>
      </c>
      <c r="K22">
        <f t="shared" si="0"/>
        <v>-745.31261963999998</v>
      </c>
      <c r="L22">
        <f t="shared" si="1"/>
        <v>-744.86257906000003</v>
      </c>
      <c r="M22">
        <f t="shared" si="2"/>
        <v>282.40473933547855</v>
      </c>
      <c r="N22">
        <f t="shared" si="3"/>
        <v>16.774739335478557</v>
      </c>
      <c r="O22">
        <f t="shared" si="7"/>
        <v>-8.2341608337150074</v>
      </c>
      <c r="P22">
        <f t="shared" si="4"/>
        <v>-12.634160833715008</v>
      </c>
      <c r="Q22">
        <f t="shared" si="5"/>
        <v>4.1405785017635495</v>
      </c>
      <c r="R22" s="6">
        <f t="shared" si="6"/>
        <v>3.0370928211097645</v>
      </c>
      <c r="S22" s="6"/>
    </row>
    <row r="23" spans="1:19" x14ac:dyDescent="0.25">
      <c r="A23" t="s">
        <v>20</v>
      </c>
      <c r="B23">
        <v>-858.283264532418</v>
      </c>
      <c r="C23">
        <v>-858.29510043784296</v>
      </c>
      <c r="D23">
        <v>-857.73010216977605</v>
      </c>
      <c r="E23">
        <v>-857.83051526196903</v>
      </c>
      <c r="F23">
        <v>0.24756800000000001</v>
      </c>
      <c r="G23">
        <v>0.24658588000000001</v>
      </c>
      <c r="H23">
        <v>0.23279341000000001</v>
      </c>
      <c r="I23">
        <v>0.23348632999999999</v>
      </c>
      <c r="K23">
        <f t="shared" si="0"/>
        <v>-858.29510043784296</v>
      </c>
      <c r="L23">
        <f t="shared" si="1"/>
        <v>-857.83051526196903</v>
      </c>
      <c r="M23">
        <f t="shared" si="2"/>
        <v>291.5316114200653</v>
      </c>
      <c r="N23">
        <f t="shared" si="3"/>
        <v>25.901611420065308</v>
      </c>
      <c r="O23">
        <f t="shared" si="7"/>
        <v>-9.2711955836050031</v>
      </c>
      <c r="P23">
        <f t="shared" si="4"/>
        <v>-13.671195583605003</v>
      </c>
      <c r="Q23">
        <f t="shared" si="5"/>
        <v>12.230415836460304</v>
      </c>
      <c r="R23" s="6">
        <f t="shared" si="6"/>
        <v>8.970946480130749</v>
      </c>
      <c r="S23" s="6"/>
    </row>
    <row r="24" spans="1:19" x14ac:dyDescent="0.25">
      <c r="A24" t="s">
        <v>21</v>
      </c>
      <c r="B24">
        <v>-554.55944396999996</v>
      </c>
      <c r="C24">
        <v>-554.57805418999999</v>
      </c>
      <c r="D24">
        <v>-554.01634950000005</v>
      </c>
      <c r="E24">
        <v>-554.11192905999997</v>
      </c>
      <c r="F24">
        <v>0.14840838000000001</v>
      </c>
      <c r="G24">
        <v>0.14793037000000001</v>
      </c>
      <c r="H24">
        <v>0.13508165</v>
      </c>
      <c r="I24">
        <v>0.13552639</v>
      </c>
      <c r="K24">
        <f t="shared" si="0"/>
        <v>-554.57805418999999</v>
      </c>
      <c r="L24">
        <f t="shared" si="1"/>
        <v>-554.11192905999997</v>
      </c>
      <c r="M24">
        <f t="shared" si="2"/>
        <v>292.4979472637495</v>
      </c>
      <c r="N24">
        <f t="shared" si="3"/>
        <v>26.8679472637495</v>
      </c>
      <c r="O24">
        <f t="shared" si="7"/>
        <v>-8.3626496789350053</v>
      </c>
      <c r="P24">
        <f t="shared" si="4"/>
        <v>-12.762649678935006</v>
      </c>
      <c r="Q24">
        <f t="shared" si="5"/>
        <v>14.105297584814494</v>
      </c>
      <c r="R24" s="6">
        <f t="shared" si="6"/>
        <v>10.34616250270609</v>
      </c>
      <c r="S24" s="6"/>
    </row>
    <row r="25" spans="1:19" x14ac:dyDescent="0.25">
      <c r="A25" t="s">
        <v>22</v>
      </c>
      <c r="B25">
        <v>-570.76670716046897</v>
      </c>
      <c r="C25">
        <v>-570.78762865962096</v>
      </c>
      <c r="D25">
        <v>-570.22681374235697</v>
      </c>
      <c r="E25">
        <v>-570.32881385802796</v>
      </c>
      <c r="F25">
        <v>0.13565077</v>
      </c>
      <c r="G25">
        <v>0.13560099</v>
      </c>
      <c r="H25">
        <v>0.12236493</v>
      </c>
      <c r="I25">
        <v>0.12284572000000001</v>
      </c>
      <c r="K25">
        <f t="shared" si="0"/>
        <v>-570.78762865962096</v>
      </c>
      <c r="L25">
        <f t="shared" si="1"/>
        <v>-570.32881385802796</v>
      </c>
      <c r="M25">
        <f t="shared" si="2"/>
        <v>287.91064674022726</v>
      </c>
      <c r="N25">
        <f t="shared" si="3"/>
        <v>22.280646740227269</v>
      </c>
      <c r="O25">
        <f t="shared" si="7"/>
        <v>-8.3369908154800036</v>
      </c>
      <c r="P25">
        <f t="shared" si="4"/>
        <v>-12.736990815480004</v>
      </c>
      <c r="Q25">
        <f t="shared" si="5"/>
        <v>9.5436559247472648</v>
      </c>
      <c r="R25" s="6">
        <f t="shared" si="6"/>
        <v>7.0002220423659036</v>
      </c>
      <c r="S25" s="6"/>
    </row>
    <row r="26" spans="1:19" x14ac:dyDescent="0.25">
      <c r="A26" t="s">
        <v>23</v>
      </c>
      <c r="B26">
        <v>-728.12336542606795</v>
      </c>
      <c r="C26">
        <v>-728.20496015837102</v>
      </c>
      <c r="D26">
        <v>-727.71646122248501</v>
      </c>
      <c r="E26">
        <v>-727.73213126267001</v>
      </c>
      <c r="F26">
        <v>0.24910536</v>
      </c>
      <c r="G26">
        <v>0.24909413</v>
      </c>
      <c r="H26">
        <v>0.23500152999999999</v>
      </c>
      <c r="I26">
        <v>0.2353972</v>
      </c>
      <c r="K26">
        <f t="shared" si="0"/>
        <v>-728.20496015837102</v>
      </c>
      <c r="L26">
        <f t="shared" si="1"/>
        <v>-727.73213126267001</v>
      </c>
      <c r="M26">
        <f t="shared" si="2"/>
        <v>296.70462392689518</v>
      </c>
      <c r="N26">
        <f t="shared" si="3"/>
        <v>31.074623926895185</v>
      </c>
      <c r="O26">
        <f t="shared" si="7"/>
        <v>-8.8502873113850065</v>
      </c>
      <c r="P26">
        <f t="shared" si="4"/>
        <v>-13.250287311385007</v>
      </c>
      <c r="Q26">
        <f t="shared" si="5"/>
        <v>17.824336615510177</v>
      </c>
      <c r="R26" s="6">
        <f t="shared" si="6"/>
        <v>13.074058311647303</v>
      </c>
      <c r="S26" s="6"/>
    </row>
    <row r="27" spans="1:19" x14ac:dyDescent="0.25">
      <c r="A27" t="s">
        <v>24</v>
      </c>
      <c r="B27">
        <v>-706.10819460864195</v>
      </c>
      <c r="C27">
        <v>-706.20239765509405</v>
      </c>
      <c r="D27">
        <v>-705.71295025791505</v>
      </c>
      <c r="E27">
        <v>-705.739967446067</v>
      </c>
      <c r="F27">
        <v>0.22672766999999999</v>
      </c>
      <c r="G27">
        <v>0.22562405999999999</v>
      </c>
      <c r="H27">
        <v>0.2112589</v>
      </c>
      <c r="I27">
        <v>0.21242939999999999</v>
      </c>
      <c r="K27">
        <f t="shared" si="0"/>
        <v>-706.20239765509405</v>
      </c>
      <c r="L27">
        <f t="shared" si="1"/>
        <v>-705.739967446067</v>
      </c>
      <c r="M27">
        <f t="shared" si="2"/>
        <v>290.17934925145812</v>
      </c>
      <c r="N27">
        <f t="shared" si="3"/>
        <v>24.549349251458125</v>
      </c>
      <c r="O27">
        <f t="shared" si="7"/>
        <v>-9.7068001283149954</v>
      </c>
      <c r="P27">
        <f t="shared" si="4"/>
        <v>-14.106800128314996</v>
      </c>
      <c r="Q27">
        <f t="shared" si="5"/>
        <v>10.442549123143129</v>
      </c>
      <c r="R27" s="6">
        <f t="shared" si="6"/>
        <v>7.6595555337197583</v>
      </c>
      <c r="S27" s="6"/>
    </row>
    <row r="28" spans="1:19" x14ac:dyDescent="0.25">
      <c r="A28" t="s">
        <v>25</v>
      </c>
      <c r="B28">
        <v>-592.39149554254698</v>
      </c>
      <c r="C28">
        <v>-592.408137508609</v>
      </c>
      <c r="D28" s="17">
        <v>-591.83864977032295</v>
      </c>
      <c r="E28">
        <v>-591.92996841853301</v>
      </c>
      <c r="F28">
        <v>8.5869689999999999E-2</v>
      </c>
      <c r="G28">
        <v>8.5774199999999995E-2</v>
      </c>
      <c r="H28" s="17">
        <v>7.2233889999999995E-2</v>
      </c>
      <c r="I28">
        <v>7.2872279999999998E-2</v>
      </c>
      <c r="K28">
        <f t="shared" si="0"/>
        <v>-592.408137508609</v>
      </c>
      <c r="L28">
        <f t="shared" si="1"/>
        <v>-591.92996841853301</v>
      </c>
      <c r="M28">
        <f t="shared" si="2"/>
        <v>300.05564662904197</v>
      </c>
      <c r="N28">
        <f t="shared" si="3"/>
        <v>34.425646629041978</v>
      </c>
      <c r="O28">
        <f t="shared" si="7"/>
        <v>-8.556594040100002</v>
      </c>
      <c r="P28">
        <f t="shared" si="4"/>
        <v>-12.956594040100002</v>
      </c>
      <c r="Q28">
        <f t="shared" si="5"/>
        <v>21.469052588941977</v>
      </c>
      <c r="R28" s="6">
        <f t="shared" si="6"/>
        <v>15.747438544187073</v>
      </c>
      <c r="S28" s="6"/>
    </row>
    <row r="29" spans="1:19" x14ac:dyDescent="0.25">
      <c r="A29" t="s">
        <v>26</v>
      </c>
      <c r="B29">
        <v>-648.32808469999998</v>
      </c>
      <c r="C29">
        <v>-648.42805339999995</v>
      </c>
      <c r="D29">
        <v>-647.94930160000001</v>
      </c>
      <c r="E29">
        <v>-647.96937530000002</v>
      </c>
      <c r="F29">
        <v>0.17012587000000001</v>
      </c>
      <c r="G29">
        <v>0.17045363999999999</v>
      </c>
      <c r="H29">
        <v>0.15642006</v>
      </c>
      <c r="I29">
        <v>0.15672795</v>
      </c>
      <c r="K29">
        <f t="shared" si="0"/>
        <v>-648.42805339999995</v>
      </c>
      <c r="L29">
        <f t="shared" si="1"/>
        <v>-647.96937530000002</v>
      </c>
      <c r="M29">
        <f t="shared" si="2"/>
        <v>287.82486519190553</v>
      </c>
      <c r="N29">
        <f t="shared" si="3"/>
        <v>22.194865191905535</v>
      </c>
      <c r="O29">
        <f t="shared" si="7"/>
        <v>-8.6005259801950071</v>
      </c>
      <c r="P29">
        <f t="shared" si="4"/>
        <v>-13.000525980195007</v>
      </c>
      <c r="Q29">
        <f t="shared" si="5"/>
        <v>9.1943392117105276</v>
      </c>
      <c r="R29" s="6">
        <f t="shared" si="6"/>
        <v>6.7440000480224382</v>
      </c>
      <c r="S29" s="6"/>
    </row>
    <row r="30" spans="1:19" x14ac:dyDescent="0.25">
      <c r="A30" t="s">
        <v>27</v>
      </c>
      <c r="B30">
        <v>-512.91900543469103</v>
      </c>
      <c r="C30">
        <v>-513.010629353083</v>
      </c>
      <c r="D30">
        <v>-512.52993049161103</v>
      </c>
      <c r="E30">
        <v>-512.54761889999997</v>
      </c>
      <c r="F30">
        <v>0.14477859000000001</v>
      </c>
      <c r="G30">
        <v>0.14538087</v>
      </c>
      <c r="H30">
        <v>0.13146905</v>
      </c>
      <c r="I30">
        <v>0.1322054</v>
      </c>
      <c r="K30">
        <f t="shared" si="0"/>
        <v>-513.010629353083</v>
      </c>
      <c r="L30">
        <f t="shared" si="1"/>
        <v>-512.54761889999997</v>
      </c>
      <c r="M30">
        <f t="shared" si="2"/>
        <v>290.54345790890528</v>
      </c>
      <c r="N30">
        <f t="shared" si="3"/>
        <v>24.913457908905286</v>
      </c>
      <c r="O30">
        <f t="shared" si="7"/>
        <v>-8.3518627906300047</v>
      </c>
      <c r="P30">
        <f t="shared" si="4"/>
        <v>-12.751862790630005</v>
      </c>
      <c r="Q30">
        <f t="shared" si="5"/>
        <v>12.161595118275281</v>
      </c>
      <c r="R30" s="6">
        <f t="shared" si="6"/>
        <v>8.9204668408594898</v>
      </c>
      <c r="S30" s="6"/>
    </row>
    <row r="31" spans="1:19" x14ac:dyDescent="0.25">
      <c r="A31" t="s">
        <v>28</v>
      </c>
      <c r="B31">
        <v>-817.75385620582404</v>
      </c>
      <c r="C31">
        <v>-817.77282211167699</v>
      </c>
      <c r="D31">
        <v>-817.18824834590305</v>
      </c>
      <c r="E31">
        <v>-817.30888937603697</v>
      </c>
      <c r="F31">
        <v>0.19886077999999999</v>
      </c>
      <c r="G31">
        <v>0.19849704000000001</v>
      </c>
      <c r="H31">
        <v>0.18454480000000001</v>
      </c>
      <c r="I31">
        <v>0.18591376000000001</v>
      </c>
      <c r="K31">
        <f t="shared" si="0"/>
        <v>-817.77282211167699</v>
      </c>
      <c r="L31">
        <f t="shared" si="1"/>
        <v>-817.30888937603697</v>
      </c>
      <c r="M31">
        <f t="shared" si="2"/>
        <v>291.12219897509766</v>
      </c>
      <c r="N31">
        <f t="shared" si="3"/>
        <v>25.492198975097665</v>
      </c>
      <c r="O31">
        <f t="shared" si="7"/>
        <v>-8.9834134518099855</v>
      </c>
      <c r="P31">
        <f t="shared" si="4"/>
        <v>-13.383413451809986</v>
      </c>
      <c r="Q31">
        <f t="shared" si="5"/>
        <v>12.108785523287679</v>
      </c>
      <c r="R31" s="6">
        <f t="shared" si="6"/>
        <v>8.8817312772771917</v>
      </c>
      <c r="S31" s="6"/>
    </row>
    <row r="32" spans="1:19" x14ac:dyDescent="0.25">
      <c r="A32" t="s">
        <v>29</v>
      </c>
      <c r="B32">
        <v>-783.55484775323396</v>
      </c>
      <c r="C32">
        <v>-783.57980637274397</v>
      </c>
      <c r="D32">
        <v>-783.02653839056495</v>
      </c>
      <c r="E32">
        <v>-783.11011181077095</v>
      </c>
      <c r="F32">
        <v>0.19641328999999999</v>
      </c>
      <c r="G32">
        <v>0.19626157999999999</v>
      </c>
      <c r="H32">
        <v>0.18563653999999999</v>
      </c>
      <c r="I32">
        <v>0.18571823000000001</v>
      </c>
      <c r="K32">
        <f t="shared" si="0"/>
        <v>-783.57980637274397</v>
      </c>
      <c r="L32">
        <f t="shared" si="1"/>
        <v>-783.11011181077095</v>
      </c>
      <c r="M32">
        <f t="shared" si="2"/>
        <v>294.73779973641422</v>
      </c>
      <c r="N32">
        <f t="shared" si="3"/>
        <v>29.107799736414222</v>
      </c>
      <c r="O32">
        <f t="shared" si="7"/>
        <v>-6.762513004125001</v>
      </c>
      <c r="P32">
        <f t="shared" si="4"/>
        <v>-11.162513004125001</v>
      </c>
      <c r="Q32">
        <f t="shared" si="5"/>
        <v>17.945286732289219</v>
      </c>
      <c r="R32" s="6">
        <f t="shared" si="6"/>
        <v>13.162774593979726</v>
      </c>
      <c r="S32" s="6"/>
    </row>
    <row r="33" spans="1:19" x14ac:dyDescent="0.25">
      <c r="A33" t="s">
        <v>30</v>
      </c>
      <c r="B33">
        <v>-742.06538330243905</v>
      </c>
      <c r="C33">
        <v>-742.08780917737295</v>
      </c>
      <c r="D33">
        <v>-741.52101053465697</v>
      </c>
      <c r="E33">
        <v>-741.62969127667202</v>
      </c>
      <c r="F33">
        <v>0.14244620999999999</v>
      </c>
      <c r="G33">
        <v>0.14194508</v>
      </c>
      <c r="H33">
        <v>0.12907740000000001</v>
      </c>
      <c r="I33">
        <v>0.12970348000000001</v>
      </c>
      <c r="K33">
        <f t="shared" si="0"/>
        <v>-742.08780917737295</v>
      </c>
      <c r="L33">
        <f t="shared" si="1"/>
        <v>-741.62969127667202</v>
      </c>
      <c r="M33">
        <f t="shared" si="2"/>
        <v>287.47333480988823</v>
      </c>
      <c r="N33">
        <f t="shared" si="3"/>
        <v>21.843334809888233</v>
      </c>
      <c r="O33">
        <f t="shared" si="7"/>
        <v>-8.3890552786949879</v>
      </c>
      <c r="P33">
        <f t="shared" si="4"/>
        <v>-12.789055278694988</v>
      </c>
      <c r="Q33">
        <f t="shared" si="5"/>
        <v>9.0542795311932451</v>
      </c>
      <c r="R33" s="6">
        <f t="shared" si="6"/>
        <v>6.641266999960485</v>
      </c>
      <c r="S33" s="6"/>
    </row>
    <row r="34" spans="1:19" x14ac:dyDescent="0.25">
      <c r="A34" t="s">
        <v>31</v>
      </c>
      <c r="B34">
        <v>-896.72899206917202</v>
      </c>
      <c r="C34">
        <v>-896.83349698442601</v>
      </c>
      <c r="D34">
        <v>-896.34608335262999</v>
      </c>
      <c r="E34">
        <v>-896.36655642027699</v>
      </c>
      <c r="F34">
        <v>0.27232613</v>
      </c>
      <c r="G34">
        <v>0.27309344000000002</v>
      </c>
      <c r="H34">
        <v>0.25698968999999999</v>
      </c>
      <c r="I34">
        <v>0.25760063999999999</v>
      </c>
      <c r="K34">
        <f t="shared" si="0"/>
        <v>-896.83349698442601</v>
      </c>
      <c r="L34">
        <f t="shared" si="1"/>
        <v>-896.36655642027699</v>
      </c>
      <c r="M34">
        <f t="shared" si="2"/>
        <v>293.00963993886506</v>
      </c>
      <c r="N34">
        <f t="shared" si="3"/>
        <v>27.379639938865068</v>
      </c>
      <c r="O34">
        <f t="shared" si="7"/>
        <v>-9.6237617961800037</v>
      </c>
      <c r="P34">
        <f t="shared" si="4"/>
        <v>-14.023761796180004</v>
      </c>
      <c r="Q34">
        <f t="shared" si="5"/>
        <v>13.355878142685064</v>
      </c>
      <c r="R34" s="6">
        <f t="shared" si="6"/>
        <v>9.7964672350709137</v>
      </c>
      <c r="S34" s="6"/>
    </row>
    <row r="35" spans="1:19" x14ac:dyDescent="0.25">
      <c r="A35" t="s">
        <v>32</v>
      </c>
      <c r="B35">
        <v>-895.06123469081501</v>
      </c>
      <c r="C35">
        <v>-895.14276683965602</v>
      </c>
      <c r="D35">
        <v>-894.66581286365601</v>
      </c>
      <c r="E35">
        <v>-894.67947438343401</v>
      </c>
      <c r="F35">
        <v>0.15767440999999999</v>
      </c>
      <c r="G35">
        <v>0.15735015999999999</v>
      </c>
      <c r="H35">
        <v>0.14398548999999999</v>
      </c>
      <c r="I35">
        <v>0.14421690000000001</v>
      </c>
      <c r="K35">
        <f t="shared" si="0"/>
        <v>-895.14276683965602</v>
      </c>
      <c r="L35">
        <f t="shared" si="1"/>
        <v>-894.67947438343401</v>
      </c>
      <c r="M35">
        <f t="shared" si="2"/>
        <v>290.72041755764343</v>
      </c>
      <c r="N35">
        <f t="shared" si="3"/>
        <v>25.090417557643434</v>
      </c>
      <c r="O35">
        <f t="shared" si="7"/>
        <v>-8.589927344739996</v>
      </c>
      <c r="P35">
        <f t="shared" si="4"/>
        <v>-12.989927344739996</v>
      </c>
      <c r="Q35">
        <f t="shared" si="5"/>
        <v>12.100490212903438</v>
      </c>
      <c r="R35" s="6">
        <f t="shared" si="6"/>
        <v>8.8756467102037444</v>
      </c>
      <c r="S35" s="6"/>
    </row>
    <row r="36" spans="1:19" x14ac:dyDescent="0.25">
      <c r="A36" t="s">
        <v>33</v>
      </c>
      <c r="B36">
        <v>-897.55590733010797</v>
      </c>
      <c r="C36">
        <v>-897.57364999793401</v>
      </c>
      <c r="D36">
        <v>-897.00737665417103</v>
      </c>
      <c r="E36">
        <v>-897.11213179768902</v>
      </c>
      <c r="F36">
        <v>0.13229671000000001</v>
      </c>
      <c r="G36">
        <v>0.13214332000000001</v>
      </c>
      <c r="H36">
        <v>0.11910273</v>
      </c>
      <c r="I36">
        <v>0.11978542</v>
      </c>
      <c r="K36">
        <f t="shared" si="0"/>
        <v>-897.57364999793401</v>
      </c>
      <c r="L36">
        <f t="shared" si="1"/>
        <v>-897.11213179768902</v>
      </c>
      <c r="M36">
        <f t="shared" si="2"/>
        <v>289.60705507663704</v>
      </c>
      <c r="N36">
        <f t="shared" si="3"/>
        <v>23.977055076637043</v>
      </c>
      <c r="O36">
        <f t="shared" si="7"/>
        <v>-8.2793477928100057</v>
      </c>
      <c r="P36">
        <f>O36+$B$39</f>
        <v>-12.679347792810006</v>
      </c>
      <c r="Q36">
        <f>P36+N36</f>
        <v>11.297707283827037</v>
      </c>
      <c r="R36" s="6">
        <f>Q36/(0.0019858775*298.15*LN(10))</f>
        <v>8.2868096021114912</v>
      </c>
      <c r="S36" s="6"/>
    </row>
    <row r="37" spans="1:19" x14ac:dyDescent="0.25">
      <c r="A37" t="s">
        <v>34</v>
      </c>
      <c r="B37">
        <v>-534.99713429216399</v>
      </c>
      <c r="C37">
        <v>-535.08802816089303</v>
      </c>
      <c r="D37">
        <v>-534.61278586562105</v>
      </c>
      <c r="E37">
        <v>-534.62533610318599</v>
      </c>
      <c r="F37">
        <v>0.14885017</v>
      </c>
      <c r="G37">
        <v>0.14871180000000001</v>
      </c>
      <c r="H37">
        <v>0.13469349</v>
      </c>
      <c r="I37">
        <v>0.13588801</v>
      </c>
      <c r="K37">
        <f t="shared" si="0"/>
        <v>-535.08802816089303</v>
      </c>
      <c r="L37">
        <f t="shared" si="1"/>
        <v>-534.62533610318599</v>
      </c>
      <c r="M37">
        <f t="shared" si="2"/>
        <v>290.34366178571895</v>
      </c>
      <c r="N37">
        <f t="shared" si="3"/>
        <v>24.713661785718955</v>
      </c>
      <c r="O37">
        <f t="shared" si="7"/>
        <v>-8.8834511884600023</v>
      </c>
      <c r="P37">
        <f t="shared" si="4"/>
        <v>-13.283451188460003</v>
      </c>
      <c r="Q37">
        <f t="shared" si="5"/>
        <v>11.430210597258952</v>
      </c>
      <c r="R37" s="6">
        <f t="shared" si="6"/>
        <v>8.3840000941709754</v>
      </c>
      <c r="S37" s="6"/>
    </row>
    <row r="39" spans="1:19" x14ac:dyDescent="0.25">
      <c r="A39" t="s">
        <v>40</v>
      </c>
      <c r="B39">
        <v>-4.4000000000000004</v>
      </c>
    </row>
    <row r="40" spans="1:19" x14ac:dyDescent="0.25">
      <c r="A40" t="s">
        <v>41</v>
      </c>
      <c r="B40">
        <v>-265.63</v>
      </c>
      <c r="C40">
        <v>0.22</v>
      </c>
    </row>
    <row r="41" spans="1:19" x14ac:dyDescent="0.25">
      <c r="B41">
        <v>-274.16000000000003</v>
      </c>
      <c r="C41">
        <v>0.25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zoomScaleNormal="100" workbookViewId="0">
      <pane xSplit="1" topLeftCell="B1" activePane="topRight" state="frozen"/>
      <selection pane="topRight" activeCell="J20" sqref="J20"/>
    </sheetView>
  </sheetViews>
  <sheetFormatPr defaultRowHeight="15" x14ac:dyDescent="0.25"/>
  <cols>
    <col min="1" max="1" width="18.42578125" bestFit="1" customWidth="1"/>
    <col min="6" max="6" width="13.42578125" bestFit="1" customWidth="1"/>
    <col min="7" max="7" width="13.42578125" customWidth="1"/>
    <col min="8" max="8" width="12" bestFit="1" customWidth="1"/>
    <col min="9" max="9" width="12" customWidth="1"/>
    <col min="11" max="11" width="25" bestFit="1" customWidth="1"/>
    <col min="12" max="12" width="21" bestFit="1" customWidth="1"/>
    <col min="13" max="13" width="18.42578125" bestFit="1" customWidth="1"/>
    <col min="14" max="14" width="27.28515625" bestFit="1" customWidth="1"/>
    <col min="15" max="15" width="22.5703125" bestFit="1" customWidth="1"/>
    <col min="16" max="16" width="32.5703125" bestFit="1" customWidth="1"/>
    <col min="17" max="17" width="19.140625" bestFit="1" customWidth="1"/>
    <col min="18" max="18" width="39.42578125" bestFit="1" customWidth="1"/>
  </cols>
  <sheetData>
    <row r="1" spans="1:19" x14ac:dyDescent="0.25">
      <c r="B1" s="18" t="s">
        <v>42</v>
      </c>
      <c r="C1" s="18"/>
      <c r="D1" s="18"/>
      <c r="E1" s="18"/>
      <c r="F1" s="1"/>
      <c r="G1" s="1"/>
      <c r="H1" s="1"/>
      <c r="I1" s="1"/>
      <c r="N1">
        <v>265.63</v>
      </c>
    </row>
    <row r="2" spans="1:19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50</v>
      </c>
      <c r="G2" t="s">
        <v>53</v>
      </c>
      <c r="H2" t="s">
        <v>51</v>
      </c>
      <c r="I2" t="s">
        <v>54</v>
      </c>
      <c r="K2" t="s">
        <v>43</v>
      </c>
      <c r="L2" t="s">
        <v>44</v>
      </c>
      <c r="M2" t="s">
        <v>45</v>
      </c>
      <c r="N2" s="2" t="s">
        <v>46</v>
      </c>
      <c r="O2" s="3" t="s">
        <v>47</v>
      </c>
      <c r="P2" s="2" t="s">
        <v>48</v>
      </c>
      <c r="Q2" s="4" t="s">
        <v>49</v>
      </c>
      <c r="R2" s="5" t="s">
        <v>52</v>
      </c>
    </row>
    <row r="3" spans="1:19" x14ac:dyDescent="0.25">
      <c r="A3" t="s">
        <v>0</v>
      </c>
      <c r="B3">
        <v>-682.71963534999998</v>
      </c>
      <c r="C3">
        <v>-682.73547231999999</v>
      </c>
      <c r="D3">
        <v>-682.16482662999999</v>
      </c>
      <c r="E3">
        <v>-682.28304185000002</v>
      </c>
      <c r="F3">
        <v>0.12440846999999999</v>
      </c>
      <c r="G3">
        <v>0.12392631</v>
      </c>
      <c r="H3">
        <v>0.11014651</v>
      </c>
      <c r="I3">
        <v>0.11184118999999999</v>
      </c>
      <c r="K3">
        <f>C3</f>
        <v>-682.73547231999999</v>
      </c>
      <c r="L3">
        <f>E3</f>
        <v>-682.28304185000002</v>
      </c>
      <c r="M3">
        <f>(L3-K3)*627.5095</f>
        <v>283.90441801444462</v>
      </c>
      <c r="N3">
        <f>M3+$B$40</f>
        <v>18.27441801444462</v>
      </c>
      <c r="O3">
        <f>(H3-F3)*627.5095</f>
        <v>-8.9495153886199947</v>
      </c>
      <c r="P3">
        <f>O3+$B$39</f>
        <v>-13.349515388619995</v>
      </c>
      <c r="Q3">
        <f>P3+N3</f>
        <v>4.9249026258246253</v>
      </c>
      <c r="R3" s="6">
        <f>Q3/(0.0019858775*298.15*LN(10))</f>
        <v>3.6123904916151135</v>
      </c>
      <c r="S3" s="6"/>
    </row>
    <row r="4" spans="1:19" x14ac:dyDescent="0.25">
      <c r="A4" t="s">
        <v>1</v>
      </c>
      <c r="B4">
        <v>-782.18220979</v>
      </c>
      <c r="C4">
        <v>-782.20410245999994</v>
      </c>
      <c r="D4">
        <v>-781.64937969000005</v>
      </c>
      <c r="E4">
        <v>-781.75543715000003</v>
      </c>
      <c r="F4">
        <v>0.17599572999999999</v>
      </c>
      <c r="G4">
        <v>0.17539331999999999</v>
      </c>
      <c r="H4">
        <v>0.16127604000000001</v>
      </c>
      <c r="I4">
        <v>0.16255912</v>
      </c>
      <c r="K4">
        <f t="shared" ref="K4:K37" si="0">C4</f>
        <v>-782.20410245999994</v>
      </c>
      <c r="L4">
        <f t="shared" ref="L4:L37" si="1">E4</f>
        <v>-781.75543715000003</v>
      </c>
      <c r="M4">
        <f t="shared" ref="M4:M37" si="2">(L4-K4)*627.5095</f>
        <v>281.54174434538868</v>
      </c>
      <c r="N4">
        <f t="shared" ref="N4:N37" si="3">M4+$B$40</f>
        <v>15.911744345388684</v>
      </c>
      <c r="O4">
        <f>(H4-F4)*627.5095</f>
        <v>-9.2367453120549872</v>
      </c>
      <c r="P4">
        <f t="shared" ref="P4:P37" si="4">O4+$B$39</f>
        <v>-13.636745312054988</v>
      </c>
      <c r="Q4">
        <f t="shared" ref="Q4:Q25" si="5">P4+N4</f>
        <v>2.274999033333696</v>
      </c>
      <c r="R4" s="6">
        <f t="shared" ref="R4:R25" si="6">Q4/(0.0019858775*298.15*LN(10))</f>
        <v>1.6686999725344145</v>
      </c>
      <c r="S4" s="6"/>
    </row>
    <row r="5" spans="1:19" x14ac:dyDescent="0.25">
      <c r="A5" t="s">
        <v>2</v>
      </c>
      <c r="B5">
        <v>-594.15553020000004</v>
      </c>
      <c r="C5">
        <v>-594.23557830000004</v>
      </c>
      <c r="D5">
        <v>-593.76557990000003</v>
      </c>
      <c r="E5">
        <v>-593.77340279999999</v>
      </c>
      <c r="F5">
        <v>0.17669519</v>
      </c>
      <c r="G5">
        <v>0.17680192</v>
      </c>
      <c r="H5">
        <v>0.16262597000000001</v>
      </c>
      <c r="I5">
        <v>0.16234023</v>
      </c>
      <c r="K5">
        <f t="shared" si="0"/>
        <v>-594.23557830000004</v>
      </c>
      <c r="L5">
        <f t="shared" si="1"/>
        <v>-593.77340279999999</v>
      </c>
      <c r="M5">
        <f t="shared" si="2"/>
        <v>290.01951691728613</v>
      </c>
      <c r="N5">
        <f t="shared" si="3"/>
        <v>24.38951691728613</v>
      </c>
      <c r="O5">
        <f t="shared" ref="O5:O25" si="7">(H5-F5)*627.5095</f>
        <v>-8.8285692075899966</v>
      </c>
      <c r="P5">
        <f t="shared" si="4"/>
        <v>-13.228569207589997</v>
      </c>
      <c r="Q5">
        <f t="shared" si="5"/>
        <v>11.160947709696133</v>
      </c>
      <c r="R5" s="6">
        <f t="shared" si="6"/>
        <v>8.1864971649401888</v>
      </c>
      <c r="S5" s="6"/>
    </row>
    <row r="6" spans="1:19" x14ac:dyDescent="0.25">
      <c r="A6" t="s">
        <v>3</v>
      </c>
      <c r="B6">
        <v>-477.26020039999997</v>
      </c>
      <c r="C6">
        <v>-477.3489477</v>
      </c>
      <c r="D6">
        <v>-476.86901219999999</v>
      </c>
      <c r="E6">
        <v>-476.88263510000002</v>
      </c>
      <c r="F6">
        <v>0.16711238</v>
      </c>
      <c r="G6">
        <v>0.16678826999999999</v>
      </c>
      <c r="H6">
        <v>0.15472517999999999</v>
      </c>
      <c r="I6">
        <v>0.15432572</v>
      </c>
      <c r="K6">
        <f t="shared" si="0"/>
        <v>-477.3489477</v>
      </c>
      <c r="L6">
        <f t="shared" si="1"/>
        <v>-476.88263510000002</v>
      </c>
      <c r="M6">
        <f t="shared" si="2"/>
        <v>292.61558646968786</v>
      </c>
      <c r="N6">
        <f t="shared" si="3"/>
        <v>26.98558646968786</v>
      </c>
      <c r="O6">
        <f t="shared" si="7"/>
        <v>-7.7730856784000091</v>
      </c>
      <c r="P6">
        <f t="shared" si="4"/>
        <v>-12.17308567840001</v>
      </c>
      <c r="Q6">
        <f t="shared" si="5"/>
        <v>14.812500791287849</v>
      </c>
      <c r="R6" s="6">
        <f t="shared" si="6"/>
        <v>10.864892380797093</v>
      </c>
      <c r="S6" s="6"/>
    </row>
    <row r="7" spans="1:19" x14ac:dyDescent="0.25">
      <c r="A7" t="s">
        <v>4</v>
      </c>
      <c r="B7">
        <v>-495.40919710999998</v>
      </c>
      <c r="C7">
        <v>-495.43019469000001</v>
      </c>
      <c r="D7">
        <v>-494.82599304000001</v>
      </c>
      <c r="E7">
        <v>-494.94013593</v>
      </c>
      <c r="F7">
        <v>0.13541211</v>
      </c>
      <c r="G7">
        <v>0.13499576999999999</v>
      </c>
      <c r="H7">
        <v>0.1215531</v>
      </c>
      <c r="I7">
        <v>0.1242163</v>
      </c>
      <c r="K7">
        <f t="shared" si="0"/>
        <v>-495.43019469000001</v>
      </c>
      <c r="L7">
        <f t="shared" si="1"/>
        <v>-494.94013593</v>
      </c>
      <c r="M7">
        <f t="shared" si="2"/>
        <v>307.51652745822679</v>
      </c>
      <c r="N7">
        <f t="shared" si="3"/>
        <v>41.886527458226794</v>
      </c>
      <c r="O7">
        <f t="shared" si="7"/>
        <v>-8.6966604355950032</v>
      </c>
      <c r="P7">
        <f t="shared" si="4"/>
        <v>-13.096660435595004</v>
      </c>
      <c r="Q7">
        <f t="shared" si="5"/>
        <v>28.789867022631789</v>
      </c>
      <c r="R7" s="6">
        <f t="shared" si="6"/>
        <v>21.117217900324434</v>
      </c>
      <c r="S7" s="6"/>
    </row>
    <row r="8" spans="1:19" x14ac:dyDescent="0.25">
      <c r="A8" t="s">
        <v>5</v>
      </c>
      <c r="B8">
        <v>-666.72671802000002</v>
      </c>
      <c r="C8">
        <v>-666.75272872000005</v>
      </c>
      <c r="D8">
        <v>-666.19259416</v>
      </c>
      <c r="E8">
        <v>-666.30266391999999</v>
      </c>
      <c r="F8">
        <v>0.13697131000000001</v>
      </c>
      <c r="G8">
        <v>0.13640026</v>
      </c>
      <c r="H8">
        <v>0.12388780000000001</v>
      </c>
      <c r="I8">
        <v>0.12418722</v>
      </c>
      <c r="K8">
        <f t="shared" si="0"/>
        <v>-666.75272872000005</v>
      </c>
      <c r="L8">
        <f t="shared" si="1"/>
        <v>-666.30266391999999</v>
      </c>
      <c r="M8">
        <f t="shared" si="2"/>
        <v>282.41993761564004</v>
      </c>
      <c r="N8">
        <f t="shared" si="3"/>
        <v>16.789937615640042</v>
      </c>
      <c r="O8">
        <f t="shared" si="7"/>
        <v>-8.2100268183450034</v>
      </c>
      <c r="P8">
        <f t="shared" si="4"/>
        <v>-12.610026818345004</v>
      </c>
      <c r="Q8">
        <f t="shared" si="5"/>
        <v>4.1799107972950384</v>
      </c>
      <c r="R8" s="6">
        <f t="shared" si="6"/>
        <v>3.0659428555543653</v>
      </c>
      <c r="S8" s="6"/>
    </row>
    <row r="9" spans="1:19" x14ac:dyDescent="0.25">
      <c r="A9" t="s">
        <v>6</v>
      </c>
      <c r="B9">
        <v>-3478.9874910899998</v>
      </c>
      <c r="C9">
        <v>-3479.0077257100002</v>
      </c>
      <c r="D9">
        <v>-3478.471149</v>
      </c>
      <c r="E9">
        <v>-3478.5500100600002</v>
      </c>
      <c r="F9">
        <v>0.14822573</v>
      </c>
      <c r="G9">
        <v>0.14906791999999999</v>
      </c>
      <c r="H9">
        <v>0.13465332999999999</v>
      </c>
      <c r="I9">
        <v>0.13592728000000001</v>
      </c>
      <c r="K9">
        <f t="shared" si="0"/>
        <v>-3479.0077257100002</v>
      </c>
      <c r="L9">
        <f t="shared" si="1"/>
        <v>-3478.5500100600002</v>
      </c>
      <c r="M9">
        <f t="shared" si="2"/>
        <v>287.22091867364651</v>
      </c>
      <c r="N9">
        <f t="shared" si="3"/>
        <v>21.590918673646513</v>
      </c>
      <c r="O9">
        <f t="shared" si="7"/>
        <v>-8.5168099378000068</v>
      </c>
      <c r="P9">
        <f t="shared" si="4"/>
        <v>-12.916809937800007</v>
      </c>
      <c r="Q9">
        <f t="shared" si="5"/>
        <v>8.6741087358465059</v>
      </c>
      <c r="R9" s="6">
        <f t="shared" si="6"/>
        <v>6.3624136965268221</v>
      </c>
      <c r="S9" s="6"/>
    </row>
    <row r="10" spans="1:19" x14ac:dyDescent="0.25">
      <c r="A10" t="s">
        <v>7</v>
      </c>
      <c r="B10">
        <v>-746.22895704999996</v>
      </c>
      <c r="C10">
        <v>-746.25064544999998</v>
      </c>
      <c r="D10">
        <v>-745.69037488000004</v>
      </c>
      <c r="E10">
        <v>-745.78622465000001</v>
      </c>
      <c r="F10">
        <v>0.19690272</v>
      </c>
      <c r="G10">
        <v>0.19723435</v>
      </c>
      <c r="H10">
        <v>0.18442618</v>
      </c>
      <c r="I10">
        <v>0.18452550000000001</v>
      </c>
      <c r="K10">
        <f t="shared" si="0"/>
        <v>-746.25064544999998</v>
      </c>
      <c r="L10">
        <f t="shared" si="1"/>
        <v>-745.78622465000001</v>
      </c>
      <c r="M10">
        <f t="shared" si="2"/>
        <v>291.42846399758167</v>
      </c>
      <c r="N10">
        <f t="shared" si="3"/>
        <v>25.798463997581678</v>
      </c>
      <c r="O10">
        <f t="shared" si="7"/>
        <v>-7.8291473771300053</v>
      </c>
      <c r="P10">
        <f t="shared" si="4"/>
        <v>-12.229147377130005</v>
      </c>
      <c r="Q10">
        <f t="shared" si="5"/>
        <v>13.569316620451673</v>
      </c>
      <c r="R10" s="6">
        <f t="shared" si="6"/>
        <v>9.9530232497189797</v>
      </c>
      <c r="S10" s="6"/>
    </row>
    <row r="11" spans="1:19" x14ac:dyDescent="0.25">
      <c r="A11" t="s">
        <v>8</v>
      </c>
      <c r="B11">
        <v>-957.69033752999997</v>
      </c>
      <c r="C11">
        <v>-957.72321553999996</v>
      </c>
      <c r="D11">
        <v>-957.14998985</v>
      </c>
      <c r="E11">
        <v>-957.26980004999996</v>
      </c>
      <c r="F11">
        <v>0.31424570000000002</v>
      </c>
      <c r="G11">
        <v>0.31483262000000001</v>
      </c>
      <c r="H11">
        <v>0.30161232999999998</v>
      </c>
      <c r="I11">
        <v>0.30330977999999997</v>
      </c>
      <c r="K11">
        <f t="shared" si="0"/>
        <v>-957.72321553999996</v>
      </c>
      <c r="L11">
        <f t="shared" si="1"/>
        <v>-957.26980004999996</v>
      </c>
      <c r="M11">
        <f t="shared" si="2"/>
        <v>284.52252742215347</v>
      </c>
      <c r="N11">
        <f t="shared" si="3"/>
        <v>18.892527422153478</v>
      </c>
      <c r="O11">
        <f t="shared" si="7"/>
        <v>-7.9275596920150209</v>
      </c>
      <c r="P11">
        <f t="shared" si="4"/>
        <v>-12.327559692015022</v>
      </c>
      <c r="Q11">
        <f t="shared" si="5"/>
        <v>6.5649677301384557</v>
      </c>
      <c r="R11" s="6">
        <f t="shared" si="6"/>
        <v>4.8153697256382477</v>
      </c>
      <c r="S11" s="6"/>
    </row>
    <row r="12" spans="1:19" x14ac:dyDescent="0.25">
      <c r="A12" t="s">
        <v>9</v>
      </c>
      <c r="B12">
        <v>-1050.10228858</v>
      </c>
      <c r="C12">
        <v>-1050.1271770799999</v>
      </c>
      <c r="D12">
        <v>-1049.5575808399999</v>
      </c>
      <c r="E12">
        <v>-1049.6748769400001</v>
      </c>
      <c r="F12">
        <v>0.11564140000000001</v>
      </c>
      <c r="G12">
        <v>0.11455194</v>
      </c>
      <c r="H12">
        <v>0.10099228</v>
      </c>
      <c r="I12">
        <v>0.10208481</v>
      </c>
      <c r="K12">
        <f t="shared" si="0"/>
        <v>-1050.1271770799999</v>
      </c>
      <c r="L12">
        <f t="shared" si="1"/>
        <v>-1049.6748769400001</v>
      </c>
      <c r="M12">
        <f t="shared" si="2"/>
        <v>283.82263470120864</v>
      </c>
      <c r="N12">
        <f t="shared" si="3"/>
        <v>18.192634701208647</v>
      </c>
      <c r="O12">
        <f t="shared" si="7"/>
        <v>-9.1924619666400016</v>
      </c>
      <c r="P12">
        <f t="shared" si="4"/>
        <v>-13.592461966640002</v>
      </c>
      <c r="Q12">
        <f t="shared" si="5"/>
        <v>4.6001727345686447</v>
      </c>
      <c r="R12" s="6">
        <f t="shared" si="6"/>
        <v>3.3742028033214999</v>
      </c>
      <c r="S12" s="6"/>
    </row>
    <row r="13" spans="1:19" x14ac:dyDescent="0.25">
      <c r="A13" t="s">
        <v>10</v>
      </c>
      <c r="B13">
        <v>-606.36361700999998</v>
      </c>
      <c r="C13">
        <v>-606.38459445000001</v>
      </c>
      <c r="D13">
        <v>-605.81425949000004</v>
      </c>
      <c r="E13">
        <v>-605.93192095999996</v>
      </c>
      <c r="F13">
        <v>0.10247631</v>
      </c>
      <c r="G13">
        <v>0.10196323</v>
      </c>
      <c r="H13">
        <v>8.7608909999999998E-2</v>
      </c>
      <c r="I13">
        <v>8.9322960000000007E-2</v>
      </c>
      <c r="K13">
        <f t="shared" si="0"/>
        <v>-606.38459445000001</v>
      </c>
      <c r="L13">
        <f t="shared" si="1"/>
        <v>-605.93192095999996</v>
      </c>
      <c r="M13">
        <f t="shared" si="2"/>
        <v>284.05691537318762</v>
      </c>
      <c r="N13">
        <f t="shared" si="3"/>
        <v>18.426915373187626</v>
      </c>
      <c r="O13">
        <f t="shared" si="7"/>
        <v>-9.3294347403000017</v>
      </c>
      <c r="P13">
        <f t="shared" si="4"/>
        <v>-13.729434740300002</v>
      </c>
      <c r="Q13">
        <f t="shared" si="5"/>
        <v>4.6974806328876237</v>
      </c>
      <c r="R13" s="6">
        <f t="shared" si="6"/>
        <v>3.4455776412326702</v>
      </c>
      <c r="S13" s="6"/>
    </row>
    <row r="14" spans="1:19" x14ac:dyDescent="0.25">
      <c r="A14" t="s">
        <v>11</v>
      </c>
      <c r="B14">
        <v>-644.67747908000001</v>
      </c>
      <c r="C14">
        <v>-644.71041500000001</v>
      </c>
      <c r="D14">
        <v>-644.15320557999996</v>
      </c>
      <c r="E14">
        <v>-644.26684181999997</v>
      </c>
      <c r="F14">
        <v>0.11666865</v>
      </c>
      <c r="G14">
        <v>0.11758721</v>
      </c>
      <c r="H14">
        <v>0.10420140999999999</v>
      </c>
      <c r="I14">
        <v>0.10450097999999999</v>
      </c>
      <c r="K14">
        <f t="shared" si="0"/>
        <v>-644.71041500000001</v>
      </c>
      <c r="L14">
        <f t="shared" si="1"/>
        <v>-644.26684181999997</v>
      </c>
      <c r="M14">
        <f t="shared" si="2"/>
        <v>278.34638439523758</v>
      </c>
      <c r="N14">
        <f t="shared" si="3"/>
        <v>12.716384395237583</v>
      </c>
      <c r="O14">
        <f t="shared" si="7"/>
        <v>-7.8233115387800032</v>
      </c>
      <c r="P14">
        <f t="shared" si="4"/>
        <v>-12.223311538780003</v>
      </c>
      <c r="Q14">
        <f t="shared" si="5"/>
        <v>0.49307285645758014</v>
      </c>
      <c r="R14" s="6">
        <f t="shared" si="6"/>
        <v>0.36166637874238716</v>
      </c>
      <c r="S14" s="6"/>
    </row>
    <row r="15" spans="1:19" x14ac:dyDescent="0.25">
      <c r="A15" t="s">
        <v>12</v>
      </c>
      <c r="B15">
        <v>-568.21442275000004</v>
      </c>
      <c r="C15">
        <v>-568.23292953999999</v>
      </c>
      <c r="D15">
        <v>-567.68090483000003</v>
      </c>
      <c r="E15">
        <v>-567.76970768000001</v>
      </c>
      <c r="F15">
        <v>9.5777490000000007E-2</v>
      </c>
      <c r="G15">
        <v>9.5389050000000003E-2</v>
      </c>
      <c r="H15">
        <v>8.2351489999999999E-2</v>
      </c>
      <c r="I15">
        <v>8.2950389999999999E-2</v>
      </c>
      <c r="K15">
        <f t="shared" si="0"/>
        <v>-568.23292953999999</v>
      </c>
      <c r="L15">
        <f t="shared" si="1"/>
        <v>-567.76970768000001</v>
      </c>
      <c r="M15">
        <f t="shared" si="2"/>
        <v>290.67611775765494</v>
      </c>
      <c r="N15">
        <f t="shared" si="3"/>
        <v>25.04611775765494</v>
      </c>
      <c r="O15">
        <f t="shared" si="7"/>
        <v>-8.4249425470000041</v>
      </c>
      <c r="P15">
        <f t="shared" si="4"/>
        <v>-12.824942547000004</v>
      </c>
      <c r="Q15">
        <f t="shared" si="5"/>
        <v>12.221175210654936</v>
      </c>
      <c r="R15" s="6">
        <f t="shared" si="6"/>
        <v>8.9641685291067326</v>
      </c>
      <c r="S15" s="6"/>
    </row>
    <row r="16" spans="1:19" x14ac:dyDescent="0.25">
      <c r="A16" t="s">
        <v>13</v>
      </c>
      <c r="B16">
        <v>-2961.97040973</v>
      </c>
      <c r="C16">
        <v>-2961.9834211699999</v>
      </c>
      <c r="D16">
        <v>-2961.43934666</v>
      </c>
      <c r="E16">
        <v>-2961.5308736000002</v>
      </c>
      <c r="F16">
        <v>6.3789700000000005E-2</v>
      </c>
      <c r="G16">
        <v>6.3131389999999996E-2</v>
      </c>
      <c r="H16">
        <v>5.0292709999999997E-2</v>
      </c>
      <c r="I16">
        <v>5.0804429999999998E-2</v>
      </c>
      <c r="K16">
        <f t="shared" si="0"/>
        <v>-2961.9834211699999</v>
      </c>
      <c r="L16">
        <f t="shared" si="1"/>
        <v>-2961.5308736000002</v>
      </c>
      <c r="M16">
        <f t="shared" si="2"/>
        <v>283.97789937675901</v>
      </c>
      <c r="N16">
        <f t="shared" si="3"/>
        <v>18.347899376759017</v>
      </c>
      <c r="O16">
        <f t="shared" si="7"/>
        <v>-8.4694894464050048</v>
      </c>
      <c r="P16">
        <f t="shared" si="4"/>
        <v>-12.869489446405005</v>
      </c>
      <c r="Q16">
        <f t="shared" si="5"/>
        <v>5.4784099303540117</v>
      </c>
      <c r="R16" s="6">
        <f t="shared" si="6"/>
        <v>4.0183852240666349</v>
      </c>
      <c r="S16" s="6"/>
    </row>
    <row r="17" spans="1:19" x14ac:dyDescent="0.25">
      <c r="A17" t="s">
        <v>14</v>
      </c>
      <c r="B17">
        <v>-934.32508202999998</v>
      </c>
      <c r="C17">
        <v>-934.34303251999995</v>
      </c>
      <c r="D17">
        <v>-933.80656123999995</v>
      </c>
      <c r="E17">
        <v>-933.89084806000005</v>
      </c>
      <c r="F17">
        <v>0.11850723000000001</v>
      </c>
      <c r="G17">
        <v>0.11785655</v>
      </c>
      <c r="H17">
        <v>0.10394393</v>
      </c>
      <c r="I17">
        <v>0.10491369</v>
      </c>
      <c r="K17">
        <f t="shared" si="0"/>
        <v>-934.34303251999995</v>
      </c>
      <c r="L17">
        <f t="shared" si="1"/>
        <v>-933.89084806000005</v>
      </c>
      <c r="M17">
        <f t="shared" si="2"/>
        <v>283.75004440230634</v>
      </c>
      <c r="N17">
        <f t="shared" si="3"/>
        <v>18.120044402306348</v>
      </c>
      <c r="O17">
        <f t="shared" si="7"/>
        <v>-9.138609101350001</v>
      </c>
      <c r="P17">
        <f t="shared" si="4"/>
        <v>-13.538609101350001</v>
      </c>
      <c r="Q17">
        <f t="shared" si="5"/>
        <v>4.5814353009563469</v>
      </c>
      <c r="R17" s="6">
        <f t="shared" si="6"/>
        <v>3.3604589931061657</v>
      </c>
      <c r="S17" s="6"/>
    </row>
    <row r="18" spans="1:19" x14ac:dyDescent="0.25">
      <c r="A18" t="s">
        <v>15</v>
      </c>
      <c r="B18">
        <v>-633.13329180000005</v>
      </c>
      <c r="C18">
        <v>-633.15131884000004</v>
      </c>
      <c r="D18">
        <v>-632.57584940000004</v>
      </c>
      <c r="E18">
        <v>-632.68045081000002</v>
      </c>
      <c r="F18">
        <v>0.2017148</v>
      </c>
      <c r="G18">
        <v>0.20125419</v>
      </c>
      <c r="H18">
        <v>0.18733950999999999</v>
      </c>
      <c r="I18">
        <v>0.18930986</v>
      </c>
      <c r="K18">
        <f t="shared" si="0"/>
        <v>-633.15131884000004</v>
      </c>
      <c r="L18">
        <f t="shared" si="1"/>
        <v>-632.68045081000002</v>
      </c>
      <c r="M18">
        <f t="shared" si="2"/>
        <v>295.47416207129731</v>
      </c>
      <c r="N18">
        <f t="shared" si="3"/>
        <v>29.844162071297319</v>
      </c>
      <c r="O18">
        <f t="shared" si="7"/>
        <v>-9.0206310402550081</v>
      </c>
      <c r="P18">
        <f t="shared" si="4"/>
        <v>-13.420631040255008</v>
      </c>
      <c r="Q18">
        <f t="shared" si="5"/>
        <v>16.423531031042309</v>
      </c>
      <c r="R18" s="6">
        <f t="shared" si="6"/>
        <v>12.046574692499444</v>
      </c>
      <c r="S18" s="6"/>
    </row>
    <row r="19" spans="1:19" x14ac:dyDescent="0.25">
      <c r="A19" t="s">
        <v>16</v>
      </c>
      <c r="B19">
        <v>-629.55979031000004</v>
      </c>
      <c r="C19">
        <v>-629.57702318999998</v>
      </c>
      <c r="D19">
        <v>-629.02989133000005</v>
      </c>
      <c r="E19">
        <v>-629.12990121999997</v>
      </c>
      <c r="F19">
        <v>0.13881652</v>
      </c>
      <c r="G19">
        <v>0.13913779000000001</v>
      </c>
      <c r="H19">
        <v>0.12566042999999999</v>
      </c>
      <c r="I19">
        <v>0.12640552999999999</v>
      </c>
      <c r="K19">
        <f t="shared" si="0"/>
        <v>-629.57702318999998</v>
      </c>
      <c r="L19">
        <f t="shared" si="1"/>
        <v>-629.12990121999997</v>
      </c>
      <c r="M19">
        <f t="shared" si="2"/>
        <v>280.57328383372248</v>
      </c>
      <c r="N19">
        <f t="shared" si="3"/>
        <v>14.943283833722489</v>
      </c>
      <c r="O19">
        <f t="shared" si="7"/>
        <v>-8.2555714578550052</v>
      </c>
      <c r="P19">
        <f t="shared" si="4"/>
        <v>-12.655571457855006</v>
      </c>
      <c r="Q19">
        <f t="shared" si="5"/>
        <v>2.2877123758674838</v>
      </c>
      <c r="R19" s="6">
        <f t="shared" si="6"/>
        <v>1.678025143238274</v>
      </c>
      <c r="S19" s="6"/>
    </row>
    <row r="20" spans="1:19" x14ac:dyDescent="0.25">
      <c r="A20" t="s">
        <v>17</v>
      </c>
      <c r="B20">
        <v>-892.41526254999997</v>
      </c>
      <c r="C20">
        <v>-892.43304036999996</v>
      </c>
      <c r="D20">
        <v>-891.87299231999998</v>
      </c>
      <c r="E20">
        <v>-891.96812049000005</v>
      </c>
      <c r="F20">
        <v>0.11419441</v>
      </c>
      <c r="G20">
        <v>0.11427932</v>
      </c>
      <c r="H20">
        <v>0.10058121</v>
      </c>
      <c r="I20">
        <v>0.10117375000000001</v>
      </c>
      <c r="K20">
        <f t="shared" si="0"/>
        <v>-892.43304036999996</v>
      </c>
      <c r="L20">
        <f t="shared" si="1"/>
        <v>-891.96812049000005</v>
      </c>
      <c r="M20">
        <f t="shared" si="2"/>
        <v>291.74164143880432</v>
      </c>
      <c r="N20">
        <f t="shared" si="3"/>
        <v>26.111641438804327</v>
      </c>
      <c r="O20">
        <f t="shared" si="7"/>
        <v>-8.5424123253999955</v>
      </c>
      <c r="P20">
        <f t="shared" si="4"/>
        <v>-12.942412325399996</v>
      </c>
      <c r="Q20">
        <f t="shared" si="5"/>
        <v>13.169229113404331</v>
      </c>
      <c r="R20" s="6">
        <f t="shared" si="6"/>
        <v>9.6595611417184539</v>
      </c>
      <c r="S20" s="6"/>
    </row>
    <row r="21" spans="1:19" x14ac:dyDescent="0.25">
      <c r="A21" t="s">
        <v>18</v>
      </c>
      <c r="B21">
        <v>-533.47440345999996</v>
      </c>
      <c r="C21">
        <v>-533.49188029000004</v>
      </c>
      <c r="D21">
        <v>-532.89417734999995</v>
      </c>
      <c r="E21">
        <v>-532.99932002000003</v>
      </c>
      <c r="F21">
        <v>0.14019285000000001</v>
      </c>
      <c r="G21">
        <v>0.14040527999999999</v>
      </c>
      <c r="H21">
        <v>0.12510012000000001</v>
      </c>
      <c r="I21">
        <v>0.12766136</v>
      </c>
      <c r="K21">
        <f t="shared" si="0"/>
        <v>-533.49188029000004</v>
      </c>
      <c r="L21">
        <f t="shared" si="1"/>
        <v>-532.99932002000003</v>
      </c>
      <c r="M21">
        <f t="shared" si="2"/>
        <v>309.08624874757294</v>
      </c>
      <c r="N21">
        <f>M21+$B$40</f>
        <v>43.456248747572943</v>
      </c>
      <c r="O21">
        <f t="shared" si="7"/>
        <v>-9.4708314559349986</v>
      </c>
      <c r="P21">
        <f t="shared" si="4"/>
        <v>-13.870831455934999</v>
      </c>
      <c r="Q21">
        <f t="shared" si="5"/>
        <v>29.585417291637945</v>
      </c>
      <c r="R21" s="6">
        <f t="shared" si="6"/>
        <v>21.700749889828185</v>
      </c>
      <c r="S21" s="6"/>
    </row>
    <row r="22" spans="1:19" x14ac:dyDescent="0.25">
      <c r="A22" t="s">
        <v>19</v>
      </c>
      <c r="B22">
        <v>-745.28824366000003</v>
      </c>
      <c r="C22">
        <v>-745.31261963999998</v>
      </c>
      <c r="D22">
        <v>-744.75384870000005</v>
      </c>
      <c r="E22">
        <v>-744.86257906000003</v>
      </c>
      <c r="F22">
        <v>0.18918024</v>
      </c>
      <c r="G22">
        <v>0.18824452999999999</v>
      </c>
      <c r="H22">
        <v>0.17605826999999999</v>
      </c>
      <c r="I22">
        <v>0.17590669</v>
      </c>
      <c r="K22">
        <f t="shared" si="0"/>
        <v>-745.31261963999998</v>
      </c>
      <c r="L22">
        <f t="shared" si="1"/>
        <v>-744.86257906000003</v>
      </c>
      <c r="M22">
        <f t="shared" si="2"/>
        <v>282.40473933547855</v>
      </c>
      <c r="N22">
        <f t="shared" si="3"/>
        <v>16.774739335478557</v>
      </c>
      <c r="O22">
        <f t="shared" si="7"/>
        <v>-8.2341608337150074</v>
      </c>
      <c r="P22">
        <f t="shared" si="4"/>
        <v>-12.634160833715008</v>
      </c>
      <c r="Q22">
        <f t="shared" si="5"/>
        <v>4.1405785017635495</v>
      </c>
      <c r="R22" s="6">
        <f t="shared" si="6"/>
        <v>3.0370928211097645</v>
      </c>
      <c r="S22" s="6"/>
    </row>
    <row r="23" spans="1:19" x14ac:dyDescent="0.25">
      <c r="A23" t="s">
        <v>20</v>
      </c>
      <c r="B23">
        <v>-858.03569653</v>
      </c>
      <c r="C23">
        <v>-858.04851461999999</v>
      </c>
      <c r="D23">
        <v>-857.49730876000001</v>
      </c>
      <c r="E23">
        <v>-857.59702894999998</v>
      </c>
      <c r="F23">
        <v>0.24756800000000001</v>
      </c>
      <c r="G23">
        <v>0.24658588000000001</v>
      </c>
      <c r="H23">
        <v>0.23279341000000001</v>
      </c>
      <c r="I23">
        <v>0.23348632999999999</v>
      </c>
      <c r="K23">
        <f t="shared" si="0"/>
        <v>-858.04851461999999</v>
      </c>
      <c r="L23">
        <f t="shared" si="1"/>
        <v>-857.59702894999998</v>
      </c>
      <c r="M23">
        <f t="shared" si="2"/>
        <v>283.31154703887188</v>
      </c>
      <c r="N23">
        <f t="shared" si="3"/>
        <v>17.681547038871884</v>
      </c>
      <c r="O23">
        <f t="shared" si="7"/>
        <v>-9.2711955836050031</v>
      </c>
      <c r="P23">
        <f t="shared" si="4"/>
        <v>-13.671195583605003</v>
      </c>
      <c r="Q23">
        <f t="shared" si="5"/>
        <v>4.0103514552668802</v>
      </c>
      <c r="R23" s="6">
        <f t="shared" si="6"/>
        <v>2.9415719590222791</v>
      </c>
      <c r="S23" s="6"/>
    </row>
    <row r="24" spans="1:19" x14ac:dyDescent="0.25">
      <c r="A24" t="s">
        <v>21</v>
      </c>
      <c r="B24">
        <v>-554.55944396999996</v>
      </c>
      <c r="C24">
        <v>-554.57805418999999</v>
      </c>
      <c r="D24">
        <v>-554.01634950000005</v>
      </c>
      <c r="E24">
        <v>-554.11192905999997</v>
      </c>
      <c r="F24">
        <v>0.14840838000000001</v>
      </c>
      <c r="G24">
        <v>0.14793037000000001</v>
      </c>
      <c r="H24">
        <v>0.13508165</v>
      </c>
      <c r="I24">
        <v>0.13552639</v>
      </c>
      <c r="K24">
        <f t="shared" si="0"/>
        <v>-554.57805418999999</v>
      </c>
      <c r="L24">
        <f t="shared" si="1"/>
        <v>-554.11192905999997</v>
      </c>
      <c r="M24">
        <f t="shared" si="2"/>
        <v>292.4979472637495</v>
      </c>
      <c r="N24">
        <f t="shared" si="3"/>
        <v>26.8679472637495</v>
      </c>
      <c r="O24">
        <f t="shared" si="7"/>
        <v>-8.3626496789350053</v>
      </c>
      <c r="P24">
        <f t="shared" si="4"/>
        <v>-12.762649678935006</v>
      </c>
      <c r="Q24">
        <f t="shared" si="5"/>
        <v>14.105297584814494</v>
      </c>
      <c r="R24" s="6">
        <f t="shared" si="6"/>
        <v>10.34616250270609</v>
      </c>
      <c r="S24" s="6"/>
    </row>
    <row r="25" spans="1:19" x14ac:dyDescent="0.25">
      <c r="A25" t="s">
        <v>22</v>
      </c>
      <c r="B25">
        <v>-570.63105639000003</v>
      </c>
      <c r="C25">
        <v>-570.65202766000004</v>
      </c>
      <c r="D25">
        <v>-570.10444881000001</v>
      </c>
      <c r="E25">
        <v>-570.20596813999998</v>
      </c>
      <c r="F25">
        <v>0.13565077</v>
      </c>
      <c r="G25">
        <v>0.13560099</v>
      </c>
      <c r="H25">
        <v>0.12236493</v>
      </c>
      <c r="I25">
        <v>0.12284572000000001</v>
      </c>
      <c r="K25">
        <f t="shared" si="0"/>
        <v>-570.65202766000004</v>
      </c>
      <c r="L25">
        <f t="shared" si="1"/>
        <v>-570.20596813999998</v>
      </c>
      <c r="M25">
        <f t="shared" si="2"/>
        <v>279.90658636547926</v>
      </c>
      <c r="N25">
        <f t="shared" si="3"/>
        <v>14.276586365479261</v>
      </c>
      <c r="O25">
        <f t="shared" si="7"/>
        <v>-8.3369908154800036</v>
      </c>
      <c r="P25">
        <f t="shared" si="4"/>
        <v>-12.736990815480004</v>
      </c>
      <c r="Q25">
        <f t="shared" si="5"/>
        <v>1.5395955499992571</v>
      </c>
      <c r="R25" s="6">
        <f t="shared" si="6"/>
        <v>1.1292853378637147</v>
      </c>
      <c r="S25" s="6"/>
    </row>
    <row r="26" spans="1:19" x14ac:dyDescent="0.25">
      <c r="A26" t="s">
        <v>23</v>
      </c>
      <c r="B26">
        <v>-727.48029434</v>
      </c>
      <c r="C26">
        <v>-727.49673405999999</v>
      </c>
      <c r="D26">
        <v>-726.89387013999999</v>
      </c>
      <c r="E26">
        <v>-726.98021599000003</v>
      </c>
      <c r="F26">
        <v>0.23576862000000001</v>
      </c>
      <c r="G26">
        <v>0.2353972</v>
      </c>
      <c r="H26">
        <v>0.22073688</v>
      </c>
      <c r="I26">
        <v>0.22208725000000001</v>
      </c>
      <c r="K26">
        <f t="shared" si="0"/>
        <v>-727.49673405999999</v>
      </c>
      <c r="L26">
        <f t="shared" si="1"/>
        <v>-726.98021599000003</v>
      </c>
      <c r="M26">
        <f t="shared" si="2"/>
        <v>324.11999584664051</v>
      </c>
      <c r="N26">
        <f t="shared" si="3"/>
        <v>58.489995846640511</v>
      </c>
      <c r="O26">
        <f t="shared" ref="O26:O36" si="8">(H26-F26)*627.5095</f>
        <v>-9.4325596515300099</v>
      </c>
      <c r="P26">
        <f t="shared" si="4"/>
        <v>-13.83255965153001</v>
      </c>
      <c r="Q26">
        <f t="shared" ref="Q26:Q36" si="9">P26+N26</f>
        <v>44.657436195110499</v>
      </c>
      <c r="R26" s="6">
        <f t="shared" ref="R26:R37" si="10">Q26/(0.0019858775*298.15*LN(10))</f>
        <v>32.755997457739447</v>
      </c>
      <c r="S26" s="6"/>
    </row>
    <row r="27" spans="1:19" x14ac:dyDescent="0.25">
      <c r="A27" t="s">
        <v>24</v>
      </c>
      <c r="B27">
        <v>-705.50169136</v>
      </c>
      <c r="C27">
        <v>-705.52753801999995</v>
      </c>
      <c r="D27">
        <v>-704.93496901000003</v>
      </c>
      <c r="E27">
        <v>-705.03770574999999</v>
      </c>
      <c r="F27">
        <v>0.2112589</v>
      </c>
      <c r="G27">
        <v>0.21242939999999999</v>
      </c>
      <c r="H27">
        <v>0.19974202999999999</v>
      </c>
      <c r="I27">
        <v>0.20073452999999999</v>
      </c>
      <c r="K27">
        <f t="shared" si="0"/>
        <v>-705.52753801999995</v>
      </c>
      <c r="L27">
        <f t="shared" si="1"/>
        <v>-705.03770574999999</v>
      </c>
      <c r="M27">
        <f t="shared" si="2"/>
        <v>307.37440283154325</v>
      </c>
      <c r="N27">
        <f t="shared" si="3"/>
        <v>41.744402831543255</v>
      </c>
      <c r="O27">
        <f t="shared" si="8"/>
        <v>-7.2269453352650075</v>
      </c>
      <c r="P27">
        <f t="shared" si="4"/>
        <v>-11.626945335265008</v>
      </c>
      <c r="Q27">
        <f t="shared" si="9"/>
        <v>30.117457496278249</v>
      </c>
      <c r="R27" s="6">
        <f t="shared" si="10"/>
        <v>22.090998616030721</v>
      </c>
      <c r="S27" s="6"/>
    </row>
    <row r="28" spans="1:19" x14ac:dyDescent="0.25">
      <c r="A28" t="s">
        <v>25</v>
      </c>
      <c r="B28">
        <v>-592.39149554254698</v>
      </c>
      <c r="C28">
        <v>-592.408137508609</v>
      </c>
      <c r="D28">
        <v>-591.83864977032295</v>
      </c>
      <c r="E28">
        <v>-591.92996841853301</v>
      </c>
      <c r="F28">
        <v>8.5869689999999999E-2</v>
      </c>
      <c r="G28">
        <v>8.5774199999999995E-2</v>
      </c>
      <c r="H28">
        <v>7.2233889999999995E-2</v>
      </c>
      <c r="I28">
        <v>7.2872279999999998E-2</v>
      </c>
      <c r="K28">
        <f t="shared" si="0"/>
        <v>-592.408137508609</v>
      </c>
      <c r="L28">
        <f t="shared" si="1"/>
        <v>-591.92996841853301</v>
      </c>
      <c r="M28">
        <f t="shared" si="2"/>
        <v>300.05564662904197</v>
      </c>
      <c r="N28">
        <f t="shared" si="3"/>
        <v>34.425646629041978</v>
      </c>
      <c r="O28">
        <f t="shared" si="8"/>
        <v>-8.556594040100002</v>
      </c>
      <c r="P28">
        <f t="shared" si="4"/>
        <v>-12.956594040100002</v>
      </c>
      <c r="Q28">
        <f t="shared" si="9"/>
        <v>21.469052588941977</v>
      </c>
      <c r="R28" s="6">
        <f t="shared" si="10"/>
        <v>15.747438544187073</v>
      </c>
      <c r="S28" s="6"/>
    </row>
    <row r="29" spans="1:19" x14ac:dyDescent="0.25">
      <c r="A29" t="s">
        <v>26</v>
      </c>
      <c r="B29">
        <v>-648.32808469999998</v>
      </c>
      <c r="C29">
        <v>-648.42805339999995</v>
      </c>
      <c r="D29">
        <v>-647.94930160000001</v>
      </c>
      <c r="E29">
        <v>-647.96937530000002</v>
      </c>
      <c r="F29">
        <v>0.17012587000000001</v>
      </c>
      <c r="G29">
        <v>0.17045363999999999</v>
      </c>
      <c r="H29">
        <v>0.15642006</v>
      </c>
      <c r="I29">
        <v>0.15672795</v>
      </c>
      <c r="K29">
        <f t="shared" si="0"/>
        <v>-648.42805339999995</v>
      </c>
      <c r="L29">
        <f t="shared" si="1"/>
        <v>-647.96937530000002</v>
      </c>
      <c r="M29">
        <f t="shared" si="2"/>
        <v>287.82486519190553</v>
      </c>
      <c r="N29">
        <f t="shared" si="3"/>
        <v>22.194865191905535</v>
      </c>
      <c r="O29">
        <f t="shared" si="8"/>
        <v>-8.6005259801950071</v>
      </c>
      <c r="P29">
        <f t="shared" si="4"/>
        <v>-13.000525980195007</v>
      </c>
      <c r="Q29">
        <f t="shared" si="9"/>
        <v>9.1943392117105276</v>
      </c>
      <c r="R29" s="6">
        <f t="shared" si="10"/>
        <v>6.7440000480224382</v>
      </c>
      <c r="S29" s="6"/>
    </row>
    <row r="30" spans="1:19" x14ac:dyDescent="0.25">
      <c r="A30" t="s">
        <v>27</v>
      </c>
      <c r="B30">
        <v>-512.91900339999995</v>
      </c>
      <c r="C30">
        <v>-513.01062750000006</v>
      </c>
      <c r="D30">
        <v>-512.52992989999996</v>
      </c>
      <c r="E30">
        <v>-512.54761889999997</v>
      </c>
      <c r="F30">
        <v>0.14477859000000001</v>
      </c>
      <c r="G30">
        <v>0.14538087</v>
      </c>
      <c r="H30">
        <v>0.13146905</v>
      </c>
      <c r="I30">
        <v>0.1322054</v>
      </c>
      <c r="K30">
        <f t="shared" si="0"/>
        <v>-513.01062750000006</v>
      </c>
      <c r="L30">
        <f t="shared" si="1"/>
        <v>-512.54761889999997</v>
      </c>
      <c r="M30">
        <f t="shared" si="2"/>
        <v>290.5422950817503</v>
      </c>
      <c r="N30">
        <f t="shared" si="3"/>
        <v>24.912295081750301</v>
      </c>
      <c r="O30">
        <f t="shared" si="8"/>
        <v>-8.3518627906300047</v>
      </c>
      <c r="P30">
        <f t="shared" si="4"/>
        <v>-12.751862790630005</v>
      </c>
      <c r="Q30">
        <f t="shared" si="9"/>
        <v>12.160432291120296</v>
      </c>
      <c r="R30" s="6">
        <f t="shared" si="10"/>
        <v>8.9196139131820917</v>
      </c>
      <c r="S30" s="6"/>
    </row>
    <row r="31" spans="1:19" x14ac:dyDescent="0.25">
      <c r="A31" t="s">
        <v>28</v>
      </c>
      <c r="B31">
        <v>-817.55499542999996</v>
      </c>
      <c r="C31">
        <v>-817.57432507999999</v>
      </c>
      <c r="D31">
        <v>-817.00370354999995</v>
      </c>
      <c r="E31">
        <v>-817.12297558</v>
      </c>
      <c r="F31">
        <v>0.19886077999999999</v>
      </c>
      <c r="G31">
        <v>0.19849704000000001</v>
      </c>
      <c r="H31">
        <v>0.18454480000000001</v>
      </c>
      <c r="I31">
        <v>0.18591376000000001</v>
      </c>
      <c r="K31">
        <f t="shared" si="0"/>
        <v>-817.57432507999999</v>
      </c>
      <c r="L31">
        <f t="shared" si="1"/>
        <v>-817.12297558</v>
      </c>
      <c r="M31">
        <f t="shared" si="2"/>
        <v>283.22609907024503</v>
      </c>
      <c r="N31">
        <f t="shared" si="3"/>
        <v>17.596099070245032</v>
      </c>
      <c r="O31">
        <f t="shared" si="8"/>
        <v>-8.9834134518099855</v>
      </c>
      <c r="P31">
        <f t="shared" si="4"/>
        <v>-13.383413451809986</v>
      </c>
      <c r="Q31">
        <f t="shared" si="9"/>
        <v>4.2126856184350459</v>
      </c>
      <c r="R31" s="6">
        <f t="shared" si="10"/>
        <v>3.0899830165983055</v>
      </c>
      <c r="S31" s="6"/>
    </row>
    <row r="32" spans="1:19" x14ac:dyDescent="0.25">
      <c r="A32" t="s">
        <v>29</v>
      </c>
      <c r="B32">
        <v>-783.35843447000002</v>
      </c>
      <c r="C32">
        <v>-783.38354477999997</v>
      </c>
      <c r="D32">
        <v>-782.84090185000002</v>
      </c>
      <c r="E32">
        <v>-782.92528960000004</v>
      </c>
      <c r="F32">
        <v>0.19641328999999999</v>
      </c>
      <c r="G32">
        <v>0.19626157999999999</v>
      </c>
      <c r="H32">
        <v>0.18563653999999999</v>
      </c>
      <c r="I32">
        <v>0.18435733000000001</v>
      </c>
      <c r="K32">
        <f t="shared" si="0"/>
        <v>-783.38354477999997</v>
      </c>
      <c r="L32">
        <f t="shared" si="1"/>
        <v>-782.92528960000004</v>
      </c>
      <c r="M32">
        <f t="shared" si="2"/>
        <v>287.55947887416215</v>
      </c>
      <c r="N32">
        <f t="shared" si="3"/>
        <v>21.929478874162157</v>
      </c>
      <c r="O32">
        <f t="shared" si="8"/>
        <v>-6.762513004125001</v>
      </c>
      <c r="P32">
        <f t="shared" si="4"/>
        <v>-11.162513004125001</v>
      </c>
      <c r="Q32">
        <f t="shared" si="9"/>
        <v>10.766965870037156</v>
      </c>
      <c r="R32" s="6">
        <f t="shared" si="10"/>
        <v>7.8975135322506356</v>
      </c>
      <c r="S32" s="6"/>
    </row>
    <row r="33" spans="1:19" x14ac:dyDescent="0.25">
      <c r="A33" t="s">
        <v>30</v>
      </c>
      <c r="B33">
        <v>-741.92293709</v>
      </c>
      <c r="C33">
        <v>-741.94586408999999</v>
      </c>
      <c r="D33">
        <v>-741.39193313999999</v>
      </c>
      <c r="E33">
        <v>-741.49998778999998</v>
      </c>
      <c r="F33">
        <v>0.14244620999999999</v>
      </c>
      <c r="G33">
        <v>0.14194508</v>
      </c>
      <c r="H33">
        <v>0.12907740000000001</v>
      </c>
      <c r="I33">
        <v>0.12970348000000001</v>
      </c>
      <c r="K33">
        <f t="shared" si="0"/>
        <v>-741.94586408999999</v>
      </c>
      <c r="L33">
        <f t="shared" si="1"/>
        <v>-741.49998778999998</v>
      </c>
      <c r="M33">
        <f t="shared" si="2"/>
        <v>279.79161407485566</v>
      </c>
      <c r="N33">
        <f t="shared" si="3"/>
        <v>14.161614074855663</v>
      </c>
      <c r="O33">
        <f t="shared" si="8"/>
        <v>-8.3890552786949879</v>
      </c>
      <c r="P33">
        <f t="shared" si="4"/>
        <v>-12.789055278694988</v>
      </c>
      <c r="Q33">
        <f t="shared" si="9"/>
        <v>1.3725587961606749</v>
      </c>
      <c r="R33" s="6">
        <f t="shared" si="10"/>
        <v>1.0067647466640632</v>
      </c>
      <c r="S33" s="6"/>
    </row>
    <row r="34" spans="1:19" x14ac:dyDescent="0.25">
      <c r="A34" t="s">
        <v>31</v>
      </c>
      <c r="B34">
        <v>-896.72899206917202</v>
      </c>
      <c r="C34">
        <v>-896.83349698442601</v>
      </c>
      <c r="D34">
        <v>-896.34608335262999</v>
      </c>
      <c r="E34">
        <v>-896.36655642027699</v>
      </c>
      <c r="F34">
        <v>0.27232613</v>
      </c>
      <c r="G34">
        <v>0.27309344000000002</v>
      </c>
      <c r="H34">
        <v>0.25698968999999999</v>
      </c>
      <c r="I34">
        <v>0.25760063999999999</v>
      </c>
      <c r="K34">
        <f t="shared" si="0"/>
        <v>-896.83349698442601</v>
      </c>
      <c r="L34">
        <f t="shared" si="1"/>
        <v>-896.36655642027699</v>
      </c>
      <c r="M34">
        <f t="shared" si="2"/>
        <v>293.00963993886506</v>
      </c>
      <c r="N34">
        <f t="shared" si="3"/>
        <v>27.379639938865068</v>
      </c>
      <c r="O34">
        <f t="shared" si="8"/>
        <v>-9.6237617961800037</v>
      </c>
      <c r="P34">
        <f t="shared" si="4"/>
        <v>-14.023761796180004</v>
      </c>
      <c r="Q34">
        <f t="shared" si="9"/>
        <v>13.355878142685064</v>
      </c>
      <c r="R34" s="6">
        <f t="shared" si="10"/>
        <v>9.7964672350709137</v>
      </c>
      <c r="S34" s="6"/>
    </row>
    <row r="35" spans="1:19" x14ac:dyDescent="0.25">
      <c r="A35" t="s">
        <v>32</v>
      </c>
      <c r="B35">
        <v>-895.06123469081501</v>
      </c>
      <c r="C35">
        <v>-895.14276683965602</v>
      </c>
      <c r="D35">
        <v>-894.66581286365601</v>
      </c>
      <c r="E35">
        <v>-894.67947438343401</v>
      </c>
      <c r="F35">
        <v>0.15767440999999999</v>
      </c>
      <c r="G35">
        <v>0.15735015999999999</v>
      </c>
      <c r="H35">
        <v>0.14398548999999999</v>
      </c>
      <c r="I35">
        <v>0.14421690000000001</v>
      </c>
      <c r="K35">
        <f t="shared" si="0"/>
        <v>-895.14276683965602</v>
      </c>
      <c r="L35">
        <f t="shared" si="1"/>
        <v>-894.67947438343401</v>
      </c>
      <c r="M35">
        <f t="shared" si="2"/>
        <v>290.72041755764343</v>
      </c>
      <c r="N35">
        <f t="shared" si="3"/>
        <v>25.090417557643434</v>
      </c>
      <c r="O35">
        <f t="shared" si="8"/>
        <v>-8.589927344739996</v>
      </c>
      <c r="P35">
        <f t="shared" si="4"/>
        <v>-12.989927344739996</v>
      </c>
      <c r="Q35">
        <f t="shared" si="9"/>
        <v>12.100490212903438</v>
      </c>
      <c r="R35" s="6">
        <f t="shared" si="10"/>
        <v>8.8756467102037444</v>
      </c>
      <c r="S35" s="6"/>
    </row>
    <row r="36" spans="1:19" x14ac:dyDescent="0.25">
      <c r="A36" t="s">
        <v>33</v>
      </c>
      <c r="B36">
        <v>-897.42361061999998</v>
      </c>
      <c r="C36">
        <v>-897.44150665999996</v>
      </c>
      <c r="D36">
        <v>-896.88827391999996</v>
      </c>
      <c r="E36">
        <v>-896.99234639999997</v>
      </c>
      <c r="F36">
        <v>0.13229671000000001</v>
      </c>
      <c r="G36">
        <v>0.13214332000000001</v>
      </c>
      <c r="H36">
        <v>0.11910273</v>
      </c>
      <c r="I36">
        <v>0.11978542</v>
      </c>
      <c r="K36">
        <f t="shared" si="0"/>
        <v>-897.44150665999996</v>
      </c>
      <c r="L36">
        <f t="shared" si="1"/>
        <v>-896.99234639999997</v>
      </c>
      <c r="M36">
        <f t="shared" si="2"/>
        <v>281.85233017246065</v>
      </c>
      <c r="N36">
        <f t="shared" si="3"/>
        <v>16.222330172460659</v>
      </c>
      <c r="O36">
        <f t="shared" si="8"/>
        <v>-8.2793477928100057</v>
      </c>
      <c r="P36">
        <f t="shared" si="4"/>
        <v>-12.679347792810006</v>
      </c>
      <c r="Q36">
        <f t="shared" si="9"/>
        <v>3.5429823796506525</v>
      </c>
      <c r="R36" s="6">
        <f t="shared" si="10"/>
        <v>2.5987591699981891</v>
      </c>
      <c r="S36" s="6"/>
    </row>
    <row r="37" spans="1:19" x14ac:dyDescent="0.25">
      <c r="A37" t="s">
        <v>34</v>
      </c>
      <c r="B37">
        <v>-534.46393568999997</v>
      </c>
      <c r="C37">
        <v>-534.47662432000004</v>
      </c>
      <c r="D37">
        <v>-533.88766133000001</v>
      </c>
      <c r="E37">
        <v>-533.97679583000001</v>
      </c>
      <c r="F37">
        <v>0.14885017</v>
      </c>
      <c r="G37">
        <v>0.14871180000000001</v>
      </c>
      <c r="H37">
        <v>0.13469349</v>
      </c>
      <c r="I37">
        <v>0.13588801</v>
      </c>
      <c r="K37">
        <f t="shared" si="0"/>
        <v>-534.47662432000004</v>
      </c>
      <c r="L37">
        <f t="shared" si="1"/>
        <v>-533.97679583000001</v>
      </c>
      <c r="M37">
        <f t="shared" si="2"/>
        <v>313.64712584567206</v>
      </c>
      <c r="N37">
        <f t="shared" si="3"/>
        <v>48.017125845672069</v>
      </c>
      <c r="O37">
        <f t="shared" ref="O37" si="11">(H37-F37)*627.5095</f>
        <v>-8.8834511884600023</v>
      </c>
      <c r="P37">
        <f t="shared" si="4"/>
        <v>-13.283451188460003</v>
      </c>
      <c r="Q37">
        <f t="shared" ref="Q37" si="12">P37+N37</f>
        <v>34.733674657212063</v>
      </c>
      <c r="R37" s="6">
        <f t="shared" si="10"/>
        <v>25.476969922741716</v>
      </c>
      <c r="S37" s="6"/>
    </row>
    <row r="39" spans="1:19" x14ac:dyDescent="0.25">
      <c r="A39" t="s">
        <v>40</v>
      </c>
      <c r="B39">
        <v>-4.4000000000000004</v>
      </c>
    </row>
    <row r="40" spans="1:19" x14ac:dyDescent="0.25">
      <c r="A40" t="s">
        <v>41</v>
      </c>
      <c r="B40">
        <v>-265.63</v>
      </c>
      <c r="C40">
        <v>0.22</v>
      </c>
    </row>
    <row r="41" spans="1:19" x14ac:dyDescent="0.25">
      <c r="B41">
        <v>-274.16000000000003</v>
      </c>
      <c r="C41">
        <v>0.25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6999-B2E9-4770-BEF5-A863B86FAC9B}">
  <dimension ref="A1:R45"/>
  <sheetViews>
    <sheetView topLeftCell="E1" workbookViewId="0">
      <selection activeCell="A37" sqref="A37:XFD37"/>
    </sheetView>
  </sheetViews>
  <sheetFormatPr defaultRowHeight="15" x14ac:dyDescent="0.25"/>
  <cols>
    <col min="1" max="1" width="19.7109375" style="8" bestFit="1" customWidth="1"/>
    <col min="2" max="4" width="12.28515625" bestFit="1" customWidth="1"/>
    <col min="5" max="5" width="12.85546875" customWidth="1"/>
    <col min="6" max="6" width="13.42578125" bestFit="1" customWidth="1"/>
    <col min="7" max="7" width="13.85546875" bestFit="1" customWidth="1"/>
    <col min="8" max="8" width="12" bestFit="1" customWidth="1"/>
    <col min="9" max="9" width="12.42578125" bestFit="1" customWidth="1"/>
    <col min="11" max="11" width="25" bestFit="1" customWidth="1"/>
    <col min="12" max="12" width="21" bestFit="1" customWidth="1"/>
    <col min="13" max="13" width="18.42578125" bestFit="1" customWidth="1"/>
    <col min="14" max="14" width="27.28515625" bestFit="1" customWidth="1"/>
    <col min="15" max="15" width="22.5703125" bestFit="1" customWidth="1"/>
    <col min="16" max="16" width="32.5703125" bestFit="1" customWidth="1"/>
    <col min="17" max="17" width="19.140625" bestFit="1" customWidth="1"/>
    <col min="18" max="18" width="39.42578125" bestFit="1" customWidth="1"/>
  </cols>
  <sheetData>
    <row r="1" spans="1:18" s="11" customFormat="1" x14ac:dyDescent="0.25">
      <c r="A1" s="10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50</v>
      </c>
      <c r="G1" s="11" t="s">
        <v>53</v>
      </c>
      <c r="H1" s="11" t="s">
        <v>51</v>
      </c>
      <c r="I1" s="11" t="s">
        <v>54</v>
      </c>
      <c r="K1" t="s">
        <v>43</v>
      </c>
      <c r="L1" t="s">
        <v>44</v>
      </c>
      <c r="M1" t="s">
        <v>45</v>
      </c>
      <c r="N1" s="2" t="s">
        <v>46</v>
      </c>
      <c r="O1" s="3" t="s">
        <v>47</v>
      </c>
      <c r="P1" s="2" t="s">
        <v>48</v>
      </c>
      <c r="Q1" s="4" t="s">
        <v>49</v>
      </c>
      <c r="R1" s="5" t="s">
        <v>52</v>
      </c>
    </row>
    <row r="2" spans="1:18" x14ac:dyDescent="0.25">
      <c r="A2" s="7" t="s">
        <v>59</v>
      </c>
      <c r="B2" s="14">
        <v>-681.82207603643894</v>
      </c>
      <c r="C2" s="9">
        <v>-681.84563936099994</v>
      </c>
      <c r="D2" s="14">
        <v>-681.24964312990596</v>
      </c>
      <c r="E2">
        <v>-681.37942538699997</v>
      </c>
      <c r="F2" s="9">
        <v>0.12440846999999999</v>
      </c>
      <c r="G2">
        <v>0.12392631</v>
      </c>
      <c r="H2" s="12">
        <v>0.11014651</v>
      </c>
      <c r="I2">
        <v>0.11184118999999999</v>
      </c>
      <c r="K2" s="9">
        <f>C2</f>
        <v>-681.84563936099994</v>
      </c>
      <c r="L2">
        <f>E2</f>
        <v>-681.37942538699997</v>
      </c>
      <c r="M2">
        <f>(L2-K2)*627.0595</f>
        <v>292.34390142943431</v>
      </c>
      <c r="N2" s="9">
        <f t="shared" ref="N2:N42" si="0">M2+$B$45</f>
        <v>26.713901429434316</v>
      </c>
      <c r="O2">
        <f>(H2-F2)*627.5095</f>
        <v>-8.9495153886199947</v>
      </c>
      <c r="P2">
        <f t="shared" ref="P2:P42" si="1">O2+$B$44</f>
        <v>-13.349515388619995</v>
      </c>
      <c r="Q2" s="9">
        <f>P2+N2</f>
        <v>13.36438604081432</v>
      </c>
      <c r="R2" s="6">
        <f>Q2/(0.0019858775*298.15*LN(10))</f>
        <v>9.802707734150955</v>
      </c>
    </row>
    <row r="3" spans="1:18" x14ac:dyDescent="0.25">
      <c r="A3" s="7" t="s">
        <v>60</v>
      </c>
      <c r="B3" s="14">
        <v>-781.14593627114402</v>
      </c>
      <c r="C3" s="9">
        <v>-781.16563424938397</v>
      </c>
      <c r="D3" s="14">
        <v>-780.59343747324795</v>
      </c>
      <c r="E3">
        <v>-780.70217708299697</v>
      </c>
      <c r="F3" s="9">
        <v>0.17599572999999999</v>
      </c>
      <c r="G3">
        <v>0.17539331999999999</v>
      </c>
      <c r="H3" s="12">
        <v>0.16127604000000001</v>
      </c>
      <c r="I3">
        <v>0.16255912</v>
      </c>
      <c r="K3">
        <f t="shared" ref="K3:K37" si="2">C3</f>
        <v>-781.16563424938397</v>
      </c>
      <c r="L3">
        <f t="shared" ref="L3:L37" si="3">E3</f>
        <v>-780.70217708299697</v>
      </c>
      <c r="M3">
        <f t="shared" ref="M3:M37" si="4">(L3-K3)*627.0595</f>
        <v>290.61521902605023</v>
      </c>
      <c r="N3" s="9">
        <f t="shared" si="0"/>
        <v>24.985219026050231</v>
      </c>
      <c r="O3">
        <f t="shared" ref="O3:O11" si="5">(H3-F3)*627.5095</f>
        <v>-9.2367453120549872</v>
      </c>
      <c r="P3">
        <f t="shared" si="1"/>
        <v>-13.636745312054988</v>
      </c>
      <c r="Q3">
        <f t="shared" ref="Q3:Q37" si="6">P3+N3</f>
        <v>11.348473713995244</v>
      </c>
      <c r="R3" s="6">
        <f t="shared" ref="R3:R37" si="7">Q3/(0.0019858775*298.15*LN(10))</f>
        <v>8.3240465149128209</v>
      </c>
    </row>
    <row r="4" spans="1:18" x14ac:dyDescent="0.25">
      <c r="A4" s="7" t="s">
        <v>61</v>
      </c>
      <c r="B4" s="14">
        <v>-593.19075789946999</v>
      </c>
      <c r="C4" s="9">
        <v>-593.27269015074603</v>
      </c>
      <c r="D4" s="14">
        <v>-592.80687797222402</v>
      </c>
      <c r="E4">
        <v>-592.815230909354</v>
      </c>
      <c r="F4" s="9">
        <v>0.17669519</v>
      </c>
      <c r="G4">
        <v>0.17680192</v>
      </c>
      <c r="H4" s="12">
        <v>0.16262597000000001</v>
      </c>
      <c r="I4">
        <v>0.16234023</v>
      </c>
      <c r="K4">
        <f t="shared" si="2"/>
        <v>-593.27269015074603</v>
      </c>
      <c r="L4">
        <f t="shared" si="3"/>
        <v>-592.815230909354</v>
      </c>
      <c r="M4">
        <f t="shared" si="4"/>
        <v>286.85416317766561</v>
      </c>
      <c r="N4" s="9">
        <f t="shared" si="0"/>
        <v>21.224163177665616</v>
      </c>
      <c r="O4">
        <f t="shared" si="5"/>
        <v>-8.8285692075899966</v>
      </c>
      <c r="P4">
        <f t="shared" si="1"/>
        <v>-13.228569207589997</v>
      </c>
      <c r="Q4">
        <f t="shared" si="6"/>
        <v>7.9955939700756193</v>
      </c>
      <c r="R4" s="6">
        <f t="shared" si="7"/>
        <v>5.8647266406572047</v>
      </c>
    </row>
    <row r="5" spans="1:18" x14ac:dyDescent="0.25">
      <c r="A5" s="7" t="s">
        <v>57</v>
      </c>
      <c r="B5" s="14">
        <v>-476.49245389043398</v>
      </c>
      <c r="C5" s="9">
        <v>-476.58609081055198</v>
      </c>
      <c r="D5" s="14">
        <v>-476.11899677781201</v>
      </c>
      <c r="E5">
        <v>-476.13233620786298</v>
      </c>
      <c r="F5" s="9">
        <v>0.18083382000000001</v>
      </c>
      <c r="G5">
        <v>0.17925911999999999</v>
      </c>
      <c r="H5" s="12">
        <v>0.16711238</v>
      </c>
      <c r="I5">
        <v>0.16678826999999999</v>
      </c>
      <c r="K5">
        <f t="shared" si="2"/>
        <v>-476.58609081055198</v>
      </c>
      <c r="L5">
        <f t="shared" si="3"/>
        <v>-476.13233620786298</v>
      </c>
      <c r="M5">
        <f t="shared" si="4"/>
        <v>284.53113428486466</v>
      </c>
      <c r="N5" s="9">
        <f t="shared" si="0"/>
        <v>18.901134284864668</v>
      </c>
      <c r="O5">
        <f t="shared" si="5"/>
        <v>-8.6103339536800014</v>
      </c>
      <c r="P5">
        <f t="shared" si="1"/>
        <v>-13.010333953680002</v>
      </c>
      <c r="Q5">
        <f t="shared" si="6"/>
        <v>5.8908003311846659</v>
      </c>
      <c r="R5" s="6">
        <f t="shared" si="7"/>
        <v>4.3208714407447895</v>
      </c>
    </row>
    <row r="6" spans="1:18" x14ac:dyDescent="0.25">
      <c r="A6" s="7" t="s">
        <v>58</v>
      </c>
      <c r="B6" s="14">
        <v>-476.50604531419998</v>
      </c>
      <c r="C6" s="9">
        <v>-476.594844335581</v>
      </c>
      <c r="D6" s="14">
        <v>-476.11899677781201</v>
      </c>
      <c r="E6">
        <v>-476.13233620786298</v>
      </c>
      <c r="F6" s="9">
        <v>0.18139527</v>
      </c>
      <c r="G6">
        <v>0.18103211999999999</v>
      </c>
      <c r="H6" s="12">
        <v>0.16711238</v>
      </c>
      <c r="I6">
        <v>0.16678826999999999</v>
      </c>
      <c r="K6">
        <f t="shared" si="2"/>
        <v>-476.594844335581</v>
      </c>
      <c r="L6">
        <f t="shared" si="3"/>
        <v>-476.13233620786298</v>
      </c>
      <c r="M6">
        <f t="shared" si="4"/>
        <v>290.02011531280044</v>
      </c>
      <c r="N6" s="9">
        <f t="shared" si="0"/>
        <v>24.390115312800447</v>
      </c>
      <c r="O6">
        <f t="shared" si="5"/>
        <v>-8.962649162454996</v>
      </c>
      <c r="P6">
        <f t="shared" si="1"/>
        <v>-13.362649162454996</v>
      </c>
      <c r="Q6">
        <f t="shared" si="6"/>
        <v>11.02746615034545</v>
      </c>
      <c r="R6" s="6">
        <f t="shared" si="7"/>
        <v>8.0885891345811878</v>
      </c>
    </row>
    <row r="7" spans="1:18" x14ac:dyDescent="0.25">
      <c r="A7" s="7" t="s">
        <v>62</v>
      </c>
      <c r="B7" s="14">
        <v>-495.135649230605</v>
      </c>
      <c r="C7" s="9">
        <v>-495.26019084897899</v>
      </c>
      <c r="D7" s="14">
        <v>-494.77208190137202</v>
      </c>
      <c r="E7">
        <v>-494.79149223426799</v>
      </c>
      <c r="F7" s="9">
        <v>0.14945601999999999</v>
      </c>
      <c r="G7">
        <v>0.15001022</v>
      </c>
      <c r="H7" s="12">
        <v>0.13541211</v>
      </c>
      <c r="I7">
        <v>0.13499576999999999</v>
      </c>
      <c r="K7">
        <f t="shared" si="2"/>
        <v>-495.26019084897899</v>
      </c>
      <c r="L7">
        <f t="shared" si="3"/>
        <v>-494.79149223426799</v>
      </c>
      <c r="M7">
        <f t="shared" si="4"/>
        <v>293.90191899137352</v>
      </c>
      <c r="N7" s="9">
        <f t="shared" si="0"/>
        <v>28.271918991373525</v>
      </c>
      <c r="O7">
        <f t="shared" si="5"/>
        <v>-8.812686942144996</v>
      </c>
      <c r="P7">
        <f t="shared" si="1"/>
        <v>-13.212686942144996</v>
      </c>
      <c r="Q7">
        <f t="shared" si="6"/>
        <v>15.059232049228529</v>
      </c>
      <c r="R7" s="6">
        <f t="shared" si="7"/>
        <v>11.045868476749835</v>
      </c>
    </row>
    <row r="8" spans="1:18" x14ac:dyDescent="0.25">
      <c r="A8" s="7" t="s">
        <v>63</v>
      </c>
      <c r="B8" s="14">
        <v>-665.85032077579103</v>
      </c>
      <c r="C8" s="9">
        <v>-665.87298719659395</v>
      </c>
      <c r="D8" s="14">
        <v>-665.30054569897595</v>
      </c>
      <c r="E8">
        <v>-665.40948846305503</v>
      </c>
      <c r="F8" s="9">
        <v>0.13697131000000001</v>
      </c>
      <c r="G8">
        <v>0.13640026</v>
      </c>
      <c r="H8" s="12">
        <v>0.12388780000000001</v>
      </c>
      <c r="I8">
        <v>0.12418722</v>
      </c>
      <c r="K8">
        <f t="shared" si="2"/>
        <v>-665.87298719659395</v>
      </c>
      <c r="L8">
        <f t="shared" si="3"/>
        <v>-665.40948846305503</v>
      </c>
      <c r="M8">
        <f t="shared" si="4"/>
        <v>290.64128410355272</v>
      </c>
      <c r="N8" s="9">
        <f t="shared" si="0"/>
        <v>25.011284103552725</v>
      </c>
      <c r="O8">
        <f t="shared" si="5"/>
        <v>-8.2100268183450034</v>
      </c>
      <c r="P8">
        <f t="shared" si="1"/>
        <v>-12.610026818345004</v>
      </c>
      <c r="Q8">
        <f t="shared" si="6"/>
        <v>12.401257285207722</v>
      </c>
      <c r="R8" s="6">
        <f t="shared" si="7"/>
        <v>9.096257795280982</v>
      </c>
    </row>
    <row r="9" spans="1:18" x14ac:dyDescent="0.25">
      <c r="A9" s="7" t="s">
        <v>64</v>
      </c>
      <c r="B9" s="14">
        <v>-893.82044062475302</v>
      </c>
      <c r="C9" s="9">
        <v>-893.90643292306299</v>
      </c>
      <c r="D9" s="15">
        <v>-893.44356010245599</v>
      </c>
      <c r="E9">
        <v>-893.45531995347301</v>
      </c>
      <c r="F9" s="9">
        <v>0.15260765000000001</v>
      </c>
      <c r="G9">
        <v>0.14906791999999999</v>
      </c>
      <c r="H9" s="12">
        <v>0.13989024999999999</v>
      </c>
      <c r="I9">
        <v>0.14005098999999999</v>
      </c>
      <c r="K9">
        <f t="shared" si="2"/>
        <v>-893.90643292306299</v>
      </c>
      <c r="L9">
        <f t="shared" si="3"/>
        <v>-893.45531995347301</v>
      </c>
      <c r="M9">
        <f t="shared" si="4"/>
        <v>282.8746731546114</v>
      </c>
      <c r="N9" s="9">
        <f t="shared" si="0"/>
        <v>17.244673154611405</v>
      </c>
      <c r="O9">
        <f t="shared" si="5"/>
        <v>-7.980289315300011</v>
      </c>
      <c r="P9">
        <f t="shared" si="1"/>
        <v>-12.380289315300011</v>
      </c>
      <c r="Q9">
        <f t="shared" si="6"/>
        <v>4.8643838393113938</v>
      </c>
      <c r="R9" s="6">
        <f t="shared" si="7"/>
        <v>3.5680002760973237</v>
      </c>
    </row>
    <row r="10" spans="1:18" x14ac:dyDescent="0.25">
      <c r="A10" s="7" t="s">
        <v>65</v>
      </c>
      <c r="B10" s="14">
        <v>-745.242204714835</v>
      </c>
      <c r="C10" s="9">
        <v>-745.26370682388699</v>
      </c>
      <c r="D10" s="14">
        <v>-744.68610512640998</v>
      </c>
      <c r="E10">
        <v>-744.78225243207703</v>
      </c>
      <c r="F10" s="9">
        <v>0.19690272</v>
      </c>
      <c r="G10">
        <v>0.19723435</v>
      </c>
      <c r="H10" s="12">
        <v>0.18442618</v>
      </c>
      <c r="I10">
        <v>0.18452550000000001</v>
      </c>
      <c r="K10">
        <f t="shared" si="2"/>
        <v>-745.26370682388699</v>
      </c>
      <c r="L10">
        <f t="shared" si="3"/>
        <v>-744.78225243207703</v>
      </c>
      <c r="M10">
        <f t="shared" si="4"/>
        <v>301.90055020115864</v>
      </c>
      <c r="N10" s="9">
        <f t="shared" si="0"/>
        <v>36.270550201158642</v>
      </c>
      <c r="O10">
        <f t="shared" si="5"/>
        <v>-7.8291473771300053</v>
      </c>
      <c r="P10">
        <f t="shared" si="1"/>
        <v>-12.229147377130005</v>
      </c>
      <c r="Q10">
        <f t="shared" si="6"/>
        <v>24.041402824028637</v>
      </c>
      <c r="R10" s="6">
        <f t="shared" si="7"/>
        <v>17.634244078494472</v>
      </c>
    </row>
    <row r="11" spans="1:18" x14ac:dyDescent="0.25">
      <c r="A11" s="7" t="s">
        <v>66</v>
      </c>
      <c r="B11" s="14">
        <v>-956.53167064725994</v>
      </c>
      <c r="C11" s="9">
        <v>-956.56253276525501</v>
      </c>
      <c r="D11" s="14">
        <v>-955.97790270863197</v>
      </c>
      <c r="E11">
        <v>-956.09744626703502</v>
      </c>
      <c r="F11" s="9">
        <v>0.31424570000000002</v>
      </c>
      <c r="G11">
        <v>0.31483262000000001</v>
      </c>
      <c r="H11" s="12">
        <v>0.30161232999999998</v>
      </c>
      <c r="I11">
        <v>0.30330977999999997</v>
      </c>
      <c r="K11">
        <f t="shared" si="2"/>
        <v>-956.56253276525501</v>
      </c>
      <c r="L11">
        <f t="shared" si="3"/>
        <v>-956.09744626703502</v>
      </c>
      <c r="M11">
        <f t="shared" si="4"/>
        <v>291.63690703057728</v>
      </c>
      <c r="N11" s="9">
        <f t="shared" si="0"/>
        <v>26.006907030577281</v>
      </c>
      <c r="O11">
        <f t="shared" si="5"/>
        <v>-7.9275596920150209</v>
      </c>
      <c r="P11">
        <f t="shared" si="1"/>
        <v>-12.327559692015022</v>
      </c>
      <c r="Q11">
        <f t="shared" si="6"/>
        <v>13.679347338562259</v>
      </c>
      <c r="R11" s="6">
        <f t="shared" si="7"/>
        <v>10.033730209853386</v>
      </c>
    </row>
    <row r="12" spans="1:18" x14ac:dyDescent="0.25">
      <c r="A12" s="7">
        <v>10</v>
      </c>
      <c r="B12" s="14">
        <v>-1048.8915484761301</v>
      </c>
      <c r="C12" s="9">
        <v>-1048.90232308487</v>
      </c>
      <c r="D12" s="14">
        <v>-1048.3198003871501</v>
      </c>
      <c r="E12">
        <v>-1048.4373445318399</v>
      </c>
      <c r="F12" s="9">
        <v>0.11564140000000001</v>
      </c>
      <c r="G12">
        <v>0.11455194</v>
      </c>
      <c r="H12" s="12">
        <v>0.10099228</v>
      </c>
      <c r="I12">
        <v>0.10208481</v>
      </c>
      <c r="K12">
        <f t="shared" si="2"/>
        <v>-1048.90232308487</v>
      </c>
      <c r="L12">
        <f t="shared" si="3"/>
        <v>-1048.4373445318399</v>
      </c>
      <c r="M12">
        <f t="shared" si="4"/>
        <v>291.56921897374696</v>
      </c>
      <c r="N12" s="9">
        <f t="shared" si="0"/>
        <v>25.939218973746961</v>
      </c>
      <c r="O12">
        <f t="shared" ref="O12:O42" si="8">(H12-F12)*627.5095</f>
        <v>-9.1924619666400016</v>
      </c>
      <c r="P12">
        <f t="shared" si="1"/>
        <v>-13.592461966640002</v>
      </c>
      <c r="Q12">
        <f t="shared" si="6"/>
        <v>12.346757007106959</v>
      </c>
      <c r="R12" s="6">
        <f t="shared" si="7"/>
        <v>9.0562821244181269</v>
      </c>
    </row>
    <row r="13" spans="1:18" x14ac:dyDescent="0.25">
      <c r="A13" s="7">
        <v>11</v>
      </c>
      <c r="B13" s="14">
        <v>-605.53351194059496</v>
      </c>
      <c r="C13" s="9">
        <v>-605.55251037440905</v>
      </c>
      <c r="D13" s="14">
        <v>-604.96442498430304</v>
      </c>
      <c r="E13">
        <v>-605.08535245836003</v>
      </c>
      <c r="F13" s="9">
        <v>0.10247631</v>
      </c>
      <c r="G13">
        <v>0.10196323</v>
      </c>
      <c r="H13" s="12">
        <v>8.7608909999999998E-2</v>
      </c>
      <c r="I13">
        <v>8.9322550000000001E-2</v>
      </c>
      <c r="K13">
        <f t="shared" si="2"/>
        <v>-605.55251037440905</v>
      </c>
      <c r="L13">
        <f t="shared" si="3"/>
        <v>-605.08535245836003</v>
      </c>
      <c r="M13">
        <f t="shared" si="4"/>
        <v>292.93580925873931</v>
      </c>
      <c r="N13" s="9">
        <f t="shared" si="0"/>
        <v>27.305809258739316</v>
      </c>
      <c r="O13">
        <f t="shared" si="8"/>
        <v>-9.3294347403000017</v>
      </c>
      <c r="P13">
        <f t="shared" si="1"/>
        <v>-13.729434740300002</v>
      </c>
      <c r="Q13">
        <f t="shared" si="6"/>
        <v>13.576374518439314</v>
      </c>
      <c r="R13" s="6">
        <f t="shared" si="7"/>
        <v>9.9582001812277667</v>
      </c>
    </row>
    <row r="14" spans="1:18" x14ac:dyDescent="0.25">
      <c r="A14" s="7">
        <v>12</v>
      </c>
      <c r="B14" s="14">
        <v>-643.83215075632802</v>
      </c>
      <c r="C14" s="9">
        <v>-643.863576959287</v>
      </c>
      <c r="D14" s="14">
        <v>-643.29190781020998</v>
      </c>
      <c r="E14">
        <v>-643.40474387248696</v>
      </c>
      <c r="F14" s="9">
        <v>0.11666865</v>
      </c>
      <c r="G14">
        <v>0.11758721</v>
      </c>
      <c r="H14" s="12">
        <v>0.10420140999999999</v>
      </c>
      <c r="I14">
        <v>0.10450097999999999</v>
      </c>
      <c r="K14">
        <f t="shared" si="2"/>
        <v>-643.863576959287</v>
      </c>
      <c r="L14">
        <f t="shared" si="3"/>
        <v>-643.40474387248696</v>
      </c>
      <c r="M14">
        <f t="shared" si="4"/>
        <v>287.71564599229043</v>
      </c>
      <c r="N14" s="9">
        <f t="shared" si="0"/>
        <v>22.085645992290438</v>
      </c>
      <c r="O14">
        <f t="shared" si="8"/>
        <v>-7.8233115387800032</v>
      </c>
      <c r="P14">
        <f t="shared" si="1"/>
        <v>-12.223311538780003</v>
      </c>
      <c r="Q14">
        <f t="shared" si="6"/>
        <v>9.8623344535104351</v>
      </c>
      <c r="R14" s="6">
        <f t="shared" si="7"/>
        <v>7.2339710877073262</v>
      </c>
    </row>
    <row r="15" spans="1:18" x14ac:dyDescent="0.25">
      <c r="A15" s="7">
        <v>13</v>
      </c>
      <c r="B15" s="14">
        <v>-567.44746000524299</v>
      </c>
      <c r="C15" s="9">
        <v>-567.46510098700003</v>
      </c>
      <c r="D15" s="14">
        <v>-566.89387222470896</v>
      </c>
      <c r="E15">
        <v>-566.98451922261495</v>
      </c>
      <c r="F15" s="9">
        <v>9.5777490000000007E-2</v>
      </c>
      <c r="G15">
        <v>9.5389050000000003E-2</v>
      </c>
      <c r="H15" s="12">
        <v>8.2351489999999999E-2</v>
      </c>
      <c r="I15">
        <v>8.2950389999999999E-2</v>
      </c>
      <c r="K15">
        <f t="shared" si="2"/>
        <v>-567.46510098700003</v>
      </c>
      <c r="L15">
        <f t="shared" si="3"/>
        <v>-566.98451922261495</v>
      </c>
      <c r="M15">
        <f t="shared" si="4"/>
        <v>301.35336088442523</v>
      </c>
      <c r="N15" s="9">
        <f t="shared" si="0"/>
        <v>35.723360884425233</v>
      </c>
      <c r="O15">
        <f t="shared" si="8"/>
        <v>-8.4249425470000041</v>
      </c>
      <c r="P15">
        <f t="shared" si="1"/>
        <v>-12.824942547000004</v>
      </c>
      <c r="Q15">
        <f t="shared" si="6"/>
        <v>22.898418337425227</v>
      </c>
      <c r="R15" s="6">
        <f t="shared" si="7"/>
        <v>16.795870895272724</v>
      </c>
    </row>
    <row r="16" spans="1:18" x14ac:dyDescent="0.25">
      <c r="A16" s="7">
        <v>14</v>
      </c>
      <c r="B16" s="14">
        <v>-2950.3593837241001</v>
      </c>
      <c r="C16" s="9">
        <v>-2950.3711271116099</v>
      </c>
      <c r="D16" s="14">
        <v>-2949.81141038034</v>
      </c>
      <c r="E16">
        <v>-2949.9027567042499</v>
      </c>
      <c r="F16" s="9">
        <v>6.3789700000000005E-2</v>
      </c>
      <c r="G16">
        <v>6.3131389999999996E-2</v>
      </c>
      <c r="H16" s="12">
        <v>5.0292709999999997E-2</v>
      </c>
      <c r="I16">
        <v>5.0804429999999998E-2</v>
      </c>
      <c r="K16">
        <f t="shared" si="2"/>
        <v>-2950.3711271116099</v>
      </c>
      <c r="L16">
        <f t="shared" si="3"/>
        <v>-2949.9027567042499</v>
      </c>
      <c r="M16">
        <f t="shared" si="4"/>
        <v>293.69611345395685</v>
      </c>
      <c r="N16" s="9">
        <f t="shared" si="0"/>
        <v>28.066113453956859</v>
      </c>
      <c r="O16">
        <f t="shared" si="8"/>
        <v>-8.4694894464050048</v>
      </c>
      <c r="P16">
        <f t="shared" si="1"/>
        <v>-12.869489446405005</v>
      </c>
      <c r="Q16">
        <f t="shared" si="6"/>
        <v>15.196624007551854</v>
      </c>
      <c r="R16" s="6">
        <f t="shared" si="7"/>
        <v>11.146644764441097</v>
      </c>
    </row>
    <row r="17" spans="1:18" x14ac:dyDescent="0.25">
      <c r="A17" s="7">
        <v>15</v>
      </c>
      <c r="B17" s="14">
        <v>-933.16397254945502</v>
      </c>
      <c r="C17" s="9">
        <v>-933.17594892075499</v>
      </c>
      <c r="D17" s="14">
        <v>-932.61937043017099</v>
      </c>
      <c r="E17">
        <v>-932.70401554672503</v>
      </c>
      <c r="F17" s="9">
        <v>0.11850723000000001</v>
      </c>
      <c r="G17">
        <v>0.11707763</v>
      </c>
      <c r="H17" s="12">
        <v>0.10342074</v>
      </c>
      <c r="I17">
        <v>0.10429521999999999</v>
      </c>
      <c r="K17">
        <f t="shared" si="2"/>
        <v>-933.17594892075499</v>
      </c>
      <c r="L17">
        <f t="shared" si="3"/>
        <v>-932.70401554672503</v>
      </c>
      <c r="M17">
        <f t="shared" si="4"/>
        <v>295.93030555253904</v>
      </c>
      <c r="N17" s="9">
        <f t="shared" si="0"/>
        <v>30.300305552539044</v>
      </c>
      <c r="O17">
        <f t="shared" si="8"/>
        <v>-9.4669157966550053</v>
      </c>
      <c r="P17">
        <f t="shared" si="1"/>
        <v>-13.866915796655006</v>
      </c>
      <c r="Q17">
        <f t="shared" si="6"/>
        <v>16.433389755884036</v>
      </c>
      <c r="R17" s="6">
        <f t="shared" si="7"/>
        <v>12.053806015955661</v>
      </c>
    </row>
    <row r="18" spans="1:18" x14ac:dyDescent="0.25">
      <c r="A18" s="7">
        <v>16</v>
      </c>
      <c r="B18" s="14">
        <v>-632.35172779020797</v>
      </c>
      <c r="C18" s="9">
        <v>-632.36847608698804</v>
      </c>
      <c r="D18" s="14">
        <v>-631.77594327180805</v>
      </c>
      <c r="E18">
        <v>-631.88161324762098</v>
      </c>
      <c r="F18" s="9">
        <v>0.2017148</v>
      </c>
      <c r="G18">
        <v>0.20125419</v>
      </c>
      <c r="H18" s="12">
        <v>0.18733950999999999</v>
      </c>
      <c r="I18">
        <v>0.18945685000000001</v>
      </c>
      <c r="K18">
        <f t="shared" si="2"/>
        <v>-632.36847608698804</v>
      </c>
      <c r="L18">
        <f t="shared" si="3"/>
        <v>-631.88161324762098</v>
      </c>
      <c r="M18">
        <f t="shared" si="4"/>
        <v>305.29196862209102</v>
      </c>
      <c r="N18" s="9">
        <f t="shared" si="0"/>
        <v>39.661968622091024</v>
      </c>
      <c r="O18">
        <f t="shared" si="8"/>
        <v>-9.0206310402550081</v>
      </c>
      <c r="P18">
        <f t="shared" si="1"/>
        <v>-13.420631040255008</v>
      </c>
      <c r="Q18">
        <f t="shared" si="6"/>
        <v>26.241337581836014</v>
      </c>
      <c r="R18" s="6">
        <f t="shared" si="7"/>
        <v>19.247884794882509</v>
      </c>
    </row>
    <row r="19" spans="1:18" x14ac:dyDescent="0.25">
      <c r="A19" s="7">
        <v>17</v>
      </c>
      <c r="B19" s="14">
        <v>-628.71465999205805</v>
      </c>
      <c r="C19" s="9">
        <v>-628.73102909827799</v>
      </c>
      <c r="D19" s="14">
        <v>-628.16878282661901</v>
      </c>
      <c r="E19">
        <v>-628.26946498465702</v>
      </c>
      <c r="F19" s="9">
        <v>0.13881652</v>
      </c>
      <c r="G19">
        <v>0.13913779000000001</v>
      </c>
      <c r="H19" s="12">
        <v>0.12566042999999999</v>
      </c>
      <c r="I19">
        <v>0.12640552999999999</v>
      </c>
      <c r="K19">
        <f t="shared" si="2"/>
        <v>-628.73102909827799</v>
      </c>
      <c r="L19">
        <f t="shared" si="3"/>
        <v>-628.26946498465702</v>
      </c>
      <c r="M19">
        <f t="shared" si="4"/>
        <v>289.42816230510613</v>
      </c>
      <c r="N19" s="9">
        <f t="shared" si="0"/>
        <v>23.798162305106132</v>
      </c>
      <c r="O19">
        <f t="shared" si="8"/>
        <v>-8.2555714578550052</v>
      </c>
      <c r="P19">
        <f t="shared" si="1"/>
        <v>-12.655571457855006</v>
      </c>
      <c r="Q19">
        <f t="shared" si="6"/>
        <v>11.142590847251126</v>
      </c>
      <c r="R19" s="6">
        <f t="shared" si="7"/>
        <v>8.17303250169903</v>
      </c>
    </row>
    <row r="20" spans="1:18" x14ac:dyDescent="0.25">
      <c r="A20" s="7">
        <v>18</v>
      </c>
      <c r="B20" s="14">
        <v>-891.31544614120799</v>
      </c>
      <c r="C20" s="9">
        <v>-891.33226173323601</v>
      </c>
      <c r="D20" s="14">
        <v>-890.75988001886799</v>
      </c>
      <c r="E20">
        <v>-890.85568500821603</v>
      </c>
      <c r="F20" s="9">
        <v>0.11419441</v>
      </c>
      <c r="G20">
        <v>0.11427932</v>
      </c>
      <c r="H20" s="12">
        <v>0.10058121</v>
      </c>
      <c r="I20">
        <v>0.10117375000000001</v>
      </c>
      <c r="K20">
        <f t="shared" si="2"/>
        <v>-891.33226173323601</v>
      </c>
      <c r="L20">
        <f t="shared" si="3"/>
        <v>-890.85568500821603</v>
      </c>
      <c r="M20">
        <f>(L20-K20)*627.0595</f>
        <v>298.84196290266709</v>
      </c>
      <c r="N20" s="9">
        <f t="shared" si="0"/>
        <v>33.211962902667096</v>
      </c>
      <c r="O20">
        <f t="shared" si="8"/>
        <v>-8.5424123253999955</v>
      </c>
      <c r="P20">
        <f t="shared" si="1"/>
        <v>-12.942412325399996</v>
      </c>
      <c r="Q20">
        <f t="shared" si="6"/>
        <v>20.269550577267101</v>
      </c>
      <c r="R20" s="6">
        <f t="shared" si="7"/>
        <v>14.867610049928874</v>
      </c>
    </row>
    <row r="21" spans="1:18" x14ac:dyDescent="0.25">
      <c r="A21" s="7" t="s">
        <v>69</v>
      </c>
      <c r="B21" s="14">
        <v>-533.17568095776198</v>
      </c>
      <c r="C21" s="9">
        <v>-533.26047306662394</v>
      </c>
      <c r="D21" s="14">
        <v>-532.77998482185603</v>
      </c>
      <c r="E21">
        <v>-532.79785549087603</v>
      </c>
      <c r="F21" s="9">
        <v>0.15397039000000001</v>
      </c>
      <c r="G21">
        <v>0.15370548000000001</v>
      </c>
      <c r="H21" s="12">
        <v>0.14019285000000001</v>
      </c>
      <c r="I21">
        <v>0.14040527999999999</v>
      </c>
      <c r="K21">
        <f t="shared" si="2"/>
        <v>-533.26047306662394</v>
      </c>
      <c r="L21">
        <f t="shared" si="3"/>
        <v>-532.79785549087603</v>
      </c>
      <c r="M21">
        <f t="shared" si="4"/>
        <v>290.08874573969854</v>
      </c>
      <c r="N21" s="9">
        <f t="shared" si="0"/>
        <v>24.458745739698543</v>
      </c>
      <c r="O21">
        <f t="shared" si="8"/>
        <v>-8.6455372366300036</v>
      </c>
      <c r="P21">
        <f t="shared" si="1"/>
        <v>-13.045537236630004</v>
      </c>
      <c r="Q21">
        <f t="shared" si="6"/>
        <v>11.413208503068539</v>
      </c>
      <c r="R21" s="6">
        <f t="shared" si="7"/>
        <v>8.3715291464066617</v>
      </c>
    </row>
    <row r="22" spans="1:18" x14ac:dyDescent="0.25">
      <c r="A22" s="7" t="s">
        <v>70</v>
      </c>
      <c r="B22" s="14">
        <v>-532.77998482185603</v>
      </c>
      <c r="C22">
        <v>-532.79785549087603</v>
      </c>
      <c r="D22" s="14">
        <v>-532.18004522667798</v>
      </c>
      <c r="E22">
        <v>-532.28188724393897</v>
      </c>
      <c r="F22" s="9">
        <v>0.14019285000000001</v>
      </c>
      <c r="G22">
        <v>0.14019285000000001</v>
      </c>
      <c r="H22" s="12">
        <v>0.12510012000000001</v>
      </c>
      <c r="I22">
        <v>0.12510012000000001</v>
      </c>
      <c r="K22">
        <f t="shared" si="2"/>
        <v>-532.79785549087603</v>
      </c>
      <c r="L22">
        <f t="shared" si="3"/>
        <v>-532.28188724393897</v>
      </c>
      <c r="M22">
        <f t="shared" si="4"/>
        <v>323.54279094023167</v>
      </c>
      <c r="N22" s="9">
        <f t="shared" si="0"/>
        <v>57.912790940231673</v>
      </c>
      <c r="O22">
        <f t="shared" si="8"/>
        <v>-9.4708314559349986</v>
      </c>
      <c r="P22">
        <f t="shared" si="1"/>
        <v>-13.870831455934999</v>
      </c>
      <c r="Q22">
        <f t="shared" si="6"/>
        <v>44.041959484296676</v>
      </c>
      <c r="R22" s="6">
        <f t="shared" si="7"/>
        <v>32.304548487703798</v>
      </c>
    </row>
    <row r="23" spans="1:18" x14ac:dyDescent="0.25">
      <c r="A23" s="7">
        <v>20</v>
      </c>
      <c r="B23" s="14">
        <v>-744.33813930727604</v>
      </c>
      <c r="C23" s="9">
        <v>-744.358941788273</v>
      </c>
      <c r="D23" s="14">
        <v>-743.78815927672395</v>
      </c>
      <c r="E23">
        <v>-743.89544782965504</v>
      </c>
      <c r="F23" s="9">
        <v>0.18918024</v>
      </c>
      <c r="G23">
        <v>0.18824452999999999</v>
      </c>
      <c r="H23" s="12">
        <v>0.17605826999999999</v>
      </c>
      <c r="I23">
        <v>0.17590669</v>
      </c>
      <c r="K23">
        <f t="shared" si="2"/>
        <v>-744.358941788273</v>
      </c>
      <c r="L23">
        <f t="shared" si="3"/>
        <v>-743.89544782965504</v>
      </c>
      <c r="M23">
        <f t="shared" si="4"/>
        <v>290.63828994399859</v>
      </c>
      <c r="N23" s="9">
        <f t="shared" si="0"/>
        <v>25.008289943998591</v>
      </c>
      <c r="O23">
        <f t="shared" si="8"/>
        <v>-8.2341608337150074</v>
      </c>
      <c r="P23">
        <f t="shared" si="1"/>
        <v>-12.634160833715008</v>
      </c>
      <c r="Q23">
        <f t="shared" si="6"/>
        <v>12.374129110283583</v>
      </c>
      <c r="R23" s="6">
        <f t="shared" si="7"/>
        <v>9.0763594199025608</v>
      </c>
    </row>
    <row r="24" spans="1:18" x14ac:dyDescent="0.25">
      <c r="A24" s="7">
        <v>21</v>
      </c>
      <c r="B24" s="14">
        <v>-856.95887682823195</v>
      </c>
      <c r="C24" s="9">
        <v>-856.96925632777698</v>
      </c>
      <c r="D24" s="14">
        <v>-856.40280264644002</v>
      </c>
      <c r="E24">
        <v>-856.50424883036999</v>
      </c>
      <c r="F24" s="9">
        <v>0.24756800000000001</v>
      </c>
      <c r="G24">
        <v>0.24658588000000001</v>
      </c>
      <c r="H24" s="12">
        <v>0.23279341000000001</v>
      </c>
      <c r="I24">
        <v>0.23348632999999999</v>
      </c>
      <c r="K24">
        <f t="shared" si="2"/>
        <v>-856.96925632777698</v>
      </c>
      <c r="L24">
        <f t="shared" si="3"/>
        <v>-856.50424883036999</v>
      </c>
      <c r="M24">
        <f t="shared" si="4"/>
        <v>291.58736882027631</v>
      </c>
      <c r="N24" s="9">
        <f t="shared" si="0"/>
        <v>25.957368820276315</v>
      </c>
      <c r="O24">
        <f t="shared" si="8"/>
        <v>-9.2711955836050031</v>
      </c>
      <c r="P24">
        <f t="shared" si="1"/>
        <v>-13.671195583605003</v>
      </c>
      <c r="Q24">
        <f t="shared" si="6"/>
        <v>12.286173236671312</v>
      </c>
      <c r="R24" s="6">
        <f t="shared" si="7"/>
        <v>9.011844243530831</v>
      </c>
    </row>
    <row r="25" spans="1:18" x14ac:dyDescent="0.25">
      <c r="A25" s="7">
        <v>22</v>
      </c>
      <c r="B25" s="14">
        <v>-553.85248515323997</v>
      </c>
      <c r="C25" s="9">
        <v>-553.87007025568403</v>
      </c>
      <c r="D25" s="14">
        <v>-553.292041331679</v>
      </c>
      <c r="E25">
        <v>-553.38877544234003</v>
      </c>
      <c r="F25" s="9">
        <v>0.14840838000000001</v>
      </c>
      <c r="G25">
        <v>0.14793037000000001</v>
      </c>
      <c r="H25" s="12">
        <v>0.13508165</v>
      </c>
      <c r="I25">
        <v>0.13552639</v>
      </c>
      <c r="K25">
        <f t="shared" si="2"/>
        <v>-553.87007025568403</v>
      </c>
      <c r="L25">
        <f t="shared" si="3"/>
        <v>-553.38877544234003</v>
      </c>
      <c r="M25">
        <f t="shared" si="4"/>
        <v>301.80048500807766</v>
      </c>
      <c r="N25" s="9">
        <f t="shared" si="0"/>
        <v>36.170485008077662</v>
      </c>
      <c r="O25">
        <f t="shared" si="8"/>
        <v>-8.3626496789350053</v>
      </c>
      <c r="P25">
        <f t="shared" si="1"/>
        <v>-12.762649678935006</v>
      </c>
      <c r="Q25">
        <f t="shared" si="6"/>
        <v>23.407835329142657</v>
      </c>
      <c r="R25" s="6">
        <f t="shared" si="7"/>
        <v>17.169525612321895</v>
      </c>
    </row>
    <row r="26" spans="1:18" x14ac:dyDescent="0.25">
      <c r="A26" s="7">
        <v>23</v>
      </c>
      <c r="B26" s="14">
        <v>-569.90387969310302</v>
      </c>
      <c r="C26" s="9">
        <v>-569.92329722612203</v>
      </c>
      <c r="D26" s="14">
        <v>-569.36166864200197</v>
      </c>
      <c r="E26">
        <v>-569.46289099298895</v>
      </c>
      <c r="F26" s="9">
        <v>0.13565077</v>
      </c>
      <c r="G26">
        <v>0.13560099</v>
      </c>
      <c r="H26" s="12">
        <v>0.12236493</v>
      </c>
      <c r="I26">
        <v>0.12284572000000001</v>
      </c>
      <c r="K26">
        <f t="shared" si="2"/>
        <v>-569.92329722612203</v>
      </c>
      <c r="L26">
        <f t="shared" si="3"/>
        <v>-569.46289099298895</v>
      </c>
      <c r="M26">
        <f t="shared" si="4"/>
        <v>288.70210234531578</v>
      </c>
      <c r="N26" s="9">
        <f t="shared" si="0"/>
        <v>23.072102345315784</v>
      </c>
      <c r="O26">
        <f t="shared" si="8"/>
        <v>-8.3369908154800036</v>
      </c>
      <c r="P26">
        <f t="shared" si="1"/>
        <v>-12.736990815480004</v>
      </c>
      <c r="Q26">
        <f t="shared" si="6"/>
        <v>10.33511152983578</v>
      </c>
      <c r="R26" s="6">
        <f t="shared" si="7"/>
        <v>7.5807506171574754</v>
      </c>
    </row>
    <row r="27" spans="1:18" x14ac:dyDescent="0.25">
      <c r="A27" s="7">
        <v>24</v>
      </c>
      <c r="B27" s="14">
        <v>-726.95832281872504</v>
      </c>
      <c r="C27" s="9">
        <v>-727.04004292074296</v>
      </c>
      <c r="D27" s="14">
        <v>-726.55743715409403</v>
      </c>
      <c r="E27">
        <v>-726.57317163512198</v>
      </c>
      <c r="F27" s="9">
        <v>0.24910536</v>
      </c>
      <c r="G27">
        <v>0.24909413</v>
      </c>
      <c r="H27" s="12">
        <v>0.23500152999999999</v>
      </c>
      <c r="I27">
        <v>0.2353972</v>
      </c>
      <c r="K27">
        <f t="shared" si="2"/>
        <v>-727.04004292074296</v>
      </c>
      <c r="L27">
        <f t="shared" si="3"/>
        <v>-726.57317163512198</v>
      </c>
      <c r="M27">
        <f t="shared" si="4"/>
        <v>292.75607492585027</v>
      </c>
      <c r="N27" s="9">
        <f t="shared" si="0"/>
        <v>27.126074925850276</v>
      </c>
      <c r="O27">
        <f t="shared" si="8"/>
        <v>-8.8502873113850065</v>
      </c>
      <c r="P27">
        <f t="shared" si="1"/>
        <v>-13.250287311385007</v>
      </c>
      <c r="Q27">
        <f t="shared" si="6"/>
        <v>13.875787614465269</v>
      </c>
      <c r="R27" s="6">
        <f t="shared" si="7"/>
        <v>10.177818131738636</v>
      </c>
    </row>
    <row r="28" spans="1:18" x14ac:dyDescent="0.25">
      <c r="A28" s="7">
        <v>25</v>
      </c>
      <c r="B28" s="14">
        <v>-704.998162403165</v>
      </c>
      <c r="C28" s="9">
        <v>-705.09170238081197</v>
      </c>
      <c r="D28" s="14">
        <v>-704.60656935284396</v>
      </c>
      <c r="E28">
        <v>-704.63273033313101</v>
      </c>
      <c r="F28" s="9">
        <v>0.22672766999999999</v>
      </c>
      <c r="G28">
        <v>0.22562405999999999</v>
      </c>
      <c r="H28" s="12">
        <v>0.2112589</v>
      </c>
      <c r="I28">
        <v>0.21242939999999999</v>
      </c>
      <c r="K28">
        <f t="shared" si="2"/>
        <v>-705.09170238081197</v>
      </c>
      <c r="L28">
        <f t="shared" si="3"/>
        <v>-704.63273033313101</v>
      </c>
      <c r="M28">
        <f t="shared" si="4"/>
        <v>287.80278273279822</v>
      </c>
      <c r="N28" s="9">
        <f t="shared" si="0"/>
        <v>22.172782732798225</v>
      </c>
      <c r="O28">
        <f t="shared" si="8"/>
        <v>-9.7068001283149954</v>
      </c>
      <c r="P28">
        <f t="shared" si="1"/>
        <v>-14.106800128314996</v>
      </c>
      <c r="Q28">
        <f t="shared" si="6"/>
        <v>8.0659826044832297</v>
      </c>
      <c r="R28" s="6">
        <f t="shared" si="7"/>
        <v>5.9163563383325473</v>
      </c>
    </row>
    <row r="29" spans="1:18" x14ac:dyDescent="0.25">
      <c r="A29" s="7" t="s">
        <v>73</v>
      </c>
      <c r="B29" s="14">
        <v>-591.86099364531196</v>
      </c>
      <c r="C29" s="9">
        <v>-591.96487977145603</v>
      </c>
      <c r="D29" s="14">
        <v>-591.50282737397697</v>
      </c>
      <c r="E29" s="9">
        <v>-591.51839050811998</v>
      </c>
      <c r="F29" s="9">
        <v>9.8907770000000006E-2</v>
      </c>
      <c r="G29">
        <v>9.9339259999999999E-2</v>
      </c>
      <c r="H29" s="12">
        <v>7.2644070000000005E-2</v>
      </c>
      <c r="I29">
        <v>8.5774199999999995E-2</v>
      </c>
      <c r="K29">
        <f t="shared" ref="K29" si="9">C29</f>
        <v>-591.96487977145603</v>
      </c>
      <c r="L29">
        <f t="shared" ref="L29" si="10">E29</f>
        <v>-591.51839050811998</v>
      </c>
      <c r="M29">
        <f t="shared" ref="M29" si="11">(L29-K29)*627.0595</f>
        <v>279.9753342228704</v>
      </c>
      <c r="N29" s="9">
        <f t="shared" si="0"/>
        <v>14.345334222870406</v>
      </c>
      <c r="O29">
        <f t="shared" ref="O29" si="12">(H29-F29)*627.5095</f>
        <v>-16.480721255150002</v>
      </c>
      <c r="P29">
        <f t="shared" si="1"/>
        <v>-20.88072125515</v>
      </c>
      <c r="Q29">
        <f t="shared" ref="Q29" si="13">P29+N29</f>
        <v>-6.5353870322795942</v>
      </c>
      <c r="R29" s="6">
        <f t="shared" ref="R29" si="14">Q29/(0.0019858775*298.15*LN(10))</f>
        <v>-4.7936724374278441</v>
      </c>
    </row>
    <row r="30" spans="1:18" x14ac:dyDescent="0.25">
      <c r="A30" s="7" t="s">
        <v>73</v>
      </c>
      <c r="B30" s="14">
        <v>-591.86099364531196</v>
      </c>
      <c r="C30" s="9">
        <v>-591.96487977145603</v>
      </c>
      <c r="D30" s="14">
        <v>-591.48673068078699</v>
      </c>
      <c r="E30" s="9">
        <v>-591.51309454510999</v>
      </c>
      <c r="F30" s="9">
        <v>9.8907770000000006E-2</v>
      </c>
      <c r="G30">
        <v>9.9339259999999999E-2</v>
      </c>
      <c r="H30" s="12">
        <v>8.5242849999999995E-2</v>
      </c>
      <c r="I30">
        <v>8.58569E-2</v>
      </c>
      <c r="K30">
        <f t="shared" si="2"/>
        <v>-591.96487977145603</v>
      </c>
      <c r="L30">
        <f t="shared" si="3"/>
        <v>-591.51309454510999</v>
      </c>
      <c r="M30">
        <f t="shared" si="4"/>
        <v>283.29621813993009</v>
      </c>
      <c r="N30" s="9">
        <f t="shared" si="0"/>
        <v>17.666218139930095</v>
      </c>
      <c r="O30">
        <f t="shared" si="8"/>
        <v>-8.5748671167400072</v>
      </c>
      <c r="P30">
        <f t="shared" si="1"/>
        <v>-12.974867116740008</v>
      </c>
      <c r="Q30">
        <f t="shared" si="6"/>
        <v>4.6913510231900872</v>
      </c>
      <c r="R30" s="6">
        <f t="shared" si="7"/>
        <v>3.4410816043622998</v>
      </c>
    </row>
    <row r="31" spans="1:18" x14ac:dyDescent="0.25">
      <c r="A31" s="7" t="s">
        <v>68</v>
      </c>
      <c r="B31" s="14">
        <v>-591.50282737397697</v>
      </c>
      <c r="C31" s="9">
        <v>-591.51839050811998</v>
      </c>
      <c r="D31" s="14">
        <v>-591.50282737397697</v>
      </c>
      <c r="E31" s="16">
        <v>-591.51839050811998</v>
      </c>
      <c r="F31" s="9">
        <v>8.5869689999999999E-2</v>
      </c>
      <c r="G31">
        <v>8.5774199999999995E-2</v>
      </c>
      <c r="H31" s="12">
        <v>8.5869689999999999E-2</v>
      </c>
      <c r="I31">
        <v>7.2872279999999998E-2</v>
      </c>
      <c r="K31" s="9">
        <f>C31</f>
        <v>-591.51839050811998</v>
      </c>
      <c r="L31" s="16">
        <f>E31</f>
        <v>-591.51839050811998</v>
      </c>
      <c r="M31">
        <f>(L31-K31)*627.0595</f>
        <v>0</v>
      </c>
      <c r="N31" s="9">
        <f t="shared" si="0"/>
        <v>-265.63</v>
      </c>
      <c r="O31">
        <f t="shared" si="8"/>
        <v>0</v>
      </c>
      <c r="P31">
        <f t="shared" si="1"/>
        <v>-4.4000000000000004</v>
      </c>
      <c r="Q31">
        <f t="shared" si="6"/>
        <v>-270.02999999999997</v>
      </c>
      <c r="R31" s="6">
        <f t="shared" si="7"/>
        <v>-198.0656022183787</v>
      </c>
    </row>
    <row r="32" spans="1:18" x14ac:dyDescent="0.25">
      <c r="A32" s="7" t="s">
        <v>67</v>
      </c>
      <c r="B32" s="14">
        <v>-591.48673068078699</v>
      </c>
      <c r="C32" s="9">
        <v>-591.51309454510999</v>
      </c>
      <c r="D32" s="14">
        <v>-591.50282737397697</v>
      </c>
      <c r="E32" s="16">
        <v>-591.51839050811998</v>
      </c>
      <c r="F32" s="9">
        <v>8.5242849999999995E-2</v>
      </c>
      <c r="G32">
        <v>8.58569E-2</v>
      </c>
      <c r="H32" s="12">
        <v>8.5869689999999999E-2</v>
      </c>
      <c r="I32">
        <v>7.2872279999999998E-2</v>
      </c>
      <c r="K32">
        <f t="shared" si="2"/>
        <v>-591.51309454510999</v>
      </c>
      <c r="L32" s="16">
        <f>E32</f>
        <v>-591.51839050811998</v>
      </c>
      <c r="M32">
        <f t="shared" si="4"/>
        <v>-3.3208839170596365</v>
      </c>
      <c r="N32" s="9">
        <f t="shared" si="0"/>
        <v>-268.95088391705963</v>
      </c>
      <c r="O32">
        <f t="shared" si="8"/>
        <v>0.39334805498000219</v>
      </c>
      <c r="P32">
        <f t="shared" si="1"/>
        <v>-4.006651945019998</v>
      </c>
      <c r="Q32">
        <f t="shared" si="6"/>
        <v>-272.95753586207962</v>
      </c>
      <c r="R32" s="6">
        <f t="shared" si="7"/>
        <v>-200.21293456492799</v>
      </c>
    </row>
    <row r="33" spans="1:18" x14ac:dyDescent="0.25">
      <c r="A33" s="7">
        <v>27</v>
      </c>
      <c r="B33" s="14">
        <v>-647.28693263447303</v>
      </c>
      <c r="C33" s="9">
        <v>-647.38659029995097</v>
      </c>
      <c r="D33" s="14">
        <v>-646.91239924896195</v>
      </c>
      <c r="E33">
        <v>-646.93169082996701</v>
      </c>
      <c r="F33" s="9">
        <v>0.17012587000000001</v>
      </c>
      <c r="G33">
        <v>0.17045363999999999</v>
      </c>
      <c r="H33" s="12">
        <v>0.15642006</v>
      </c>
      <c r="I33">
        <v>0.15672795</v>
      </c>
      <c r="K33">
        <f t="shared" si="2"/>
        <v>-647.38659029995097</v>
      </c>
      <c r="L33">
        <f t="shared" si="3"/>
        <v>-646.93169082996701</v>
      </c>
      <c r="M33">
        <f t="shared" si="4"/>
        <v>285.24903419840496</v>
      </c>
      <c r="N33" s="9">
        <f t="shared" si="0"/>
        <v>19.619034198404961</v>
      </c>
      <c r="O33">
        <f t="shared" si="8"/>
        <v>-8.6005259801950071</v>
      </c>
      <c r="P33">
        <f t="shared" si="1"/>
        <v>-13.000525980195007</v>
      </c>
      <c r="Q33">
        <f t="shared" si="6"/>
        <v>6.6185082182099535</v>
      </c>
      <c r="R33" s="6">
        <f t="shared" si="7"/>
        <v>4.8546413955006598</v>
      </c>
    </row>
    <row r="34" spans="1:18" x14ac:dyDescent="0.25">
      <c r="A34" s="7" t="s">
        <v>71</v>
      </c>
      <c r="B34" s="14">
        <v>-512.09770976011202</v>
      </c>
      <c r="C34" s="9">
        <v>-512.18915786083903</v>
      </c>
      <c r="D34" s="14">
        <v>-511.71118518672898</v>
      </c>
      <c r="E34">
        <v>-511.72904441146301</v>
      </c>
      <c r="F34" s="9">
        <v>0.14477859000000001</v>
      </c>
      <c r="G34">
        <v>0.14538087</v>
      </c>
      <c r="H34" s="12">
        <v>0.13146905</v>
      </c>
      <c r="I34">
        <v>0.1322054</v>
      </c>
      <c r="K34">
        <f t="shared" si="2"/>
        <v>-512.18915786083903</v>
      </c>
      <c r="L34">
        <f t="shared" si="3"/>
        <v>-511.72904441146301</v>
      </c>
      <c r="M34">
        <f t="shared" si="4"/>
        <v>288.51850950900501</v>
      </c>
      <c r="N34" s="9">
        <f t="shared" si="0"/>
        <v>22.888509509005019</v>
      </c>
      <c r="O34">
        <f t="shared" si="8"/>
        <v>-8.3518627906300047</v>
      </c>
      <c r="P34">
        <f t="shared" si="1"/>
        <v>-12.751862790630005</v>
      </c>
      <c r="Q34">
        <f t="shared" si="6"/>
        <v>10.136646718375014</v>
      </c>
      <c r="R34" s="6">
        <f t="shared" si="7"/>
        <v>7.435177708957891</v>
      </c>
    </row>
    <row r="35" spans="1:18" x14ac:dyDescent="0.25">
      <c r="A35" s="7" t="s">
        <v>72</v>
      </c>
      <c r="B35" s="14">
        <v>-512.08924666852101</v>
      </c>
      <c r="C35" s="9">
        <v>-512.18312989977403</v>
      </c>
      <c r="D35" s="14">
        <v>-511.71118518684602</v>
      </c>
      <c r="E35">
        <v>-511.72904441146301</v>
      </c>
      <c r="F35" s="9">
        <v>0.14546737000000001</v>
      </c>
      <c r="G35">
        <v>0.14646838000000001</v>
      </c>
      <c r="H35" s="12">
        <v>0.13146905</v>
      </c>
      <c r="I35">
        <v>0.1322054</v>
      </c>
      <c r="K35">
        <f t="shared" si="2"/>
        <v>-512.18312989977403</v>
      </c>
      <c r="L35">
        <f t="shared" si="3"/>
        <v>-511.72904441146301</v>
      </c>
      <c r="M35">
        <f t="shared" si="4"/>
        <v>284.7386192575658</v>
      </c>
      <c r="N35" s="9">
        <f t="shared" si="0"/>
        <v>19.108619257565806</v>
      </c>
      <c r="O35">
        <f t="shared" si="8"/>
        <v>-8.7840787840400054</v>
      </c>
      <c r="P35">
        <f t="shared" si="1"/>
        <v>-13.184078784040006</v>
      </c>
      <c r="Q35">
        <f t="shared" si="6"/>
        <v>5.9245404735258003</v>
      </c>
      <c r="R35" s="6">
        <f t="shared" si="7"/>
        <v>4.3456196598750001</v>
      </c>
    </row>
    <row r="36" spans="1:18" x14ac:dyDescent="0.25">
      <c r="A36" s="7">
        <v>29</v>
      </c>
      <c r="B36" s="14">
        <v>-816.489801463866</v>
      </c>
      <c r="C36" s="9">
        <v>-816.50719693314898</v>
      </c>
      <c r="D36" s="14">
        <v>-815.92193690612203</v>
      </c>
      <c r="E36">
        <v>-816.04215114624003</v>
      </c>
      <c r="F36" s="9">
        <v>0.19886077999999999</v>
      </c>
      <c r="G36">
        <v>0.19849704000000001</v>
      </c>
      <c r="H36" s="12">
        <v>0.18454480000000001</v>
      </c>
      <c r="I36">
        <v>0.18591376000000001</v>
      </c>
      <c r="K36">
        <f t="shared" si="2"/>
        <v>-816.50719693314898</v>
      </c>
      <c r="L36">
        <f t="shared" si="3"/>
        <v>-816.04215114624003</v>
      </c>
      <c r="M36">
        <f t="shared" si="4"/>
        <v>291.61137861622962</v>
      </c>
      <c r="N36" s="9">
        <f t="shared" si="0"/>
        <v>25.98137861622962</v>
      </c>
      <c r="O36">
        <f t="shared" si="8"/>
        <v>-8.9834134518099855</v>
      </c>
      <c r="P36">
        <f t="shared" si="1"/>
        <v>-13.383413451809986</v>
      </c>
      <c r="Q36">
        <f t="shared" si="6"/>
        <v>12.597965164419634</v>
      </c>
      <c r="R36" s="6">
        <f t="shared" si="7"/>
        <v>9.2405420028031369</v>
      </c>
    </row>
    <row r="37" spans="1:18" x14ac:dyDescent="0.25">
      <c r="A37" s="7">
        <v>30</v>
      </c>
      <c r="B37" s="14">
        <v>-782.34496618105095</v>
      </c>
      <c r="C37" s="9">
        <v>-782.36882829447904</v>
      </c>
      <c r="D37" s="14">
        <v>-781.812439689097</v>
      </c>
      <c r="E37">
        <v>-781.89555455835205</v>
      </c>
      <c r="F37" s="9">
        <v>0.19641328999999999</v>
      </c>
      <c r="G37">
        <v>0.19626157999999999</v>
      </c>
      <c r="H37" s="12">
        <v>0.18563653999999999</v>
      </c>
      <c r="I37">
        <v>0.18435733000000001</v>
      </c>
      <c r="K37">
        <f t="shared" si="2"/>
        <v>-782.36882829447904</v>
      </c>
      <c r="L37">
        <f t="shared" si="3"/>
        <v>-781.89555455835205</v>
      </c>
      <c r="M37">
        <f t="shared" si="4"/>
        <v>296.77079233892749</v>
      </c>
      <c r="N37" s="9">
        <f t="shared" si="0"/>
        <v>31.140792338927497</v>
      </c>
      <c r="O37">
        <f t="shared" si="8"/>
        <v>-6.762513004125001</v>
      </c>
      <c r="P37">
        <f t="shared" si="1"/>
        <v>-11.162513004125001</v>
      </c>
      <c r="Q37">
        <f t="shared" si="6"/>
        <v>19.978279334802494</v>
      </c>
      <c r="R37" s="6">
        <f t="shared" si="7"/>
        <v>14.653964106709056</v>
      </c>
    </row>
    <row r="38" spans="1:18" x14ac:dyDescent="0.25">
      <c r="A38" s="7">
        <v>31</v>
      </c>
      <c r="B38" s="14">
        <v>-740.958674960557</v>
      </c>
      <c r="C38" s="9">
        <v>-740.97891861395794</v>
      </c>
      <c r="D38" s="14">
        <v>-740.410090283557</v>
      </c>
      <c r="E38">
        <v>-740.51865253574294</v>
      </c>
      <c r="F38" s="9">
        <v>0.14244620999999999</v>
      </c>
      <c r="G38">
        <v>0.14194508</v>
      </c>
      <c r="H38" s="12">
        <v>0.12907740000000001</v>
      </c>
      <c r="I38">
        <v>0.12970348000000001</v>
      </c>
      <c r="K38">
        <f t="shared" ref="K38:K42" si="15">C38</f>
        <v>-740.97891861395794</v>
      </c>
      <c r="L38">
        <f t="shared" ref="L38:L42" si="16">E38</f>
        <v>-740.51865253574294</v>
      </c>
      <c r="M38">
        <f t="shared" ref="M38:M41" si="17">(L38-K38)*627.0595</f>
        <v>288.61421687245854</v>
      </c>
      <c r="N38" s="9">
        <f t="shared" si="0"/>
        <v>22.984216872458546</v>
      </c>
      <c r="O38">
        <f t="shared" si="8"/>
        <v>-8.3890552786949879</v>
      </c>
      <c r="P38">
        <f t="shared" si="1"/>
        <v>-12.789055278694988</v>
      </c>
      <c r="Q38">
        <f t="shared" ref="Q38:Q42" si="18">P38+N38</f>
        <v>10.195161593763558</v>
      </c>
      <c r="R38" s="6">
        <f t="shared" ref="R38:R42" si="19">Q38/(0.0019858775*298.15*LN(10))</f>
        <v>7.4780980660758614</v>
      </c>
    </row>
    <row r="39" spans="1:18" x14ac:dyDescent="0.25">
      <c r="A39" s="7">
        <v>32</v>
      </c>
      <c r="B39" s="14">
        <v>-895.334756669885</v>
      </c>
      <c r="C39" s="9">
        <v>-895.43835760309605</v>
      </c>
      <c r="D39" s="14">
        <v>-894.95172905795198</v>
      </c>
      <c r="E39">
        <v>-894.97191546984095</v>
      </c>
      <c r="F39" s="9">
        <v>0.27232613</v>
      </c>
      <c r="G39">
        <v>0.27309344000000002</v>
      </c>
      <c r="H39" s="12">
        <v>0.25698968999999999</v>
      </c>
      <c r="I39">
        <v>0.25760063999999999</v>
      </c>
      <c r="K39">
        <f t="shared" si="15"/>
        <v>-895.43835760309605</v>
      </c>
      <c r="L39">
        <f t="shared" si="16"/>
        <v>-894.97191546984095</v>
      </c>
      <c r="M39">
        <f t="shared" si="17"/>
        <v>292.48697085787643</v>
      </c>
      <c r="N39" s="9">
        <f t="shared" si="0"/>
        <v>26.856970857876433</v>
      </c>
      <c r="O39">
        <f t="shared" si="8"/>
        <v>-9.6237617961800037</v>
      </c>
      <c r="P39">
        <f t="shared" si="1"/>
        <v>-14.023761796180004</v>
      </c>
      <c r="Q39">
        <f t="shared" si="18"/>
        <v>12.833209061696429</v>
      </c>
      <c r="R39" s="6">
        <f t="shared" si="19"/>
        <v>9.4130921793847282</v>
      </c>
    </row>
    <row r="40" spans="1:18" x14ac:dyDescent="0.25">
      <c r="A40" s="7">
        <v>33</v>
      </c>
      <c r="B40" s="14">
        <v>-893.81706862883198</v>
      </c>
      <c r="C40" s="9">
        <v>-893.89889301721598</v>
      </c>
      <c r="D40" s="14">
        <v>-893.42450222078901</v>
      </c>
      <c r="E40">
        <v>-893.438317586371</v>
      </c>
      <c r="F40" s="9">
        <v>0.15767440999999999</v>
      </c>
      <c r="G40">
        <v>0.15735015999999999</v>
      </c>
      <c r="H40" s="12">
        <v>0.14398548999999999</v>
      </c>
      <c r="I40">
        <v>0.14421690000000001</v>
      </c>
      <c r="K40">
        <f t="shared" si="15"/>
        <v>-893.89889301721598</v>
      </c>
      <c r="L40">
        <f t="shared" si="16"/>
        <v>-893.438317586371</v>
      </c>
      <c r="M40">
        <f t="shared" si="17"/>
        <v>288.80819937793973</v>
      </c>
      <c r="N40" s="9">
        <f t="shared" si="0"/>
        <v>23.178199377939734</v>
      </c>
      <c r="O40">
        <f t="shared" si="8"/>
        <v>-8.589927344739996</v>
      </c>
      <c r="P40">
        <f t="shared" si="1"/>
        <v>-12.989927344739996</v>
      </c>
      <c r="Q40">
        <f t="shared" si="18"/>
        <v>10.188272033199738</v>
      </c>
      <c r="R40" s="6">
        <f t="shared" si="19"/>
        <v>7.4730446091929483</v>
      </c>
    </row>
    <row r="41" spans="1:18" x14ac:dyDescent="0.25">
      <c r="A41" s="7">
        <v>34</v>
      </c>
      <c r="B41" s="14">
        <v>-896.33732016265606</v>
      </c>
      <c r="C41" s="9">
        <v>-896.35331835774798</v>
      </c>
      <c r="D41" s="14">
        <v>-895.78564420026601</v>
      </c>
      <c r="E41">
        <v>-895.89017160199796</v>
      </c>
      <c r="F41" s="9">
        <v>0.13229671000000001</v>
      </c>
      <c r="G41">
        <v>0.13214332000000001</v>
      </c>
      <c r="H41" s="12">
        <v>0.11910273</v>
      </c>
      <c r="I41">
        <v>0.11978542</v>
      </c>
      <c r="K41">
        <f t="shared" si="15"/>
        <v>-896.35331835774798</v>
      </c>
      <c r="L41">
        <f t="shared" si="16"/>
        <v>-895.89017160199796</v>
      </c>
      <c r="M41">
        <f t="shared" si="17"/>
        <v>290.42057308722792</v>
      </c>
      <c r="N41" s="9">
        <f t="shared" si="0"/>
        <v>24.790573087227926</v>
      </c>
      <c r="O41">
        <f t="shared" si="8"/>
        <v>-8.2793477928100057</v>
      </c>
      <c r="P41">
        <f t="shared" si="1"/>
        <v>-12.679347792810006</v>
      </c>
      <c r="Q41">
        <f t="shared" si="18"/>
        <v>12.11122529441792</v>
      </c>
      <c r="R41" s="6">
        <f t="shared" si="19"/>
        <v>8.8835208367268326</v>
      </c>
    </row>
    <row r="42" spans="1:18" x14ac:dyDescent="0.25">
      <c r="A42" s="7">
        <v>35</v>
      </c>
      <c r="B42" s="14">
        <v>-534.11526266809994</v>
      </c>
      <c r="C42" s="9">
        <v>-534.20695083732505</v>
      </c>
      <c r="D42" s="14">
        <v>-533.73520456133497</v>
      </c>
      <c r="E42">
        <v>-533.74797754268104</v>
      </c>
      <c r="F42" s="9">
        <v>0.16157427999999999</v>
      </c>
      <c r="G42">
        <v>0.16146476000000001</v>
      </c>
      <c r="H42" s="12">
        <v>0.14885017</v>
      </c>
      <c r="I42">
        <v>0.14871180000000001</v>
      </c>
      <c r="K42">
        <f t="shared" si="15"/>
        <v>-534.20695083732505</v>
      </c>
      <c r="L42">
        <f t="shared" si="16"/>
        <v>-533.74797754268104</v>
      </c>
      <c r="M42">
        <f>(L42-K42)*627.0595</f>
        <v>287.80356465282608</v>
      </c>
      <c r="N42" s="9">
        <f t="shared" si="0"/>
        <v>22.173564652826087</v>
      </c>
      <c r="O42">
        <f t="shared" si="8"/>
        <v>-7.9844999040449895</v>
      </c>
      <c r="P42">
        <f t="shared" si="1"/>
        <v>-12.38449990404499</v>
      </c>
      <c r="Q42">
        <f t="shared" si="18"/>
        <v>9.7890647487810973</v>
      </c>
      <c r="R42" s="6">
        <f t="shared" si="19"/>
        <v>7.1802281399178982</v>
      </c>
    </row>
    <row r="44" spans="1:18" x14ac:dyDescent="0.25">
      <c r="A44" t="s">
        <v>40</v>
      </c>
      <c r="B44">
        <v>-4.4000000000000004</v>
      </c>
    </row>
    <row r="45" spans="1:18" x14ac:dyDescent="0.25">
      <c r="A45" t="s">
        <v>41</v>
      </c>
      <c r="B45">
        <v>-265.63</v>
      </c>
      <c r="C45">
        <v>0.22</v>
      </c>
    </row>
  </sheetData>
  <pageMargins left="0.7" right="0.7" top="0.75" bottom="0.75" header="0.3" footer="0.3"/>
  <ignoredErrors>
    <ignoredError sqref="A2:A4 A7:A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C10C-4EC5-4957-9EB0-8C23F0F76864}">
  <dimension ref="A1:M42"/>
  <sheetViews>
    <sheetView zoomScale="130" zoomScaleNormal="130" workbookViewId="0">
      <selection activeCell="B32" sqref="B32"/>
    </sheetView>
  </sheetViews>
  <sheetFormatPr defaultRowHeight="15" x14ac:dyDescent="0.25"/>
  <cols>
    <col min="1" max="1" width="13.28515625" bestFit="1" customWidth="1"/>
    <col min="2" max="8" width="11" style="14" bestFit="1" customWidth="1"/>
    <col min="9" max="9" width="12.5703125" style="14" bestFit="1" customWidth="1"/>
    <col min="10" max="10" width="11.42578125" style="14" bestFit="1" customWidth="1"/>
    <col min="11" max="11" width="12.42578125" style="14" bestFit="1" customWidth="1"/>
    <col min="12" max="13" width="9.42578125" style="14" bestFit="1" customWidth="1"/>
    <col min="16" max="16" width="22.85546875" bestFit="1" customWidth="1"/>
    <col min="17" max="17" width="10.28515625" bestFit="1" customWidth="1"/>
  </cols>
  <sheetData>
    <row r="1" spans="1:13" x14ac:dyDescent="0.25">
      <c r="A1" s="10" t="s">
        <v>35</v>
      </c>
      <c r="B1" s="14" t="s">
        <v>76</v>
      </c>
      <c r="C1" s="14" t="s">
        <v>77</v>
      </c>
      <c r="D1" s="14" t="s">
        <v>78</v>
      </c>
      <c r="E1" s="14" t="s">
        <v>74</v>
      </c>
      <c r="F1" s="14" t="s">
        <v>75</v>
      </c>
      <c r="G1" s="14" t="s">
        <v>79</v>
      </c>
      <c r="H1" s="14" t="s">
        <v>80</v>
      </c>
      <c r="I1" s="14" t="s">
        <v>81</v>
      </c>
      <c r="J1" s="14" t="s">
        <v>82</v>
      </c>
      <c r="K1" s="14" t="s">
        <v>83</v>
      </c>
      <c r="L1" s="14" t="s">
        <v>87</v>
      </c>
      <c r="M1" s="14" t="s">
        <v>86</v>
      </c>
    </row>
    <row r="2" spans="1:13" x14ac:dyDescent="0.25">
      <c r="A2" s="7" t="s">
        <v>59</v>
      </c>
      <c r="B2" s="14">
        <v>-679.01439972000003</v>
      </c>
      <c r="C2" s="14">
        <v>-679.16821898000001</v>
      </c>
      <c r="D2" s="14">
        <v>-679.20875892000004</v>
      </c>
      <c r="E2" s="14">
        <v>-681.16404755944495</v>
      </c>
      <c r="F2" s="14">
        <v>-681.74106617947405</v>
      </c>
      <c r="G2" s="14">
        <v>-681.92901916622498</v>
      </c>
      <c r="H2" s="14">
        <v>-681.68862760059005</v>
      </c>
      <c r="I2" s="14">
        <v>-681.82207603643894</v>
      </c>
      <c r="J2" s="14">
        <v>-682.45254874809598</v>
      </c>
      <c r="K2" s="14">
        <v>-682.034455744247</v>
      </c>
      <c r="L2" s="14">
        <v>0.17460254</v>
      </c>
      <c r="M2" s="14">
        <v>0.12440846999999999</v>
      </c>
    </row>
    <row r="3" spans="1:13" x14ac:dyDescent="0.25">
      <c r="A3" s="7" t="s">
        <v>60</v>
      </c>
      <c r="B3" s="14">
        <v>-777.85931310000001</v>
      </c>
      <c r="C3" s="14">
        <v>-778.03375276999998</v>
      </c>
      <c r="D3" s="14">
        <v>-778.07933400000002</v>
      </c>
      <c r="E3" s="14">
        <v>-780.36615404849204</v>
      </c>
      <c r="F3" s="14">
        <v>-781.02851393124399</v>
      </c>
      <c r="G3" s="14">
        <v>-781.24314756381398</v>
      </c>
      <c r="H3" s="14">
        <v>-780.96903903761199</v>
      </c>
      <c r="I3" s="14">
        <v>-781.14593627114402</v>
      </c>
      <c r="J3" s="14">
        <v>-781.88330234706802</v>
      </c>
      <c r="K3" s="14">
        <v>-781.34477008576505</v>
      </c>
      <c r="L3" s="14">
        <v>0.22933033</v>
      </c>
      <c r="M3" s="14">
        <v>0.17599572999999999</v>
      </c>
    </row>
    <row r="4" spans="1:13" x14ac:dyDescent="0.25">
      <c r="A4" s="7" t="s">
        <v>61</v>
      </c>
      <c r="B4" s="14">
        <v>-590.58428393999998</v>
      </c>
      <c r="C4" s="14">
        <v>-590.71970351000004</v>
      </c>
      <c r="D4" s="14">
        <v>-590.75324047000004</v>
      </c>
      <c r="E4" s="14">
        <v>-592.55687350849598</v>
      </c>
      <c r="F4" s="14">
        <v>-593.07067306495799</v>
      </c>
      <c r="G4" s="14">
        <v>-593.23325332481295</v>
      </c>
      <c r="H4" s="14">
        <v>-593.03038603413302</v>
      </c>
      <c r="I4" s="14">
        <v>-593.19075789946999</v>
      </c>
      <c r="J4" s="14">
        <v>-593.764571136379</v>
      </c>
      <c r="K4" s="14">
        <v>-593.28749810388899</v>
      </c>
      <c r="L4" s="14">
        <v>0.22529442</v>
      </c>
      <c r="M4" s="14">
        <v>0.17669519</v>
      </c>
    </row>
    <row r="5" spans="1:13" x14ac:dyDescent="0.25">
      <c r="A5" s="7" t="s">
        <v>57</v>
      </c>
      <c r="B5" s="14">
        <v>-474.32209769999997</v>
      </c>
      <c r="C5" s="14">
        <v>-474.43020476999999</v>
      </c>
      <c r="D5" s="14">
        <v>-474.45804987999998</v>
      </c>
      <c r="E5" s="14">
        <v>-475.95508982642201</v>
      </c>
      <c r="F5" s="14">
        <v>-476.377246538593</v>
      </c>
      <c r="G5" s="14">
        <v>-476.51003131466399</v>
      </c>
      <c r="H5" s="14">
        <v>-476.34274815920298</v>
      </c>
      <c r="I5" s="14">
        <v>-476.49245389043398</v>
      </c>
      <c r="J5" s="14">
        <v>-476.92449935496899</v>
      </c>
      <c r="K5" s="14">
        <v>-476.54685940509103</v>
      </c>
      <c r="L5" s="14">
        <v>0.22778698</v>
      </c>
      <c r="M5" s="14">
        <v>0.18083382000000001</v>
      </c>
    </row>
    <row r="6" spans="1:13" x14ac:dyDescent="0.25">
      <c r="A6" s="7" t="s">
        <v>58</v>
      </c>
      <c r="B6" s="14">
        <v>-474.33519627999999</v>
      </c>
      <c r="C6" s="14">
        <v>-474.44309118000001</v>
      </c>
      <c r="D6" s="14">
        <v>-474.47093566000001</v>
      </c>
      <c r="E6" s="14">
        <v>-475.968661201011</v>
      </c>
      <c r="F6" s="14">
        <v>-476.39069868431801</v>
      </c>
      <c r="G6" s="14">
        <v>-476.52360752798802</v>
      </c>
      <c r="H6" s="14">
        <v>-476.35603245493098</v>
      </c>
      <c r="I6" s="14">
        <v>-476.50604531419998</v>
      </c>
      <c r="J6" s="14">
        <v>-476.93791443371401</v>
      </c>
      <c r="K6" s="14">
        <v>-476.56014734150699</v>
      </c>
      <c r="L6" s="14">
        <v>0.228413</v>
      </c>
      <c r="M6" s="14">
        <v>0.18139527</v>
      </c>
    </row>
    <row r="7" spans="1:13" x14ac:dyDescent="0.25">
      <c r="A7" s="7" t="s">
        <v>62</v>
      </c>
      <c r="B7" s="14">
        <v>-492.98239159000002</v>
      </c>
      <c r="C7" s="14">
        <v>-493.09405624999999</v>
      </c>
      <c r="D7" s="14">
        <v>-493.12312634</v>
      </c>
      <c r="E7" s="14">
        <v>-494.61203946943499</v>
      </c>
      <c r="F7" s="14">
        <v>-495.04100615018302</v>
      </c>
      <c r="G7" s="14">
        <v>-495.17877998146099</v>
      </c>
      <c r="H7" s="14">
        <v>-495.005246454293</v>
      </c>
      <c r="I7" s="14">
        <v>-495.135649230605</v>
      </c>
      <c r="J7" s="14">
        <v>-495.59178829135698</v>
      </c>
      <c r="K7" s="14">
        <v>-495.23248599780197</v>
      </c>
      <c r="L7" s="14">
        <v>0.19584441</v>
      </c>
      <c r="M7" s="14">
        <v>0.14945601999999999</v>
      </c>
    </row>
    <row r="8" spans="1:13" x14ac:dyDescent="0.25">
      <c r="A8" s="7" t="s">
        <v>63</v>
      </c>
      <c r="B8" s="14">
        <v>-663.09202841000001</v>
      </c>
      <c r="C8" s="14">
        <v>-663.24173986000005</v>
      </c>
      <c r="D8" s="14">
        <v>-663.28113938000001</v>
      </c>
      <c r="E8" s="14">
        <v>-665.19281881075904</v>
      </c>
      <c r="F8" s="14">
        <v>-665.75741165084401</v>
      </c>
      <c r="G8" s="14">
        <v>-665.94089591065301</v>
      </c>
      <c r="H8" s="14">
        <v>-665.70643097359005</v>
      </c>
      <c r="I8" s="14">
        <v>-665.85032077579103</v>
      </c>
      <c r="J8" s="14">
        <v>-666.46578858504404</v>
      </c>
      <c r="K8" s="14">
        <v>-666.038018331334</v>
      </c>
      <c r="L8" s="14">
        <v>0.18641248999999999</v>
      </c>
      <c r="M8" s="14">
        <v>0.13697131000000001</v>
      </c>
    </row>
    <row r="9" spans="1:13" x14ac:dyDescent="0.25">
      <c r="A9" s="7" t="s">
        <v>64</v>
      </c>
      <c r="B9" s="14">
        <v>-891.38784228999998</v>
      </c>
      <c r="C9" s="14">
        <v>-891.51278691000005</v>
      </c>
      <c r="D9" s="14">
        <v>-891.54435202000002</v>
      </c>
      <c r="E9" s="14">
        <v>-893.22140037461099</v>
      </c>
      <c r="F9" s="14">
        <v>-893.69997186183195</v>
      </c>
      <c r="G9" s="14">
        <v>-893.85306356864101</v>
      </c>
      <c r="H9" s="14">
        <v>-893.66115215204195</v>
      </c>
      <c r="I9" s="14">
        <v>-893.82044062475302</v>
      </c>
      <c r="J9" s="14">
        <v>-894.59666207309101</v>
      </c>
      <c r="K9" s="14">
        <v>-894.94767860102695</v>
      </c>
      <c r="L9" s="14">
        <v>0.20292941</v>
      </c>
      <c r="M9" s="14">
        <v>0.15260765000000001</v>
      </c>
    </row>
    <row r="10" spans="1:13" x14ac:dyDescent="0.25">
      <c r="A10" s="7" t="s">
        <v>65</v>
      </c>
      <c r="B10" s="14">
        <v>-742.01908921999996</v>
      </c>
      <c r="C10" s="14">
        <v>-742.18463212999995</v>
      </c>
      <c r="D10" s="14">
        <v>-742.22731023999995</v>
      </c>
      <c r="E10" s="14">
        <v>-744.47001878083495</v>
      </c>
      <c r="F10" s="14">
        <v>-745.109824291427</v>
      </c>
      <c r="G10" s="14">
        <v>-745.31566777719195</v>
      </c>
      <c r="H10" s="14">
        <v>-745.05443438988596</v>
      </c>
      <c r="I10" s="14">
        <v>-745.242204714835</v>
      </c>
      <c r="J10" s="14">
        <v>-745.957924884097</v>
      </c>
      <c r="K10" s="14">
        <v>-745.39285703587802</v>
      </c>
      <c r="L10" s="14">
        <v>0.25320711000000001</v>
      </c>
      <c r="M10" s="14">
        <v>0.19690272</v>
      </c>
    </row>
    <row r="11" spans="1:13" x14ac:dyDescent="0.25">
      <c r="A11" s="7" t="s">
        <v>66</v>
      </c>
      <c r="B11" s="14">
        <v>-952.31854796000005</v>
      </c>
      <c r="C11" s="14">
        <v>-952.53275406</v>
      </c>
      <c r="D11" s="14">
        <v>-952.58691510999995</v>
      </c>
      <c r="E11" s="14">
        <v>-955.51458634174605</v>
      </c>
      <c r="F11" s="14">
        <v>-956.34731043010697</v>
      </c>
      <c r="G11" s="14">
        <v>-956.61048154069499</v>
      </c>
      <c r="H11" s="14">
        <v>-956.27218264816895</v>
      </c>
      <c r="I11" s="14">
        <v>-956.53167064725994</v>
      </c>
      <c r="J11" s="14">
        <v>-957.40109686209598</v>
      </c>
      <c r="K11" s="14">
        <v>-956.720576314391</v>
      </c>
      <c r="L11" s="14">
        <v>0.38143671000000001</v>
      </c>
      <c r="M11" s="14">
        <v>0.31424570000000002</v>
      </c>
    </row>
    <row r="12" spans="1:13" x14ac:dyDescent="0.25">
      <c r="A12" s="7">
        <v>10</v>
      </c>
      <c r="B12" s="14">
        <v>-1046.23940371</v>
      </c>
      <c r="C12" s="14">
        <v>-1046.38817629</v>
      </c>
      <c r="D12" s="14">
        <v>-1046.42653165</v>
      </c>
      <c r="E12" s="14">
        <v>-1048.23798249131</v>
      </c>
      <c r="F12" s="14">
        <v>-1048.7977415119799</v>
      </c>
      <c r="G12" s="14">
        <v>-1048.98112826238</v>
      </c>
      <c r="H12" s="14">
        <v>-1048.74404909688</v>
      </c>
      <c r="I12" s="14">
        <v>-1048.8915484761301</v>
      </c>
      <c r="J12" s="14">
        <v>-1049.71840579217</v>
      </c>
      <c r="K12" s="14">
        <v>-1050.45637207348</v>
      </c>
      <c r="L12" s="14">
        <v>0.16588041000000001</v>
      </c>
      <c r="M12" s="14">
        <v>0.11564140000000001</v>
      </c>
    </row>
    <row r="13" spans="1:13" x14ac:dyDescent="0.25">
      <c r="A13" s="7">
        <v>11</v>
      </c>
      <c r="B13" s="14">
        <v>-603.04085937000002</v>
      </c>
      <c r="C13" s="14">
        <v>-603.17206809000004</v>
      </c>
      <c r="D13" s="14">
        <v>-603.20725816000004</v>
      </c>
      <c r="E13" s="14">
        <v>-604.95194059453604</v>
      </c>
      <c r="F13" s="14">
        <v>-605.45681319963501</v>
      </c>
      <c r="G13" s="14">
        <v>-605.62189261758101</v>
      </c>
      <c r="H13" s="14">
        <v>-605.41135286544295</v>
      </c>
      <c r="I13" s="14">
        <v>-605.53351194059496</v>
      </c>
      <c r="J13" s="14">
        <v>-606.112278799298</v>
      </c>
      <c r="K13" s="14">
        <v>-605.70547757683005</v>
      </c>
      <c r="L13" s="14">
        <v>0.14653057</v>
      </c>
      <c r="M13" s="14">
        <v>0.10247631</v>
      </c>
    </row>
    <row r="14" spans="1:13" x14ac:dyDescent="0.25">
      <c r="A14" s="7">
        <v>12</v>
      </c>
      <c r="B14" s="14">
        <v>-641.20806451999999</v>
      </c>
      <c r="C14" s="14">
        <v>-641.35364288999995</v>
      </c>
      <c r="D14" s="14">
        <v>-641.39242607000006</v>
      </c>
      <c r="E14" s="14">
        <v>-643.20478581792304</v>
      </c>
      <c r="F14" s="14">
        <v>-643.74902853131198</v>
      </c>
      <c r="G14" s="14">
        <v>-643.92703006361796</v>
      </c>
      <c r="H14" s="14">
        <v>-643.69879831834601</v>
      </c>
      <c r="I14" s="14">
        <v>-643.83215075632802</v>
      </c>
      <c r="J14" s="14">
        <v>-644.41168700821197</v>
      </c>
      <c r="K14" s="14">
        <v>-644.03000390603904</v>
      </c>
      <c r="L14" s="14">
        <v>0.16749765</v>
      </c>
      <c r="M14" s="14">
        <v>0.11666865</v>
      </c>
    </row>
    <row r="15" spans="1:13" x14ac:dyDescent="0.25">
      <c r="A15" s="7">
        <v>13</v>
      </c>
      <c r="B15" s="14">
        <v>-565.10702145000005</v>
      </c>
      <c r="C15" s="14">
        <v>-565.23214623000001</v>
      </c>
      <c r="D15" s="14">
        <v>-565.26527215999999</v>
      </c>
      <c r="E15" s="14">
        <v>-566.89557275287802</v>
      </c>
      <c r="F15" s="14">
        <v>-567.372437605154</v>
      </c>
      <c r="G15" s="14">
        <v>-567.52825544435598</v>
      </c>
      <c r="H15" s="14">
        <v>-567.33017612546405</v>
      </c>
      <c r="I15" s="14">
        <v>-567.44746000524299</v>
      </c>
      <c r="J15" s="14">
        <v>-567.97900817755601</v>
      </c>
      <c r="K15" s="14">
        <v>-567.60958792086205</v>
      </c>
      <c r="L15" s="14">
        <v>0.13923281000000001</v>
      </c>
      <c r="M15" s="14">
        <v>9.5777490000000007E-2</v>
      </c>
    </row>
    <row r="16" spans="1:13" x14ac:dyDescent="0.25">
      <c r="A16" s="7">
        <v>14</v>
      </c>
      <c r="B16" s="14">
        <v>-2948.4622614099999</v>
      </c>
      <c r="C16" s="14">
        <v>-2948.6197952699999</v>
      </c>
      <c r="D16" s="14">
        <v>-2948.6447525100002</v>
      </c>
      <c r="E16" s="14">
        <v>-2949.8127275003699</v>
      </c>
      <c r="F16" s="14">
        <v>-2950.3010112110901</v>
      </c>
      <c r="G16" s="14">
        <v>-2950.4795902306901</v>
      </c>
      <c r="H16" s="14">
        <v>-2950.2598503592599</v>
      </c>
      <c r="I16" s="14">
        <v>-2950.3593837241001</v>
      </c>
      <c r="J16" s="14">
        <v>-2951.70005035756</v>
      </c>
      <c r="K16" s="14">
        <v>-2982.33098032936</v>
      </c>
      <c r="L16" s="14">
        <v>0.10612895999999999</v>
      </c>
      <c r="M16" s="14">
        <v>6.3789700000000005E-2</v>
      </c>
    </row>
    <row r="17" spans="1:13" x14ac:dyDescent="0.25">
      <c r="A17" s="7">
        <v>15</v>
      </c>
      <c r="B17" s="14">
        <v>-930.67682323999998</v>
      </c>
      <c r="C17" s="14">
        <v>-930.80959411000003</v>
      </c>
      <c r="D17" s="14">
        <v>-930.84362518</v>
      </c>
      <c r="E17" s="14">
        <v>-932.56114135374605</v>
      </c>
      <c r="F17" s="14">
        <v>-933.06430435738901</v>
      </c>
      <c r="G17" s="14">
        <v>-933.22794561720104</v>
      </c>
      <c r="H17" s="14">
        <v>-933.01904946022103</v>
      </c>
      <c r="I17" s="14">
        <v>-933.16397254945502</v>
      </c>
      <c r="J17" s="14">
        <v>-933.96772443866598</v>
      </c>
      <c r="K17" s="14">
        <v>-934.35167063405402</v>
      </c>
      <c r="L17" s="14">
        <v>0.16440242999999999</v>
      </c>
      <c r="M17" s="14">
        <v>0.11850723000000001</v>
      </c>
    </row>
    <row r="18" spans="1:13" x14ac:dyDescent="0.25">
      <c r="A18" s="7">
        <v>16</v>
      </c>
      <c r="B18" s="14">
        <v>-629.56635200999995</v>
      </c>
      <c r="C18" s="14">
        <v>-629.71124453000004</v>
      </c>
      <c r="D18" s="14">
        <v>-629.7484465</v>
      </c>
      <c r="E18" s="14">
        <v>-631.66932979752596</v>
      </c>
      <c r="F18" s="14">
        <v>-632.22537628963596</v>
      </c>
      <c r="G18" s="14">
        <v>-632.40236669769502</v>
      </c>
      <c r="H18" s="14">
        <v>-632.17627119495705</v>
      </c>
      <c r="I18" s="14">
        <v>-632.35172779020797</v>
      </c>
      <c r="J18" s="14">
        <v>-632.92660791978506</v>
      </c>
      <c r="K18" s="14">
        <v>-632.47047381677703</v>
      </c>
      <c r="L18" s="14">
        <v>0.25578921999999998</v>
      </c>
      <c r="M18" s="14">
        <v>0.2017148</v>
      </c>
    </row>
    <row r="19" spans="1:13" x14ac:dyDescent="0.25">
      <c r="A19" s="7">
        <v>17</v>
      </c>
      <c r="B19" s="14">
        <v>-626.04213697</v>
      </c>
      <c r="C19" s="14">
        <v>-626.18338916000005</v>
      </c>
      <c r="D19" s="14">
        <v>-626.22012052000002</v>
      </c>
      <c r="E19" s="14">
        <v>-628.083411568374</v>
      </c>
      <c r="F19" s="14">
        <v>-628.61943474171505</v>
      </c>
      <c r="G19" s="14">
        <v>-628.79275565497699</v>
      </c>
      <c r="H19" s="14">
        <v>-628.57244637373401</v>
      </c>
      <c r="I19" s="14">
        <v>-628.71465999205805</v>
      </c>
      <c r="J19" s="14">
        <v>-629.32086408391797</v>
      </c>
      <c r="K19" s="14">
        <v>-628.86684283370698</v>
      </c>
      <c r="L19" s="14">
        <v>0.18707820999999999</v>
      </c>
      <c r="M19" s="14">
        <v>0.13881652</v>
      </c>
    </row>
    <row r="20" spans="1:13" x14ac:dyDescent="0.25">
      <c r="A20" s="7">
        <v>18</v>
      </c>
      <c r="B20" s="14">
        <v>-888.98526456000002</v>
      </c>
      <c r="C20" s="14">
        <v>-889.10720789000004</v>
      </c>
      <c r="D20" s="14">
        <v>-889.13914165000006</v>
      </c>
      <c r="E20" s="14">
        <v>-890.75329141286102</v>
      </c>
      <c r="F20" s="14">
        <v>-891.22137730393899</v>
      </c>
      <c r="G20" s="14">
        <v>-891.37363130773201</v>
      </c>
      <c r="H20" s="14">
        <v>-891.17849279698498</v>
      </c>
      <c r="I20" s="14">
        <v>-891.31544614120799</v>
      </c>
      <c r="J20" s="14">
        <v>-892.075811722053</v>
      </c>
      <c r="K20" s="14">
        <v>-892.48764548201405</v>
      </c>
      <c r="L20" s="14">
        <v>0.16057022000000001</v>
      </c>
      <c r="M20" s="14">
        <v>0.11419441</v>
      </c>
    </row>
    <row r="21" spans="1:13" x14ac:dyDescent="0.25">
      <c r="A21" s="7" t="s">
        <v>69</v>
      </c>
      <c r="B21" s="14">
        <v>-530.85544023</v>
      </c>
      <c r="C21" s="14">
        <v>-530.97604842999999</v>
      </c>
      <c r="D21" s="14">
        <v>-531.00699284999996</v>
      </c>
      <c r="E21" s="14">
        <v>-532.61458389548204</v>
      </c>
      <c r="F21" s="14">
        <v>-533.07645618046195</v>
      </c>
      <c r="G21" s="14">
        <v>-533.22371158092994</v>
      </c>
      <c r="H21" s="14">
        <v>-533.03803126817104</v>
      </c>
      <c r="I21" s="14">
        <v>-533.17568095776198</v>
      </c>
      <c r="J21" s="14">
        <v>-533.67646256464195</v>
      </c>
      <c r="K21" s="14">
        <v>-533.279797805572</v>
      </c>
      <c r="L21" s="14">
        <v>0.20031771000000001</v>
      </c>
      <c r="M21" s="14">
        <v>0.15397039000000001</v>
      </c>
    </row>
    <row r="22" spans="1:13" x14ac:dyDescent="0.25">
      <c r="A22" s="7" t="s">
        <v>70</v>
      </c>
      <c r="B22" s="14">
        <v>-530.45136921699998</v>
      </c>
      <c r="C22" s="14">
        <v>-530.56918975600001</v>
      </c>
      <c r="D22" s="14">
        <v>-530.59991166899999</v>
      </c>
      <c r="E22" s="14">
        <v>-532.23054779050995</v>
      </c>
      <c r="F22" s="14">
        <v>-532.69061820279705</v>
      </c>
      <c r="G22" s="14">
        <v>-532.83787028030997</v>
      </c>
      <c r="H22" s="14">
        <v>-532.64868308745099</v>
      </c>
      <c r="I22" s="14">
        <v>-532.77998482185603</v>
      </c>
      <c r="J22" s="14">
        <v>-533.29035023511199</v>
      </c>
      <c r="K22" s="14">
        <v>-532.89058489261902</v>
      </c>
      <c r="L22" s="14">
        <v>0.18646056999999999</v>
      </c>
      <c r="M22" s="14">
        <v>0.14019285000000001</v>
      </c>
    </row>
    <row r="23" spans="1:13" x14ac:dyDescent="0.25">
      <c r="A23" s="7">
        <v>20</v>
      </c>
      <c r="B23" s="14">
        <v>-741.17195026000002</v>
      </c>
      <c r="C23" s="14">
        <v>-741.33932103999996</v>
      </c>
      <c r="D23" s="14">
        <v>-741.38309548999996</v>
      </c>
      <c r="E23" s="14">
        <v>-743.58266039684395</v>
      </c>
      <c r="F23" s="14">
        <v>-744.21957594263904</v>
      </c>
      <c r="G23" s="14">
        <v>-744.42467741012501</v>
      </c>
      <c r="H23" s="14">
        <v>-744.16206633701097</v>
      </c>
      <c r="I23" s="14">
        <v>-744.33813930727604</v>
      </c>
      <c r="J23" s="14">
        <v>-745.025521412957</v>
      </c>
      <c r="K23" s="14">
        <v>-744.52300024716305</v>
      </c>
      <c r="L23" s="14">
        <v>0.24462442000000001</v>
      </c>
      <c r="M23" s="14">
        <v>0.18918024</v>
      </c>
    </row>
    <row r="24" spans="1:13" x14ac:dyDescent="0.25">
      <c r="A24" s="7">
        <v>21</v>
      </c>
      <c r="B24" s="14">
        <v>-853.20203559000004</v>
      </c>
      <c r="C24" s="14">
        <v>-853.39102815000001</v>
      </c>
      <c r="D24" s="14">
        <v>-853.44045061999998</v>
      </c>
      <c r="E24" s="14">
        <v>-856.07136864779795</v>
      </c>
      <c r="F24" s="14">
        <v>-856.81021831344401</v>
      </c>
      <c r="G24" s="14">
        <v>-857.04596353312104</v>
      </c>
      <c r="H24" s="14">
        <v>-856.74481386253001</v>
      </c>
      <c r="I24" s="14">
        <v>-856.95887682823195</v>
      </c>
      <c r="J24" s="14">
        <v>-857.76226047489695</v>
      </c>
      <c r="K24" s="14">
        <v>-857.14101481740704</v>
      </c>
      <c r="L24" s="14">
        <v>0.30869190000000002</v>
      </c>
      <c r="M24" s="14">
        <v>0.24756800000000001</v>
      </c>
    </row>
    <row r="25" spans="1:13" x14ac:dyDescent="0.25">
      <c r="A25" s="7">
        <v>22</v>
      </c>
      <c r="B25" s="14">
        <v>-551.46576269000002</v>
      </c>
      <c r="C25" s="14">
        <v>-551.59282868000003</v>
      </c>
      <c r="D25" s="14">
        <v>-551.62561231999996</v>
      </c>
      <c r="E25" s="14">
        <v>-553.27539240140595</v>
      </c>
      <c r="F25" s="14">
        <v>-553.75592857472304</v>
      </c>
      <c r="G25" s="14">
        <v>-553.91023742955895</v>
      </c>
      <c r="H25" s="14">
        <v>-553.71265928903097</v>
      </c>
      <c r="I25" s="14">
        <v>-553.85248515323997</v>
      </c>
      <c r="J25" s="14">
        <v>-554.35928153008501</v>
      </c>
      <c r="K25" s="14">
        <v>-553.97752291783297</v>
      </c>
      <c r="L25" s="14">
        <v>0.19702971999999999</v>
      </c>
      <c r="M25" s="14">
        <v>0.14840838000000001</v>
      </c>
    </row>
    <row r="26" spans="1:13" x14ac:dyDescent="0.25">
      <c r="A26" s="7">
        <v>23</v>
      </c>
      <c r="B26" s="14">
        <v>-567.49556953000001</v>
      </c>
      <c r="C26" s="14">
        <v>-567.62287331000005</v>
      </c>
      <c r="D26" s="14">
        <v>-567.65668942000002</v>
      </c>
      <c r="E26" s="14">
        <v>-569.32128977950697</v>
      </c>
      <c r="F26" s="14">
        <v>-569.80934498477802</v>
      </c>
      <c r="G26" s="14">
        <v>-569.96705469064602</v>
      </c>
      <c r="H26" s="14">
        <v>-569.76534627188005</v>
      </c>
      <c r="I26" s="14">
        <v>-569.90387969310302</v>
      </c>
      <c r="J26" s="14">
        <v>-570.41573176036195</v>
      </c>
      <c r="K26" s="14">
        <v>-570.04466855217004</v>
      </c>
      <c r="L26" s="14">
        <v>0.18464816000000001</v>
      </c>
      <c r="M26" s="14">
        <v>0.13565077</v>
      </c>
    </row>
    <row r="27" spans="1:13" x14ac:dyDescent="0.25">
      <c r="A27" s="7">
        <v>24</v>
      </c>
      <c r="B27" s="14">
        <v>-723.71114682999996</v>
      </c>
      <c r="C27" s="14">
        <v>-723.87403741000003</v>
      </c>
      <c r="D27" s="14">
        <v>-723.91527058999998</v>
      </c>
      <c r="E27" s="14">
        <v>-726.17032198134598</v>
      </c>
      <c r="F27" s="14">
        <v>-726.80418893709805</v>
      </c>
      <c r="G27" s="14">
        <v>-727.00374807397304</v>
      </c>
      <c r="H27" s="14">
        <v>-726.75100575968702</v>
      </c>
      <c r="I27" s="14">
        <v>-726.95832281872504</v>
      </c>
      <c r="J27" s="14">
        <v>-727.648118674996</v>
      </c>
      <c r="K27" s="14">
        <v>-727.06618847113498</v>
      </c>
      <c r="L27" s="14">
        <v>0.30323971999999999</v>
      </c>
      <c r="M27" s="14">
        <v>0.24910536</v>
      </c>
    </row>
    <row r="28" spans="1:13" x14ac:dyDescent="0.25">
      <c r="A28" s="7">
        <v>25</v>
      </c>
      <c r="B28" s="14">
        <v>-701.88306570999998</v>
      </c>
      <c r="C28" s="14">
        <v>-702.04189628999995</v>
      </c>
      <c r="D28" s="14">
        <v>-702.08252082000001</v>
      </c>
      <c r="E28" s="14">
        <v>-704.24761572269404</v>
      </c>
      <c r="F28" s="14">
        <v>-704.86104722645098</v>
      </c>
      <c r="G28" s="14">
        <v>-705.05607251834499</v>
      </c>
      <c r="H28" s="14">
        <v>-704.80911399454499</v>
      </c>
      <c r="I28" s="14">
        <v>-704.998162403165</v>
      </c>
      <c r="J28" s="14">
        <v>-705.66002012130002</v>
      </c>
      <c r="K28" s="14">
        <v>-705.12385087657697</v>
      </c>
      <c r="L28" s="14">
        <v>0.28192022</v>
      </c>
      <c r="M28" s="14">
        <v>0.22672766999999999</v>
      </c>
    </row>
    <row r="29" spans="1:13" x14ac:dyDescent="0.25">
      <c r="A29" s="7" t="s">
        <v>85</v>
      </c>
      <c r="B29" s="14">
        <v>-589.51906660999998</v>
      </c>
      <c r="C29" s="14">
        <v>-589.65638461000003</v>
      </c>
      <c r="D29" s="14">
        <v>-589.69197485999996</v>
      </c>
      <c r="E29" s="14">
        <v>-591.29011388917797</v>
      </c>
      <c r="F29" s="14">
        <v>-591.78512640540896</v>
      </c>
      <c r="G29" s="14">
        <v>-591.94690374826303</v>
      </c>
      <c r="H29" s="14">
        <v>-591.74413713397098</v>
      </c>
      <c r="I29" s="14">
        <v>-591.86099364531196</v>
      </c>
      <c r="J29" s="14">
        <v>-592.39633500969705</v>
      </c>
      <c r="K29" s="14">
        <v>-592.058234006352</v>
      </c>
      <c r="L29" s="14">
        <v>0.14139109</v>
      </c>
      <c r="M29" s="14">
        <v>9.8907770000000006E-2</v>
      </c>
    </row>
    <row r="30" spans="1:13" x14ac:dyDescent="0.25">
      <c r="A30" s="7" t="s">
        <v>84</v>
      </c>
      <c r="B30" s="14">
        <v>-589.51906660999998</v>
      </c>
      <c r="C30" s="14">
        <v>-589.65638461000003</v>
      </c>
      <c r="D30" s="14">
        <v>-589.69197485999996</v>
      </c>
      <c r="E30" s="14">
        <v>-591.29011388917797</v>
      </c>
      <c r="F30" s="14">
        <v>-591.78512640540896</v>
      </c>
      <c r="G30" s="14">
        <v>-591.94690374826303</v>
      </c>
      <c r="H30" s="14">
        <v>-591.74413713397098</v>
      </c>
      <c r="I30" s="14">
        <v>-591.86099364531196</v>
      </c>
      <c r="J30" s="14">
        <v>-592.39633500969705</v>
      </c>
      <c r="K30" s="14">
        <v>-592.058234006352</v>
      </c>
      <c r="L30" s="14">
        <v>0.14139109</v>
      </c>
      <c r="M30" s="14">
        <v>9.8907770000000006E-2</v>
      </c>
    </row>
    <row r="31" spans="1:13" x14ac:dyDescent="0.25">
      <c r="A31" s="7" t="s">
        <v>68</v>
      </c>
      <c r="B31" s="14">
        <v>-589.16030376000003</v>
      </c>
      <c r="C31" s="14">
        <v>-589.29421224999999</v>
      </c>
      <c r="D31" s="14">
        <v>-589.32945199000005</v>
      </c>
      <c r="E31" s="14">
        <v>-590.94190616777405</v>
      </c>
      <c r="F31" s="14">
        <v>-591.43502642368696</v>
      </c>
      <c r="G31" s="14">
        <v>-591.59687485523796</v>
      </c>
      <c r="H31" s="14">
        <v>-591.390256578915</v>
      </c>
      <c r="I31" s="14">
        <v>-591.50282737397697</v>
      </c>
      <c r="J31" s="14">
        <v>-592.046125654344</v>
      </c>
      <c r="K31" s="14">
        <v>-591.70442898348995</v>
      </c>
      <c r="L31" s="14">
        <v>0.12797005</v>
      </c>
      <c r="M31" s="14">
        <v>8.5869689999999999E-2</v>
      </c>
    </row>
    <row r="32" spans="1:13" x14ac:dyDescent="0.25">
      <c r="A32" s="7" t="s">
        <v>67</v>
      </c>
      <c r="B32" s="14">
        <v>-589.14418260000002</v>
      </c>
      <c r="C32" s="14">
        <v>-589.27831772000002</v>
      </c>
      <c r="D32" s="14">
        <v>-589.31358463000004</v>
      </c>
      <c r="E32" s="14">
        <v>-590.92516387481896</v>
      </c>
      <c r="F32" s="14">
        <v>-591.41854928792395</v>
      </c>
      <c r="G32" s="14">
        <v>-591.580472977976</v>
      </c>
      <c r="H32" s="14">
        <v>-591.37315821444395</v>
      </c>
      <c r="I32" s="14">
        <v>-591.48673068078699</v>
      </c>
      <c r="J32" s="14">
        <v>-592.029709655185</v>
      </c>
      <c r="K32" s="14">
        <v>-591.68731810060899</v>
      </c>
      <c r="L32" s="14">
        <v>0.12764721000000001</v>
      </c>
      <c r="M32" s="14">
        <v>8.5242849999999995E-2</v>
      </c>
    </row>
    <row r="33" spans="1:13" x14ac:dyDescent="0.25">
      <c r="A33" s="7">
        <v>27</v>
      </c>
      <c r="B33" s="14">
        <v>-644.49196448999999</v>
      </c>
      <c r="C33" s="14">
        <v>-644.63497258999996</v>
      </c>
      <c r="D33" s="14">
        <v>-644.67192547000002</v>
      </c>
      <c r="E33" s="14">
        <v>-646.61990723478596</v>
      </c>
      <c r="F33" s="14">
        <v>-647.170709711016</v>
      </c>
      <c r="G33" s="14">
        <v>-647.34782933507097</v>
      </c>
      <c r="H33" s="14">
        <v>-647.12588066211902</v>
      </c>
      <c r="I33" s="14">
        <v>-647.28693263447303</v>
      </c>
      <c r="J33" s="14">
        <v>-647.91749647370602</v>
      </c>
      <c r="K33" s="14">
        <v>-647.41198785036897</v>
      </c>
      <c r="L33" s="14">
        <v>0.22030554999999999</v>
      </c>
      <c r="M33" s="14">
        <v>0.17012587000000001</v>
      </c>
    </row>
    <row r="34" spans="1:13" x14ac:dyDescent="0.25">
      <c r="A34" s="7" t="s">
        <v>71</v>
      </c>
      <c r="B34" s="14">
        <v>-509.84230327</v>
      </c>
      <c r="C34" s="14">
        <v>-509.95573000000002</v>
      </c>
      <c r="D34" s="14">
        <v>-509.98501378999998</v>
      </c>
      <c r="E34" s="14">
        <v>-511.55797533125599</v>
      </c>
      <c r="F34" s="14">
        <v>-511.99776051384299</v>
      </c>
      <c r="G34" s="14">
        <v>-512.13803228490497</v>
      </c>
      <c r="H34" s="14">
        <v>-511.96287809703603</v>
      </c>
      <c r="I34" s="14">
        <v>-512.09770976011202</v>
      </c>
      <c r="J34" s="14">
        <v>-512.59379006515996</v>
      </c>
      <c r="K34" s="14">
        <v>-512.18182450582196</v>
      </c>
      <c r="L34" s="14">
        <v>0.18969559</v>
      </c>
      <c r="M34" s="14">
        <v>0.14477859000000001</v>
      </c>
    </row>
    <row r="35" spans="1:13" x14ac:dyDescent="0.25">
      <c r="A35" s="7" t="s">
        <v>72</v>
      </c>
      <c r="B35" s="14">
        <v>-509.82720741000003</v>
      </c>
      <c r="C35" s="14">
        <v>-509.94019732999999</v>
      </c>
      <c r="D35" s="14">
        <v>-509.96939617999999</v>
      </c>
      <c r="E35" s="14">
        <v>-511.55390858687002</v>
      </c>
      <c r="F35" s="14">
        <v>-511.99372679100298</v>
      </c>
      <c r="G35" s="14">
        <v>-512.13412336492001</v>
      </c>
      <c r="H35" s="14">
        <v>-511.958640543233</v>
      </c>
      <c r="I35" s="14">
        <v>-512.08924666852101</v>
      </c>
      <c r="J35" s="14">
        <v>-512.58972252466106</v>
      </c>
      <c r="K35" s="14">
        <v>-512.17757986892104</v>
      </c>
      <c r="L35" s="14">
        <v>0.19018281000000001</v>
      </c>
      <c r="M35" s="14">
        <v>0.14546737000000001</v>
      </c>
    </row>
    <row r="36" spans="1:13" x14ac:dyDescent="0.25">
      <c r="A36" s="7">
        <v>29</v>
      </c>
      <c r="B36" s="14">
        <v>-812.97993978</v>
      </c>
      <c r="C36" s="14">
        <v>-813.15842296000005</v>
      </c>
      <c r="D36" s="14">
        <v>-813.20569074000002</v>
      </c>
      <c r="E36" s="14">
        <v>-815.67128214657998</v>
      </c>
      <c r="F36" s="14">
        <v>-816.36603670113698</v>
      </c>
      <c r="G36" s="14">
        <v>-816.58980877833403</v>
      </c>
      <c r="H36" s="14">
        <v>-816.30372996716801</v>
      </c>
      <c r="I36" s="14">
        <v>-816.489801463866</v>
      </c>
      <c r="J36" s="14">
        <v>-817.269257611939</v>
      </c>
      <c r="K36" s="14">
        <v>-816.68546100933099</v>
      </c>
      <c r="L36" s="14">
        <v>0.25733163999999997</v>
      </c>
      <c r="M36" s="14">
        <v>0.19886077999999999</v>
      </c>
    </row>
    <row r="37" spans="1:13" x14ac:dyDescent="0.25">
      <c r="A37" s="7">
        <v>30</v>
      </c>
      <c r="B37" s="14">
        <v>-779.02310179999995</v>
      </c>
      <c r="C37" s="14">
        <v>-779.19667707999997</v>
      </c>
      <c r="D37" s="14">
        <v>-779.24132092000002</v>
      </c>
      <c r="E37" s="14">
        <v>-781.55214951714504</v>
      </c>
      <c r="F37" s="14">
        <v>-782.22191618015904</v>
      </c>
      <c r="G37" s="14">
        <v>-782.43750084193505</v>
      </c>
      <c r="H37" s="14">
        <v>-782.16071338656502</v>
      </c>
      <c r="I37" s="14">
        <v>-782.34496618105095</v>
      </c>
      <c r="J37" s="14">
        <v>-783.07690978827895</v>
      </c>
      <c r="K37" s="14">
        <v>-782.53623577605401</v>
      </c>
      <c r="L37" s="14">
        <v>0.25281420999999998</v>
      </c>
      <c r="M37" s="14">
        <v>0.19641328999999999</v>
      </c>
    </row>
    <row r="38" spans="1:13" x14ac:dyDescent="0.25">
      <c r="A38" s="7">
        <v>31</v>
      </c>
      <c r="B38" s="14">
        <v>-737.94340566999995</v>
      </c>
      <c r="C38" s="14">
        <v>-738.11106615000006</v>
      </c>
      <c r="D38" s="14">
        <v>-738.15521061000004</v>
      </c>
      <c r="E38" s="14">
        <v>-740.23839992918897</v>
      </c>
      <c r="F38" s="14">
        <v>-740.86438063400999</v>
      </c>
      <c r="G38" s="14">
        <v>-741.06835868422797</v>
      </c>
      <c r="H38" s="14">
        <v>-740.80610358610397</v>
      </c>
      <c r="I38" s="14">
        <v>-740.958674960557</v>
      </c>
      <c r="J38" s="14">
        <v>-741.62846482613702</v>
      </c>
      <c r="K38" s="14">
        <v>-741.18955934783105</v>
      </c>
      <c r="L38" s="14">
        <v>0.19258849</v>
      </c>
      <c r="M38" s="14">
        <v>0.14244620999999999</v>
      </c>
    </row>
    <row r="39" spans="1:13" x14ac:dyDescent="0.25">
      <c r="A39" s="7">
        <v>32</v>
      </c>
      <c r="B39" s="14">
        <v>-891.42738001999999</v>
      </c>
      <c r="C39" s="14">
        <v>-891.62449339</v>
      </c>
      <c r="D39" s="14">
        <v>-891.67533617000004</v>
      </c>
      <c r="E39" s="14">
        <v>-894.39689463637603</v>
      </c>
      <c r="F39" s="14">
        <v>-895.16704949351094</v>
      </c>
      <c r="G39" s="14">
        <v>-895.41184178709102</v>
      </c>
      <c r="H39" s="14">
        <v>-895.10178876192595</v>
      </c>
      <c r="I39" s="14">
        <v>-895.334756669885</v>
      </c>
      <c r="J39" s="14">
        <v>-896.16752551125603</v>
      </c>
      <c r="K39" s="14">
        <v>-895.51282876637094</v>
      </c>
      <c r="L39" s="14">
        <v>0.33339991000000002</v>
      </c>
      <c r="M39" s="14">
        <v>0.27232613</v>
      </c>
    </row>
    <row r="40" spans="1:13" x14ac:dyDescent="0.25">
      <c r="A40" s="7">
        <v>33</v>
      </c>
      <c r="B40" s="14">
        <v>-891.37454805000004</v>
      </c>
      <c r="C40" s="14">
        <v>-891.49759085999995</v>
      </c>
      <c r="D40" s="14">
        <v>-891.52907042000004</v>
      </c>
      <c r="E40" s="14">
        <v>-893.22196184267602</v>
      </c>
      <c r="F40" s="14">
        <v>-893.69975931151703</v>
      </c>
      <c r="G40" s="14">
        <v>-893.85244747919501</v>
      </c>
      <c r="H40" s="14">
        <v>-893.66070192248696</v>
      </c>
      <c r="I40" s="14">
        <v>-893.81706862883198</v>
      </c>
      <c r="J40" s="14">
        <v>-894.59611718300505</v>
      </c>
      <c r="K40" s="14">
        <v>-894.94713326118404</v>
      </c>
      <c r="L40" s="14">
        <v>0.20483246999999999</v>
      </c>
      <c r="M40" s="14">
        <v>0.15767440999999999</v>
      </c>
    </row>
    <row r="41" spans="1:13" x14ac:dyDescent="0.25">
      <c r="A41" s="7">
        <v>34</v>
      </c>
      <c r="B41" s="14">
        <v>-893.98074532999999</v>
      </c>
      <c r="C41" s="14">
        <v>-894.10778033999998</v>
      </c>
      <c r="D41" s="14">
        <v>-894.14027053999996</v>
      </c>
      <c r="E41" s="14">
        <v>-895.75246198015202</v>
      </c>
      <c r="F41" s="14">
        <v>-896.23175999908801</v>
      </c>
      <c r="G41" s="14">
        <v>-896.38620641995396</v>
      </c>
      <c r="H41" s="14">
        <v>-896.18826865467895</v>
      </c>
      <c r="I41" s="14">
        <v>-896.33732016265606</v>
      </c>
      <c r="J41" s="14">
        <v>-897.08625571772905</v>
      </c>
      <c r="K41" s="14">
        <v>-897.50624000343896</v>
      </c>
      <c r="L41" s="14">
        <v>0.18206125000000001</v>
      </c>
      <c r="M41" s="14">
        <v>0.13229671000000001</v>
      </c>
    </row>
    <row r="42" spans="1:13" x14ac:dyDescent="0.25">
      <c r="A42" s="7">
        <v>35</v>
      </c>
      <c r="B42" s="14">
        <v>-531.73536515000001</v>
      </c>
      <c r="C42" s="14">
        <v>-531.85406354999998</v>
      </c>
      <c r="D42" s="14">
        <v>-531.88443852</v>
      </c>
      <c r="E42" s="14">
        <v>-533.54215973637599</v>
      </c>
      <c r="F42" s="14">
        <v>-534.00346726462999</v>
      </c>
      <c r="G42" s="14">
        <v>-534.15043343560399</v>
      </c>
      <c r="H42" s="14">
        <v>-533.96754769161805</v>
      </c>
      <c r="I42" s="14">
        <v>-534.11526266809994</v>
      </c>
      <c r="J42" s="14">
        <v>-534.64563211944096</v>
      </c>
      <c r="K42" s="14">
        <v>-534.18690575429196</v>
      </c>
      <c r="L42" s="14">
        <v>0.20812151000000001</v>
      </c>
      <c r="M42" s="14">
        <v>0.16157427999999999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7F47-9F89-459C-B066-1DEE2823C236}">
  <dimension ref="A1:M42"/>
  <sheetViews>
    <sheetView zoomScale="85" zoomScaleNormal="85" workbookViewId="0">
      <selection activeCell="M41" sqref="M41"/>
    </sheetView>
  </sheetViews>
  <sheetFormatPr defaultRowHeight="15" x14ac:dyDescent="0.25"/>
  <cols>
    <col min="1" max="1" width="13.28515625" bestFit="1" customWidth="1"/>
    <col min="9" max="9" width="12.28515625" bestFit="1" customWidth="1"/>
  </cols>
  <sheetData>
    <row r="1" spans="1:13" x14ac:dyDescent="0.25">
      <c r="A1" s="10" t="s">
        <v>35</v>
      </c>
      <c r="B1" t="s">
        <v>76</v>
      </c>
      <c r="C1" t="s">
        <v>77</v>
      </c>
      <c r="D1" t="s">
        <v>78</v>
      </c>
      <c r="E1" t="s">
        <v>74</v>
      </c>
      <c r="F1" t="s">
        <v>75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87</v>
      </c>
      <c r="M1" t="s">
        <v>86</v>
      </c>
    </row>
    <row r="2" spans="1:13" x14ac:dyDescent="0.25">
      <c r="A2" s="7" t="s">
        <v>59</v>
      </c>
      <c r="B2">
        <v>-679.03318917800004</v>
      </c>
      <c r="C2">
        <v>-679.18600115799995</v>
      </c>
      <c r="D2">
        <v>-679.22638655399999</v>
      </c>
      <c r="E2">
        <v>-681.17960974102402</v>
      </c>
      <c r="F2">
        <v>-681.75589928764805</v>
      </c>
      <c r="G2">
        <v>-681.94376711634698</v>
      </c>
      <c r="H2">
        <v>-681.70309486664803</v>
      </c>
      <c r="I2" s="9">
        <v>-681.84563936099994</v>
      </c>
      <c r="J2">
        <v>-682.46740787974602</v>
      </c>
      <c r="K2">
        <v>-682.04888746132099</v>
      </c>
      <c r="L2">
        <v>0.17383782</v>
      </c>
      <c r="M2">
        <v>0.12392631</v>
      </c>
    </row>
    <row r="3" spans="1:13" x14ac:dyDescent="0.25">
      <c r="A3" s="7" t="s">
        <v>60</v>
      </c>
      <c r="B3">
        <v>-777.88808550700003</v>
      </c>
      <c r="C3">
        <v>-778.06107848900001</v>
      </c>
      <c r="D3">
        <v>-778.106391659</v>
      </c>
      <c r="E3">
        <v>-780.38765659916703</v>
      </c>
      <c r="F3">
        <v>-781.04907499877402</v>
      </c>
      <c r="G3">
        <v>-781.26362823714896</v>
      </c>
      <c r="H3">
        <v>-780.98858830894903</v>
      </c>
      <c r="I3" s="9">
        <v>-781.16563424938397</v>
      </c>
      <c r="J3">
        <v>-781.90393818600296</v>
      </c>
      <c r="K3">
        <v>-781.36425723295997</v>
      </c>
      <c r="L3">
        <v>0.22864313999999999</v>
      </c>
      <c r="M3">
        <v>0.17539331999999999</v>
      </c>
    </row>
    <row r="4" spans="1:13" x14ac:dyDescent="0.25">
      <c r="A4" s="7" t="s">
        <v>61</v>
      </c>
      <c r="B4">
        <v>-590.669380166</v>
      </c>
      <c r="C4">
        <v>-590.80391386500003</v>
      </c>
      <c r="D4">
        <v>-590.83734182299997</v>
      </c>
      <c r="E4">
        <v>-592.64002019458201</v>
      </c>
      <c r="F4">
        <v>-593.15333689666295</v>
      </c>
      <c r="G4">
        <v>-593.31588453686197</v>
      </c>
      <c r="H4">
        <v>-593.112580064349</v>
      </c>
      <c r="I4" s="9">
        <v>-593.27269015074603</v>
      </c>
      <c r="J4">
        <v>-593.84735162175105</v>
      </c>
      <c r="K4">
        <v>-593.36969648036404</v>
      </c>
      <c r="L4">
        <v>0.22527215</v>
      </c>
      <c r="M4">
        <v>0.17680192</v>
      </c>
    </row>
    <row r="5" spans="1:13" x14ac:dyDescent="0.25">
      <c r="A5" s="7" t="s">
        <v>57</v>
      </c>
      <c r="B5">
        <v>-474.41695462400003</v>
      </c>
      <c r="C5">
        <v>-474.52483482000002</v>
      </c>
      <c r="D5">
        <v>-474.55262767800002</v>
      </c>
      <c r="E5">
        <v>-476.04964775775102</v>
      </c>
      <c r="F5">
        <v>-476.47140604837602</v>
      </c>
      <c r="G5">
        <v>-476.60416356157799</v>
      </c>
      <c r="H5">
        <v>-476.436548605989</v>
      </c>
      <c r="I5" s="9">
        <v>-476.58609081055198</v>
      </c>
      <c r="J5">
        <v>-477.01864119160098</v>
      </c>
      <c r="K5">
        <v>-476.64065900425499</v>
      </c>
      <c r="L5">
        <v>0.22705248</v>
      </c>
      <c r="M5">
        <v>0.17925911999999999</v>
      </c>
    </row>
    <row r="6" spans="1:13" x14ac:dyDescent="0.25">
      <c r="A6" s="7" t="s">
        <v>58</v>
      </c>
      <c r="B6">
        <v>-474.42590005199997</v>
      </c>
      <c r="C6">
        <v>-474.53375146600001</v>
      </c>
      <c r="D6">
        <v>-474.561571587</v>
      </c>
      <c r="E6">
        <v>-476.05836318922599</v>
      </c>
      <c r="F6">
        <v>-476.480276767264</v>
      </c>
      <c r="G6">
        <v>-476.61315743001001</v>
      </c>
      <c r="H6">
        <v>-476.44512729779598</v>
      </c>
      <c r="I6" s="9">
        <v>-476.594844335581</v>
      </c>
      <c r="J6">
        <v>-477.02757322411497</v>
      </c>
      <c r="K6">
        <v>-476.649243496927</v>
      </c>
      <c r="L6">
        <v>0.22788747000000001</v>
      </c>
      <c r="M6">
        <v>0.18103211999999999</v>
      </c>
    </row>
    <row r="7" spans="1:13" x14ac:dyDescent="0.25">
      <c r="A7" s="7" t="s">
        <v>62</v>
      </c>
      <c r="B7">
        <v>-493.11416594500002</v>
      </c>
      <c r="C7">
        <v>-493.225437285</v>
      </c>
      <c r="D7">
        <v>-493.25442932800001</v>
      </c>
      <c r="E7">
        <v>-494.73787827810798</v>
      </c>
      <c r="F7">
        <v>-495.16672199658302</v>
      </c>
      <c r="G7">
        <v>-495.30465240237498</v>
      </c>
      <c r="H7">
        <v>-495.12974273205202</v>
      </c>
      <c r="I7" s="9">
        <v>-495.26019084897899</v>
      </c>
      <c r="J7">
        <v>-495.71770250328399</v>
      </c>
      <c r="K7">
        <v>-495.356918261472</v>
      </c>
      <c r="L7">
        <v>0.19609772</v>
      </c>
      <c r="M7">
        <v>0.15001022</v>
      </c>
    </row>
    <row r="8" spans="1:13" x14ac:dyDescent="0.25">
      <c r="A8" s="7" t="s">
        <v>63</v>
      </c>
      <c r="B8">
        <v>-663.12506485500001</v>
      </c>
      <c r="C8">
        <v>-663.27378280699998</v>
      </c>
      <c r="D8">
        <v>-663.31299500199998</v>
      </c>
      <c r="E8">
        <v>-665.21731063221296</v>
      </c>
      <c r="F8">
        <v>-665.78110527507295</v>
      </c>
      <c r="G8">
        <v>-665.96458772135804</v>
      </c>
      <c r="H8">
        <v>-665.72863709508204</v>
      </c>
      <c r="I8" s="9">
        <v>-665.87298719659395</v>
      </c>
      <c r="J8">
        <v>-666.48950306868005</v>
      </c>
      <c r="K8">
        <v>-666.06013796167201</v>
      </c>
      <c r="L8">
        <v>0.18598083000000001</v>
      </c>
      <c r="M8">
        <v>0.13640026</v>
      </c>
    </row>
    <row r="9" spans="1:13" x14ac:dyDescent="0.25">
      <c r="A9" s="7" t="s">
        <v>64</v>
      </c>
      <c r="B9">
        <v>-891.47593880399995</v>
      </c>
      <c r="C9">
        <v>-891.59963621300005</v>
      </c>
      <c r="D9">
        <v>-891.63104450599997</v>
      </c>
      <c r="E9">
        <v>-893.30836063643596</v>
      </c>
      <c r="F9">
        <v>-893.78601528697197</v>
      </c>
      <c r="G9">
        <v>-893.93906361854602</v>
      </c>
      <c r="H9">
        <v>-893.74703359521197</v>
      </c>
      <c r="I9" s="9">
        <v>-893.90643292306299</v>
      </c>
      <c r="J9">
        <v>-894.68266173760298</v>
      </c>
      <c r="K9">
        <v>-895.03353501582103</v>
      </c>
      <c r="L9">
        <v>0.20474566</v>
      </c>
      <c r="M9">
        <v>0.14906791999999999</v>
      </c>
    </row>
    <row r="10" spans="1:13" x14ac:dyDescent="0.25">
      <c r="A10" s="7" t="s">
        <v>65</v>
      </c>
      <c r="B10">
        <v>-742.04651106100005</v>
      </c>
      <c r="C10">
        <v>-742.21080524599995</v>
      </c>
      <c r="D10">
        <v>-742.253564289</v>
      </c>
      <c r="E10">
        <v>-744.49382464978396</v>
      </c>
      <c r="F10">
        <v>-745.13273716118397</v>
      </c>
      <c r="G10">
        <v>-745.33872498556195</v>
      </c>
      <c r="H10">
        <v>-745.07620122334197</v>
      </c>
      <c r="I10" s="9">
        <v>-745.26370682388699</v>
      </c>
      <c r="J10">
        <v>-745.98076371956904</v>
      </c>
      <c r="K10">
        <v>-745.414580605673</v>
      </c>
      <c r="L10">
        <v>0.25306873000000002</v>
      </c>
      <c r="M10">
        <v>0.19723435</v>
      </c>
    </row>
    <row r="11" spans="1:13" x14ac:dyDescent="0.25">
      <c r="A11" s="7" t="s">
        <v>66</v>
      </c>
      <c r="B11">
        <v>-952.35857310799997</v>
      </c>
      <c r="C11">
        <v>-952.571499206</v>
      </c>
      <c r="D11">
        <v>-952.624955204</v>
      </c>
      <c r="E11">
        <v>-955.548505864091</v>
      </c>
      <c r="F11">
        <v>-956.38026618577999</v>
      </c>
      <c r="G11">
        <v>-956.64271634011197</v>
      </c>
      <c r="H11">
        <v>-956.30304673672299</v>
      </c>
      <c r="I11" s="9">
        <v>-956.56253276525501</v>
      </c>
      <c r="J11">
        <v>-957.43370898633998</v>
      </c>
      <c r="K11">
        <v>-956.75137229711197</v>
      </c>
      <c r="L11">
        <v>0.38122088999999998</v>
      </c>
      <c r="M11">
        <v>0.31483262000000001</v>
      </c>
    </row>
    <row r="12" spans="1:13" x14ac:dyDescent="0.25">
      <c r="A12" s="7">
        <v>10</v>
      </c>
      <c r="B12">
        <v>-1046.2575080720001</v>
      </c>
      <c r="C12">
        <v>-1046.4053424880001</v>
      </c>
      <c r="D12">
        <v>-1046.4436832409999</v>
      </c>
      <c r="E12">
        <v>-1048.25051972867</v>
      </c>
      <c r="F12">
        <v>-1048.8090108654901</v>
      </c>
      <c r="G12">
        <v>-1048.9923842501801</v>
      </c>
      <c r="H12">
        <v>-1048.7546269356501</v>
      </c>
      <c r="I12" s="9">
        <v>-1048.90232308487</v>
      </c>
      <c r="J12">
        <v>-1049.7295069945901</v>
      </c>
      <c r="K12">
        <v>-1050.46691896725</v>
      </c>
      <c r="L12">
        <v>0.16499512999999999</v>
      </c>
      <c r="M12">
        <v>0.11455194</v>
      </c>
    </row>
    <row r="13" spans="1:13" x14ac:dyDescent="0.25">
      <c r="A13" s="7">
        <v>11</v>
      </c>
      <c r="B13">
        <v>-603.06597341999998</v>
      </c>
      <c r="C13">
        <v>-603.19656255400002</v>
      </c>
      <c r="D13">
        <v>-603.23168235599996</v>
      </c>
      <c r="E13">
        <v>-604.97244863525998</v>
      </c>
      <c r="F13">
        <v>-605.47678782415096</v>
      </c>
      <c r="G13">
        <v>-605.641898729236</v>
      </c>
      <c r="H13">
        <v>-605.43043216069805</v>
      </c>
      <c r="I13" s="9">
        <v>-605.55251037440905</v>
      </c>
      <c r="J13">
        <v>-606.13229945386104</v>
      </c>
      <c r="K13">
        <v>-605.72450588999402</v>
      </c>
      <c r="L13">
        <v>0.14615971</v>
      </c>
      <c r="M13">
        <v>0.10196323</v>
      </c>
    </row>
    <row r="14" spans="1:13" x14ac:dyDescent="0.25">
      <c r="A14" s="7">
        <v>12</v>
      </c>
      <c r="B14">
        <v>-641.24965199200005</v>
      </c>
      <c r="C14">
        <v>-641.39431529000001</v>
      </c>
      <c r="D14">
        <v>-641.43292346700002</v>
      </c>
      <c r="E14">
        <v>-643.23848114830105</v>
      </c>
      <c r="F14">
        <v>-643.78197170239002</v>
      </c>
      <c r="G14">
        <v>-643.96005124776298</v>
      </c>
      <c r="H14">
        <v>-643.73022164600002</v>
      </c>
      <c r="I14" s="9">
        <v>-643.863576959287</v>
      </c>
      <c r="J14">
        <v>-644.44465325694102</v>
      </c>
      <c r="K14">
        <v>-644.06132326258398</v>
      </c>
      <c r="L14">
        <v>0.16742907000000001</v>
      </c>
      <c r="M14">
        <v>0.11758721</v>
      </c>
    </row>
    <row r="15" spans="1:13" x14ac:dyDescent="0.25">
      <c r="A15" s="7">
        <v>13</v>
      </c>
      <c r="B15">
        <v>-565.12892973400005</v>
      </c>
      <c r="C15">
        <v>-565.25328244599996</v>
      </c>
      <c r="D15">
        <v>-565.28638373199999</v>
      </c>
      <c r="E15">
        <v>-566.91453654583495</v>
      </c>
      <c r="F15">
        <v>-567.39072683283098</v>
      </c>
      <c r="G15">
        <v>-567.546584883744</v>
      </c>
      <c r="H15">
        <v>-567.34784655015198</v>
      </c>
      <c r="I15" s="9">
        <v>-567.46510098700003</v>
      </c>
      <c r="J15">
        <v>-567.99729065680901</v>
      </c>
      <c r="K15">
        <v>-567.62722622805995</v>
      </c>
      <c r="L15">
        <v>0.13891793</v>
      </c>
      <c r="M15">
        <v>9.5389050000000003E-2</v>
      </c>
    </row>
    <row r="16" spans="1:13" x14ac:dyDescent="0.25">
      <c r="A16" s="7">
        <v>14</v>
      </c>
      <c r="B16">
        <v>-2948.476867885</v>
      </c>
      <c r="C16">
        <v>-2948.634173126</v>
      </c>
      <c r="D16">
        <v>-2948.659083599</v>
      </c>
      <c r="E16">
        <v>-2949.8250924287199</v>
      </c>
      <c r="F16">
        <v>-2950.3131367139899</v>
      </c>
      <c r="G16">
        <v>-2950.4916732643501</v>
      </c>
      <c r="H16">
        <v>-2950.2714006292399</v>
      </c>
      <c r="I16" s="9">
        <v>-2950.3711271116099</v>
      </c>
      <c r="J16">
        <v>-2951.71216325258</v>
      </c>
      <c r="K16">
        <v>-2982.3424872687201</v>
      </c>
      <c r="L16">
        <v>0.10573854000000001</v>
      </c>
      <c r="M16">
        <v>6.3131389999999996E-2</v>
      </c>
    </row>
    <row r="17" spans="1:13" x14ac:dyDescent="0.25">
      <c r="A17" s="7">
        <v>15</v>
      </c>
      <c r="B17">
        <v>-930.69190449500002</v>
      </c>
      <c r="C17">
        <v>-930.82367477399998</v>
      </c>
      <c r="D17">
        <v>-930.85761785900002</v>
      </c>
      <c r="E17">
        <v>-932.57109276232495</v>
      </c>
      <c r="F17">
        <v>-933.07319018242401</v>
      </c>
      <c r="G17">
        <v>-933.23669322872695</v>
      </c>
      <c r="H17">
        <v>-933.02693426231099</v>
      </c>
      <c r="I17" s="9">
        <v>-933.17594892075499</v>
      </c>
      <c r="J17">
        <v>-933.97657754544502</v>
      </c>
      <c r="K17">
        <v>-934.35955764161997</v>
      </c>
      <c r="L17">
        <v>0.16485161000000001</v>
      </c>
      <c r="M17">
        <v>0.11707763</v>
      </c>
    </row>
    <row r="18" spans="1:13" x14ac:dyDescent="0.25">
      <c r="A18" s="7">
        <v>16</v>
      </c>
      <c r="B18">
        <v>-629.58865538500004</v>
      </c>
      <c r="C18">
        <v>-629.732571044</v>
      </c>
      <c r="D18">
        <v>-629.76974347700002</v>
      </c>
      <c r="E18">
        <v>-631.68759863099103</v>
      </c>
      <c r="F18">
        <v>-632.24304302825703</v>
      </c>
      <c r="G18">
        <v>-632.42012263676497</v>
      </c>
      <c r="H18">
        <v>-632.19319929488495</v>
      </c>
      <c r="I18" s="9">
        <v>-632.36847608698804</v>
      </c>
      <c r="J18">
        <v>-632.94430457270505</v>
      </c>
      <c r="K18">
        <v>-632.48735830343696</v>
      </c>
      <c r="L18">
        <v>0.25522020000000001</v>
      </c>
      <c r="M18">
        <v>0.20125419</v>
      </c>
    </row>
    <row r="19" spans="1:13" x14ac:dyDescent="0.25">
      <c r="A19" s="7">
        <v>17</v>
      </c>
      <c r="B19">
        <v>-626.06565549300001</v>
      </c>
      <c r="C19">
        <v>-626.20589081599996</v>
      </c>
      <c r="D19">
        <v>-626.24250306500005</v>
      </c>
      <c r="E19">
        <v>-628.10097797830895</v>
      </c>
      <c r="F19">
        <v>-628.63643278885195</v>
      </c>
      <c r="G19">
        <v>-628.80978066493196</v>
      </c>
      <c r="H19">
        <v>-628.58890877146996</v>
      </c>
      <c r="I19" s="9">
        <v>-628.73102909827799</v>
      </c>
      <c r="J19">
        <v>-629.33789256087096</v>
      </c>
      <c r="K19">
        <v>-628.883258222108</v>
      </c>
      <c r="L19">
        <v>0.18704218</v>
      </c>
      <c r="M19">
        <v>0.13913779000000001</v>
      </c>
    </row>
    <row r="20" spans="1:13" x14ac:dyDescent="0.25">
      <c r="A20" s="7">
        <v>18</v>
      </c>
      <c r="B20">
        <v>-889.00849799800005</v>
      </c>
      <c r="C20">
        <v>-889.12980038299997</v>
      </c>
      <c r="D20">
        <v>-889.161627952</v>
      </c>
      <c r="E20">
        <v>-890.77115086830304</v>
      </c>
      <c r="F20">
        <v>-891.23881446510097</v>
      </c>
      <c r="G20">
        <v>-891.39108407289496</v>
      </c>
      <c r="H20">
        <v>-891.19484128975</v>
      </c>
      <c r="I20" s="9">
        <v>-891.33226173323601</v>
      </c>
      <c r="J20">
        <v>-892.09324763307995</v>
      </c>
      <c r="K20">
        <v>-892.50395236365</v>
      </c>
      <c r="L20">
        <v>0.16044342</v>
      </c>
      <c r="M20">
        <v>0.11427932</v>
      </c>
    </row>
    <row r="21" spans="1:13" x14ac:dyDescent="0.25">
      <c r="A21" s="7" t="s">
        <v>69</v>
      </c>
      <c r="B21">
        <v>-530.94275025599995</v>
      </c>
      <c r="C21">
        <v>-531.06308603299999</v>
      </c>
      <c r="D21">
        <v>-531.09399411300001</v>
      </c>
      <c r="E21">
        <v>-532.70098422653996</v>
      </c>
      <c r="F21">
        <v>-533.16261103566103</v>
      </c>
      <c r="G21">
        <v>-533.30983395250405</v>
      </c>
      <c r="H21">
        <v>-533.12339112849304</v>
      </c>
      <c r="I21" s="9">
        <v>-533.26047306662394</v>
      </c>
      <c r="J21">
        <v>-533.76271071180895</v>
      </c>
      <c r="K21">
        <v>-533.36515640253594</v>
      </c>
      <c r="L21">
        <v>0.20022160999999999</v>
      </c>
      <c r="M21">
        <v>0.15370548000000001</v>
      </c>
    </row>
    <row r="22" spans="1:13" x14ac:dyDescent="0.25">
      <c r="A22" s="7" t="s">
        <v>70</v>
      </c>
      <c r="B22">
        <v>-530.47270698399996</v>
      </c>
      <c r="C22">
        <v>-530.59001386</v>
      </c>
      <c r="D22">
        <v>-530.62072584199996</v>
      </c>
      <c r="E22">
        <v>-532.24857420258297</v>
      </c>
      <c r="F22">
        <v>-532.70857558983198</v>
      </c>
      <c r="G22">
        <v>-532.85601227319501</v>
      </c>
      <c r="H22">
        <v>-532.66597115740103</v>
      </c>
      <c r="I22">
        <v>-532.79785549087603</v>
      </c>
      <c r="J22">
        <v>-533.30844441689499</v>
      </c>
      <c r="K22">
        <v>-532.90784384645406</v>
      </c>
      <c r="L22">
        <v>0.18646056999999999</v>
      </c>
      <c r="M22">
        <v>0.14019285000000001</v>
      </c>
    </row>
    <row r="23" spans="1:13" x14ac:dyDescent="0.25">
      <c r="A23" s="7">
        <v>20</v>
      </c>
      <c r="B23">
        <v>-741.20267639099995</v>
      </c>
      <c r="C23">
        <v>-741.36916481200001</v>
      </c>
      <c r="D23">
        <v>-741.41267368800004</v>
      </c>
      <c r="E23">
        <v>-743.60498427120103</v>
      </c>
      <c r="F23">
        <v>-744.24120649188603</v>
      </c>
      <c r="G23">
        <v>-744.44624346138698</v>
      </c>
      <c r="H23">
        <v>-744.18234703717405</v>
      </c>
      <c r="I23" s="9">
        <v>-744.358941788273</v>
      </c>
      <c r="J23">
        <v>-745.04716052363096</v>
      </c>
      <c r="K23">
        <v>-744.54319523413005</v>
      </c>
      <c r="L23">
        <v>0.24389895</v>
      </c>
      <c r="M23">
        <v>0.18824452999999999</v>
      </c>
    </row>
    <row r="24" spans="1:13" x14ac:dyDescent="0.25">
      <c r="A24" s="7">
        <v>21</v>
      </c>
      <c r="B24">
        <v>-853.21645335999995</v>
      </c>
      <c r="C24">
        <v>-853.40494011099997</v>
      </c>
      <c r="D24">
        <v>-853.45429368700002</v>
      </c>
      <c r="E24">
        <v>-856.08258965386699</v>
      </c>
      <c r="F24">
        <v>-856.82106693221101</v>
      </c>
      <c r="G24">
        <v>-857.05678978142203</v>
      </c>
      <c r="H24">
        <v>-856.75521853082705</v>
      </c>
      <c r="I24" s="9">
        <v>-856.96925632777698</v>
      </c>
      <c r="J24">
        <v>-857.77318954641703</v>
      </c>
      <c r="K24">
        <v>-857.15137960757704</v>
      </c>
      <c r="L24">
        <v>0.30743134999999999</v>
      </c>
      <c r="M24">
        <v>0.24658588000000001</v>
      </c>
    </row>
    <row r="25" spans="1:13" x14ac:dyDescent="0.25">
      <c r="A25" s="7">
        <v>22</v>
      </c>
      <c r="B25">
        <v>-551.48872217999997</v>
      </c>
      <c r="C25">
        <v>-551.61486051099996</v>
      </c>
      <c r="D25">
        <v>-551.647586757</v>
      </c>
      <c r="E25">
        <v>-553.29468065600395</v>
      </c>
      <c r="F25">
        <v>-553.77453401574098</v>
      </c>
      <c r="G25">
        <v>-553.92896197559605</v>
      </c>
      <c r="H25">
        <v>-553.73035618554604</v>
      </c>
      <c r="I25" s="9">
        <v>-553.87007025568403</v>
      </c>
      <c r="J25">
        <v>-554.37790414742506</v>
      </c>
      <c r="K25">
        <v>-553.99517432061202</v>
      </c>
      <c r="L25">
        <v>0.19700444</v>
      </c>
      <c r="M25">
        <v>0.14793037000000001</v>
      </c>
    </row>
    <row r="26" spans="1:13" x14ac:dyDescent="0.25">
      <c r="A26" s="7">
        <v>23</v>
      </c>
      <c r="B26">
        <v>-567.52166038099995</v>
      </c>
      <c r="C26">
        <v>-567.64873234200002</v>
      </c>
      <c r="D26">
        <v>-567.68246649800005</v>
      </c>
      <c r="E26">
        <v>-569.34085633823497</v>
      </c>
      <c r="F26">
        <v>-569.82860502797098</v>
      </c>
      <c r="G26">
        <v>-569.98634390569202</v>
      </c>
      <c r="H26">
        <v>-569.78382074699095</v>
      </c>
      <c r="I26" s="9">
        <v>-569.92329722612203</v>
      </c>
      <c r="J26">
        <v>-570.43499323284504</v>
      </c>
      <c r="K26">
        <v>-570.06309151590801</v>
      </c>
      <c r="L26">
        <v>0.18420929</v>
      </c>
      <c r="M26">
        <v>0.13560099</v>
      </c>
    </row>
    <row r="27" spans="1:13" x14ac:dyDescent="0.25">
      <c r="A27" s="7">
        <v>24</v>
      </c>
      <c r="B27">
        <v>-723.79618229699997</v>
      </c>
      <c r="C27">
        <v>-723.958105123</v>
      </c>
      <c r="D27">
        <v>-723.99916087700001</v>
      </c>
      <c r="E27">
        <v>-726.25442315759005</v>
      </c>
      <c r="F27">
        <v>-726.88750666264605</v>
      </c>
      <c r="G27">
        <v>-727.08698536510803</v>
      </c>
      <c r="H27">
        <v>-726.83346465413604</v>
      </c>
      <c r="I27" s="9">
        <v>-727.04004292074296</v>
      </c>
      <c r="J27">
        <v>-727.73154683290795</v>
      </c>
      <c r="K27">
        <v>-727.14865150137905</v>
      </c>
      <c r="L27">
        <v>0.30322923000000002</v>
      </c>
      <c r="M27">
        <v>0.24909413</v>
      </c>
    </row>
    <row r="28" spans="1:13" x14ac:dyDescent="0.25">
      <c r="A28" s="7">
        <v>25</v>
      </c>
      <c r="B28">
        <v>-701.98522438400005</v>
      </c>
      <c r="C28">
        <v>-702.14323958700004</v>
      </c>
      <c r="D28">
        <v>-702.18407123099996</v>
      </c>
      <c r="E28">
        <v>-704.34219481007494</v>
      </c>
      <c r="F28">
        <v>-704.95502031629201</v>
      </c>
      <c r="G28">
        <v>-705.15035434990898</v>
      </c>
      <c r="H28">
        <v>-704.90198370526696</v>
      </c>
      <c r="I28" s="9">
        <v>-705.09170238081197</v>
      </c>
      <c r="J28">
        <v>-705.75409630328102</v>
      </c>
      <c r="K28">
        <v>-705.21668716004297</v>
      </c>
      <c r="L28">
        <v>0.28266311</v>
      </c>
      <c r="M28">
        <v>0.22562405999999999</v>
      </c>
    </row>
    <row r="29" spans="1:13" x14ac:dyDescent="0.25">
      <c r="A29" s="7" t="s">
        <v>85</v>
      </c>
      <c r="B29">
        <v>-589.63250719099995</v>
      </c>
      <c r="C29">
        <v>-589.76900381799999</v>
      </c>
      <c r="D29">
        <v>-589.80445293800005</v>
      </c>
      <c r="E29">
        <v>-591.39533967532304</v>
      </c>
      <c r="F29">
        <v>-591.88969166291702</v>
      </c>
      <c r="G29">
        <v>-592.05144747362897</v>
      </c>
      <c r="H29">
        <v>-591.84732372024496</v>
      </c>
      <c r="I29" s="9">
        <v>-591.96487977145603</v>
      </c>
      <c r="J29">
        <v>-592.50101273356904</v>
      </c>
      <c r="K29">
        <v>-592.16136530864196</v>
      </c>
      <c r="L29">
        <v>0.14162011999999999</v>
      </c>
      <c r="M29">
        <v>9.9339259999999999E-2</v>
      </c>
    </row>
    <row r="30" spans="1:13" x14ac:dyDescent="0.25">
      <c r="A30" s="7" t="s">
        <v>84</v>
      </c>
      <c r="B30">
        <v>-589.63250719099995</v>
      </c>
      <c r="C30">
        <v>-589.76900381799999</v>
      </c>
      <c r="D30">
        <v>-589.80445293800005</v>
      </c>
      <c r="E30">
        <v>-591.39533967532304</v>
      </c>
      <c r="F30">
        <v>-591.88969166291702</v>
      </c>
      <c r="G30">
        <v>-592.05144747362897</v>
      </c>
      <c r="H30">
        <v>-591.84732372024496</v>
      </c>
      <c r="I30" s="9">
        <v>-591.96487977145603</v>
      </c>
      <c r="J30">
        <v>-592.50101273356904</v>
      </c>
      <c r="K30">
        <v>-592.16136530864196</v>
      </c>
      <c r="L30">
        <v>0.14162011999999999</v>
      </c>
      <c r="M30">
        <v>9.9339259999999999E-2</v>
      </c>
    </row>
    <row r="31" spans="1:13" x14ac:dyDescent="0.25">
      <c r="A31" s="7" t="s">
        <v>68</v>
      </c>
      <c r="B31">
        <v>-589.18239373400002</v>
      </c>
      <c r="C31">
        <v>-589.31558305900001</v>
      </c>
      <c r="D31">
        <v>-589.35072493500002</v>
      </c>
      <c r="E31">
        <v>-590.95877341910204</v>
      </c>
      <c r="F31">
        <v>-591.45134896178604</v>
      </c>
      <c r="G31">
        <v>-591.61322995187095</v>
      </c>
      <c r="H31">
        <v>-591.40540328672103</v>
      </c>
      <c r="I31" s="9">
        <v>-591.51839050811998</v>
      </c>
      <c r="J31">
        <v>-592.06250601537397</v>
      </c>
      <c r="K31">
        <v>-591.71953111810296</v>
      </c>
      <c r="L31">
        <v>0.12786510000000001</v>
      </c>
      <c r="M31">
        <v>8.5774199999999995E-2</v>
      </c>
    </row>
    <row r="32" spans="1:13" x14ac:dyDescent="0.25">
      <c r="A32" s="7" t="s">
        <v>67</v>
      </c>
      <c r="B32">
        <v>-589.17895169999997</v>
      </c>
      <c r="C32">
        <v>-589.31223823799996</v>
      </c>
      <c r="D32">
        <v>-589.34738378500003</v>
      </c>
      <c r="E32">
        <v>-590.953755027998</v>
      </c>
      <c r="F32">
        <v>-591.44659975195702</v>
      </c>
      <c r="G32">
        <v>-591.60854152826903</v>
      </c>
      <c r="H32">
        <v>-591.39955956539404</v>
      </c>
      <c r="I32" s="9">
        <v>-591.51309454510999</v>
      </c>
      <c r="J32">
        <v>-592.05778435845195</v>
      </c>
      <c r="K32">
        <v>-591.71366560920501</v>
      </c>
      <c r="L32">
        <v>0.12800755999999999</v>
      </c>
      <c r="M32">
        <v>8.58569E-2</v>
      </c>
    </row>
    <row r="33" spans="1:13" x14ac:dyDescent="0.25">
      <c r="A33" s="7">
        <v>27</v>
      </c>
      <c r="B33">
        <v>-644.59884465799996</v>
      </c>
      <c r="C33">
        <v>-644.74123969499999</v>
      </c>
      <c r="D33">
        <v>-644.77821093800003</v>
      </c>
      <c r="E33">
        <v>-646.72119368005497</v>
      </c>
      <c r="F33">
        <v>-647.27170211175201</v>
      </c>
      <c r="G33">
        <v>-647.44894036759604</v>
      </c>
      <c r="H33">
        <v>-647.22552606935199</v>
      </c>
      <c r="I33" s="9">
        <v>-647.38659029995097</v>
      </c>
      <c r="J33">
        <v>-648.01852993211696</v>
      </c>
      <c r="K33">
        <v>-647.51159213164601</v>
      </c>
      <c r="L33">
        <v>0.22055326</v>
      </c>
      <c r="M33">
        <v>0.17045363999999999</v>
      </c>
    </row>
    <row r="34" spans="1:13" x14ac:dyDescent="0.25">
      <c r="A34" s="7" t="s">
        <v>71</v>
      </c>
      <c r="B34">
        <v>-509.93572066399997</v>
      </c>
      <c r="C34">
        <v>-510.04896430100001</v>
      </c>
      <c r="D34">
        <v>-510.078219666</v>
      </c>
      <c r="E34">
        <v>-511.65062893844402</v>
      </c>
      <c r="F34">
        <v>-512.09034733748194</v>
      </c>
      <c r="G34">
        <v>-512.23064720788102</v>
      </c>
      <c r="H34">
        <v>-512.05471576293701</v>
      </c>
      <c r="I34" s="9">
        <v>-512.18915786083903</v>
      </c>
      <c r="J34">
        <v>-512.68647334311299</v>
      </c>
      <c r="K34">
        <v>-512.27366044974599</v>
      </c>
      <c r="L34">
        <v>0.19002506</v>
      </c>
      <c r="M34">
        <v>0.14538087</v>
      </c>
    </row>
    <row r="35" spans="1:13" x14ac:dyDescent="0.25">
      <c r="A35" s="7" t="s">
        <v>72</v>
      </c>
      <c r="B35">
        <v>-509.92736872699999</v>
      </c>
      <c r="C35">
        <v>-510.04026518299997</v>
      </c>
      <c r="D35">
        <v>-510.06946104100001</v>
      </c>
      <c r="E35">
        <v>-511.64696303210798</v>
      </c>
      <c r="F35">
        <v>-512.08643188070801</v>
      </c>
      <c r="G35">
        <v>-512.22677219625098</v>
      </c>
      <c r="H35">
        <v>-512.05066867382402</v>
      </c>
      <c r="I35" s="9">
        <v>-512.18312989977403</v>
      </c>
      <c r="J35">
        <v>-512.68254668374198</v>
      </c>
      <c r="K35">
        <v>-512.26961833981204</v>
      </c>
      <c r="L35">
        <v>0.19063321999999999</v>
      </c>
      <c r="M35">
        <v>0.14646838000000001</v>
      </c>
    </row>
    <row r="36" spans="1:13" x14ac:dyDescent="0.25">
      <c r="A36" s="7">
        <v>29</v>
      </c>
      <c r="B36">
        <v>-813.00365845600004</v>
      </c>
      <c r="C36">
        <v>-813.18123268199997</v>
      </c>
      <c r="D36">
        <v>-813.22860832100002</v>
      </c>
      <c r="E36">
        <v>-815.69006631969296</v>
      </c>
      <c r="F36">
        <v>-816.38404577776998</v>
      </c>
      <c r="G36">
        <v>-816.60816372616898</v>
      </c>
      <c r="H36">
        <v>-816.32119173838601</v>
      </c>
      <c r="I36" s="9">
        <v>-816.50719693314898</v>
      </c>
      <c r="J36">
        <v>-817.28737015387799</v>
      </c>
      <c r="K36">
        <v>-816.70287663978399</v>
      </c>
      <c r="L36">
        <v>0.25657835000000001</v>
      </c>
      <c r="M36">
        <v>0.19849704000000001</v>
      </c>
    </row>
    <row r="37" spans="1:13" x14ac:dyDescent="0.25">
      <c r="A37" s="7">
        <v>30</v>
      </c>
      <c r="B37">
        <v>-779.05365017899999</v>
      </c>
      <c r="C37">
        <v>-779.225827159</v>
      </c>
      <c r="D37">
        <v>-779.271042362</v>
      </c>
      <c r="E37">
        <v>-781.57878135356702</v>
      </c>
      <c r="F37">
        <v>-782.24656527465595</v>
      </c>
      <c r="G37">
        <v>-782.46286950075603</v>
      </c>
      <c r="H37">
        <v>-782.18477711854996</v>
      </c>
      <c r="I37" s="9">
        <v>-782.36882829447904</v>
      </c>
      <c r="J37">
        <v>-783.10189528598198</v>
      </c>
      <c r="K37">
        <v>-782.56024194442602</v>
      </c>
      <c r="L37">
        <v>0.25247744999999999</v>
      </c>
      <c r="M37">
        <v>0.19626157999999999</v>
      </c>
    </row>
    <row r="38" spans="1:13" x14ac:dyDescent="0.25">
      <c r="A38" s="7">
        <v>31</v>
      </c>
      <c r="B38">
        <v>-737.97385649600005</v>
      </c>
      <c r="C38">
        <v>-738.14045761700004</v>
      </c>
      <c r="D38">
        <v>-738.18449819499995</v>
      </c>
      <c r="E38">
        <v>-740.26023542935002</v>
      </c>
      <c r="F38">
        <v>-740.88524003261</v>
      </c>
      <c r="G38">
        <v>-741.08928550198902</v>
      </c>
      <c r="H38">
        <v>-740.82572905536699</v>
      </c>
      <c r="I38" s="9">
        <v>-740.97891861395794</v>
      </c>
      <c r="J38">
        <v>-741.64938475368604</v>
      </c>
      <c r="K38">
        <v>-741.20909486714902</v>
      </c>
      <c r="L38">
        <v>0.19217186999999999</v>
      </c>
      <c r="M38">
        <v>0.14194508</v>
      </c>
    </row>
    <row r="39" spans="1:13" x14ac:dyDescent="0.25">
      <c r="A39" s="7">
        <v>32</v>
      </c>
      <c r="B39">
        <v>-891.53946849399995</v>
      </c>
      <c r="C39">
        <v>-891.73591366999995</v>
      </c>
      <c r="D39">
        <v>-891.78638909999995</v>
      </c>
      <c r="E39">
        <v>-894.50237474146502</v>
      </c>
      <c r="F39">
        <v>-895.27148695338894</v>
      </c>
      <c r="G39">
        <v>-895.51605310580999</v>
      </c>
      <c r="H39">
        <v>-895.20463699691902</v>
      </c>
      <c r="I39" s="9">
        <v>-895.43835760309605</v>
      </c>
      <c r="J39">
        <v>-896.27196042756498</v>
      </c>
      <c r="K39">
        <v>-895.61563736064204</v>
      </c>
      <c r="L39">
        <v>0.33389993000000001</v>
      </c>
      <c r="M39">
        <v>0.27309344000000002</v>
      </c>
    </row>
    <row r="40" spans="1:13" x14ac:dyDescent="0.25">
      <c r="A40" s="7">
        <v>33</v>
      </c>
      <c r="B40">
        <v>-891.45918497000002</v>
      </c>
      <c r="C40">
        <v>-891.58175670100002</v>
      </c>
      <c r="D40">
        <v>-891.61311464899995</v>
      </c>
      <c r="E40">
        <v>-893.30410159506096</v>
      </c>
      <c r="F40">
        <v>-893.78172084014602</v>
      </c>
      <c r="G40">
        <v>-893.93434830193303</v>
      </c>
      <c r="H40">
        <v>-893.74252856051805</v>
      </c>
      <c r="I40" s="9">
        <v>-893.89889301721598</v>
      </c>
      <c r="J40">
        <v>-894.67814979931802</v>
      </c>
      <c r="K40">
        <v>-895.02896917193004</v>
      </c>
      <c r="L40">
        <v>0.20449165999999999</v>
      </c>
      <c r="M40">
        <v>0.15735015999999999</v>
      </c>
    </row>
    <row r="41" spans="1:13" x14ac:dyDescent="0.25">
      <c r="A41" s="7">
        <v>34</v>
      </c>
      <c r="B41">
        <v>-894.00377110399995</v>
      </c>
      <c r="C41">
        <v>-894.13010092800005</v>
      </c>
      <c r="D41">
        <v>-894.16250593699999</v>
      </c>
      <c r="E41">
        <v>-895.76985129032005</v>
      </c>
      <c r="F41">
        <v>-896.24855546689605</v>
      </c>
      <c r="G41">
        <v>-896.40308557087496</v>
      </c>
      <c r="H41">
        <v>-896.20427518686904</v>
      </c>
      <c r="I41" s="9">
        <v>-896.35331835774798</v>
      </c>
      <c r="J41">
        <v>-897.10301567823296</v>
      </c>
      <c r="K41">
        <v>-897.52215808906703</v>
      </c>
      <c r="L41">
        <v>0.18172705</v>
      </c>
      <c r="M41">
        <v>0.13214332000000001</v>
      </c>
    </row>
    <row r="42" spans="1:13" x14ac:dyDescent="0.25">
      <c r="A42" s="7">
        <v>35</v>
      </c>
      <c r="B42">
        <v>-531.83019226399995</v>
      </c>
      <c r="C42">
        <v>-531.94846051900004</v>
      </c>
      <c r="D42">
        <v>-531.97844045299996</v>
      </c>
      <c r="E42">
        <v>-533.63416496022899</v>
      </c>
      <c r="F42">
        <v>-534.09548419318401</v>
      </c>
      <c r="G42">
        <v>-534.24214997136505</v>
      </c>
      <c r="H42">
        <v>-534.05905366440595</v>
      </c>
      <c r="I42" s="9">
        <v>-534.20695083732505</v>
      </c>
      <c r="J42">
        <v>-534.73754557779398</v>
      </c>
      <c r="K42">
        <v>-534.27843312292805</v>
      </c>
      <c r="L42">
        <v>0.20788532000000001</v>
      </c>
      <c r="M42">
        <v>0.16146476000000001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9B8F-D7FA-43ED-BBD3-2F25F55ED372}">
  <dimension ref="A1:T45"/>
  <sheetViews>
    <sheetView topLeftCell="A3" zoomScale="130" zoomScaleNormal="130" workbookViewId="0">
      <selection activeCell="D24" sqref="D24"/>
    </sheetView>
  </sheetViews>
  <sheetFormatPr defaultRowHeight="15" x14ac:dyDescent="0.25"/>
  <cols>
    <col min="1" max="1" width="13.28515625" style="8" bestFit="1" customWidth="1"/>
    <col min="2" max="8" width="11.28515625" bestFit="1" customWidth="1"/>
    <col min="9" max="9" width="12.5703125" bestFit="1" customWidth="1"/>
    <col min="10" max="10" width="11.5703125" bestFit="1" customWidth="1"/>
    <col min="11" max="11" width="12.5703125" bestFit="1" customWidth="1"/>
    <col min="13" max="13" width="9.85546875" customWidth="1"/>
    <col min="16" max="16" width="24.42578125" bestFit="1" customWidth="1"/>
  </cols>
  <sheetData>
    <row r="1" spans="1:13" x14ac:dyDescent="0.25">
      <c r="A1" s="10" t="s">
        <v>35</v>
      </c>
      <c r="B1" t="s">
        <v>76</v>
      </c>
      <c r="C1" t="s">
        <v>77</v>
      </c>
      <c r="D1" t="s">
        <v>78</v>
      </c>
      <c r="E1" t="s">
        <v>74</v>
      </c>
      <c r="F1" t="s">
        <v>75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87</v>
      </c>
      <c r="M1" t="s">
        <v>86</v>
      </c>
    </row>
    <row r="2" spans="1:13" x14ac:dyDescent="0.25">
      <c r="A2" s="7" t="s">
        <v>59</v>
      </c>
      <c r="B2" s="14">
        <v>-678.44601579000005</v>
      </c>
      <c r="C2" s="14">
        <v>-678.59682796599998</v>
      </c>
      <c r="D2" s="14">
        <v>-678.63692262899997</v>
      </c>
      <c r="E2" s="14">
        <v>-680.607743342047</v>
      </c>
      <c r="F2" s="14">
        <v>-681.18326440528404</v>
      </c>
      <c r="G2" s="14">
        <v>-681.37119992066403</v>
      </c>
      <c r="H2" s="14">
        <v>-681.11963699633498</v>
      </c>
      <c r="I2" s="14">
        <v>-681.24964312990596</v>
      </c>
      <c r="J2" s="14">
        <v>-681.89455320603997</v>
      </c>
      <c r="K2" s="14">
        <v>-681.46547283772202</v>
      </c>
      <c r="L2">
        <v>0.16046339000000001</v>
      </c>
      <c r="M2" s="12">
        <v>0.11014651</v>
      </c>
    </row>
    <row r="3" spans="1:13" x14ac:dyDescent="0.25">
      <c r="A3" s="7" t="s">
        <v>60</v>
      </c>
      <c r="B3" s="14">
        <v>-777.31004510299999</v>
      </c>
      <c r="C3" s="14">
        <v>-777.48215810500005</v>
      </c>
      <c r="D3" s="14">
        <v>-777.52726354699996</v>
      </c>
      <c r="E3" s="14">
        <v>-779.829707876302</v>
      </c>
      <c r="F3" s="14">
        <v>-780.489648526054</v>
      </c>
      <c r="G3" s="14">
        <v>-780.70423451840202</v>
      </c>
      <c r="H3" s="14">
        <v>-780.42044444411204</v>
      </c>
      <c r="I3" s="14">
        <v>-780.59343747324795</v>
      </c>
      <c r="J3" s="14">
        <v>-781.34430762613295</v>
      </c>
      <c r="K3" s="14">
        <v>-780.79617355028495</v>
      </c>
      <c r="L3">
        <v>0.21533749999999999</v>
      </c>
      <c r="M3" s="12">
        <v>0.16127604000000001</v>
      </c>
    </row>
    <row r="4" spans="1:13" x14ac:dyDescent="0.25">
      <c r="A4" s="7" t="s">
        <v>61</v>
      </c>
      <c r="B4" s="14">
        <v>-590.19647086500004</v>
      </c>
      <c r="C4" s="14">
        <v>-590.329008735</v>
      </c>
      <c r="D4" s="14">
        <v>-590.36239718000002</v>
      </c>
      <c r="E4" s="14">
        <v>-592.18168837058295</v>
      </c>
      <c r="F4" s="14">
        <v>-592.693798394429</v>
      </c>
      <c r="G4" s="14">
        <v>-592.856611009983</v>
      </c>
      <c r="H4" s="14">
        <v>-592.65088129959997</v>
      </c>
      <c r="I4" s="14">
        <v>-592.80687797222402</v>
      </c>
      <c r="J4" s="14">
        <v>-593.38760126326599</v>
      </c>
      <c r="K4" s="14">
        <v>-592.90808121591397</v>
      </c>
      <c r="L4">
        <v>0.21113655000000001</v>
      </c>
      <c r="M4" s="12">
        <v>0.16262597000000001</v>
      </c>
    </row>
    <row r="5" spans="1:13" x14ac:dyDescent="0.25">
      <c r="A5" s="7" t="s">
        <v>57</v>
      </c>
      <c r="B5" s="14">
        <v>-473.94374608300001</v>
      </c>
      <c r="C5" s="14">
        <v>-474.04872962500002</v>
      </c>
      <c r="D5" s="14">
        <v>-474.07629990300001</v>
      </c>
      <c r="E5" s="14">
        <v>-475.59245175611602</v>
      </c>
      <c r="F5" s="14">
        <v>-476.01253316944502</v>
      </c>
      <c r="G5" s="14">
        <v>-476.14526902405498</v>
      </c>
      <c r="H5" s="14">
        <v>-475.97442565776601</v>
      </c>
      <c r="I5" s="14">
        <v>-476.11899677781201</v>
      </c>
      <c r="J5" s="14">
        <v>-476.55952254429502</v>
      </c>
      <c r="K5" s="14">
        <v>-476.17865218509598</v>
      </c>
      <c r="L5">
        <v>0.21430373</v>
      </c>
      <c r="M5" s="12">
        <v>0.16711238</v>
      </c>
    </row>
    <row r="6" spans="1:13" x14ac:dyDescent="0.25">
      <c r="A6" s="7" t="s">
        <v>58</v>
      </c>
      <c r="B6" s="14">
        <v>-473.94374608300001</v>
      </c>
      <c r="C6" s="14">
        <v>-474.04872962500002</v>
      </c>
      <c r="D6" s="14">
        <v>-474.07629990300001</v>
      </c>
      <c r="E6" s="14">
        <v>-475.59245175611602</v>
      </c>
      <c r="F6" s="14">
        <v>-476.01253316944502</v>
      </c>
      <c r="G6" s="14">
        <v>-476.14526902405498</v>
      </c>
      <c r="H6" s="14">
        <v>-475.97442565776601</v>
      </c>
      <c r="I6" s="14">
        <v>-476.11899677781201</v>
      </c>
      <c r="J6" s="14">
        <v>-476.55952254429502</v>
      </c>
      <c r="K6" s="14">
        <v>-476.17865218509598</v>
      </c>
      <c r="L6">
        <v>0.21430373</v>
      </c>
      <c r="M6" s="12">
        <v>0.16711238</v>
      </c>
    </row>
    <row r="7" spans="1:13" x14ac:dyDescent="0.25">
      <c r="A7" s="7" t="s">
        <v>62</v>
      </c>
      <c r="B7" s="14">
        <v>-492.61862604800001</v>
      </c>
      <c r="C7" s="14">
        <v>-492.72864705000001</v>
      </c>
      <c r="D7" s="14">
        <v>-492.757610349</v>
      </c>
      <c r="E7" s="14">
        <v>-494.25471413064503</v>
      </c>
      <c r="F7" s="14">
        <v>-494.68343324475302</v>
      </c>
      <c r="G7" s="14">
        <v>-494.821511726197</v>
      </c>
      <c r="H7" s="14">
        <v>-494.64379517165497</v>
      </c>
      <c r="I7" s="14">
        <v>-494.77208190137202</v>
      </c>
      <c r="J7" s="14">
        <v>-495.23433390896201</v>
      </c>
      <c r="K7" s="14">
        <v>-494.87103044691702</v>
      </c>
      <c r="L7">
        <v>0.18134358</v>
      </c>
      <c r="M7" s="12">
        <v>0.13541211</v>
      </c>
    </row>
    <row r="8" spans="1:13" x14ac:dyDescent="0.25">
      <c r="A8" s="7" t="s">
        <v>63</v>
      </c>
      <c r="B8" s="14">
        <v>-662.54606442500005</v>
      </c>
      <c r="C8" s="14">
        <v>-662.69272585199997</v>
      </c>
      <c r="D8" s="14">
        <v>-662.73156866600004</v>
      </c>
      <c r="E8" s="14">
        <v>-664.66002650264295</v>
      </c>
      <c r="F8" s="14">
        <v>-665.22226087233901</v>
      </c>
      <c r="G8" s="14">
        <v>-665.40586233661702</v>
      </c>
      <c r="H8" s="14">
        <v>-665.16100330471602</v>
      </c>
      <c r="I8" s="14">
        <v>-665.30054569897595</v>
      </c>
      <c r="J8" s="14">
        <v>-665.93053584592599</v>
      </c>
      <c r="K8" s="14">
        <v>-665.49255367328101</v>
      </c>
      <c r="L8">
        <v>0.17290564999999999</v>
      </c>
      <c r="M8" s="12">
        <v>0.12388780000000001</v>
      </c>
    </row>
    <row r="9" spans="1:13" x14ac:dyDescent="0.25">
      <c r="A9" s="7" t="s">
        <v>64</v>
      </c>
      <c r="B9" s="14">
        <v>-891.00617935100001</v>
      </c>
      <c r="C9" s="14">
        <v>-891.12753986899997</v>
      </c>
      <c r="D9" s="14">
        <v>-891.15867218100004</v>
      </c>
      <c r="E9" s="14">
        <v>-892.85527015321202</v>
      </c>
      <c r="F9" s="14">
        <v>-893.33165529529799</v>
      </c>
      <c r="G9" s="14">
        <v>-893.484747203795</v>
      </c>
      <c r="H9" s="14">
        <v>-893.28951794747502</v>
      </c>
      <c r="I9" s="15">
        <v>-893.44356010245599</v>
      </c>
      <c r="J9" s="14">
        <v>-894.22785965661899</v>
      </c>
      <c r="K9" s="14">
        <v>-894.57611631926102</v>
      </c>
      <c r="L9">
        <v>0.18989226000000001</v>
      </c>
      <c r="M9" s="12">
        <v>0.13989024999999999</v>
      </c>
    </row>
    <row r="10" spans="1:13" x14ac:dyDescent="0.25">
      <c r="A10" s="7" t="s">
        <v>65</v>
      </c>
      <c r="B10" s="14">
        <v>-741.46127385099999</v>
      </c>
      <c r="C10" s="14">
        <v>-741.62399575400002</v>
      </c>
      <c r="D10" s="14">
        <v>-741.66657375399996</v>
      </c>
      <c r="E10" s="14">
        <v>-743.92881309442203</v>
      </c>
      <c r="F10" s="14">
        <v>-744.56544764072896</v>
      </c>
      <c r="G10" s="14">
        <v>-744.77127416128997</v>
      </c>
      <c r="H10" s="14">
        <v>-744.50190776138902</v>
      </c>
      <c r="I10" s="14">
        <v>-744.68610512640998</v>
      </c>
      <c r="J10" s="14">
        <v>-745.41300683568704</v>
      </c>
      <c r="K10" s="14">
        <v>-744.84036772290199</v>
      </c>
      <c r="L10">
        <v>0.23933856000000001</v>
      </c>
      <c r="M10" s="12">
        <v>0.18442618</v>
      </c>
    </row>
    <row r="11" spans="1:13" x14ac:dyDescent="0.25">
      <c r="A11" s="7" t="s">
        <v>66</v>
      </c>
      <c r="B11" s="14">
        <v>-951.76672915799998</v>
      </c>
      <c r="C11" s="14">
        <v>-951.97774740700004</v>
      </c>
      <c r="D11" s="14">
        <v>-952.03085831600004</v>
      </c>
      <c r="E11" s="14">
        <v>-954.97846339112903</v>
      </c>
      <c r="F11" s="14">
        <v>-955.80857914871297</v>
      </c>
      <c r="G11" s="15">
        <f>-956.07106180403</f>
        <v>-956.07106180403002</v>
      </c>
      <c r="H11" s="14">
        <v>-955.72318542162395</v>
      </c>
      <c r="I11" s="14">
        <v>-955.97790270863197</v>
      </c>
      <c r="J11" s="14">
        <v>-956.86189491743301</v>
      </c>
      <c r="K11" s="14">
        <v>-956.17158483494904</v>
      </c>
      <c r="L11">
        <v>0.36775455000000001</v>
      </c>
      <c r="M11" s="12">
        <v>0.30161232999999998</v>
      </c>
    </row>
    <row r="12" spans="1:13" x14ac:dyDescent="0.25">
      <c r="A12" s="7">
        <v>10</v>
      </c>
      <c r="B12" s="14">
        <v>-1045.669999065</v>
      </c>
      <c r="C12" s="14">
        <v>-1045.8156337810001</v>
      </c>
      <c r="D12" s="14">
        <v>-1045.853670449</v>
      </c>
      <c r="E12" s="14">
        <v>-1047.68488399686</v>
      </c>
      <c r="F12" s="14">
        <v>-1048.24149452494</v>
      </c>
      <c r="G12" s="14">
        <v>-1048.42493656588</v>
      </c>
      <c r="H12" s="14">
        <v>-1048.1772893897901</v>
      </c>
      <c r="I12" s="14">
        <v>-1048.3198003871501</v>
      </c>
      <c r="J12" s="14">
        <v>-1049.16189610273</v>
      </c>
      <c r="K12" s="14">
        <v>-1049.88964520742</v>
      </c>
      <c r="L12">
        <v>0.15183969999999999</v>
      </c>
      <c r="M12" s="12">
        <v>0.10099228</v>
      </c>
    </row>
    <row r="13" spans="1:13" x14ac:dyDescent="0.25">
      <c r="A13" s="7">
        <v>11</v>
      </c>
      <c r="B13" s="14">
        <v>-602.47583704299996</v>
      </c>
      <c r="C13" s="14">
        <v>-602.60449043699998</v>
      </c>
      <c r="D13" s="14">
        <v>-602.63940551500002</v>
      </c>
      <c r="E13" s="14">
        <v>-604.40013400198302</v>
      </c>
      <c r="F13" s="14">
        <v>-604.90193474159605</v>
      </c>
      <c r="G13" s="14">
        <v>-605.06712755057504</v>
      </c>
      <c r="H13" s="14">
        <v>-604.84520076591195</v>
      </c>
      <c r="I13" s="14">
        <v>-604.96442498430304</v>
      </c>
      <c r="J13" s="14">
        <v>-605.55727793250503</v>
      </c>
      <c r="K13" s="14">
        <v>-605.13933006126899</v>
      </c>
      <c r="L13">
        <v>0.13238095999999999</v>
      </c>
      <c r="M13" s="12">
        <v>8.7608909999999998E-2</v>
      </c>
    </row>
    <row r="14" spans="1:13" x14ac:dyDescent="0.25">
      <c r="A14" s="7">
        <v>12</v>
      </c>
      <c r="B14" s="14">
        <v>-640.67157382300002</v>
      </c>
      <c r="C14" s="14">
        <v>-640.81421864599997</v>
      </c>
      <c r="D14" s="14">
        <v>-640.85248323600001</v>
      </c>
      <c r="E14" s="14">
        <v>-642.68188936668901</v>
      </c>
      <c r="F14" s="14">
        <v>-643.22376878411001</v>
      </c>
      <c r="G14" s="14">
        <v>-643.40189151927996</v>
      </c>
      <c r="H14" s="14">
        <v>-643.16312528654998</v>
      </c>
      <c r="I14" s="14">
        <v>-643.29190781020998</v>
      </c>
      <c r="J14" s="14">
        <v>-643.88629557689603</v>
      </c>
      <c r="K14" s="14">
        <v>-643.49429832884198</v>
      </c>
      <c r="L14">
        <v>0.15445180999999999</v>
      </c>
      <c r="M14" s="12">
        <v>0.10420140999999999</v>
      </c>
    </row>
    <row r="15" spans="1:13" x14ac:dyDescent="0.25">
      <c r="A15" s="7">
        <v>13</v>
      </c>
      <c r="B15" s="14">
        <v>-564.55260489399996</v>
      </c>
      <c r="C15" s="14">
        <v>-564.67514864300006</v>
      </c>
      <c r="D15" s="14">
        <v>-564.70801876200005</v>
      </c>
      <c r="E15" s="14">
        <v>-566.35633433136104</v>
      </c>
      <c r="F15" s="14">
        <v>-566.83047202001205</v>
      </c>
      <c r="G15" s="14">
        <v>-566.98622176250205</v>
      </c>
      <c r="H15" s="14">
        <v>-566.77996444251198</v>
      </c>
      <c r="I15" s="14">
        <v>-566.89387222470896</v>
      </c>
      <c r="J15" s="14">
        <v>-567.43672603370703</v>
      </c>
      <c r="K15" s="14">
        <v>-567.05939602968294</v>
      </c>
      <c r="L15">
        <v>0.12542179000000001</v>
      </c>
      <c r="M15" s="12">
        <v>8.2351489999999999E-2</v>
      </c>
    </row>
    <row r="16" spans="1:13" x14ac:dyDescent="0.25">
      <c r="A16" s="7">
        <v>14</v>
      </c>
      <c r="B16" s="14">
        <v>-2947.9145655299999</v>
      </c>
      <c r="C16" s="14">
        <v>-2948.0693687409998</v>
      </c>
      <c r="D16" s="14">
        <v>-2948.0939964650001</v>
      </c>
      <c r="E16" s="14">
        <v>-2949.2795586320699</v>
      </c>
      <c r="F16" s="14">
        <v>-2949.7650495529701</v>
      </c>
      <c r="G16" s="14">
        <v>-2949.9435556838898</v>
      </c>
      <c r="H16" s="14">
        <v>-2949.7155269240202</v>
      </c>
      <c r="I16" s="14">
        <v>-2949.81141038034</v>
      </c>
      <c r="J16" s="14">
        <v>-2951.1639225242002</v>
      </c>
      <c r="K16" s="14">
        <v>-2981.78638722083</v>
      </c>
      <c r="L16">
        <v>9.2674850000000003E-2</v>
      </c>
      <c r="M16" s="12">
        <v>5.0292709999999997E-2</v>
      </c>
    </row>
    <row r="17" spans="1:13" x14ac:dyDescent="0.25">
      <c r="A17" s="7">
        <v>15</v>
      </c>
      <c r="B17" s="14">
        <v>-930.12030757000002</v>
      </c>
      <c r="C17" s="14">
        <v>-930.25055706700005</v>
      </c>
      <c r="D17" s="14">
        <v>-930.28447102300004</v>
      </c>
      <c r="E17" s="14">
        <v>-932.01862692783402</v>
      </c>
      <c r="F17" s="14">
        <v>-932.51864347829303</v>
      </c>
      <c r="G17" s="14">
        <v>-932.68233604956197</v>
      </c>
      <c r="H17" s="14">
        <v>-932.46543957658901</v>
      </c>
      <c r="I17" s="14">
        <v>-932.61937043017099</v>
      </c>
      <c r="J17" s="14">
        <v>-933.42164545881201</v>
      </c>
      <c r="K17" s="14">
        <v>-933.79805154221799</v>
      </c>
      <c r="L17">
        <v>0.15148218999999999</v>
      </c>
      <c r="M17" s="12">
        <v>0.10342074</v>
      </c>
    </row>
    <row r="18" spans="1:13" x14ac:dyDescent="0.25">
      <c r="A18" s="7">
        <v>16</v>
      </c>
      <c r="B18" s="14">
        <v>-628.98824289900006</v>
      </c>
      <c r="C18" s="14">
        <v>-629.13062302200001</v>
      </c>
      <c r="D18" s="14">
        <v>-629.1674931</v>
      </c>
      <c r="E18" s="14">
        <v>-631.10929010449001</v>
      </c>
      <c r="F18" s="14">
        <v>-631.66245145203504</v>
      </c>
      <c r="G18" s="14">
        <v>-631.83921651057096</v>
      </c>
      <c r="H18" s="14">
        <v>-631.60412482873198</v>
      </c>
      <c r="I18" s="14">
        <v>-631.77594327180805</v>
      </c>
      <c r="J18" s="14">
        <v>-632.36327798613195</v>
      </c>
      <c r="K18" s="14">
        <v>-631.89836555839304</v>
      </c>
      <c r="L18">
        <v>0.24143227</v>
      </c>
      <c r="M18" s="12">
        <v>0.18733950999999999</v>
      </c>
    </row>
    <row r="19" spans="1:13" x14ac:dyDescent="0.25">
      <c r="A19" s="7">
        <v>17</v>
      </c>
      <c r="B19" s="14">
        <v>-625.49955609300002</v>
      </c>
      <c r="C19" s="14">
        <v>-625.637794934</v>
      </c>
      <c r="D19" s="14">
        <v>-625.674097566</v>
      </c>
      <c r="E19" s="14">
        <v>-627.55485064451204</v>
      </c>
      <c r="F19" s="14">
        <v>-628.08841245486894</v>
      </c>
      <c r="G19" s="14">
        <v>-628.26191212244203</v>
      </c>
      <c r="H19" s="14">
        <v>-628.03144217894305</v>
      </c>
      <c r="I19" s="14">
        <v>-628.16878282661901</v>
      </c>
      <c r="J19" s="14">
        <v>-628.78974458866401</v>
      </c>
      <c r="K19" s="14">
        <v>-628.32582141454702</v>
      </c>
      <c r="L19">
        <v>0.17349465</v>
      </c>
      <c r="M19" s="12">
        <v>0.12566042999999999</v>
      </c>
    </row>
    <row r="20" spans="1:13" x14ac:dyDescent="0.25">
      <c r="A20" s="7">
        <v>18</v>
      </c>
      <c r="B20" s="14">
        <v>-888.43107094899995</v>
      </c>
      <c r="C20" s="14">
        <v>-888.54957537300004</v>
      </c>
      <c r="D20" s="14">
        <v>-888.58107142699998</v>
      </c>
      <c r="E20" s="14">
        <v>-890.21214307038201</v>
      </c>
      <c r="F20" s="14">
        <v>-890.67762998253602</v>
      </c>
      <c r="G20" s="14">
        <v>-890.82976320843397</v>
      </c>
      <c r="H20" s="14">
        <v>-890.62664025047502</v>
      </c>
      <c r="I20" s="14">
        <v>-890.75988001886799</v>
      </c>
      <c r="J20" s="14">
        <v>-891.53156934457797</v>
      </c>
      <c r="K20" s="14">
        <v>-891.935790247157</v>
      </c>
      <c r="L20">
        <v>0.14666625999999999</v>
      </c>
      <c r="M20" s="12">
        <v>0.10058121</v>
      </c>
    </row>
    <row r="21" spans="1:13" x14ac:dyDescent="0.25">
      <c r="A21" s="7" t="s">
        <v>69</v>
      </c>
      <c r="B21" s="14">
        <v>-530.45136921699998</v>
      </c>
      <c r="C21" s="14">
        <v>-530.56918975600001</v>
      </c>
      <c r="D21" s="14">
        <v>-530.59991166899999</v>
      </c>
      <c r="E21" s="14">
        <v>-532.23054779050995</v>
      </c>
      <c r="F21" s="14">
        <v>-532.69061820279705</v>
      </c>
      <c r="G21" s="14">
        <v>-532.83787028030997</v>
      </c>
      <c r="H21" s="14">
        <v>-532.64868308745099</v>
      </c>
      <c r="I21" s="14">
        <v>-532.77998482185603</v>
      </c>
      <c r="J21" s="14">
        <v>-533.29035023511199</v>
      </c>
      <c r="K21" s="14">
        <v>-532.89058489261902</v>
      </c>
      <c r="L21">
        <v>0.18646056999999999</v>
      </c>
      <c r="M21" s="12">
        <v>0.14019285000000001</v>
      </c>
    </row>
    <row r="22" spans="1:13" x14ac:dyDescent="0.25">
      <c r="A22" s="7" t="s">
        <v>70</v>
      </c>
      <c r="B22" s="14">
        <v>-529.84780724699999</v>
      </c>
      <c r="C22" s="14">
        <v>-529.96270899599995</v>
      </c>
      <c r="D22" s="14">
        <v>-529.99305926399995</v>
      </c>
      <c r="E22" s="14">
        <v>-531.64785918259201</v>
      </c>
      <c r="F22" s="14">
        <v>-532.10531859960804</v>
      </c>
      <c r="G22" s="14">
        <v>-532.25252634225103</v>
      </c>
      <c r="H22" s="14">
        <v>-532.05293752596799</v>
      </c>
      <c r="I22" s="14">
        <v>-532.18004522667798</v>
      </c>
      <c r="J22" s="14">
        <v>-532.704770286182</v>
      </c>
      <c r="K22" s="14">
        <v>-532.29484458130401</v>
      </c>
      <c r="L22">
        <v>0.17052139999999999</v>
      </c>
      <c r="M22" s="12">
        <v>0.12510012000000001</v>
      </c>
    </row>
    <row r="23" spans="1:13" x14ac:dyDescent="0.25">
      <c r="A23" s="7">
        <v>20</v>
      </c>
      <c r="B23" s="14">
        <v>-740.62529820899999</v>
      </c>
      <c r="C23" s="14">
        <v>-740.78969789899998</v>
      </c>
      <c r="D23" s="14">
        <v>-740.832976981</v>
      </c>
      <c r="E23" s="14">
        <v>-743.04947250368605</v>
      </c>
      <c r="F23" s="14">
        <v>-743.68399253011899</v>
      </c>
      <c r="G23" s="14">
        <v>-743.88929323883599</v>
      </c>
      <c r="H23" s="14">
        <v>-743.61641032303203</v>
      </c>
      <c r="I23" s="14">
        <v>-743.78815927672395</v>
      </c>
      <c r="J23" s="14">
        <v>-744.48985644911795</v>
      </c>
      <c r="K23" s="14">
        <v>-743.97731057773899</v>
      </c>
      <c r="L23">
        <v>0.23107116999999999</v>
      </c>
      <c r="M23" s="12">
        <v>0.17605826999999999</v>
      </c>
    </row>
    <row r="24" spans="1:13" x14ac:dyDescent="0.25">
      <c r="A24" s="7">
        <v>21</v>
      </c>
      <c r="B24" s="14">
        <v>-852.65302142200005</v>
      </c>
      <c r="C24" s="14">
        <v>-852.83975586300005</v>
      </c>
      <c r="D24" s="14">
        <v>-852.88907254499998</v>
      </c>
      <c r="E24" s="14">
        <v>-855.53035667406505</v>
      </c>
      <c r="F24" s="14">
        <v>-856.26600794405203</v>
      </c>
      <c r="G24" s="14">
        <v>-856.50197140301998</v>
      </c>
      <c r="H24" s="14">
        <v>-856.19090492659598</v>
      </c>
      <c r="I24" s="14">
        <v>-856.40280264644002</v>
      </c>
      <c r="J24" s="14">
        <v>-857.21790238376798</v>
      </c>
      <c r="K24" s="14">
        <v>-856.587135789429</v>
      </c>
      <c r="L24">
        <v>0.29497349</v>
      </c>
      <c r="M24" s="12">
        <v>0.23279341000000001</v>
      </c>
    </row>
    <row r="25" spans="1:13" x14ac:dyDescent="0.25">
      <c r="A25" s="7">
        <v>22</v>
      </c>
      <c r="B25" s="14">
        <v>-550.90364231800004</v>
      </c>
      <c r="C25" s="14">
        <v>-551.02810953000005</v>
      </c>
      <c r="D25" s="14">
        <v>-551.06058655699997</v>
      </c>
      <c r="E25" s="14">
        <v>-552.728890269006</v>
      </c>
      <c r="F25" s="14">
        <v>-553.20671484040702</v>
      </c>
      <c r="G25" s="14">
        <v>-553.36099506562402</v>
      </c>
      <c r="H25" s="14">
        <v>-553.15560022295995</v>
      </c>
      <c r="I25" s="14">
        <v>-553.292041331679</v>
      </c>
      <c r="J25" s="14">
        <v>-553.80982455873004</v>
      </c>
      <c r="K25" s="14">
        <v>-553.42047608205803</v>
      </c>
      <c r="L25">
        <v>0.1827976</v>
      </c>
      <c r="M25" s="12">
        <v>0.13508165</v>
      </c>
    </row>
    <row r="26" spans="1:13" x14ac:dyDescent="0.25">
      <c r="A26" s="7">
        <v>23</v>
      </c>
      <c r="B26" s="14">
        <v>-566.95388773800005</v>
      </c>
      <c r="C26" s="14">
        <v>-567.07837723099999</v>
      </c>
      <c r="D26" s="14">
        <v>-567.11174270000004</v>
      </c>
      <c r="E26" s="14">
        <v>-568.79611483123404</v>
      </c>
      <c r="F26" s="14">
        <v>-569.28191529807498</v>
      </c>
      <c r="G26" s="14">
        <v>-569.43975067951396</v>
      </c>
      <c r="H26" s="14">
        <v>-569.22856026397699</v>
      </c>
      <c r="I26" s="14">
        <v>-569.36166864200197</v>
      </c>
      <c r="J26" s="14">
        <v>-569.88813653228203</v>
      </c>
      <c r="K26" s="14">
        <v>-569.50786211989896</v>
      </c>
      <c r="L26">
        <v>0.17143552000000001</v>
      </c>
      <c r="M26" s="12">
        <v>0.12236493</v>
      </c>
    </row>
    <row r="27" spans="1:13" x14ac:dyDescent="0.25">
      <c r="A27" s="7">
        <v>24</v>
      </c>
      <c r="B27" s="14">
        <v>-723.30584573700003</v>
      </c>
      <c r="C27" s="14">
        <v>-723.46533743999998</v>
      </c>
      <c r="D27" s="14">
        <v>-723.50610335800002</v>
      </c>
      <c r="E27" s="14">
        <v>-725.78079732383299</v>
      </c>
      <c r="F27" s="14">
        <v>-726.41225110796495</v>
      </c>
      <c r="G27" s="14">
        <v>-726.61144129771003</v>
      </c>
      <c r="H27" s="14">
        <v>-726.35593174510495</v>
      </c>
      <c r="I27" s="14">
        <v>-726.55743715409403</v>
      </c>
      <c r="J27" s="14">
        <v>-727.25590577531602</v>
      </c>
      <c r="K27" s="14">
        <v>-726.67123783142995</v>
      </c>
      <c r="L27">
        <v>0.28880413999999999</v>
      </c>
      <c r="M27" s="12">
        <v>0.23500152999999999</v>
      </c>
    </row>
    <row r="28" spans="1:13" x14ac:dyDescent="0.25">
      <c r="A28" s="7">
        <v>25</v>
      </c>
      <c r="B28" s="14">
        <v>-701.48857858899999</v>
      </c>
      <c r="C28" s="14">
        <v>-701.64466976999995</v>
      </c>
      <c r="D28" s="14">
        <v>-701.68510869500005</v>
      </c>
      <c r="E28" s="14">
        <v>-703.86497959813005</v>
      </c>
      <c r="F28" s="14">
        <v>-704.47663079727602</v>
      </c>
      <c r="G28" s="14">
        <v>-704.67163144801805</v>
      </c>
      <c r="H28" s="14">
        <v>-704.42157088319198</v>
      </c>
      <c r="I28" s="14">
        <v>-704.60656935284396</v>
      </c>
      <c r="J28" s="14">
        <v>-705.27538031629103</v>
      </c>
      <c r="K28" s="14">
        <v>-704.73641377453896</v>
      </c>
      <c r="L28">
        <v>0.26912309000000001</v>
      </c>
      <c r="M28" s="12">
        <v>0.2112589</v>
      </c>
    </row>
    <row r="29" spans="1:13" x14ac:dyDescent="0.25">
      <c r="A29" s="7" t="s">
        <v>85</v>
      </c>
      <c r="B29" s="14">
        <v>-589.16030376000003</v>
      </c>
      <c r="C29" s="14">
        <v>-589.29421224999999</v>
      </c>
      <c r="D29" s="14">
        <v>-589.32945199000005</v>
      </c>
      <c r="E29" s="14">
        <v>-590.94190616777405</v>
      </c>
      <c r="F29" s="14">
        <v>-591.43502642368696</v>
      </c>
      <c r="G29" s="14">
        <v>-591.59687485523796</v>
      </c>
      <c r="H29" s="14">
        <v>-591.390256578915</v>
      </c>
      <c r="I29" s="14">
        <v>-591.50282737397697</v>
      </c>
      <c r="J29" s="14">
        <v>-592.046125654344</v>
      </c>
      <c r="K29" s="14">
        <v>-591.70442898348995</v>
      </c>
      <c r="L29" s="14">
        <v>0.11326998000000001</v>
      </c>
      <c r="M29" s="12">
        <v>7.2644070000000005E-2</v>
      </c>
    </row>
    <row r="30" spans="1:13" x14ac:dyDescent="0.25">
      <c r="A30" s="7" t="s">
        <v>84</v>
      </c>
      <c r="B30" s="14">
        <v>-589.14418260000002</v>
      </c>
      <c r="C30" s="14">
        <v>-589.27831772000002</v>
      </c>
      <c r="D30" s="14">
        <v>-589.31358463000004</v>
      </c>
      <c r="E30" s="14">
        <v>-590.92516387481896</v>
      </c>
      <c r="F30" s="14">
        <v>-591.41854928792395</v>
      </c>
      <c r="G30" s="14">
        <v>-591.580472977976</v>
      </c>
      <c r="H30" s="14">
        <v>-591.37315821444395</v>
      </c>
      <c r="I30" s="14">
        <v>-591.48673068078699</v>
      </c>
      <c r="J30" s="14">
        <v>-592.029709655185</v>
      </c>
      <c r="K30" s="14">
        <v>-591.68731810060899</v>
      </c>
      <c r="L30" s="14">
        <v>0.12764721000000001</v>
      </c>
      <c r="M30" s="12">
        <v>8.5242849999999995E-2</v>
      </c>
    </row>
    <row r="31" spans="1:13" x14ac:dyDescent="0.25">
      <c r="A31" s="7" t="s">
        <v>68</v>
      </c>
      <c r="B31" s="14">
        <v>-588.59620334500005</v>
      </c>
      <c r="C31" s="14">
        <v>-588.72756196499995</v>
      </c>
      <c r="D31" s="14">
        <v>-588.76257917299995</v>
      </c>
      <c r="E31" s="14">
        <v>-590.39291653038003</v>
      </c>
      <c r="F31" s="14">
        <v>-590.88464741723499</v>
      </c>
      <c r="G31" s="14">
        <v>-591.04676963614395</v>
      </c>
      <c r="H31" s="14">
        <v>-590.83080724605804</v>
      </c>
      <c r="I31" s="14">
        <v>-591.50282737397697</v>
      </c>
      <c r="J31" s="14">
        <v>-591.49566202181597</v>
      </c>
      <c r="K31" s="14">
        <v>-591.14499817296098</v>
      </c>
      <c r="L31">
        <v>0.12797005</v>
      </c>
      <c r="M31" s="12">
        <v>8.5869689999999999E-2</v>
      </c>
    </row>
    <row r="32" spans="1:13" x14ac:dyDescent="0.25">
      <c r="A32" s="7" t="s">
        <v>67</v>
      </c>
      <c r="B32" s="14">
        <v>-588.59620334500005</v>
      </c>
      <c r="C32" s="14">
        <v>-588.72756196499995</v>
      </c>
      <c r="D32" s="14">
        <v>-588.76257917299995</v>
      </c>
      <c r="E32" s="14">
        <v>-590.39291653038003</v>
      </c>
      <c r="F32" s="14">
        <v>-590.88464741723499</v>
      </c>
      <c r="G32" s="14">
        <v>-591.04676963614395</v>
      </c>
      <c r="H32" s="14">
        <v>-590.83080724605804</v>
      </c>
      <c r="I32" s="14">
        <v>-591.50282737397697</v>
      </c>
      <c r="J32" s="14">
        <v>-591.49566202181597</v>
      </c>
      <c r="K32" s="14">
        <v>-591.14499817296098</v>
      </c>
      <c r="L32">
        <v>0.12797005</v>
      </c>
      <c r="M32" s="12">
        <v>8.5869689999999999E-2</v>
      </c>
    </row>
    <row r="33" spans="1:20" x14ac:dyDescent="0.25">
      <c r="A33" s="7">
        <v>27</v>
      </c>
      <c r="B33" s="14">
        <v>-644.11506065200001</v>
      </c>
      <c r="C33" s="14">
        <v>-644.25566749100005</v>
      </c>
      <c r="D33" s="14">
        <v>-644.29239861400004</v>
      </c>
      <c r="E33" s="14">
        <v>-646.253870882196</v>
      </c>
      <c r="F33" s="14">
        <v>-646.80352822863404</v>
      </c>
      <c r="G33" s="14">
        <v>-646.98082484172403</v>
      </c>
      <c r="H33" s="14">
        <v>-646.75547146347196</v>
      </c>
      <c r="I33" s="14">
        <v>-646.91239924896195</v>
      </c>
      <c r="J33" s="14">
        <v>-647.54984547310596</v>
      </c>
      <c r="K33" s="14">
        <v>-647.04166312581197</v>
      </c>
      <c r="L33">
        <v>0.20645541000000001</v>
      </c>
      <c r="M33" s="12">
        <v>0.15642006</v>
      </c>
      <c r="T33" s="9"/>
    </row>
    <row r="34" spans="1:20" x14ac:dyDescent="0.25">
      <c r="A34" s="7" t="s">
        <v>71</v>
      </c>
      <c r="B34" s="14">
        <v>-509.449579019</v>
      </c>
      <c r="C34" s="14">
        <v>-509.560319209</v>
      </c>
      <c r="D34" s="14">
        <v>-509.589347369</v>
      </c>
      <c r="E34" s="14">
        <v>-511.18197956405203</v>
      </c>
      <c r="F34" s="14">
        <v>-511.62034193571202</v>
      </c>
      <c r="G34" s="14">
        <v>-511.76072440218502</v>
      </c>
      <c r="H34" s="14">
        <v>-511.58218903391202</v>
      </c>
      <c r="I34" s="14">
        <v>-511.71118518672898</v>
      </c>
      <c r="J34" s="14">
        <v>-512.21624624068102</v>
      </c>
      <c r="K34" s="14">
        <v>-511.80123094872698</v>
      </c>
      <c r="L34" s="16">
        <v>0.17599766999999999</v>
      </c>
      <c r="M34" s="12">
        <v>0.13146905</v>
      </c>
    </row>
    <row r="35" spans="1:20" x14ac:dyDescent="0.25">
      <c r="A35" s="7" t="s">
        <v>72</v>
      </c>
      <c r="B35" s="14">
        <v>-509.449579019</v>
      </c>
      <c r="C35" s="14">
        <v>-509.560319209</v>
      </c>
      <c r="D35" s="14">
        <v>-509.589347369</v>
      </c>
      <c r="E35" s="14">
        <v>-511.18197956405203</v>
      </c>
      <c r="F35" s="14">
        <v>-511.62034193571202</v>
      </c>
      <c r="G35" s="14">
        <v>-511.76072433701</v>
      </c>
      <c r="H35" s="14">
        <v>-511.58218903391202</v>
      </c>
      <c r="I35" s="14">
        <v>-511.71118518684602</v>
      </c>
      <c r="J35" s="14">
        <v>-512.21624624068102</v>
      </c>
      <c r="K35" s="14">
        <v>-511.80123094872698</v>
      </c>
      <c r="L35" s="16">
        <v>0.17599766999999999</v>
      </c>
      <c r="M35" s="12">
        <v>0.13146905</v>
      </c>
    </row>
    <row r="36" spans="1:20" x14ac:dyDescent="0.25">
      <c r="A36" s="7">
        <v>29</v>
      </c>
      <c r="B36" s="14">
        <v>-812.41229471999998</v>
      </c>
      <c r="C36" s="14">
        <v>-812.58786417199997</v>
      </c>
      <c r="D36" s="14">
        <v>-812.63487193100002</v>
      </c>
      <c r="E36" s="14">
        <v>-815.12108336505401</v>
      </c>
      <c r="F36" s="14">
        <v>-815.81294547052403</v>
      </c>
      <c r="G36" s="14">
        <v>-816.03699929176003</v>
      </c>
      <c r="H36" s="14">
        <v>-815.74021636258396</v>
      </c>
      <c r="I36" s="14">
        <v>-815.92193690612203</v>
      </c>
      <c r="J36" s="14">
        <v>-816.71594703680603</v>
      </c>
      <c r="K36" s="14">
        <v>-816.12194554442499</v>
      </c>
      <c r="L36">
        <v>0.24334154</v>
      </c>
      <c r="M36" s="12">
        <v>0.18454480000000001</v>
      </c>
    </row>
    <row r="37" spans="1:20" x14ac:dyDescent="0.25">
      <c r="A37" s="7">
        <v>30</v>
      </c>
      <c r="B37" s="14">
        <v>-778.48090782199995</v>
      </c>
      <c r="C37" s="14">
        <v>-778.65157891900003</v>
      </c>
      <c r="D37" s="14">
        <v>-778.69609054499995</v>
      </c>
      <c r="E37" s="14">
        <v>-781.03467503171305</v>
      </c>
      <c r="F37" s="14">
        <v>-781.70102636344495</v>
      </c>
      <c r="G37" s="14">
        <v>-781.91642968420604</v>
      </c>
      <c r="H37" s="14">
        <v>-781.63355046791298</v>
      </c>
      <c r="I37" s="14">
        <v>-781.812439689097</v>
      </c>
      <c r="J37" s="14">
        <v>-782.55560455626005</v>
      </c>
      <c r="K37" s="14">
        <v>-782.00910229949602</v>
      </c>
      <c r="L37">
        <v>0.23927302</v>
      </c>
      <c r="M37" s="12">
        <v>0.18563653999999999</v>
      </c>
    </row>
    <row r="38" spans="1:20" x14ac:dyDescent="0.25">
      <c r="A38" s="7">
        <v>31</v>
      </c>
      <c r="B38" s="14">
        <v>-737.39617940000005</v>
      </c>
      <c r="C38" s="14">
        <v>-737.56219059800003</v>
      </c>
      <c r="D38" s="14">
        <v>-737.60600372600004</v>
      </c>
      <c r="E38" s="14">
        <v>-739.70731681583004</v>
      </c>
      <c r="F38" s="14">
        <v>-740.331437558993</v>
      </c>
      <c r="G38" s="14">
        <v>-740.53558271098905</v>
      </c>
      <c r="H38" s="14">
        <v>-740.26238606511299</v>
      </c>
      <c r="I38" s="14">
        <v>-740.410090283557</v>
      </c>
      <c r="J38" s="14">
        <v>-741.09547453365303</v>
      </c>
      <c r="K38" s="14">
        <v>-740.64579914022602</v>
      </c>
      <c r="L38">
        <v>0.17914653999999999</v>
      </c>
      <c r="M38" s="12">
        <v>0.12907740000000001</v>
      </c>
    </row>
    <row r="39" spans="1:20" x14ac:dyDescent="0.25">
      <c r="A39" s="7">
        <v>32</v>
      </c>
      <c r="B39" s="14">
        <v>-891.04112438599998</v>
      </c>
      <c r="C39" s="14">
        <v>-891.23760137500005</v>
      </c>
      <c r="D39" s="14">
        <v>-891.28779705199997</v>
      </c>
      <c r="E39" s="14">
        <v>-894.01980247502001</v>
      </c>
      <c r="F39" s="14">
        <v>-894.79007910965299</v>
      </c>
      <c r="G39" s="14">
        <v>-895.034778138467</v>
      </c>
      <c r="H39" s="14">
        <v>-894.72183717258099</v>
      </c>
      <c r="I39" s="14">
        <v>-894.95172905795198</v>
      </c>
      <c r="J39" s="14">
        <v>-895.79065897498594</v>
      </c>
      <c r="K39" s="14">
        <v>-895.13283772145996</v>
      </c>
      <c r="L39">
        <v>0.31814000999999997</v>
      </c>
      <c r="M39" s="12">
        <v>0.25698968999999999</v>
      </c>
    </row>
    <row r="40" spans="1:20" x14ac:dyDescent="0.25">
      <c r="A40" s="7">
        <v>33</v>
      </c>
      <c r="B40" s="14">
        <v>-890.97712427099998</v>
      </c>
      <c r="C40" s="14">
        <v>-891.09744134699997</v>
      </c>
      <c r="D40" s="14">
        <v>-891.12862412100003</v>
      </c>
      <c r="E40" s="14">
        <v>-892.83928422879205</v>
      </c>
      <c r="F40" s="14">
        <v>-893.31554518169003</v>
      </c>
      <c r="G40" s="14">
        <v>-893.46823455429796</v>
      </c>
      <c r="H40" s="14">
        <v>-893.27346604457</v>
      </c>
      <c r="I40" s="14">
        <v>-893.42450222078901</v>
      </c>
      <c r="J40" s="14">
        <v>-894.21163376136406</v>
      </c>
      <c r="K40" s="14">
        <v>-894.55998166120105</v>
      </c>
      <c r="L40">
        <v>0.19098551</v>
      </c>
      <c r="M40" s="12">
        <v>0.14398548999999999</v>
      </c>
    </row>
    <row r="41" spans="1:20" x14ac:dyDescent="0.25">
      <c r="A41" s="7">
        <v>34</v>
      </c>
      <c r="B41" s="14">
        <v>-893.43210302099999</v>
      </c>
      <c r="C41" s="14">
        <v>-893.55619248599999</v>
      </c>
      <c r="D41" s="14">
        <v>-893.58821858500005</v>
      </c>
      <c r="E41" s="14">
        <v>-895.218218607008</v>
      </c>
      <c r="F41" s="14">
        <v>-895.69503902285601</v>
      </c>
      <c r="G41" s="14">
        <v>-895.84961757999304</v>
      </c>
      <c r="H41" s="14">
        <v>-895.64147265215297</v>
      </c>
      <c r="I41" s="14">
        <v>-895.78564420026601</v>
      </c>
      <c r="J41" s="14">
        <v>-896.54937707288695</v>
      </c>
      <c r="K41" s="14">
        <v>-896.95939718335796</v>
      </c>
      <c r="L41">
        <v>0.16853219</v>
      </c>
      <c r="M41" s="12">
        <v>0.11910273</v>
      </c>
    </row>
    <row r="42" spans="1:20" x14ac:dyDescent="0.25">
      <c r="A42" s="7">
        <v>35</v>
      </c>
      <c r="B42" s="14">
        <v>-531.35131328900002</v>
      </c>
      <c r="C42" s="14">
        <v>-531.46721104200003</v>
      </c>
      <c r="D42" s="14">
        <v>-531.49718823900002</v>
      </c>
      <c r="E42" s="14">
        <v>-533.170825328565</v>
      </c>
      <c r="F42" s="14">
        <v>-533.63229819513003</v>
      </c>
      <c r="G42" s="14">
        <v>-533.77907718928702</v>
      </c>
      <c r="H42" s="14">
        <v>-533.59263804759496</v>
      </c>
      <c r="I42" s="14">
        <v>-533.73520456133497</v>
      </c>
      <c r="J42" s="14">
        <v>-534.27413677677202</v>
      </c>
      <c r="K42" s="14">
        <v>-533.812134773568</v>
      </c>
      <c r="L42">
        <v>0.19446384999999999</v>
      </c>
      <c r="M42" s="12">
        <v>0.14885017</v>
      </c>
    </row>
    <row r="44" spans="1:20" x14ac:dyDescent="0.25">
      <c r="A44"/>
    </row>
    <row r="45" spans="1:20" x14ac:dyDescent="0.25">
      <c r="A4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E9E0-BFED-44F2-8092-073DDEDE98F1}">
  <dimension ref="A1:M45"/>
  <sheetViews>
    <sheetView zoomScale="160" zoomScaleNormal="160" workbookViewId="0">
      <selection activeCell="M9" sqref="M9"/>
    </sheetView>
  </sheetViews>
  <sheetFormatPr defaultRowHeight="15" x14ac:dyDescent="0.25"/>
  <cols>
    <col min="1" max="1" width="13.28515625" style="8" bestFit="1" customWidth="1"/>
    <col min="2" max="4" width="10.42578125" bestFit="1" customWidth="1"/>
    <col min="5" max="5" width="10.5703125" bestFit="1" customWidth="1"/>
    <col min="6" max="6" width="10.42578125" bestFit="1" customWidth="1"/>
    <col min="7" max="7" width="10.7109375" bestFit="1" customWidth="1"/>
    <col min="8" max="8" width="10.42578125" bestFit="1" customWidth="1"/>
    <col min="9" max="9" width="12.42578125" bestFit="1" customWidth="1"/>
    <col min="10" max="10" width="11.42578125" bestFit="1" customWidth="1"/>
    <col min="11" max="11" width="12.42578125" bestFit="1" customWidth="1"/>
  </cols>
  <sheetData>
    <row r="1" spans="1:13" x14ac:dyDescent="0.25">
      <c r="A1" s="10" t="s">
        <v>35</v>
      </c>
      <c r="B1" t="s">
        <v>76</v>
      </c>
      <c r="C1" t="s">
        <v>77</v>
      </c>
      <c r="D1" t="s">
        <v>78</v>
      </c>
      <c r="E1" t="s">
        <v>74</v>
      </c>
      <c r="F1" t="s">
        <v>75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87</v>
      </c>
      <c r="M1" t="s">
        <v>86</v>
      </c>
    </row>
    <row r="2" spans="1:13" x14ac:dyDescent="0.25">
      <c r="A2" s="7" t="s">
        <v>59</v>
      </c>
      <c r="B2">
        <v>-678.582666862</v>
      </c>
      <c r="C2">
        <v>-678.73247080500005</v>
      </c>
      <c r="D2">
        <v>-678.77255577599999</v>
      </c>
      <c r="E2">
        <v>-680.72785459158501</v>
      </c>
      <c r="F2">
        <v>-681.30171045312102</v>
      </c>
      <c r="G2">
        <v>-681.48985901482797</v>
      </c>
      <c r="H2">
        <v>-681.240154165577</v>
      </c>
      <c r="I2">
        <v>-681.37942538699997</v>
      </c>
      <c r="J2">
        <v>-682.01321587327004</v>
      </c>
      <c r="K2">
        <v>-681.58593677557599</v>
      </c>
      <c r="L2">
        <v>0.16126410999999999</v>
      </c>
      <c r="M2">
        <v>0.11184118999999999</v>
      </c>
    </row>
    <row r="3" spans="1:13" x14ac:dyDescent="0.25">
      <c r="A3" s="7" t="s">
        <v>60</v>
      </c>
      <c r="B3">
        <v>-777.44497070499995</v>
      </c>
      <c r="C3">
        <v>-777.61546494300001</v>
      </c>
      <c r="D3">
        <v>-777.66058730999998</v>
      </c>
      <c r="E3">
        <v>-779.93863437038704</v>
      </c>
      <c r="F3">
        <v>-780.59793945403305</v>
      </c>
      <c r="G3">
        <v>-780.81287434838305</v>
      </c>
      <c r="H3">
        <v>-780.52883118756699</v>
      </c>
      <c r="I3">
        <v>-780.70217708299697</v>
      </c>
      <c r="J3">
        <v>-781.45285250683503</v>
      </c>
      <c r="K3">
        <v>-780.90448473800802</v>
      </c>
      <c r="L3">
        <v>0.21618618000000001</v>
      </c>
      <c r="M3">
        <v>0.16255912</v>
      </c>
    </row>
    <row r="4" spans="1:13" x14ac:dyDescent="0.25">
      <c r="A4" s="7" t="s">
        <v>61</v>
      </c>
      <c r="B4">
        <v>-590.21495320899999</v>
      </c>
      <c r="C4">
        <v>-590.346445238</v>
      </c>
      <c r="D4">
        <v>-590.379544958</v>
      </c>
      <c r="E4">
        <v>-592.19154098043498</v>
      </c>
      <c r="F4">
        <v>-592.70318390526495</v>
      </c>
      <c r="G4">
        <v>-592.86581761561001</v>
      </c>
      <c r="H4">
        <v>-592.65972791220895</v>
      </c>
      <c r="I4">
        <v>-592.815230909354</v>
      </c>
      <c r="J4">
        <v>-593.39701495951704</v>
      </c>
      <c r="K4">
        <v>-592.91692695223799</v>
      </c>
      <c r="L4">
        <v>0.21098235000000001</v>
      </c>
      <c r="M4">
        <v>0.16234023</v>
      </c>
    </row>
    <row r="5" spans="1:13" x14ac:dyDescent="0.25">
      <c r="A5" s="7" t="s">
        <v>57</v>
      </c>
      <c r="B5">
        <v>-473.96247010899998</v>
      </c>
      <c r="C5">
        <v>-474.06731563199997</v>
      </c>
      <c r="D5">
        <v>-474.09486623800001</v>
      </c>
      <c r="E5">
        <v>-475.60646333049499</v>
      </c>
      <c r="F5">
        <v>-476.02658207729002</v>
      </c>
      <c r="G5">
        <v>-476.15939710721398</v>
      </c>
      <c r="H5">
        <v>-475.987848438681</v>
      </c>
      <c r="I5">
        <v>-476.13233620786298</v>
      </c>
      <c r="J5">
        <v>-476.57362085712703</v>
      </c>
      <c r="K5">
        <v>-476.19206427895801</v>
      </c>
      <c r="L5">
        <v>0.21378795</v>
      </c>
      <c r="M5">
        <v>0.16678826999999999</v>
      </c>
    </row>
    <row r="6" spans="1:13" x14ac:dyDescent="0.25">
      <c r="A6" s="7" t="s">
        <v>58</v>
      </c>
      <c r="B6">
        <v>-473.96247010899998</v>
      </c>
      <c r="C6">
        <v>-474.06731563199997</v>
      </c>
      <c r="D6">
        <v>-474.09486623800001</v>
      </c>
      <c r="E6">
        <v>-475.60646333049499</v>
      </c>
      <c r="F6">
        <v>-476.02658207729002</v>
      </c>
      <c r="G6">
        <v>-476.15939710721398</v>
      </c>
      <c r="H6">
        <v>-475.987848438681</v>
      </c>
      <c r="I6">
        <v>-476.13233620786298</v>
      </c>
      <c r="J6">
        <v>-476.57362085712703</v>
      </c>
      <c r="K6">
        <v>-476.19206427895801</v>
      </c>
      <c r="L6">
        <v>0.21378795</v>
      </c>
      <c r="M6">
        <v>0.16678826999999999</v>
      </c>
    </row>
    <row r="7" spans="1:13" x14ac:dyDescent="0.25">
      <c r="A7" s="7" t="s">
        <v>62</v>
      </c>
      <c r="B7">
        <v>-492.649563247</v>
      </c>
      <c r="C7">
        <v>-492.75880600699998</v>
      </c>
      <c r="D7">
        <v>-492.787621489</v>
      </c>
      <c r="E7">
        <v>-494.27553937548601</v>
      </c>
      <c r="F7">
        <v>-494.70390273834897</v>
      </c>
      <c r="G7">
        <v>-494.84199417651803</v>
      </c>
      <c r="H7">
        <v>-494.66316851411199</v>
      </c>
      <c r="I7">
        <v>-494.79149223426799</v>
      </c>
      <c r="J7">
        <v>-495.25488289340598</v>
      </c>
      <c r="K7">
        <v>-494.89036606827398</v>
      </c>
      <c r="L7">
        <v>0.18104359</v>
      </c>
      <c r="M7">
        <v>0.13499576999999999</v>
      </c>
    </row>
    <row r="8" spans="1:13" x14ac:dyDescent="0.25">
      <c r="A8" s="7" t="s">
        <v>63</v>
      </c>
      <c r="B8">
        <v>-662.67533896700002</v>
      </c>
      <c r="C8">
        <v>-662.82108322299996</v>
      </c>
      <c r="D8">
        <v>-662.85991675399998</v>
      </c>
      <c r="E8">
        <v>-664.767479063633</v>
      </c>
      <c r="F8">
        <v>-665.32936982692001</v>
      </c>
      <c r="G8">
        <v>-665.51321979810496</v>
      </c>
      <c r="H8">
        <v>-665.26909219285994</v>
      </c>
      <c r="I8">
        <v>-665.40948846305503</v>
      </c>
      <c r="J8">
        <v>-666.03781825422595</v>
      </c>
      <c r="K8">
        <v>-665.60057533521797</v>
      </c>
      <c r="L8">
        <v>0.17324916000000001</v>
      </c>
      <c r="M8">
        <v>0.12418722</v>
      </c>
    </row>
    <row r="9" spans="1:13" x14ac:dyDescent="0.25">
      <c r="A9" s="7" t="s">
        <v>64</v>
      </c>
      <c r="B9">
        <v>-891.02600877999998</v>
      </c>
      <c r="C9">
        <v>-891.14653240200005</v>
      </c>
      <c r="D9">
        <v>-891.17755669999997</v>
      </c>
      <c r="E9">
        <v>-892.86787299998502</v>
      </c>
      <c r="F9">
        <v>-893.34388639739097</v>
      </c>
      <c r="G9">
        <v>-893.49704181556797</v>
      </c>
      <c r="H9">
        <v>-893.30159581748796</v>
      </c>
      <c r="I9">
        <v>-893.45531995347301</v>
      </c>
      <c r="J9">
        <v>-894.24002208870297</v>
      </c>
      <c r="K9">
        <v>-894.58819505126803</v>
      </c>
      <c r="L9">
        <v>0.18964159999999999</v>
      </c>
      <c r="M9">
        <v>0.14005098999999999</v>
      </c>
    </row>
    <row r="10" spans="1:13" x14ac:dyDescent="0.25">
      <c r="A10" s="7" t="s">
        <v>65</v>
      </c>
      <c r="B10">
        <v>-741.577070048</v>
      </c>
      <c r="C10">
        <v>-741.73821499600001</v>
      </c>
      <c r="D10">
        <v>-741.78075933399998</v>
      </c>
      <c r="E10">
        <v>-744.02456855732601</v>
      </c>
      <c r="F10">
        <v>-744.662191879445</v>
      </c>
      <c r="G10">
        <v>-744.86839935895102</v>
      </c>
      <c r="H10">
        <v>-744.59812299696796</v>
      </c>
      <c r="I10">
        <v>-744.78225243207703</v>
      </c>
      <c r="J10">
        <v>-745.51027668510096</v>
      </c>
      <c r="K10">
        <v>-744.93650906581297</v>
      </c>
      <c r="L10">
        <v>0.23974466</v>
      </c>
      <c r="M10">
        <v>0.18452550000000001</v>
      </c>
    </row>
    <row r="11" spans="1:13" x14ac:dyDescent="0.25">
      <c r="A11" s="7" t="s">
        <v>66</v>
      </c>
      <c r="B11">
        <v>-951.906449565</v>
      </c>
      <c r="C11">
        <v>-952.11615899499998</v>
      </c>
      <c r="D11">
        <v>-952.16832754500001</v>
      </c>
      <c r="E11">
        <v>-955.097447551036</v>
      </c>
      <c r="F11">
        <v>-955.92693523033699</v>
      </c>
      <c r="G11">
        <v>-956.18886731693306</v>
      </c>
      <c r="H11">
        <v>-955.84203308305996</v>
      </c>
      <c r="I11">
        <v>-956.09744626703502</v>
      </c>
      <c r="J11">
        <v>-956.980567232</v>
      </c>
      <c r="K11">
        <v>-956.29035435224705</v>
      </c>
      <c r="L11">
        <v>0.36870283999999998</v>
      </c>
      <c r="M11">
        <v>0.30330977999999997</v>
      </c>
    </row>
    <row r="12" spans="1:13" x14ac:dyDescent="0.25">
      <c r="A12" s="7">
        <v>10</v>
      </c>
      <c r="B12">
        <v>-1045.806131345</v>
      </c>
      <c r="C12">
        <v>-1045.950832663</v>
      </c>
      <c r="D12">
        <v>-1045.9887848440001</v>
      </c>
      <c r="E12">
        <v>-1047.8003450500601</v>
      </c>
      <c r="F12">
        <v>-1048.3566247542001</v>
      </c>
      <c r="G12">
        <v>-1048.54036874334</v>
      </c>
      <c r="H12">
        <v>-1048.2940114119299</v>
      </c>
      <c r="I12">
        <v>-1048.4373445318399</v>
      </c>
      <c r="J12">
        <v>-1049.27703769203</v>
      </c>
      <c r="K12">
        <v>-1050.0062909758601</v>
      </c>
      <c r="L12">
        <v>0.15223307999999999</v>
      </c>
      <c r="M12">
        <v>0.10208481</v>
      </c>
    </row>
    <row r="13" spans="1:13" x14ac:dyDescent="0.25">
      <c r="A13" s="7">
        <v>11</v>
      </c>
      <c r="B13">
        <v>-602.60900029499999</v>
      </c>
      <c r="C13">
        <v>-602.73668109899995</v>
      </c>
      <c r="D13">
        <v>-602.77140189800002</v>
      </c>
      <c r="E13">
        <v>-604.51944717167601</v>
      </c>
      <c r="F13">
        <v>-605.02152832117099</v>
      </c>
      <c r="G13">
        <v>-605.18693930991503</v>
      </c>
      <c r="H13">
        <v>-604.96634972390802</v>
      </c>
      <c r="I13">
        <v>-605.08535245836003</v>
      </c>
      <c r="J13">
        <v>-605.67699525721503</v>
      </c>
      <c r="K13">
        <v>-605.26040841439499</v>
      </c>
      <c r="L13">
        <v>0.13342061999999999</v>
      </c>
      <c r="M13">
        <v>8.9322550000000001E-2</v>
      </c>
    </row>
    <row r="14" spans="1:13" x14ac:dyDescent="0.25">
      <c r="A14" s="7">
        <v>12</v>
      </c>
      <c r="B14">
        <v>-640.80384780500003</v>
      </c>
      <c r="C14">
        <v>-640.94555467500004</v>
      </c>
      <c r="D14">
        <v>-640.983725026</v>
      </c>
      <c r="E14">
        <v>-642.79293930525</v>
      </c>
      <c r="F14">
        <v>-643.33450391029805</v>
      </c>
      <c r="G14">
        <v>-643.51293183728706</v>
      </c>
      <c r="H14">
        <v>-643.275108966331</v>
      </c>
      <c r="I14">
        <v>-643.40474387248696</v>
      </c>
      <c r="J14">
        <v>-643.99721702900194</v>
      </c>
      <c r="K14">
        <v>-643.60619838427897</v>
      </c>
      <c r="L14">
        <v>0.15469042</v>
      </c>
      <c r="M14">
        <v>0.10450097999999999</v>
      </c>
    </row>
    <row r="15" spans="1:13" x14ac:dyDescent="0.25">
      <c r="A15" s="7">
        <v>13</v>
      </c>
      <c r="B15">
        <v>-564.65634946600005</v>
      </c>
      <c r="C15">
        <v>-564.77797812999995</v>
      </c>
      <c r="D15">
        <v>-564.81078994100005</v>
      </c>
      <c r="E15">
        <v>-566.44731684943201</v>
      </c>
      <c r="F15">
        <v>-566.92128306517395</v>
      </c>
      <c r="G15">
        <v>-567.07729759757797</v>
      </c>
      <c r="H15">
        <v>-566.87067004693904</v>
      </c>
      <c r="I15">
        <v>-566.98451922261495</v>
      </c>
      <c r="J15">
        <v>-567.52770456464395</v>
      </c>
      <c r="K15">
        <v>-567.15006134919395</v>
      </c>
      <c r="L15">
        <v>0.12594843999999999</v>
      </c>
      <c r="M15">
        <v>8.2950389999999999E-2</v>
      </c>
    </row>
    <row r="16" spans="1:13" x14ac:dyDescent="0.25">
      <c r="A16" s="7">
        <v>14</v>
      </c>
      <c r="B16">
        <v>-2948.0117701099998</v>
      </c>
      <c r="C16">
        <v>-2948.166291129</v>
      </c>
      <c r="D16">
        <v>-2948.1908469479999</v>
      </c>
      <c r="E16">
        <v>-2949.37077384227</v>
      </c>
      <c r="F16">
        <v>-2949.856410377</v>
      </c>
      <c r="G16">
        <v>-2950.0350674261199</v>
      </c>
      <c r="H16">
        <v>-2949.8068822802702</v>
      </c>
      <c r="I16">
        <v>-2949.9027567042499</v>
      </c>
      <c r="J16">
        <v>-2951.25543011334</v>
      </c>
      <c r="K16">
        <v>-2981.8778545728501</v>
      </c>
      <c r="L16">
        <v>9.2999280000000004E-2</v>
      </c>
      <c r="M16">
        <v>5.0804429999999998E-2</v>
      </c>
    </row>
    <row r="17" spans="1:13" x14ac:dyDescent="0.25">
      <c r="A17" s="7">
        <v>15</v>
      </c>
      <c r="B17">
        <v>-930.23309693700003</v>
      </c>
      <c r="C17">
        <v>-930.36508071699996</v>
      </c>
      <c r="D17">
        <v>-930.39876806799998</v>
      </c>
      <c r="E17">
        <v>-932.11275295067401</v>
      </c>
      <c r="F17">
        <v>-932.61608904716002</v>
      </c>
      <c r="G17">
        <v>-932.77996819345799</v>
      </c>
      <c r="H17">
        <v>-932.56364148565501</v>
      </c>
      <c r="I17">
        <v>-932.70401554672503</v>
      </c>
      <c r="J17">
        <v>-933.51933298070401</v>
      </c>
      <c r="K17">
        <v>-933.89624514447496</v>
      </c>
      <c r="L17">
        <v>0.15199307000000001</v>
      </c>
      <c r="M17">
        <v>0.10429521999999999</v>
      </c>
    </row>
    <row r="18" spans="1:13" x14ac:dyDescent="0.25">
      <c r="A18" s="7">
        <v>16</v>
      </c>
      <c r="B18">
        <v>-629.11265128499997</v>
      </c>
      <c r="C18">
        <v>-629.25376541399999</v>
      </c>
      <c r="D18">
        <v>-629.29051306500003</v>
      </c>
      <c r="E18">
        <v>-631.21460006749703</v>
      </c>
      <c r="F18">
        <v>-631.76795342796095</v>
      </c>
      <c r="G18">
        <v>-631.945092402206</v>
      </c>
      <c r="H18">
        <v>-631.70966267538995</v>
      </c>
      <c r="I18">
        <v>-631.88161324762098</v>
      </c>
      <c r="J18">
        <v>-632.46895494621697</v>
      </c>
      <c r="K18">
        <v>-632.003829959163</v>
      </c>
      <c r="L18">
        <v>0.24227636999999999</v>
      </c>
      <c r="M18">
        <v>0.18945685000000001</v>
      </c>
    </row>
    <row r="19" spans="1:13" x14ac:dyDescent="0.25">
      <c r="A19" s="7">
        <v>17</v>
      </c>
      <c r="B19">
        <v>-625.61843095999996</v>
      </c>
      <c r="C19">
        <v>-625.75567963399999</v>
      </c>
      <c r="D19">
        <v>-625.79191604300001</v>
      </c>
      <c r="E19">
        <v>-627.65283619022705</v>
      </c>
      <c r="F19">
        <v>-628.18630208167895</v>
      </c>
      <c r="G19">
        <v>-628.36003302143195</v>
      </c>
      <c r="H19">
        <v>-628.131208968995</v>
      </c>
      <c r="I19">
        <v>-628.26946498465702</v>
      </c>
      <c r="J19">
        <v>-628.88778384410205</v>
      </c>
      <c r="K19">
        <v>-628.42554604755401</v>
      </c>
      <c r="L19">
        <v>0.17405175000000001</v>
      </c>
      <c r="M19">
        <v>0.12640552999999999</v>
      </c>
    </row>
    <row r="20" spans="1:13" x14ac:dyDescent="0.25">
      <c r="A20" s="7">
        <v>18</v>
      </c>
      <c r="B20">
        <v>-888.533764754</v>
      </c>
      <c r="C20">
        <v>-888.65166669400003</v>
      </c>
      <c r="D20">
        <v>-888.68309857700001</v>
      </c>
      <c r="E20">
        <v>-890.307734616875</v>
      </c>
      <c r="F20">
        <v>-890.77336107209499</v>
      </c>
      <c r="G20">
        <v>-890.92573171570098</v>
      </c>
      <c r="H20">
        <v>-890.72253069096701</v>
      </c>
      <c r="I20">
        <v>-890.85568500821603</v>
      </c>
      <c r="J20">
        <v>-891.627372777255</v>
      </c>
      <c r="K20">
        <v>-892.03167423158402</v>
      </c>
      <c r="L20">
        <v>0.14707300000000001</v>
      </c>
      <c r="M20">
        <v>0.10117375000000001</v>
      </c>
    </row>
    <row r="21" spans="1:13" x14ac:dyDescent="0.25">
      <c r="A21" s="7" t="s">
        <v>69</v>
      </c>
      <c r="B21">
        <v>-530.477816856</v>
      </c>
      <c r="C21">
        <v>-530.59505561699996</v>
      </c>
      <c r="D21">
        <v>-530.62574059500002</v>
      </c>
      <c r="E21">
        <v>-532.24969967275103</v>
      </c>
      <c r="F21">
        <v>-532.70949345175904</v>
      </c>
      <c r="G21">
        <v>-532.85683701476205</v>
      </c>
      <c r="H21">
        <v>-532.66659509814497</v>
      </c>
      <c r="I21">
        <v>-532.79785549087603</v>
      </c>
      <c r="J21">
        <v>-533.30931563513604</v>
      </c>
      <c r="K21">
        <v>-532.90847127363497</v>
      </c>
      <c r="L21">
        <v>0.18656320000000001</v>
      </c>
      <c r="M21">
        <v>0.14040527999999999</v>
      </c>
    </row>
    <row r="22" spans="1:13" x14ac:dyDescent="0.25">
      <c r="A22" s="7" t="s">
        <v>70</v>
      </c>
      <c r="B22">
        <v>-529.96001792799996</v>
      </c>
      <c r="C22">
        <v>-530.07444725699997</v>
      </c>
      <c r="D22">
        <v>-530.10478191100003</v>
      </c>
      <c r="E22">
        <v>-531.74819961676906</v>
      </c>
      <c r="F22">
        <v>-532.20614894845698</v>
      </c>
      <c r="G22">
        <v>-532.35371762220097</v>
      </c>
      <c r="H22">
        <v>-532.15461715354297</v>
      </c>
      <c r="I22">
        <v>-532.28188724393897</v>
      </c>
      <c r="J22">
        <v>-532.80578415936895</v>
      </c>
      <c r="K22">
        <v>-532.39647982854001</v>
      </c>
      <c r="L22">
        <v>0.17052139999999999</v>
      </c>
      <c r="M22">
        <v>0.12510012000000001</v>
      </c>
    </row>
    <row r="23" spans="1:13" x14ac:dyDescent="0.25">
      <c r="A23" s="7">
        <v>20</v>
      </c>
      <c r="B23">
        <v>-740.75435931699997</v>
      </c>
      <c r="C23">
        <v>-740.91791560700005</v>
      </c>
      <c r="D23">
        <v>-740.96108389799997</v>
      </c>
      <c r="E23">
        <v>-743.15507848536299</v>
      </c>
      <c r="F23">
        <v>-743.78942439208595</v>
      </c>
      <c r="G23">
        <v>-743.99488863485794</v>
      </c>
      <c r="H23">
        <v>-743.72281740414701</v>
      </c>
      <c r="I23">
        <v>-743.89544782965504</v>
      </c>
      <c r="J23">
        <v>-744.59540891522795</v>
      </c>
      <c r="K23">
        <v>-744.08364850857299</v>
      </c>
      <c r="L23">
        <v>0.23122121000000001</v>
      </c>
      <c r="M23">
        <v>0.17590669</v>
      </c>
    </row>
    <row r="24" spans="1:13" x14ac:dyDescent="0.25">
      <c r="A24" s="7">
        <v>21</v>
      </c>
      <c r="B24">
        <v>-852.77124064099996</v>
      </c>
      <c r="C24">
        <v>-852.95698931599998</v>
      </c>
      <c r="D24">
        <v>-853.00635500600004</v>
      </c>
      <c r="E24">
        <v>-855.63023116475802</v>
      </c>
      <c r="F24">
        <v>-856.36570614933896</v>
      </c>
      <c r="G24">
        <v>-856.60198462560902</v>
      </c>
      <c r="H24">
        <v>-856.29197337304197</v>
      </c>
      <c r="I24">
        <v>-856.50424883036999</v>
      </c>
      <c r="J24">
        <v>-857.31784894816701</v>
      </c>
      <c r="K24">
        <v>-856.68815178585601</v>
      </c>
      <c r="L24">
        <v>0.29505512</v>
      </c>
      <c r="M24">
        <v>0.23348632999999999</v>
      </c>
    </row>
    <row r="25" spans="1:13" x14ac:dyDescent="0.25">
      <c r="A25" s="7">
        <v>22</v>
      </c>
      <c r="B25">
        <v>-551.01700975100005</v>
      </c>
      <c r="C25">
        <v>-551.14041872600001</v>
      </c>
      <c r="D25">
        <v>-551.17280131099994</v>
      </c>
      <c r="E25">
        <v>-552.82617684063496</v>
      </c>
      <c r="F25">
        <v>-553.303860401615</v>
      </c>
      <c r="G25">
        <v>-553.45840509505899</v>
      </c>
      <c r="H25">
        <v>-553.25243668902203</v>
      </c>
      <c r="I25">
        <v>-553.38877544234003</v>
      </c>
      <c r="J25">
        <v>-553.90710145290598</v>
      </c>
      <c r="K25">
        <v>-553.51726343968903</v>
      </c>
      <c r="L25">
        <v>0.18380076000000001</v>
      </c>
      <c r="M25">
        <v>0.13552639</v>
      </c>
    </row>
    <row r="26" spans="1:13" x14ac:dyDescent="0.25">
      <c r="A26" s="7">
        <v>23</v>
      </c>
      <c r="B26">
        <v>-567.06774181900005</v>
      </c>
      <c r="C26">
        <v>-567.19201192000003</v>
      </c>
      <c r="D26">
        <v>-567.22536473000002</v>
      </c>
      <c r="E26">
        <v>-568.89505651909201</v>
      </c>
      <c r="F26">
        <v>-569.38090984720895</v>
      </c>
      <c r="G26">
        <v>-569.53900534574996</v>
      </c>
      <c r="H26">
        <v>-569.32829299820503</v>
      </c>
      <c r="I26">
        <v>-569.46289099298895</v>
      </c>
      <c r="J26">
        <v>-569.98734269471402</v>
      </c>
      <c r="K26">
        <v>-569.60754843880704</v>
      </c>
      <c r="L26">
        <v>0.17152653000000001</v>
      </c>
      <c r="M26">
        <v>0.12284572000000001</v>
      </c>
    </row>
    <row r="27" spans="1:13" x14ac:dyDescent="0.25">
      <c r="A27" s="7">
        <v>24</v>
      </c>
      <c r="B27">
        <v>-723.32819247999998</v>
      </c>
      <c r="C27">
        <v>-723.48672267400002</v>
      </c>
      <c r="D27">
        <v>-723.527526921</v>
      </c>
      <c r="E27">
        <v>-725.79833688710403</v>
      </c>
      <c r="F27">
        <v>-726.42933208033503</v>
      </c>
      <c r="G27">
        <v>-726.62871860372002</v>
      </c>
      <c r="H27">
        <v>-726.37203881094194</v>
      </c>
      <c r="I27">
        <v>-726.57317163512198</v>
      </c>
      <c r="J27">
        <v>-727.27304643709704</v>
      </c>
      <c r="K27">
        <v>-726.68733090435501</v>
      </c>
      <c r="L27">
        <v>0.28909980000000002</v>
      </c>
      <c r="M27">
        <v>0.2353972</v>
      </c>
    </row>
    <row r="28" spans="1:13" x14ac:dyDescent="0.25">
      <c r="A28" s="7">
        <v>25</v>
      </c>
      <c r="B28">
        <v>-701.52896149100002</v>
      </c>
      <c r="C28">
        <v>-701.68403360900004</v>
      </c>
      <c r="D28">
        <v>-701.72436686699996</v>
      </c>
      <c r="E28">
        <v>-703.893161695034</v>
      </c>
      <c r="F28">
        <v>-704.50425847480597</v>
      </c>
      <c r="G28">
        <v>-704.69936711039304</v>
      </c>
      <c r="H28">
        <v>-704.44781434479705</v>
      </c>
      <c r="I28">
        <v>-704.63273033313101</v>
      </c>
      <c r="J28">
        <v>-705.30310055894802</v>
      </c>
      <c r="K28">
        <v>-704.76261773017302</v>
      </c>
      <c r="L28">
        <v>0.26925027000000001</v>
      </c>
      <c r="M28">
        <v>0.21242939999999999</v>
      </c>
    </row>
    <row r="29" spans="1:13" x14ac:dyDescent="0.25">
      <c r="A29" s="7" t="s">
        <v>85</v>
      </c>
      <c r="B29">
        <v>-589.18239373400002</v>
      </c>
      <c r="C29">
        <v>-589.31558305900001</v>
      </c>
      <c r="D29">
        <v>-589.35072493500002</v>
      </c>
      <c r="E29">
        <v>-590.95877341910204</v>
      </c>
      <c r="F29">
        <v>-591.45134896178604</v>
      </c>
      <c r="G29">
        <v>-591.61322995187095</v>
      </c>
      <c r="H29">
        <v>-591.40540328672103</v>
      </c>
      <c r="I29" s="9">
        <v>-591.51839050811998</v>
      </c>
      <c r="J29">
        <v>-592.06250601537397</v>
      </c>
      <c r="K29">
        <v>-591.71953111810296</v>
      </c>
      <c r="L29">
        <v>0.12786510000000001</v>
      </c>
      <c r="M29">
        <v>8.5774199999999995E-2</v>
      </c>
    </row>
    <row r="30" spans="1:13" x14ac:dyDescent="0.25">
      <c r="A30" s="7" t="s">
        <v>84</v>
      </c>
      <c r="B30">
        <v>-589.17895169999997</v>
      </c>
      <c r="C30">
        <v>-589.31223823799996</v>
      </c>
      <c r="D30">
        <v>-589.34738378500003</v>
      </c>
      <c r="E30">
        <v>-590.953755027998</v>
      </c>
      <c r="F30">
        <v>-591.44659975195702</v>
      </c>
      <c r="G30">
        <v>-591.60854152826903</v>
      </c>
      <c r="H30">
        <v>-591.39955956539404</v>
      </c>
      <c r="I30" s="9">
        <v>-591.51309454510999</v>
      </c>
      <c r="J30">
        <v>-592.05778435845195</v>
      </c>
      <c r="K30">
        <v>-591.71366560920501</v>
      </c>
      <c r="L30">
        <v>0.12800755999999999</v>
      </c>
      <c r="M30">
        <v>8.58569E-2</v>
      </c>
    </row>
    <row r="31" spans="1:13" x14ac:dyDescent="0.25">
      <c r="A31" s="7" t="s">
        <v>68</v>
      </c>
      <c r="B31" s="16">
        <v>-588.70646125799999</v>
      </c>
      <c r="C31" s="16">
        <v>-588.83620388199995</v>
      </c>
      <c r="D31" s="16">
        <v>-588.87096485300003</v>
      </c>
      <c r="E31" s="16">
        <v>-590.495042250045</v>
      </c>
      <c r="F31" s="16">
        <v>-590.98556336006197</v>
      </c>
      <c r="G31" s="16">
        <v>-591.14750681044598</v>
      </c>
      <c r="H31" s="16">
        <v>-590.93272938353596</v>
      </c>
      <c r="I31" s="16">
        <v>-591.51839050811998</v>
      </c>
      <c r="J31" s="16">
        <v>-591.59647126728305</v>
      </c>
      <c r="K31" s="16">
        <v>-591.24690762762896</v>
      </c>
      <c r="L31">
        <v>0.1145626</v>
      </c>
      <c r="M31">
        <v>7.2872279999999998E-2</v>
      </c>
    </row>
    <row r="32" spans="1:13" x14ac:dyDescent="0.25">
      <c r="A32" s="7" t="s">
        <v>67</v>
      </c>
      <c r="B32" s="16">
        <v>-588.70646125799999</v>
      </c>
      <c r="C32" s="16">
        <v>-588.83620388199995</v>
      </c>
      <c r="D32" s="16">
        <v>-588.87096485300003</v>
      </c>
      <c r="E32" s="16">
        <v>-590.495042250045</v>
      </c>
      <c r="F32" s="16">
        <v>-590.98556336006197</v>
      </c>
      <c r="G32" s="16">
        <v>-591.14750681044598</v>
      </c>
      <c r="H32" s="16">
        <v>-590.93272938353596</v>
      </c>
      <c r="I32" s="16">
        <v>-591.51839050811998</v>
      </c>
      <c r="J32" s="16">
        <v>-591.59647126728305</v>
      </c>
      <c r="K32" s="16">
        <v>-591.24690762762896</v>
      </c>
      <c r="L32">
        <v>0.1145626</v>
      </c>
      <c r="M32">
        <v>7.2872279999999998E-2</v>
      </c>
    </row>
    <row r="33" spans="1:13" x14ac:dyDescent="0.25">
      <c r="A33" s="7">
        <v>27</v>
      </c>
      <c r="B33">
        <v>-644.14784043500003</v>
      </c>
      <c r="C33">
        <v>-644.28743085799999</v>
      </c>
      <c r="D33">
        <v>-644.32361113900004</v>
      </c>
      <c r="E33">
        <v>-646.27482450627099</v>
      </c>
      <c r="F33">
        <v>-646.823943572193</v>
      </c>
      <c r="G33">
        <v>-647.00083880453099</v>
      </c>
      <c r="H33">
        <v>-646.77493014807601</v>
      </c>
      <c r="I33">
        <v>-646.93169082996701</v>
      </c>
      <c r="J33">
        <v>-647.57042486452201</v>
      </c>
      <c r="K33">
        <v>-647.06108007730597</v>
      </c>
      <c r="L33">
        <v>0.20652055999999999</v>
      </c>
      <c r="M33">
        <v>0.15672795</v>
      </c>
    </row>
    <row r="34" spans="1:13" x14ac:dyDescent="0.25">
      <c r="A34" s="7" t="s">
        <v>71</v>
      </c>
      <c r="B34">
        <v>-509.47320171500002</v>
      </c>
      <c r="C34">
        <v>-509.583392532</v>
      </c>
      <c r="D34">
        <v>-509.612307622</v>
      </c>
      <c r="E34">
        <v>-511.20142558975698</v>
      </c>
      <c r="F34">
        <v>-511.63945142279499</v>
      </c>
      <c r="G34">
        <v>-511.779808729953</v>
      </c>
      <c r="H34">
        <v>-511.600412284931</v>
      </c>
      <c r="I34">
        <v>-511.72904441146301</v>
      </c>
      <c r="J34">
        <v>-512.23538430605402</v>
      </c>
      <c r="K34">
        <v>-511.81944937126201</v>
      </c>
      <c r="L34">
        <v>0.17652471</v>
      </c>
      <c r="M34">
        <v>0.1322054</v>
      </c>
    </row>
    <row r="35" spans="1:13" x14ac:dyDescent="0.25">
      <c r="A35" s="7" t="s">
        <v>72</v>
      </c>
      <c r="B35">
        <v>-509.47320171500002</v>
      </c>
      <c r="C35">
        <v>-509.583392532</v>
      </c>
      <c r="D35">
        <v>-509.612307622</v>
      </c>
      <c r="E35">
        <v>-511.20142558975698</v>
      </c>
      <c r="F35">
        <v>-511.63945142279499</v>
      </c>
      <c r="G35">
        <v>-511.779808729953</v>
      </c>
      <c r="H35">
        <v>-511.600412284931</v>
      </c>
      <c r="I35">
        <v>-511.72904441146301</v>
      </c>
      <c r="J35">
        <v>-512.23538430605402</v>
      </c>
      <c r="K35">
        <v>-511.81944937126201</v>
      </c>
      <c r="L35">
        <v>0.17652471</v>
      </c>
      <c r="M35">
        <v>0.1322054</v>
      </c>
    </row>
    <row r="36" spans="1:13" x14ac:dyDescent="0.25">
      <c r="A36" s="7">
        <v>29</v>
      </c>
      <c r="B36">
        <v>-812.55134394599997</v>
      </c>
      <c r="C36">
        <v>-812.72569967200002</v>
      </c>
      <c r="D36">
        <v>-812.77277229200001</v>
      </c>
      <c r="E36">
        <v>-815.24038085693405</v>
      </c>
      <c r="F36">
        <v>-815.93188009029404</v>
      </c>
      <c r="G36">
        <v>-816.156283016163</v>
      </c>
      <c r="H36">
        <v>-815.86046243636804</v>
      </c>
      <c r="I36">
        <v>-816.04215114624003</v>
      </c>
      <c r="J36">
        <v>-816.83530260708801</v>
      </c>
      <c r="K36">
        <v>-816.24213033379203</v>
      </c>
      <c r="L36">
        <v>0.2439373</v>
      </c>
      <c r="M36">
        <v>0.18591376000000001</v>
      </c>
    </row>
    <row r="37" spans="1:13" x14ac:dyDescent="0.25">
      <c r="A37" s="7">
        <v>30</v>
      </c>
      <c r="B37">
        <v>-778.58480196400001</v>
      </c>
      <c r="C37">
        <v>-778.75447544899998</v>
      </c>
      <c r="D37">
        <v>-778.799207185</v>
      </c>
      <c r="E37">
        <v>-781.11759561398196</v>
      </c>
      <c r="F37">
        <v>-781.78372538814199</v>
      </c>
      <c r="G37">
        <v>-781.99994169282604</v>
      </c>
      <c r="H37">
        <v>-781.71583373024703</v>
      </c>
      <c r="I37">
        <v>-781.89555455835205</v>
      </c>
      <c r="J37">
        <v>-782.63845046912297</v>
      </c>
      <c r="K37">
        <v>-782.09133417730004</v>
      </c>
      <c r="L37">
        <v>0.23912458</v>
      </c>
      <c r="M37">
        <v>0.18435733000000001</v>
      </c>
    </row>
    <row r="38" spans="1:13" x14ac:dyDescent="0.25">
      <c r="A38" s="7">
        <v>31</v>
      </c>
      <c r="B38">
        <v>-737.52728979999995</v>
      </c>
      <c r="C38">
        <v>-737.69168500599994</v>
      </c>
      <c r="D38">
        <v>-737.73533075800003</v>
      </c>
      <c r="E38">
        <v>-739.81362853910696</v>
      </c>
      <c r="F38">
        <v>-740.43710773744203</v>
      </c>
      <c r="G38">
        <v>-740.64153520360196</v>
      </c>
      <c r="H38">
        <v>-740.36950291703704</v>
      </c>
      <c r="I38">
        <v>-740.51865253574294</v>
      </c>
      <c r="J38">
        <v>-741.20129779608499</v>
      </c>
      <c r="K38">
        <v>-740.75284669829</v>
      </c>
      <c r="L38">
        <v>0.17949680000000001</v>
      </c>
      <c r="M38">
        <v>0.12970348000000001</v>
      </c>
    </row>
    <row r="39" spans="1:13" x14ac:dyDescent="0.25">
      <c r="A39" s="7">
        <v>32</v>
      </c>
      <c r="B39">
        <v>-891.07242132700003</v>
      </c>
      <c r="C39">
        <v>-891.26756484600003</v>
      </c>
      <c r="D39">
        <v>-891.31800676199998</v>
      </c>
      <c r="E39">
        <v>-894.04256972194798</v>
      </c>
      <c r="F39">
        <v>-894.81136810931605</v>
      </c>
      <c r="G39">
        <v>-895.05658700778304</v>
      </c>
      <c r="H39">
        <v>-894.74150078042805</v>
      </c>
      <c r="I39">
        <v>-894.97191546984095</v>
      </c>
      <c r="J39">
        <v>-895.81202623450497</v>
      </c>
      <c r="K39">
        <v>-895.15250225098396</v>
      </c>
      <c r="L39">
        <v>0.31846480999999999</v>
      </c>
      <c r="M39">
        <v>0.25760063999999999</v>
      </c>
    </row>
    <row r="40" spans="1:13" x14ac:dyDescent="0.25">
      <c r="A40" s="7">
        <v>33</v>
      </c>
      <c r="B40">
        <v>-890.996712602</v>
      </c>
      <c r="C40">
        <v>-891.11631481300003</v>
      </c>
      <c r="D40">
        <v>-891.14743946099998</v>
      </c>
      <c r="E40">
        <v>-892.854170126452</v>
      </c>
      <c r="F40">
        <v>-893.33013268771901</v>
      </c>
      <c r="G40">
        <v>-893.48281554716596</v>
      </c>
      <c r="H40">
        <v>-893.28741118126095</v>
      </c>
      <c r="I40">
        <v>-893.438317586371</v>
      </c>
      <c r="J40">
        <v>-894.22621857290903</v>
      </c>
      <c r="K40">
        <v>-894.573938549844</v>
      </c>
      <c r="L40">
        <v>0.19113236</v>
      </c>
      <c r="M40">
        <v>0.14421690000000001</v>
      </c>
    </row>
    <row r="41" spans="1:13" x14ac:dyDescent="0.25">
      <c r="A41" s="7">
        <v>34</v>
      </c>
      <c r="B41">
        <v>-893.55330486100002</v>
      </c>
      <c r="C41">
        <v>-893.67670108899995</v>
      </c>
      <c r="D41">
        <v>-893.70871778399999</v>
      </c>
      <c r="E41">
        <v>-895.32031487609402</v>
      </c>
      <c r="F41">
        <v>-895.79714306698997</v>
      </c>
      <c r="G41">
        <v>-895.95200463912204</v>
      </c>
      <c r="H41">
        <v>-895.74510606166996</v>
      </c>
      <c r="I41">
        <v>-895.89017160199796</v>
      </c>
      <c r="J41">
        <v>-896.65153102470902</v>
      </c>
      <c r="K41">
        <v>-897.06297298629397</v>
      </c>
      <c r="L41">
        <v>0.16906653999999999</v>
      </c>
      <c r="M41">
        <v>0.11978542</v>
      </c>
    </row>
    <row r="42" spans="1:13" x14ac:dyDescent="0.25">
      <c r="A42" s="7">
        <v>35</v>
      </c>
      <c r="B42">
        <v>-531.37176571500004</v>
      </c>
      <c r="C42">
        <v>-531.48660489300005</v>
      </c>
      <c r="D42">
        <v>-531.51670848799995</v>
      </c>
      <c r="E42">
        <v>-533.18435004348601</v>
      </c>
      <c r="F42">
        <v>-533.64542279117302</v>
      </c>
      <c r="G42">
        <v>-533.79249717497498</v>
      </c>
      <c r="H42">
        <v>-533.60553547197696</v>
      </c>
      <c r="I42">
        <v>-533.74797754268104</v>
      </c>
      <c r="J42">
        <v>-534.28751461809702</v>
      </c>
      <c r="K42">
        <v>-533.82503389271199</v>
      </c>
      <c r="L42">
        <v>0.1943542</v>
      </c>
      <c r="M42">
        <v>0.14871180000000001</v>
      </c>
    </row>
    <row r="44" spans="1:13" x14ac:dyDescent="0.25">
      <c r="A44"/>
    </row>
    <row r="45" spans="1:13" x14ac:dyDescent="0.25">
      <c r="A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CBD1-CAE2-472C-A78C-F73E38E4A170}">
  <dimension ref="A1:F36"/>
  <sheetViews>
    <sheetView workbookViewId="0">
      <selection activeCell="I24" sqref="I24"/>
    </sheetView>
  </sheetViews>
  <sheetFormatPr defaultRowHeight="15" x14ac:dyDescent="0.25"/>
  <cols>
    <col min="1" max="1" width="14" bestFit="1" customWidth="1"/>
    <col min="3" max="3" width="12.28515625" bestFit="1" customWidth="1"/>
  </cols>
  <sheetData>
    <row r="1" spans="1:6" x14ac:dyDescent="0.25">
      <c r="B1" t="s">
        <v>56</v>
      </c>
      <c r="C1" t="s">
        <v>88</v>
      </c>
    </row>
    <row r="2" spans="1:6" x14ac:dyDescent="0.25">
      <c r="A2" t="s">
        <v>0</v>
      </c>
      <c r="B2">
        <v>3.8</v>
      </c>
      <c r="C2">
        <v>3.61</v>
      </c>
      <c r="F2" s="6">
        <f>ABS(C2-B2)</f>
        <v>0.18999999999999995</v>
      </c>
    </row>
    <row r="3" spans="1:6" x14ac:dyDescent="0.25">
      <c r="A3" t="s">
        <v>1</v>
      </c>
      <c r="B3">
        <v>3.7</v>
      </c>
      <c r="C3">
        <v>2.91</v>
      </c>
      <c r="F3" s="6">
        <f t="shared" ref="F3:F36" si="0">ABS(C3-B3)</f>
        <v>0.79</v>
      </c>
    </row>
    <row r="4" spans="1:6" x14ac:dyDescent="0.25">
      <c r="A4" t="s">
        <v>2</v>
      </c>
      <c r="B4">
        <v>4.8</v>
      </c>
      <c r="C4">
        <v>5.0199999999999996</v>
      </c>
      <c r="D4" s="12"/>
      <c r="F4" s="6">
        <f t="shared" si="0"/>
        <v>0.21999999999999975</v>
      </c>
    </row>
    <row r="5" spans="1:6" x14ac:dyDescent="0.25">
      <c r="A5" t="s">
        <v>3</v>
      </c>
      <c r="B5">
        <v>13.7</v>
      </c>
      <c r="C5">
        <v>6.1</v>
      </c>
      <c r="F5" s="6">
        <f t="shared" si="0"/>
        <v>7.6</v>
      </c>
    </row>
    <row r="6" spans="1:6" x14ac:dyDescent="0.25">
      <c r="A6" t="s">
        <v>4</v>
      </c>
      <c r="B6">
        <v>13.5</v>
      </c>
      <c r="C6">
        <v>8.99</v>
      </c>
      <c r="F6" s="6">
        <f t="shared" si="0"/>
        <v>4.51</v>
      </c>
    </row>
    <row r="7" spans="1:6" x14ac:dyDescent="0.25">
      <c r="A7" t="s">
        <v>5</v>
      </c>
      <c r="B7">
        <v>4.2</v>
      </c>
      <c r="C7">
        <v>4.24</v>
      </c>
      <c r="F7" s="6">
        <f t="shared" si="0"/>
        <v>4.0000000000000036E-2</v>
      </c>
    </row>
    <row r="8" spans="1:6" x14ac:dyDescent="0.25">
      <c r="A8" t="s">
        <v>6</v>
      </c>
      <c r="B8">
        <v>4.5999999999999996</v>
      </c>
      <c r="C8">
        <v>4.58</v>
      </c>
      <c r="F8" s="6">
        <f t="shared" si="0"/>
        <v>1.9999999999999574E-2</v>
      </c>
    </row>
    <row r="9" spans="1:6" x14ac:dyDescent="0.25">
      <c r="A9" t="s">
        <v>7</v>
      </c>
      <c r="B9">
        <v>8.5</v>
      </c>
      <c r="C9">
        <v>8.5</v>
      </c>
      <c r="F9" s="6">
        <f t="shared" si="0"/>
        <v>0</v>
      </c>
    </row>
    <row r="10" spans="1:6" x14ac:dyDescent="0.25">
      <c r="A10" t="s">
        <v>8</v>
      </c>
      <c r="B10">
        <v>4.8</v>
      </c>
      <c r="C10">
        <v>4.4000000000000004</v>
      </c>
      <c r="F10" s="6">
        <f t="shared" si="0"/>
        <v>0.39999999999999947</v>
      </c>
    </row>
    <row r="11" spans="1:6" x14ac:dyDescent="0.25">
      <c r="A11" t="s">
        <v>9</v>
      </c>
      <c r="B11">
        <v>4.2</v>
      </c>
      <c r="C11">
        <v>4.6500000000000004</v>
      </c>
      <c r="F11" s="6">
        <f t="shared" si="0"/>
        <v>0.45000000000000018</v>
      </c>
    </row>
    <row r="12" spans="1:6" x14ac:dyDescent="0.25">
      <c r="A12" t="s">
        <v>10</v>
      </c>
      <c r="B12">
        <v>2.8</v>
      </c>
      <c r="C12">
        <v>3.73</v>
      </c>
      <c r="F12" s="6">
        <f t="shared" si="0"/>
        <v>0.93000000000000016</v>
      </c>
    </row>
    <row r="13" spans="1:6" x14ac:dyDescent="0.25">
      <c r="A13" t="s">
        <v>11</v>
      </c>
      <c r="B13">
        <v>2.2000000000000002</v>
      </c>
      <c r="C13">
        <v>3.67</v>
      </c>
      <c r="F13" s="6">
        <f t="shared" si="0"/>
        <v>1.4699999999999998</v>
      </c>
    </row>
    <row r="14" spans="1:6" x14ac:dyDescent="0.25">
      <c r="A14" t="s">
        <v>12</v>
      </c>
      <c r="B14">
        <v>8.1999999999999993</v>
      </c>
      <c r="C14">
        <v>8.15</v>
      </c>
      <c r="F14" s="6">
        <f t="shared" si="0"/>
        <v>4.9999999999998934E-2</v>
      </c>
    </row>
    <row r="15" spans="1:6" x14ac:dyDescent="0.25">
      <c r="A15" t="s">
        <v>13</v>
      </c>
      <c r="B15">
        <v>1.1000000000000001</v>
      </c>
      <c r="C15">
        <v>7.41</v>
      </c>
      <c r="F15" s="6">
        <f t="shared" si="0"/>
        <v>6.3100000000000005</v>
      </c>
    </row>
    <row r="16" spans="1:6" x14ac:dyDescent="0.25">
      <c r="A16" t="s">
        <v>14</v>
      </c>
      <c r="B16">
        <v>7.4</v>
      </c>
      <c r="C16">
        <v>5.18</v>
      </c>
      <c r="F16" s="6">
        <f t="shared" si="0"/>
        <v>2.2200000000000006</v>
      </c>
    </row>
    <row r="17" spans="1:6" x14ac:dyDescent="0.25">
      <c r="A17" t="s">
        <v>15</v>
      </c>
      <c r="B17">
        <v>9.6</v>
      </c>
      <c r="C17">
        <v>9.4600000000000009</v>
      </c>
      <c r="F17" s="6">
        <f t="shared" si="0"/>
        <v>0.13999999999999879</v>
      </c>
    </row>
    <row r="18" spans="1:6" x14ac:dyDescent="0.25">
      <c r="A18" t="s">
        <v>16</v>
      </c>
      <c r="B18">
        <v>3.8</v>
      </c>
      <c r="C18">
        <v>3.79</v>
      </c>
      <c r="F18" s="6">
        <f t="shared" si="0"/>
        <v>9.9999999999997868E-3</v>
      </c>
    </row>
    <row r="19" spans="1:6" x14ac:dyDescent="0.25">
      <c r="A19" t="s">
        <v>17</v>
      </c>
      <c r="B19">
        <v>11</v>
      </c>
      <c r="C19">
        <v>8.9600000000000009</v>
      </c>
      <c r="F19" s="6">
        <f t="shared" si="0"/>
        <v>2.0399999999999991</v>
      </c>
    </row>
    <row r="20" spans="1:6" x14ac:dyDescent="0.25">
      <c r="A20" t="s">
        <v>18</v>
      </c>
      <c r="B20">
        <v>13.8</v>
      </c>
      <c r="C20">
        <v>6.76</v>
      </c>
      <c r="F20" s="6">
        <f t="shared" si="0"/>
        <v>7.0400000000000009</v>
      </c>
    </row>
    <row r="21" spans="1:6" x14ac:dyDescent="0.25">
      <c r="A21" t="s">
        <v>19</v>
      </c>
      <c r="B21">
        <v>4.3</v>
      </c>
      <c r="C21">
        <v>4.24</v>
      </c>
      <c r="F21" s="6">
        <f t="shared" si="0"/>
        <v>5.9999999999999609E-2</v>
      </c>
    </row>
    <row r="22" spans="1:6" x14ac:dyDescent="0.25">
      <c r="A22" t="s">
        <v>20</v>
      </c>
      <c r="B22">
        <v>1.1000000000000001</v>
      </c>
      <c r="C22">
        <v>3.05</v>
      </c>
      <c r="F22" s="6">
        <f t="shared" si="0"/>
        <v>1.9499999999999997</v>
      </c>
    </row>
    <row r="23" spans="1:6" x14ac:dyDescent="0.25">
      <c r="A23" t="s">
        <v>21</v>
      </c>
      <c r="B23">
        <v>8.1</v>
      </c>
      <c r="C23">
        <v>8.93</v>
      </c>
      <c r="F23" s="6">
        <f t="shared" si="0"/>
        <v>0.83000000000000007</v>
      </c>
    </row>
    <row r="24" spans="1:6" x14ac:dyDescent="0.25">
      <c r="A24" t="s">
        <v>22</v>
      </c>
      <c r="B24">
        <v>2.4</v>
      </c>
      <c r="C24">
        <v>3.16</v>
      </c>
      <c r="F24" s="6">
        <f t="shared" si="0"/>
        <v>0.76000000000000023</v>
      </c>
    </row>
    <row r="25" spans="1:6" x14ac:dyDescent="0.25">
      <c r="A25" t="s">
        <v>23</v>
      </c>
      <c r="B25">
        <v>5</v>
      </c>
      <c r="C25">
        <v>7.63</v>
      </c>
      <c r="F25" s="6">
        <f t="shared" si="0"/>
        <v>2.63</v>
      </c>
    </row>
    <row r="26" spans="1:6" x14ac:dyDescent="0.25">
      <c r="A26" t="s">
        <v>24</v>
      </c>
      <c r="B26">
        <v>13.9</v>
      </c>
      <c r="C26">
        <v>5.75</v>
      </c>
      <c r="F26" s="6">
        <f t="shared" si="0"/>
        <v>8.15</v>
      </c>
    </row>
    <row r="27" spans="1:6" x14ac:dyDescent="0.25">
      <c r="A27" t="s">
        <v>25</v>
      </c>
      <c r="B27">
        <v>10.1</v>
      </c>
      <c r="C27">
        <v>9.24</v>
      </c>
      <c r="F27" s="6">
        <f t="shared" si="0"/>
        <v>0.85999999999999943</v>
      </c>
    </row>
    <row r="28" spans="1:6" x14ac:dyDescent="0.25">
      <c r="A28" t="s">
        <v>26</v>
      </c>
      <c r="B28">
        <v>13.4</v>
      </c>
      <c r="C28">
        <v>4.47</v>
      </c>
      <c r="F28" s="6">
        <f t="shared" si="0"/>
        <v>8.93</v>
      </c>
    </row>
    <row r="29" spans="1:6" x14ac:dyDescent="0.25">
      <c r="A29" t="s">
        <v>27</v>
      </c>
      <c r="B29">
        <v>2.8</v>
      </c>
      <c r="C29">
        <v>5.95</v>
      </c>
      <c r="F29" s="6">
        <f t="shared" si="0"/>
        <v>3.1500000000000004</v>
      </c>
    </row>
    <row r="30" spans="1:6" x14ac:dyDescent="0.25">
      <c r="A30" t="s">
        <v>28</v>
      </c>
      <c r="B30">
        <v>3.3</v>
      </c>
      <c r="C30">
        <v>3.28</v>
      </c>
      <c r="F30" s="6">
        <f t="shared" si="0"/>
        <v>2.0000000000000018E-2</v>
      </c>
    </row>
    <row r="31" spans="1:6" x14ac:dyDescent="0.25">
      <c r="A31" t="s">
        <v>29</v>
      </c>
      <c r="B31">
        <v>8.8000000000000007</v>
      </c>
      <c r="C31">
        <v>7.89</v>
      </c>
      <c r="F31" s="6">
        <f t="shared" si="0"/>
        <v>0.91000000000000103</v>
      </c>
    </row>
    <row r="32" spans="1:6" x14ac:dyDescent="0.25">
      <c r="A32" t="s">
        <v>30</v>
      </c>
      <c r="B32">
        <v>3.7</v>
      </c>
      <c r="C32">
        <v>2.87</v>
      </c>
      <c r="F32" s="6">
        <f t="shared" si="0"/>
        <v>0.83000000000000007</v>
      </c>
    </row>
    <row r="33" spans="1:6" x14ac:dyDescent="0.25">
      <c r="A33" t="s">
        <v>31</v>
      </c>
      <c r="B33">
        <v>6.6</v>
      </c>
      <c r="C33">
        <v>6.64</v>
      </c>
      <c r="F33" s="6">
        <f t="shared" si="0"/>
        <v>4.0000000000000036E-2</v>
      </c>
    </row>
    <row r="34" spans="1:6" x14ac:dyDescent="0.25">
      <c r="A34" t="s">
        <v>32</v>
      </c>
      <c r="B34">
        <v>3.21</v>
      </c>
      <c r="C34">
        <v>6.79</v>
      </c>
      <c r="F34" s="6">
        <f t="shared" si="0"/>
        <v>3.58</v>
      </c>
    </row>
    <row r="35" spans="1:6" x14ac:dyDescent="0.25">
      <c r="A35" t="s">
        <v>33</v>
      </c>
      <c r="B35">
        <v>4.0999999999999996</v>
      </c>
      <c r="C35">
        <v>4.04</v>
      </c>
      <c r="F35" s="6">
        <f t="shared" si="0"/>
        <v>5.9999999999999609E-2</v>
      </c>
    </row>
    <row r="36" spans="1:6" x14ac:dyDescent="0.25">
      <c r="A36" t="s">
        <v>34</v>
      </c>
      <c r="B36">
        <v>13.5</v>
      </c>
      <c r="C36">
        <v>6.3</v>
      </c>
      <c r="F36" s="6">
        <f t="shared" si="0"/>
        <v>7.2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C5E1-DDA4-4978-8A2D-0E1CDAD40BA7}">
  <dimension ref="A1:E38"/>
  <sheetViews>
    <sheetView tabSelected="1" workbookViewId="0">
      <selection activeCell="E38" sqref="E38"/>
    </sheetView>
  </sheetViews>
  <sheetFormatPr defaultRowHeight="15" x14ac:dyDescent="0.25"/>
  <cols>
    <col min="5" max="5" width="4.5703125" bestFit="1" customWidth="1"/>
  </cols>
  <sheetData>
    <row r="1" spans="1:5" x14ac:dyDescent="0.25">
      <c r="A1" t="s">
        <v>55</v>
      </c>
      <c r="B1" t="s">
        <v>88</v>
      </c>
      <c r="C1" t="s">
        <v>89</v>
      </c>
    </row>
    <row r="2" spans="1:5" x14ac:dyDescent="0.25">
      <c r="A2" s="6">
        <v>3.6123904916151135</v>
      </c>
      <c r="B2">
        <v>3.61</v>
      </c>
      <c r="C2">
        <v>7.0000000000000007E-2</v>
      </c>
      <c r="E2" s="6">
        <f>ABS(B2-A2)</f>
        <v>2.3904916151136213E-3</v>
      </c>
    </row>
    <row r="3" spans="1:5" x14ac:dyDescent="0.25">
      <c r="A3" s="6">
        <v>1.6686999725344145</v>
      </c>
      <c r="B3">
        <v>2.91</v>
      </c>
      <c r="C3">
        <v>0.01</v>
      </c>
      <c r="E3" s="6">
        <f t="shared" ref="E3:E36" si="0">ABS(B3-A3)</f>
        <v>1.2413000274655857</v>
      </c>
    </row>
    <row r="4" spans="1:5" x14ac:dyDescent="0.25">
      <c r="A4" s="6">
        <v>8.1864971649401888</v>
      </c>
      <c r="B4">
        <v>5.0199999999999996</v>
      </c>
      <c r="C4">
        <v>0.09</v>
      </c>
      <c r="E4" s="6">
        <f t="shared" si="0"/>
        <v>3.1664971649401892</v>
      </c>
    </row>
    <row r="5" spans="1:5" x14ac:dyDescent="0.25">
      <c r="A5" s="6">
        <v>9.9927072489881024</v>
      </c>
      <c r="B5">
        <v>6.1</v>
      </c>
      <c r="C5">
        <v>0.04</v>
      </c>
      <c r="E5" s="6">
        <f t="shared" si="0"/>
        <v>3.8927072489881027</v>
      </c>
    </row>
    <row r="6" spans="1:5" x14ac:dyDescent="0.25">
      <c r="A6" s="6">
        <v>11.285170052412505</v>
      </c>
      <c r="B6">
        <v>8.99</v>
      </c>
      <c r="C6">
        <v>0.03</v>
      </c>
      <c r="E6" s="6">
        <f t="shared" si="0"/>
        <v>2.2951700524125052</v>
      </c>
    </row>
    <row r="7" spans="1:5" x14ac:dyDescent="0.25">
      <c r="A7" s="6">
        <v>3.0659428555543653</v>
      </c>
      <c r="B7">
        <v>4.24</v>
      </c>
      <c r="C7">
        <v>0.06</v>
      </c>
      <c r="E7" s="6">
        <f t="shared" si="0"/>
        <v>1.1740571444456349</v>
      </c>
    </row>
    <row r="8" spans="1:5" x14ac:dyDescent="0.25">
      <c r="A8" s="6">
        <v>6.2871557868079</v>
      </c>
      <c r="B8">
        <v>4.58</v>
      </c>
      <c r="C8">
        <v>0.06</v>
      </c>
      <c r="E8" s="6">
        <f t="shared" si="0"/>
        <v>1.7071557868078999</v>
      </c>
    </row>
    <row r="9" spans="1:5" x14ac:dyDescent="0.25">
      <c r="A9" s="6">
        <v>9.9530232497189797</v>
      </c>
      <c r="B9">
        <v>8.5</v>
      </c>
      <c r="C9">
        <v>7.0000000000000007E-2</v>
      </c>
      <c r="E9" s="6">
        <f t="shared" si="0"/>
        <v>1.4530232497189797</v>
      </c>
    </row>
    <row r="10" spans="1:5" x14ac:dyDescent="0.25">
      <c r="A10" s="6">
        <v>4.8153697256382477</v>
      </c>
      <c r="B10">
        <v>4.4000000000000004</v>
      </c>
      <c r="C10">
        <v>0.02</v>
      </c>
      <c r="E10" s="6">
        <f t="shared" si="0"/>
        <v>0.41536972563824737</v>
      </c>
    </row>
    <row r="11" spans="1:5" x14ac:dyDescent="0.25">
      <c r="A11" s="6">
        <v>3.3742028033214999</v>
      </c>
      <c r="B11">
        <v>4.6500000000000004</v>
      </c>
      <c r="C11">
        <v>7.0000000000000007E-2</v>
      </c>
      <c r="E11" s="6">
        <f t="shared" si="0"/>
        <v>1.2757971966785004</v>
      </c>
    </row>
    <row r="12" spans="1:5" x14ac:dyDescent="0.25">
      <c r="A12" s="6">
        <v>3.4455776412326702</v>
      </c>
      <c r="B12">
        <v>3.73</v>
      </c>
      <c r="C12">
        <v>0.03</v>
      </c>
      <c r="E12" s="6">
        <f t="shared" si="0"/>
        <v>0.2844223587673298</v>
      </c>
    </row>
    <row r="13" spans="1:5" x14ac:dyDescent="0.25">
      <c r="A13" s="6">
        <v>0.36166637874238716</v>
      </c>
      <c r="B13">
        <v>3.67</v>
      </c>
      <c r="C13">
        <v>0.21</v>
      </c>
      <c r="E13" s="6">
        <f t="shared" si="0"/>
        <v>3.3083336212576127</v>
      </c>
    </row>
    <row r="14" spans="1:5" x14ac:dyDescent="0.25">
      <c r="A14" s="6">
        <v>8.9641685291067326</v>
      </c>
      <c r="B14">
        <v>8.15</v>
      </c>
      <c r="C14">
        <v>0</v>
      </c>
      <c r="E14" s="6">
        <f t="shared" si="0"/>
        <v>0.81416852910673221</v>
      </c>
    </row>
    <row r="15" spans="1:5" x14ac:dyDescent="0.25">
      <c r="A15" s="6">
        <v>4.0183852240666349</v>
      </c>
      <c r="B15">
        <v>7.41</v>
      </c>
      <c r="C15">
        <v>0.04</v>
      </c>
      <c r="E15" s="6">
        <f t="shared" si="0"/>
        <v>3.3916147759333652</v>
      </c>
    </row>
    <row r="16" spans="1:5" x14ac:dyDescent="0.25">
      <c r="A16" s="6">
        <v>12.671431162828618</v>
      </c>
      <c r="B16">
        <v>5.18</v>
      </c>
      <c r="C16">
        <v>0.08</v>
      </c>
      <c r="E16" s="6">
        <f t="shared" si="0"/>
        <v>7.4914311628286185</v>
      </c>
    </row>
    <row r="17" spans="1:5" x14ac:dyDescent="0.25">
      <c r="A17" s="6">
        <v>12.046574692499444</v>
      </c>
      <c r="B17">
        <v>9.4600000000000009</v>
      </c>
      <c r="C17">
        <v>0.05</v>
      </c>
      <c r="E17" s="6">
        <f t="shared" si="0"/>
        <v>2.5865746924994433</v>
      </c>
    </row>
    <row r="18" spans="1:5" x14ac:dyDescent="0.25">
      <c r="A18" s="6">
        <v>1.678025143238274</v>
      </c>
      <c r="B18">
        <v>3.79</v>
      </c>
      <c r="C18">
        <v>0.01</v>
      </c>
      <c r="E18" s="6">
        <f t="shared" si="0"/>
        <v>2.111974856761726</v>
      </c>
    </row>
    <row r="19" spans="1:5" x14ac:dyDescent="0.25">
      <c r="A19" s="6">
        <v>9.6595611417184539</v>
      </c>
      <c r="B19">
        <v>8.9600000000000009</v>
      </c>
      <c r="C19">
        <v>0.01</v>
      </c>
      <c r="E19" s="6">
        <f t="shared" si="0"/>
        <v>0.69956114171845307</v>
      </c>
    </row>
    <row r="20" spans="1:5" x14ac:dyDescent="0.25">
      <c r="A20" s="6">
        <v>10.071151843874773</v>
      </c>
      <c r="B20">
        <v>6.76</v>
      </c>
      <c r="C20">
        <v>0.03</v>
      </c>
      <c r="E20" s="6">
        <f t="shared" si="0"/>
        <v>3.3111518438747733</v>
      </c>
    </row>
    <row r="21" spans="1:5" x14ac:dyDescent="0.25">
      <c r="A21" s="6">
        <v>3.0370928211097645</v>
      </c>
      <c r="B21">
        <v>4.24</v>
      </c>
      <c r="C21">
        <v>0.03</v>
      </c>
      <c r="E21" s="6">
        <f t="shared" si="0"/>
        <v>1.2029071788902357</v>
      </c>
    </row>
    <row r="22" spans="1:5" x14ac:dyDescent="0.25">
      <c r="A22" s="6">
        <v>2.9415719590222791</v>
      </c>
      <c r="B22">
        <v>3.05</v>
      </c>
      <c r="C22">
        <v>0.04</v>
      </c>
      <c r="E22" s="6">
        <f t="shared" si="0"/>
        <v>0.10842804097772074</v>
      </c>
    </row>
    <row r="23" spans="1:5" x14ac:dyDescent="0.25">
      <c r="A23" s="6">
        <v>10.34616250270609</v>
      </c>
      <c r="B23">
        <v>8.93</v>
      </c>
      <c r="C23">
        <v>0.01</v>
      </c>
      <c r="E23" s="6">
        <f t="shared" si="0"/>
        <v>1.41616250270609</v>
      </c>
    </row>
    <row r="24" spans="1:5" x14ac:dyDescent="0.25">
      <c r="A24" s="6">
        <v>1.1292853378637147</v>
      </c>
      <c r="B24">
        <v>3.16</v>
      </c>
      <c r="C24">
        <v>0.05</v>
      </c>
      <c r="E24" s="6">
        <f t="shared" si="0"/>
        <v>2.0307146621362855</v>
      </c>
    </row>
    <row r="25" spans="1:5" x14ac:dyDescent="0.25">
      <c r="A25" s="6">
        <v>13.074058311647303</v>
      </c>
      <c r="B25">
        <v>7.63</v>
      </c>
      <c r="C25">
        <v>0.06</v>
      </c>
      <c r="E25" s="6">
        <f t="shared" si="0"/>
        <v>5.4440583116473027</v>
      </c>
    </row>
    <row r="26" spans="1:5" x14ac:dyDescent="0.25">
      <c r="A26" s="6">
        <v>7.6595555337197583</v>
      </c>
      <c r="B26">
        <v>5.75</v>
      </c>
      <c r="C26">
        <v>0.03</v>
      </c>
      <c r="E26" s="6">
        <f t="shared" si="0"/>
        <v>1.9095555337197583</v>
      </c>
    </row>
    <row r="27" spans="1:5" x14ac:dyDescent="0.25">
      <c r="A27" s="6">
        <v>15.747438544187073</v>
      </c>
      <c r="B27">
        <v>9.24</v>
      </c>
      <c r="C27">
        <v>0.03</v>
      </c>
      <c r="E27" s="6">
        <f t="shared" si="0"/>
        <v>6.5074385441870728</v>
      </c>
    </row>
    <row r="28" spans="1:5" x14ac:dyDescent="0.25">
      <c r="A28" s="6">
        <v>6.7440000480224382</v>
      </c>
      <c r="B28">
        <v>4.47</v>
      </c>
      <c r="C28">
        <v>0.56000000000000005</v>
      </c>
      <c r="E28" s="6">
        <f t="shared" si="0"/>
        <v>2.2740000480224385</v>
      </c>
    </row>
    <row r="29" spans="1:5" x14ac:dyDescent="0.25">
      <c r="A29" s="6">
        <v>8.9204668408594898</v>
      </c>
      <c r="B29">
        <v>5.95</v>
      </c>
      <c r="C29">
        <v>0.02</v>
      </c>
      <c r="E29" s="6">
        <f t="shared" si="0"/>
        <v>2.9704668408594896</v>
      </c>
    </row>
    <row r="30" spans="1:5" x14ac:dyDescent="0.25">
      <c r="A30" s="6">
        <v>8.8817312772771917</v>
      </c>
      <c r="B30">
        <v>3.28</v>
      </c>
      <c r="C30">
        <v>0.2</v>
      </c>
      <c r="E30" s="6">
        <f t="shared" si="0"/>
        <v>5.6017312772771923</v>
      </c>
    </row>
    <row r="31" spans="1:5" x14ac:dyDescent="0.25">
      <c r="A31" s="6">
        <v>13.376745441324481</v>
      </c>
      <c r="B31">
        <v>7.89</v>
      </c>
      <c r="C31">
        <v>0.01</v>
      </c>
      <c r="E31" s="6">
        <f t="shared" si="0"/>
        <v>5.4867454413244809</v>
      </c>
    </row>
    <row r="32" spans="1:5" x14ac:dyDescent="0.25">
      <c r="A32" s="6">
        <v>6.641266999960485</v>
      </c>
      <c r="B32">
        <v>2.87</v>
      </c>
      <c r="C32">
        <v>0.06</v>
      </c>
      <c r="E32" s="6">
        <f t="shared" si="0"/>
        <v>3.7712669999604849</v>
      </c>
    </row>
    <row r="33" spans="1:5" x14ac:dyDescent="0.25">
      <c r="A33" s="6">
        <v>9.7964672350709137</v>
      </c>
      <c r="B33">
        <v>6.64</v>
      </c>
      <c r="C33">
        <v>0.03</v>
      </c>
      <c r="E33" s="6">
        <f t="shared" si="0"/>
        <v>3.156467235070914</v>
      </c>
    </row>
    <row r="34" spans="1:5" x14ac:dyDescent="0.25">
      <c r="A34" s="6">
        <v>8.8756467102037444</v>
      </c>
      <c r="B34">
        <v>6.79</v>
      </c>
      <c r="C34">
        <v>0.04</v>
      </c>
      <c r="E34" s="6">
        <f t="shared" si="0"/>
        <v>2.0856467102037444</v>
      </c>
    </row>
    <row r="35" spans="1:5" x14ac:dyDescent="0.25">
      <c r="A35" s="6">
        <v>8.2868096021114912</v>
      </c>
      <c r="B35">
        <v>4.04</v>
      </c>
      <c r="C35">
        <v>0.05</v>
      </c>
      <c r="E35" s="6">
        <f t="shared" si="0"/>
        <v>4.2468096021114912</v>
      </c>
    </row>
    <row r="36" spans="1:5" x14ac:dyDescent="0.25">
      <c r="A36" s="6">
        <v>8.3840000941709754</v>
      </c>
      <c r="B36">
        <v>6.3</v>
      </c>
      <c r="C36">
        <v>0.02</v>
      </c>
      <c r="E36" s="6">
        <f t="shared" si="0"/>
        <v>2.0840000941709755</v>
      </c>
    </row>
    <row r="38" spans="1:5" x14ac:dyDescent="0.25">
      <c r="E38" s="6">
        <f>AVERAGE(E2:E36)</f>
        <v>2.5976885741349864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B3LYP FINAL</vt:lpstr>
      <vt:lpstr>B3LYP</vt:lpstr>
      <vt:lpstr>CCSD(T)</vt:lpstr>
      <vt:lpstr>HA-GAS-Energies</vt:lpstr>
      <vt:lpstr>HA-WAT-Energies</vt:lpstr>
      <vt:lpstr>A-GAS-Energies</vt:lpstr>
      <vt:lpstr>A-WAT-Energies</vt:lpstr>
      <vt:lpstr>Sheet2</vt:lpstr>
      <vt:lpstr>Pandas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Prajay M. Patel</dc:creator>
  <cp:lastModifiedBy>Prajay M. Patel</cp:lastModifiedBy>
  <cp:lastPrinted>2024-05-08T15:48:53Z</cp:lastPrinted>
  <dcterms:created xsi:type="dcterms:W3CDTF">2015-06-05T18:17:20Z</dcterms:created>
  <dcterms:modified xsi:type="dcterms:W3CDTF">2024-06-24T18:53:39Z</dcterms:modified>
</cp:coreProperties>
</file>