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pablo_poblete_student_uts_edu_au/Documents/Documents/Github/C2000-Projects/CHB_3cells_PSPWM/CHB_PSPWM_3cells_V2/"/>
    </mc:Choice>
  </mc:AlternateContent>
  <xr:revisionPtr revIDLastSave="50" documentId="13_ncr:1_{4E2A1229-3A15-7347-A48E-BA571149E378}" xr6:coauthVersionLast="47" xr6:coauthVersionMax="47" xr10:uidLastSave="{44E82D23-4716-47F3-B01B-EE49ED3B2394}"/>
  <bookViews>
    <workbookView xWindow="-108" yWindow="-108" windowWidth="23256" windowHeight="12576" xr2:uid="{1AB65060-1A25-4AE7-B8BB-C5B591A63754}"/>
  </bookViews>
  <sheets>
    <sheet name="ADC 1C" sheetId="4" r:id="rId1"/>
    <sheet name="ADC 1B" sheetId="3" r:id="rId2"/>
    <sheet name="ADC 1A" sheetId="2" r:id="rId3"/>
    <sheet name="LEM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D22" i="1"/>
  <c r="D23" i="1"/>
  <c r="B23" i="1"/>
  <c r="C23" i="1" s="1"/>
  <c r="C22" i="1"/>
  <c r="B22" i="1"/>
  <c r="D18" i="1"/>
  <c r="D19" i="1"/>
  <c r="D20" i="1"/>
  <c r="D21" i="1"/>
  <c r="D17" i="1"/>
  <c r="B12" i="1"/>
  <c r="B10" i="1"/>
  <c r="B7" i="1"/>
  <c r="B5" i="1"/>
  <c r="B6" i="1"/>
  <c r="B11" i="1"/>
</calcChain>
</file>

<file path=xl/sharedStrings.xml><?xml version="1.0" encoding="utf-8"?>
<sst xmlns="http://schemas.openxmlformats.org/spreadsheetml/2006/main" count="41" uniqueCount="27">
  <si>
    <t>RMS</t>
  </si>
  <si>
    <t>Peak</t>
  </si>
  <si>
    <t>Estator Voltage pn</t>
  </si>
  <si>
    <t>Max current primary LEM</t>
  </si>
  <si>
    <t>Resistor</t>
  </si>
  <si>
    <t>Estator Voltage ff</t>
  </si>
  <si>
    <t>Peak Voltage</t>
  </si>
  <si>
    <t>Voltage Input</t>
  </si>
  <si>
    <t>Gain Selection</t>
  </si>
  <si>
    <t>Input Voltage</t>
  </si>
  <si>
    <t>Output Voltage</t>
  </si>
  <si>
    <t>Output Resistance</t>
  </si>
  <si>
    <t>Output Current</t>
  </si>
  <si>
    <t>Filter cutoff freq</t>
  </si>
  <si>
    <t>R2</t>
  </si>
  <si>
    <t>C</t>
  </si>
  <si>
    <t>ADC Reading</t>
  </si>
  <si>
    <t>LEM Sensor 1</t>
  </si>
  <si>
    <t>Input Current</t>
  </si>
  <si>
    <t xml:space="preserve">Control Board </t>
  </si>
  <si>
    <t>A1</t>
  </si>
  <si>
    <t xml:space="preserve">ADC </t>
  </si>
  <si>
    <t>A2</t>
  </si>
  <si>
    <t>1B</t>
  </si>
  <si>
    <t>B2</t>
  </si>
  <si>
    <t>1C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</si>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</sst>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36885767800235"/>
                  <c:y val="-5.3119957879078861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1C'!$B$6:$B$16</c:f>
              <c:numCache>
                <c:formatCode>General</c:formatCode>
                <c:ptCount val="11"/>
                <c:pt idx="2">
                  <c:v>1350.5</c:v>
                </c:pt>
                <c:pt idx="3">
                  <c:v>1438</c:v>
                </c:pt>
                <c:pt idx="4">
                  <c:v>1783</c:v>
                </c:pt>
                <c:pt idx="5">
                  <c:v>1996.5</c:v>
                </c:pt>
                <c:pt idx="6">
                  <c:v>2128.5</c:v>
                </c:pt>
                <c:pt idx="7">
                  <c:v>2216</c:v>
                </c:pt>
              </c:numCache>
            </c:numRef>
          </c:xVal>
          <c:yVal>
            <c:numRef>
              <c:f>'ADC 1C'!$C$6:$C$16</c:f>
              <c:numCache>
                <c:formatCode>General</c:formatCode>
                <c:ptCount val="11"/>
                <c:pt idx="2">
                  <c:v>-6.47</c:v>
                </c:pt>
                <c:pt idx="3">
                  <c:v>-5.16</c:v>
                </c:pt>
                <c:pt idx="4">
                  <c:v>0</c:v>
                </c:pt>
                <c:pt idx="5">
                  <c:v>3.1880000000000002</c:v>
                </c:pt>
                <c:pt idx="6">
                  <c:v>5.16</c:v>
                </c:pt>
                <c:pt idx="7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4-48B0-AF32-58A8C704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85295"/>
        <c:axId val="804485711"/>
      </c:scatterChart>
      <c:valAx>
        <c:axId val="80448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 Reading</a:t>
                </a:r>
              </a:p>
            </c:rich>
          </c:tx>
          <c:layout>
            <c:manualLayout>
              <c:xMode val="edge"/>
              <c:yMode val="edge"/>
              <c:x val="0.33651802800268343"/>
              <c:y val="0.91807124109486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711"/>
        <c:crosses val="autoZero"/>
        <c:crossBetween val="midCat"/>
      </c:valAx>
      <c:valAx>
        <c:axId val="8044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Voltage</a:t>
                </a:r>
              </a:p>
            </c:rich>
          </c:tx>
          <c:layout>
            <c:manualLayout>
              <c:xMode val="edge"/>
              <c:yMode val="edge"/>
              <c:x val="1.1778563015312132E-2"/>
              <c:y val="0.367797525309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287177649846511"/>
                  <c:y val="-2.900000000000002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1B'!$B$6:$B$16</c:f>
              <c:numCache>
                <c:formatCode>General</c:formatCode>
                <c:ptCount val="11"/>
                <c:pt idx="2">
                  <c:v>1245</c:v>
                </c:pt>
                <c:pt idx="3">
                  <c:v>1363</c:v>
                </c:pt>
                <c:pt idx="4">
                  <c:v>1813</c:v>
                </c:pt>
                <c:pt idx="5">
                  <c:v>2090</c:v>
                </c:pt>
                <c:pt idx="6">
                  <c:v>2263</c:v>
                </c:pt>
                <c:pt idx="7">
                  <c:v>2380</c:v>
                </c:pt>
              </c:numCache>
            </c:numRef>
          </c:xVal>
          <c:yVal>
            <c:numRef>
              <c:f>'ADC 1B'!$C$6:$C$16</c:f>
              <c:numCache>
                <c:formatCode>General</c:formatCode>
                <c:ptCount val="11"/>
                <c:pt idx="2">
                  <c:v>-6.48</c:v>
                </c:pt>
                <c:pt idx="3">
                  <c:v>-5.17</c:v>
                </c:pt>
                <c:pt idx="4">
                  <c:v>0</c:v>
                </c:pt>
                <c:pt idx="5">
                  <c:v>3.1930000000000001</c:v>
                </c:pt>
                <c:pt idx="6">
                  <c:v>5.17</c:v>
                </c:pt>
                <c:pt idx="7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C-4306-B63B-D501C738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85295"/>
        <c:axId val="804485711"/>
      </c:scatterChart>
      <c:valAx>
        <c:axId val="80448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 Reading</a:t>
                </a:r>
              </a:p>
            </c:rich>
          </c:tx>
          <c:layout>
            <c:manualLayout>
              <c:xMode val="edge"/>
              <c:yMode val="edge"/>
              <c:x val="0.33651802800268343"/>
              <c:y val="0.91807124109486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711"/>
        <c:crosses val="autoZero"/>
        <c:crossBetween val="midCat"/>
      </c:valAx>
      <c:valAx>
        <c:axId val="8044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Voltage</a:t>
                </a:r>
              </a:p>
            </c:rich>
          </c:tx>
          <c:layout>
            <c:manualLayout>
              <c:xMode val="edge"/>
              <c:yMode val="edge"/>
              <c:x val="1.1778563015312132E-2"/>
              <c:y val="0.367797525309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70782901593811"/>
                  <c:y val="4.3588062822328012E-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1A'!$B$6:$B$16</c:f>
              <c:numCache>
                <c:formatCode>General</c:formatCode>
                <c:ptCount val="11"/>
                <c:pt idx="0">
                  <c:v>1352</c:v>
                </c:pt>
                <c:pt idx="1">
                  <c:v>1440.1</c:v>
                </c:pt>
                <c:pt idx="2">
                  <c:v>1618.9</c:v>
                </c:pt>
                <c:pt idx="3">
                  <c:v>1662.5</c:v>
                </c:pt>
                <c:pt idx="4">
                  <c:v>1788</c:v>
                </c:pt>
                <c:pt idx="5">
                  <c:v>1913.5</c:v>
                </c:pt>
                <c:pt idx="6">
                  <c:v>1957.5</c:v>
                </c:pt>
                <c:pt idx="7">
                  <c:v>2136</c:v>
                </c:pt>
                <c:pt idx="8">
                  <c:v>2222.5</c:v>
                </c:pt>
              </c:numCache>
            </c:numRef>
          </c:xVal>
          <c:yVal>
            <c:numRef>
              <c:f>'ADC 1A'!$C$6:$C$16</c:f>
              <c:numCache>
                <c:formatCode>General</c:formatCode>
                <c:ptCount val="11"/>
                <c:pt idx="0">
                  <c:v>-6.48</c:v>
                </c:pt>
                <c:pt idx="1">
                  <c:v>-5.17</c:v>
                </c:pt>
                <c:pt idx="2">
                  <c:v>-2.5310000000000001</c:v>
                </c:pt>
                <c:pt idx="3">
                  <c:v>-1.8720000000000001</c:v>
                </c:pt>
                <c:pt idx="4">
                  <c:v>0</c:v>
                </c:pt>
                <c:pt idx="5">
                  <c:v>1.871</c:v>
                </c:pt>
                <c:pt idx="6">
                  <c:v>2.5289999999999999</c:v>
                </c:pt>
                <c:pt idx="7">
                  <c:v>5.16</c:v>
                </c:pt>
                <c:pt idx="8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2-417F-B808-9D0BD2A8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85295"/>
        <c:axId val="804485711"/>
      </c:scatterChart>
      <c:valAx>
        <c:axId val="80448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 Reading</a:t>
                </a:r>
              </a:p>
            </c:rich>
          </c:tx>
          <c:layout>
            <c:manualLayout>
              <c:xMode val="edge"/>
              <c:yMode val="edge"/>
              <c:x val="0.33651802800268343"/>
              <c:y val="0.91807124109486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711"/>
        <c:crosses val="autoZero"/>
        <c:crossBetween val="midCat"/>
      </c:valAx>
      <c:valAx>
        <c:axId val="8044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Voltage</a:t>
                </a:r>
              </a:p>
            </c:rich>
          </c:tx>
          <c:layout>
            <c:manualLayout>
              <c:xMode val="edge"/>
              <c:yMode val="edge"/>
              <c:x val="1.1778563015312132E-2"/>
              <c:y val="0.367797525309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LEM!$C$16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40432445944259"/>
                  <c:y val="-2.7781787693205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LEM!$B$17:$B$23</c:f>
              <c:numCache>
                <c:formatCode>General</c:formatCode>
                <c:ptCount val="7"/>
                <c:pt idx="0">
                  <c:v>50</c:v>
                </c:pt>
                <c:pt idx="1">
                  <c:v>30</c:v>
                </c:pt>
                <c:pt idx="2">
                  <c:v>0</c:v>
                </c:pt>
                <c:pt idx="3">
                  <c:v>-30</c:v>
                </c:pt>
                <c:pt idx="4">
                  <c:v>-50</c:v>
                </c:pt>
                <c:pt idx="5">
                  <c:v>-80.833161511844878</c:v>
                </c:pt>
                <c:pt idx="6">
                  <c:v>80.833161511844878</c:v>
                </c:pt>
              </c:numCache>
            </c:numRef>
          </c:xVal>
          <c:yVal>
            <c:numRef>
              <c:f>LEM!$C$17:$C$23</c:f>
              <c:numCache>
                <c:formatCode>General</c:formatCode>
                <c:ptCount val="7"/>
                <c:pt idx="0">
                  <c:v>2.09</c:v>
                </c:pt>
                <c:pt idx="1">
                  <c:v>1.23</c:v>
                </c:pt>
                <c:pt idx="2">
                  <c:v>0</c:v>
                </c:pt>
                <c:pt idx="3">
                  <c:v>-1.29</c:v>
                </c:pt>
                <c:pt idx="4">
                  <c:v>-2.1749999999999998</c:v>
                </c:pt>
                <c:pt idx="5">
                  <c:v>-3.4644093642534073</c:v>
                </c:pt>
                <c:pt idx="6">
                  <c:v>3.4064093642534075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F-49EC-BCE3-9CC00DE8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85295"/>
        <c:axId val="804485711"/>
      </c:scatterChart>
      <c:valAx>
        <c:axId val="80448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711"/>
        <c:crosses val="autoZero"/>
        <c:crossBetween val="midCat"/>
      </c:valAx>
      <c:valAx>
        <c:axId val="8044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Output</a:t>
                </a:r>
                <a:r>
                  <a:rPr lang="en-AU" baseline="0"/>
                  <a:t> Voltage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175260</xdr:rowOff>
    </xdr:from>
    <xdr:to>
      <xdr:col>16</xdr:col>
      <xdr:colOff>45720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A8C9-E7F1-4062-A8B1-C0DFE507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175260</xdr:rowOff>
    </xdr:from>
    <xdr:to>
      <xdr:col>16</xdr:col>
      <xdr:colOff>45720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08871-E63B-427C-98B0-DD2CEF17E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175260</xdr:rowOff>
    </xdr:from>
    <xdr:to>
      <xdr:col>16</xdr:col>
      <xdr:colOff>45720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C2DEB-AD18-458A-B5C5-1475968E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12</xdr:row>
      <xdr:rowOff>30480</xdr:rowOff>
    </xdr:from>
    <xdr:to>
      <xdr:col>15</xdr:col>
      <xdr:colOff>137160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E8953-D0BA-DEB2-B2C8-D6A3E46B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CC7-6D49-4817-8491-D19B0122314F}">
  <dimension ref="B1:C13"/>
  <sheetViews>
    <sheetView tabSelected="1" zoomScale="88" workbookViewId="0">
      <selection activeCell="Q9" sqref="Q9"/>
    </sheetView>
  </sheetViews>
  <sheetFormatPr defaultColWidth="8.77734375" defaultRowHeight="14.4" x14ac:dyDescent="0.3"/>
  <cols>
    <col min="2" max="3" width="14.44140625" customWidth="1"/>
  </cols>
  <sheetData>
    <row r="1" spans="2:3" x14ac:dyDescent="0.3">
      <c r="B1" t="s">
        <v>17</v>
      </c>
    </row>
    <row r="2" spans="2:3" x14ac:dyDescent="0.3">
      <c r="B2" t="s">
        <v>19</v>
      </c>
      <c r="C2" t="s">
        <v>25</v>
      </c>
    </row>
    <row r="3" spans="2:3" x14ac:dyDescent="0.3">
      <c r="B3" t="s">
        <v>21</v>
      </c>
      <c r="C3" t="s">
        <v>26</v>
      </c>
    </row>
    <row r="5" spans="2:3" x14ac:dyDescent="0.3">
      <c r="B5" t="s">
        <v>16</v>
      </c>
      <c r="C5" t="s">
        <v>18</v>
      </c>
    </row>
    <row r="8" spans="2:3" x14ac:dyDescent="0.3">
      <c r="B8">
        <v>1350.5</v>
      </c>
      <c r="C8">
        <v>-6.47</v>
      </c>
    </row>
    <row r="9" spans="2:3" x14ac:dyDescent="0.3">
      <c r="B9">
        <v>1438</v>
      </c>
      <c r="C9">
        <v>-5.16</v>
      </c>
    </row>
    <row r="10" spans="2:3" x14ac:dyDescent="0.3">
      <c r="B10">
        <v>1783</v>
      </c>
      <c r="C10">
        <v>0</v>
      </c>
    </row>
    <row r="11" spans="2:3" x14ac:dyDescent="0.3">
      <c r="B11">
        <v>1996.5</v>
      </c>
      <c r="C11">
        <v>3.1880000000000002</v>
      </c>
    </row>
    <row r="12" spans="2:3" x14ac:dyDescent="0.3">
      <c r="B12">
        <v>2128.5</v>
      </c>
      <c r="C12">
        <v>5.16</v>
      </c>
    </row>
    <row r="13" spans="2:3" x14ac:dyDescent="0.3">
      <c r="B13">
        <v>2216</v>
      </c>
      <c r="C13">
        <v>6.47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5DE5-8C1D-444D-B004-DE996D3FEFF9}">
  <dimension ref="B1:C13"/>
  <sheetViews>
    <sheetView zoomScale="88" workbookViewId="0">
      <selection activeCell="J33" sqref="I33:J33"/>
    </sheetView>
  </sheetViews>
  <sheetFormatPr defaultColWidth="8.77734375" defaultRowHeight="14.4" x14ac:dyDescent="0.3"/>
  <cols>
    <col min="2" max="3" width="14.44140625" customWidth="1"/>
  </cols>
  <sheetData>
    <row r="1" spans="2:3" x14ac:dyDescent="0.3">
      <c r="B1" t="s">
        <v>17</v>
      </c>
    </row>
    <row r="2" spans="2:3" x14ac:dyDescent="0.3">
      <c r="B2" t="s">
        <v>19</v>
      </c>
      <c r="C2" t="s">
        <v>23</v>
      </c>
    </row>
    <row r="3" spans="2:3" x14ac:dyDescent="0.3">
      <c r="B3" t="s">
        <v>21</v>
      </c>
      <c r="C3" t="s">
        <v>24</v>
      </c>
    </row>
    <row r="5" spans="2:3" x14ac:dyDescent="0.3">
      <c r="B5" t="s">
        <v>16</v>
      </c>
      <c r="C5" t="s">
        <v>18</v>
      </c>
    </row>
    <row r="8" spans="2:3" x14ac:dyDescent="0.3">
      <c r="B8">
        <v>1245</v>
      </c>
      <c r="C8">
        <v>-6.48</v>
      </c>
    </row>
    <row r="9" spans="2:3" x14ac:dyDescent="0.3">
      <c r="B9">
        <v>1363</v>
      </c>
      <c r="C9">
        <v>-5.17</v>
      </c>
    </row>
    <row r="10" spans="2:3" x14ac:dyDescent="0.3">
      <c r="B10">
        <v>1813</v>
      </c>
      <c r="C10">
        <v>0</v>
      </c>
    </row>
    <row r="11" spans="2:3" x14ac:dyDescent="0.3">
      <c r="B11">
        <v>2090</v>
      </c>
      <c r="C11">
        <v>3.1930000000000001</v>
      </c>
    </row>
    <row r="12" spans="2:3" x14ac:dyDescent="0.3">
      <c r="B12">
        <v>2263</v>
      </c>
      <c r="C12">
        <v>5.17</v>
      </c>
    </row>
    <row r="13" spans="2:3" x14ac:dyDescent="0.3">
      <c r="B13">
        <v>2380</v>
      </c>
      <c r="C13">
        <v>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C2BC-53F2-43EE-B84C-4EF672620DB1}">
  <dimension ref="B1:C14"/>
  <sheetViews>
    <sheetView zoomScale="88" workbookViewId="0">
      <selection activeCell="J22" sqref="J22"/>
    </sheetView>
  </sheetViews>
  <sheetFormatPr defaultColWidth="8.77734375" defaultRowHeight="14.4" x14ac:dyDescent="0.3"/>
  <cols>
    <col min="2" max="3" width="14.44140625" customWidth="1"/>
  </cols>
  <sheetData>
    <row r="1" spans="2:3" x14ac:dyDescent="0.3">
      <c r="B1" t="s">
        <v>17</v>
      </c>
    </row>
    <row r="2" spans="2:3" x14ac:dyDescent="0.3">
      <c r="B2" t="s">
        <v>19</v>
      </c>
      <c r="C2" t="s">
        <v>20</v>
      </c>
    </row>
    <row r="3" spans="2:3" x14ac:dyDescent="0.3">
      <c r="B3" t="s">
        <v>21</v>
      </c>
      <c r="C3" t="s">
        <v>22</v>
      </c>
    </row>
    <row r="5" spans="2:3" x14ac:dyDescent="0.3">
      <c r="B5" t="s">
        <v>16</v>
      </c>
      <c r="C5" t="s">
        <v>18</v>
      </c>
    </row>
    <row r="6" spans="2:3" x14ac:dyDescent="0.3">
      <c r="B6">
        <v>1352</v>
      </c>
      <c r="C6">
        <v>-6.48</v>
      </c>
    </row>
    <row r="7" spans="2:3" x14ac:dyDescent="0.3">
      <c r="B7">
        <v>1440.1</v>
      </c>
      <c r="C7">
        <v>-5.17</v>
      </c>
    </row>
    <row r="8" spans="2:3" x14ac:dyDescent="0.3">
      <c r="B8">
        <v>1618.9</v>
      </c>
      <c r="C8">
        <v>-2.5310000000000001</v>
      </c>
    </row>
    <row r="9" spans="2:3" x14ac:dyDescent="0.3">
      <c r="B9">
        <v>1662.5</v>
      </c>
      <c r="C9">
        <v>-1.8720000000000001</v>
      </c>
    </row>
    <row r="10" spans="2:3" x14ac:dyDescent="0.3">
      <c r="B10">
        <v>1788</v>
      </c>
      <c r="C10">
        <v>0</v>
      </c>
    </row>
    <row r="11" spans="2:3" x14ac:dyDescent="0.3">
      <c r="B11">
        <v>1913.5</v>
      </c>
      <c r="C11">
        <v>1.871</v>
      </c>
    </row>
    <row r="12" spans="2:3" x14ac:dyDescent="0.3">
      <c r="B12">
        <v>1957.5</v>
      </c>
      <c r="C12">
        <v>2.5289999999999999</v>
      </c>
    </row>
    <row r="13" spans="2:3" x14ac:dyDescent="0.3">
      <c r="B13">
        <v>2136</v>
      </c>
      <c r="C13">
        <v>5.16</v>
      </c>
    </row>
    <row r="14" spans="2:3" x14ac:dyDescent="0.3">
      <c r="B14">
        <v>2222.5</v>
      </c>
      <c r="C14">
        <v>6.48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EBD8-52A3-4895-BB60-CE8481D40BC1}">
  <dimension ref="A4:E31"/>
  <sheetViews>
    <sheetView workbookViewId="0">
      <selection activeCell="C24" sqref="C24"/>
    </sheetView>
  </sheetViews>
  <sheetFormatPr defaultColWidth="8.77734375" defaultRowHeight="14.4" x14ac:dyDescent="0.3"/>
  <cols>
    <col min="1" max="1" width="32" customWidth="1"/>
    <col min="2" max="4" width="14.77734375" customWidth="1"/>
    <col min="5" max="5" width="8.77734375" customWidth="1"/>
  </cols>
  <sheetData>
    <row r="4" spans="1:5" x14ac:dyDescent="0.3">
      <c r="A4" t="s">
        <v>2</v>
      </c>
      <c r="B4">
        <v>30</v>
      </c>
      <c r="C4" t="s">
        <v>0</v>
      </c>
      <c r="E4" t="s">
        <v>7</v>
      </c>
    </row>
    <row r="5" spans="1:5" x14ac:dyDescent="0.3">
      <c r="A5" t="s">
        <v>2</v>
      </c>
      <c r="B5">
        <f>B4*SQRT(2)</f>
        <v>42.426406871192853</v>
      </c>
      <c r="C5" t="s">
        <v>1</v>
      </c>
    </row>
    <row r="6" spans="1:5" x14ac:dyDescent="0.3">
      <c r="A6" t="s">
        <v>5</v>
      </c>
      <c r="B6">
        <f>B4*SQRT(3)</f>
        <v>51.961524227066313</v>
      </c>
      <c r="C6" t="s">
        <v>0</v>
      </c>
    </row>
    <row r="7" spans="1:5" x14ac:dyDescent="0.3">
      <c r="A7" t="s">
        <v>5</v>
      </c>
      <c r="B7">
        <f>B6*SQRT(2)</f>
        <v>73.484692283495335</v>
      </c>
      <c r="C7" t="s">
        <v>1</v>
      </c>
    </row>
    <row r="10" spans="1:5" x14ac:dyDescent="0.3">
      <c r="B10">
        <f>B7*1.1</f>
        <v>80.833161511844878</v>
      </c>
      <c r="C10" t="s">
        <v>6</v>
      </c>
    </row>
    <row r="11" spans="1:5" x14ac:dyDescent="0.3">
      <c r="A11" t="s">
        <v>3</v>
      </c>
      <c r="B11">
        <f>14*10^-3</f>
        <v>1.4E-2</v>
      </c>
    </row>
    <row r="12" spans="1:5" x14ac:dyDescent="0.3">
      <c r="A12" t="s">
        <v>4</v>
      </c>
      <c r="B12">
        <f>B10/B11</f>
        <v>5773.7972508460625</v>
      </c>
    </row>
    <row r="16" spans="1:5" x14ac:dyDescent="0.3">
      <c r="A16" t="s">
        <v>8</v>
      </c>
      <c r="B16" t="s">
        <v>9</v>
      </c>
      <c r="C16" t="s">
        <v>10</v>
      </c>
      <c r="D16" t="s">
        <v>12</v>
      </c>
    </row>
    <row r="17" spans="1:4" x14ac:dyDescent="0.3">
      <c r="B17">
        <v>50</v>
      </c>
      <c r="C17">
        <v>2.09</v>
      </c>
      <c r="D17">
        <f>C17/$B$26</f>
        <v>2.0899999999999998E-2</v>
      </c>
    </row>
    <row r="18" spans="1:4" x14ac:dyDescent="0.3">
      <c r="B18">
        <v>30</v>
      </c>
      <c r="C18">
        <v>1.23</v>
      </c>
      <c r="D18">
        <f>C18/$B$26</f>
        <v>1.23E-2</v>
      </c>
    </row>
    <row r="19" spans="1:4" x14ac:dyDescent="0.3">
      <c r="B19">
        <v>0</v>
      </c>
      <c r="C19">
        <v>0</v>
      </c>
      <c r="D19">
        <f>C19/$B$26</f>
        <v>0</v>
      </c>
    </row>
    <row r="20" spans="1:4" x14ac:dyDescent="0.3">
      <c r="B20">
        <v>-30</v>
      </c>
      <c r="C20">
        <v>-1.29</v>
      </c>
      <c r="D20">
        <f>C20/$B$26</f>
        <v>-1.29E-2</v>
      </c>
    </row>
    <row r="21" spans="1:4" x14ac:dyDescent="0.3">
      <c r="B21">
        <v>-50</v>
      </c>
      <c r="C21">
        <v>-2.1749999999999998</v>
      </c>
      <c r="D21">
        <f>C21/$B$26</f>
        <v>-2.1749999999999999E-2</v>
      </c>
    </row>
    <row r="22" spans="1:4" x14ac:dyDescent="0.3">
      <c r="B22">
        <f>-B10</f>
        <v>-80.833161511844878</v>
      </c>
      <c r="C22">
        <f>0.0425*B22 - 0.029</f>
        <v>-3.4644093642534073</v>
      </c>
      <c r="D22">
        <f t="shared" ref="D22:D23" si="0">C22/$B$26</f>
        <v>-3.4644093642534075E-2</v>
      </c>
    </row>
    <row r="23" spans="1:4" x14ac:dyDescent="0.3">
      <c r="B23">
        <f>B10</f>
        <v>80.833161511844878</v>
      </c>
      <c r="C23">
        <f>0.0425*B23 - 0.029</f>
        <v>3.4064093642534075</v>
      </c>
      <c r="D23">
        <f t="shared" si="0"/>
        <v>3.4064093642534071E-2</v>
      </c>
    </row>
    <row r="26" spans="1:4" x14ac:dyDescent="0.3">
      <c r="A26" t="s">
        <v>11</v>
      </c>
      <c r="B26">
        <v>100</v>
      </c>
    </row>
    <row r="29" spans="1:4" x14ac:dyDescent="0.3">
      <c r="A29" t="s">
        <v>13</v>
      </c>
      <c r="B29">
        <v>2000</v>
      </c>
    </row>
    <row r="30" spans="1:4" x14ac:dyDescent="0.3">
      <c r="A30" t="s">
        <v>14</v>
      </c>
      <c r="B30">
        <v>10000</v>
      </c>
    </row>
    <row r="31" spans="1:4" x14ac:dyDescent="0.3">
      <c r="A31" t="s">
        <v>15</v>
      </c>
      <c r="B31">
        <f>1/(2*PI()*B29*B30)</f>
        <v>7.9577471545947671E-9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ADC 1C</vt:lpstr>
      <vt:lpstr>ADC 1B</vt:lpstr>
      <vt:lpstr>ADC 1A</vt:lpstr>
      <vt:lpstr>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Poblete</dc:creator>
  <cp:lastModifiedBy>Pablo Poblete</cp:lastModifiedBy>
  <dcterms:created xsi:type="dcterms:W3CDTF">2022-08-10T08:44:18Z</dcterms:created>
  <dcterms:modified xsi:type="dcterms:W3CDTF">2022-11-18T04:09:36Z</dcterms:modified>
</cp:coreProperties>
</file>