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2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heckCompatibility="1"/>
  <mc:AlternateContent xmlns:mc="http://schemas.openxmlformats.org/markup-compatibility/2006">
    <mc:Choice Requires="x15">
      <x15ac:absPath xmlns:x15ac="http://schemas.microsoft.com/office/spreadsheetml/2010/11/ac" url="/Users/webb/Documents/git/accounting/accounting/"/>
    </mc:Choice>
  </mc:AlternateContent>
  <bookViews>
    <workbookView xWindow="0" yWindow="500" windowWidth="38400" windowHeight="19600" tabRatio="500" activeTab="13"/>
  </bookViews>
  <sheets>
    <sheet name="1月" sheetId="2" r:id="rId1"/>
    <sheet name="2月" sheetId="5" r:id="rId2"/>
    <sheet name="3月" sheetId="6" r:id="rId3"/>
    <sheet name="4月" sheetId="7" r:id="rId4"/>
    <sheet name="5月" sheetId="8" r:id="rId5"/>
    <sheet name="6月" sheetId="9" r:id="rId6"/>
    <sheet name="7月" sheetId="10" r:id="rId7"/>
    <sheet name="8月" sheetId="11" r:id="rId8"/>
    <sheet name="9月" sheetId="12" r:id="rId9"/>
    <sheet name="10月" sheetId="13" r:id="rId10"/>
    <sheet name="11月" sheetId="14" r:id="rId11"/>
    <sheet name="12月" sheetId="15" r:id="rId12"/>
    <sheet name="總表" sheetId="3" r:id="rId13"/>
    <sheet name="類別" sheetId="1" r:id="rId14"/>
  </sheets>
  <definedNames>
    <definedName name="月支出">OFFSET(總表!$D$15,,,,COUNT(總表!$D$4:$O$4))</definedName>
    <definedName name="月份">OFFSET(總表!$D$3,,,,COUNT(總表!$D$4:$O$4))</definedName>
    <definedName name="月收入">OFFSET(總表!$D$4,,,,COUNT(總表!$D$4:$O$4))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F7" i="3"/>
  <c r="F8" i="3"/>
  <c r="F9" i="3"/>
  <c r="F10" i="3"/>
  <c r="F11" i="3"/>
  <c r="F12" i="3"/>
  <c r="F13" i="3"/>
  <c r="F14" i="3"/>
  <c r="F15" i="3"/>
  <c r="G7" i="3"/>
  <c r="G8" i="3"/>
  <c r="G9" i="3"/>
  <c r="G10" i="3"/>
  <c r="G11" i="3"/>
  <c r="G12" i="3"/>
  <c r="G13" i="3"/>
  <c r="G14" i="3"/>
  <c r="G15" i="3"/>
  <c r="H7" i="3"/>
  <c r="H8" i="3"/>
  <c r="H9" i="3"/>
  <c r="H10" i="3"/>
  <c r="H11" i="3"/>
  <c r="H12" i="3"/>
  <c r="H13" i="3"/>
  <c r="H14" i="3"/>
  <c r="H15" i="3"/>
  <c r="I7" i="3"/>
  <c r="I8" i="3"/>
  <c r="I9" i="3"/>
  <c r="I10" i="3"/>
  <c r="I11" i="3"/>
  <c r="I12" i="3"/>
  <c r="I13" i="3"/>
  <c r="I14" i="3"/>
  <c r="I15" i="3"/>
  <c r="J7" i="3"/>
  <c r="J8" i="3"/>
  <c r="J9" i="3"/>
  <c r="J10" i="3"/>
  <c r="J11" i="3"/>
  <c r="J12" i="3"/>
  <c r="J13" i="3"/>
  <c r="J14" i="3"/>
  <c r="J15" i="3"/>
  <c r="K7" i="3"/>
  <c r="K8" i="3"/>
  <c r="K9" i="3"/>
  <c r="K10" i="3"/>
  <c r="K11" i="3"/>
  <c r="K12" i="3"/>
  <c r="K13" i="3"/>
  <c r="K14" i="3"/>
  <c r="K15" i="3"/>
  <c r="L7" i="3"/>
  <c r="L8" i="3"/>
  <c r="L9" i="3"/>
  <c r="L10" i="3"/>
  <c r="L11" i="3"/>
  <c r="L12" i="3"/>
  <c r="L13" i="3"/>
  <c r="L14" i="3"/>
  <c r="L15" i="3"/>
  <c r="M7" i="3"/>
  <c r="M8" i="3"/>
  <c r="M9" i="3"/>
  <c r="M10" i="3"/>
  <c r="M11" i="3"/>
  <c r="M12" i="3"/>
  <c r="M13" i="3"/>
  <c r="M14" i="3"/>
  <c r="M15" i="3"/>
  <c r="N7" i="3"/>
  <c r="N8" i="3"/>
  <c r="N9" i="3"/>
  <c r="N10" i="3"/>
  <c r="N11" i="3"/>
  <c r="N12" i="3"/>
  <c r="N13" i="3"/>
  <c r="N14" i="3"/>
  <c r="N15" i="3"/>
  <c r="O7" i="3"/>
  <c r="O8" i="3"/>
  <c r="O9" i="3"/>
  <c r="O10" i="3"/>
  <c r="O11" i="3"/>
  <c r="O12" i="3"/>
  <c r="O13" i="3"/>
  <c r="O14" i="3"/>
  <c r="O15" i="3"/>
  <c r="D7" i="3"/>
  <c r="D8" i="3"/>
  <c r="D9" i="3"/>
  <c r="D10" i="3"/>
  <c r="D11" i="3"/>
  <c r="D12" i="3"/>
  <c r="D13" i="3"/>
  <c r="D14" i="3"/>
  <c r="D15" i="3"/>
  <c r="D6" i="3"/>
  <c r="E6" i="3"/>
  <c r="F6" i="3"/>
  <c r="G6" i="3"/>
  <c r="H6" i="3"/>
  <c r="I6" i="3"/>
  <c r="O110" i="15"/>
  <c r="O109" i="15"/>
  <c r="O108" i="15"/>
  <c r="O107" i="15"/>
  <c r="O106" i="15"/>
  <c r="O103" i="15"/>
  <c r="O104" i="15"/>
  <c r="O105" i="15"/>
  <c r="S105" i="15"/>
  <c r="O93" i="15"/>
  <c r="O92" i="15"/>
  <c r="O91" i="15"/>
  <c r="O90" i="15"/>
  <c r="O89" i="15"/>
  <c r="O88" i="15"/>
  <c r="O87" i="15"/>
  <c r="O86" i="15"/>
  <c r="O85" i="15"/>
  <c r="O84" i="15"/>
  <c r="O83" i="15"/>
  <c r="O82" i="15"/>
  <c r="O81" i="15"/>
  <c r="O80" i="15"/>
  <c r="O79" i="15"/>
  <c r="O78" i="15"/>
  <c r="O77" i="15"/>
  <c r="O76" i="15"/>
  <c r="O75" i="15"/>
  <c r="O74" i="15"/>
  <c r="O73" i="15"/>
  <c r="O72" i="15"/>
  <c r="O71" i="15"/>
  <c r="O70" i="15"/>
  <c r="O69" i="15"/>
  <c r="O66" i="15"/>
  <c r="O67" i="15"/>
  <c r="O68" i="15"/>
  <c r="S68" i="15"/>
  <c r="O60" i="15"/>
  <c r="O58" i="15"/>
  <c r="O59" i="15"/>
  <c r="S59" i="15"/>
  <c r="O56" i="15"/>
  <c r="O55" i="15"/>
  <c r="O54" i="15"/>
  <c r="O53" i="15"/>
  <c r="O52" i="15"/>
  <c r="S52" i="15"/>
  <c r="O46" i="15"/>
  <c r="O45" i="15"/>
  <c r="O44" i="15"/>
  <c r="O43" i="15"/>
  <c r="O42" i="15"/>
  <c r="O41" i="15"/>
  <c r="O40" i="15"/>
  <c r="O39" i="15"/>
  <c r="O38" i="15"/>
  <c r="O35" i="15"/>
  <c r="O36" i="15"/>
  <c r="O37" i="15"/>
  <c r="S37" i="15"/>
  <c r="O29" i="15"/>
  <c r="O28" i="15"/>
  <c r="O27" i="15"/>
  <c r="O26" i="15"/>
  <c r="O25" i="15"/>
  <c r="O24" i="15"/>
  <c r="O23" i="15"/>
  <c r="O20" i="15"/>
  <c r="O21" i="15"/>
  <c r="O22" i="15"/>
  <c r="S22" i="15"/>
  <c r="O18" i="15"/>
  <c r="P18" i="15"/>
  <c r="O17" i="15"/>
  <c r="P17" i="15"/>
  <c r="O16" i="15"/>
  <c r="P16" i="15"/>
  <c r="O15" i="15"/>
  <c r="P15" i="15"/>
  <c r="O14" i="15"/>
  <c r="P14" i="15"/>
  <c r="O12" i="15"/>
  <c r="P12" i="15"/>
  <c r="O11" i="15"/>
  <c r="P11" i="15"/>
  <c r="O10" i="15"/>
  <c r="P10" i="15"/>
  <c r="O9" i="15"/>
  <c r="P9" i="15"/>
  <c r="O8" i="15"/>
  <c r="P8" i="15"/>
  <c r="O7" i="15"/>
  <c r="P7" i="15"/>
  <c r="O6" i="15"/>
  <c r="P6" i="15"/>
  <c r="O5" i="15"/>
  <c r="P5" i="15"/>
  <c r="O4" i="15"/>
  <c r="S4" i="15"/>
  <c r="W4" i="15"/>
  <c r="P4" i="15"/>
  <c r="O110" i="14"/>
  <c r="O109" i="14"/>
  <c r="O108" i="14"/>
  <c r="O107" i="14"/>
  <c r="O106" i="14"/>
  <c r="O103" i="14"/>
  <c r="O104" i="14"/>
  <c r="O105" i="14"/>
  <c r="S105" i="14"/>
  <c r="O93" i="14"/>
  <c r="O92" i="14"/>
  <c r="O91" i="14"/>
  <c r="O90" i="14"/>
  <c r="O89" i="14"/>
  <c r="O88" i="14"/>
  <c r="O87" i="14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66" i="14"/>
  <c r="O67" i="14"/>
  <c r="O68" i="14"/>
  <c r="S68" i="14"/>
  <c r="O60" i="14"/>
  <c r="O58" i="14"/>
  <c r="O59" i="14"/>
  <c r="S59" i="14"/>
  <c r="O56" i="14"/>
  <c r="O55" i="14"/>
  <c r="O54" i="14"/>
  <c r="O53" i="14"/>
  <c r="O52" i="14"/>
  <c r="S52" i="14"/>
  <c r="O46" i="14"/>
  <c r="O45" i="14"/>
  <c r="O44" i="14"/>
  <c r="O43" i="14"/>
  <c r="O42" i="14"/>
  <c r="O41" i="14"/>
  <c r="O40" i="14"/>
  <c r="O39" i="14"/>
  <c r="O38" i="14"/>
  <c r="O35" i="14"/>
  <c r="O36" i="14"/>
  <c r="O37" i="14"/>
  <c r="S37" i="14"/>
  <c r="O29" i="14"/>
  <c r="O28" i="14"/>
  <c r="O27" i="14"/>
  <c r="O26" i="14"/>
  <c r="O25" i="14"/>
  <c r="O24" i="14"/>
  <c r="O23" i="14"/>
  <c r="O20" i="14"/>
  <c r="O21" i="14"/>
  <c r="O22" i="14"/>
  <c r="S22" i="14"/>
  <c r="O18" i="14"/>
  <c r="P18" i="14"/>
  <c r="O17" i="14"/>
  <c r="P17" i="14"/>
  <c r="O16" i="14"/>
  <c r="P16" i="14"/>
  <c r="O15" i="14"/>
  <c r="P15" i="14"/>
  <c r="O14" i="14"/>
  <c r="P14" i="14"/>
  <c r="O12" i="14"/>
  <c r="P12" i="14"/>
  <c r="O11" i="14"/>
  <c r="P11" i="14"/>
  <c r="O10" i="14"/>
  <c r="P10" i="14"/>
  <c r="O9" i="14"/>
  <c r="P9" i="14"/>
  <c r="O8" i="14"/>
  <c r="P8" i="14"/>
  <c r="O7" i="14"/>
  <c r="P7" i="14"/>
  <c r="O6" i="14"/>
  <c r="P6" i="14"/>
  <c r="O5" i="14"/>
  <c r="P5" i="14"/>
  <c r="O4" i="14"/>
  <c r="S4" i="14"/>
  <c r="W4" i="14"/>
  <c r="P4" i="14"/>
  <c r="O110" i="13"/>
  <c r="O109" i="13"/>
  <c r="O108" i="13"/>
  <c r="O107" i="13"/>
  <c r="O106" i="13"/>
  <c r="O103" i="13"/>
  <c r="O104" i="13"/>
  <c r="O105" i="13"/>
  <c r="S105" i="13"/>
  <c r="O93" i="13"/>
  <c r="O92" i="13"/>
  <c r="O91" i="13"/>
  <c r="O90" i="13"/>
  <c r="O89" i="13"/>
  <c r="O88" i="13"/>
  <c r="O87" i="13"/>
  <c r="O86" i="13"/>
  <c r="O85" i="13"/>
  <c r="O84" i="13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6" i="13"/>
  <c r="O67" i="13"/>
  <c r="O68" i="13"/>
  <c r="S68" i="13"/>
  <c r="O60" i="13"/>
  <c r="O58" i="13"/>
  <c r="O59" i="13"/>
  <c r="S59" i="13"/>
  <c r="O56" i="13"/>
  <c r="O55" i="13"/>
  <c r="O54" i="13"/>
  <c r="O53" i="13"/>
  <c r="O52" i="13"/>
  <c r="S52" i="13"/>
  <c r="O46" i="13"/>
  <c r="O45" i="13"/>
  <c r="O44" i="13"/>
  <c r="O43" i="13"/>
  <c r="O42" i="13"/>
  <c r="O41" i="13"/>
  <c r="O40" i="13"/>
  <c r="O39" i="13"/>
  <c r="O38" i="13"/>
  <c r="O35" i="13"/>
  <c r="O36" i="13"/>
  <c r="O37" i="13"/>
  <c r="S37" i="13"/>
  <c r="O29" i="13"/>
  <c r="O28" i="13"/>
  <c r="O27" i="13"/>
  <c r="O26" i="13"/>
  <c r="O25" i="13"/>
  <c r="O24" i="13"/>
  <c r="O23" i="13"/>
  <c r="O20" i="13"/>
  <c r="O21" i="13"/>
  <c r="O22" i="13"/>
  <c r="S22" i="13"/>
  <c r="O18" i="13"/>
  <c r="P18" i="13"/>
  <c r="O17" i="13"/>
  <c r="P17" i="13"/>
  <c r="O16" i="13"/>
  <c r="P16" i="13"/>
  <c r="O15" i="13"/>
  <c r="P15" i="13"/>
  <c r="O14" i="13"/>
  <c r="P14" i="13"/>
  <c r="O12" i="13"/>
  <c r="P12" i="13"/>
  <c r="O11" i="13"/>
  <c r="P11" i="13"/>
  <c r="O10" i="13"/>
  <c r="P10" i="13"/>
  <c r="O9" i="13"/>
  <c r="P9" i="13"/>
  <c r="O8" i="13"/>
  <c r="P8" i="13"/>
  <c r="O7" i="13"/>
  <c r="P7" i="13"/>
  <c r="O6" i="13"/>
  <c r="P6" i="13"/>
  <c r="O5" i="13"/>
  <c r="P5" i="13"/>
  <c r="O4" i="13"/>
  <c r="S4" i="13"/>
  <c r="W4" i="13"/>
  <c r="P4" i="13"/>
  <c r="O110" i="12"/>
  <c r="O109" i="12"/>
  <c r="O108" i="12"/>
  <c r="O107" i="12"/>
  <c r="O106" i="12"/>
  <c r="O103" i="12"/>
  <c r="O104" i="12"/>
  <c r="O105" i="12"/>
  <c r="S105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6" i="12"/>
  <c r="O67" i="12"/>
  <c r="O68" i="12"/>
  <c r="S68" i="12"/>
  <c r="O60" i="12"/>
  <c r="O58" i="12"/>
  <c r="O59" i="12"/>
  <c r="S59" i="12"/>
  <c r="O56" i="12"/>
  <c r="O55" i="12"/>
  <c r="O54" i="12"/>
  <c r="O53" i="12"/>
  <c r="O52" i="12"/>
  <c r="S52" i="12"/>
  <c r="O46" i="12"/>
  <c r="O45" i="12"/>
  <c r="O44" i="12"/>
  <c r="O43" i="12"/>
  <c r="O42" i="12"/>
  <c r="O41" i="12"/>
  <c r="O40" i="12"/>
  <c r="O39" i="12"/>
  <c r="O38" i="12"/>
  <c r="O35" i="12"/>
  <c r="O36" i="12"/>
  <c r="O37" i="12"/>
  <c r="S37" i="12"/>
  <c r="O29" i="12"/>
  <c r="O28" i="12"/>
  <c r="O27" i="12"/>
  <c r="O26" i="12"/>
  <c r="O25" i="12"/>
  <c r="O24" i="12"/>
  <c r="O23" i="12"/>
  <c r="O20" i="12"/>
  <c r="O21" i="12"/>
  <c r="O22" i="12"/>
  <c r="S22" i="12"/>
  <c r="O18" i="12"/>
  <c r="P18" i="12"/>
  <c r="O17" i="12"/>
  <c r="P17" i="12"/>
  <c r="O16" i="12"/>
  <c r="P16" i="12"/>
  <c r="O15" i="12"/>
  <c r="P15" i="12"/>
  <c r="O14" i="12"/>
  <c r="P14" i="12"/>
  <c r="O12" i="12"/>
  <c r="P12" i="12"/>
  <c r="O11" i="12"/>
  <c r="P11" i="12"/>
  <c r="O10" i="12"/>
  <c r="P10" i="12"/>
  <c r="O9" i="12"/>
  <c r="P9" i="12"/>
  <c r="O8" i="12"/>
  <c r="P8" i="12"/>
  <c r="O7" i="12"/>
  <c r="P7" i="12"/>
  <c r="O6" i="12"/>
  <c r="P6" i="12"/>
  <c r="O5" i="12"/>
  <c r="P5" i="12"/>
  <c r="O4" i="12"/>
  <c r="S4" i="12"/>
  <c r="W4" i="12"/>
  <c r="P4" i="12"/>
  <c r="O110" i="11"/>
  <c r="O109" i="11"/>
  <c r="O108" i="11"/>
  <c r="O107" i="11"/>
  <c r="O106" i="11"/>
  <c r="O103" i="11"/>
  <c r="O104" i="11"/>
  <c r="O105" i="11"/>
  <c r="S105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6" i="11"/>
  <c r="O67" i="11"/>
  <c r="O68" i="11"/>
  <c r="S68" i="11"/>
  <c r="O60" i="11"/>
  <c r="O58" i="11"/>
  <c r="O59" i="11"/>
  <c r="S59" i="11"/>
  <c r="O56" i="11"/>
  <c r="O55" i="11"/>
  <c r="O54" i="11"/>
  <c r="O53" i="11"/>
  <c r="O52" i="11"/>
  <c r="S52" i="11"/>
  <c r="O46" i="11"/>
  <c r="O45" i="11"/>
  <c r="O44" i="11"/>
  <c r="O43" i="11"/>
  <c r="O42" i="11"/>
  <c r="O41" i="11"/>
  <c r="O40" i="11"/>
  <c r="O39" i="11"/>
  <c r="O38" i="11"/>
  <c r="O35" i="11"/>
  <c r="O36" i="11"/>
  <c r="O37" i="11"/>
  <c r="S37" i="11"/>
  <c r="O29" i="11"/>
  <c r="O28" i="11"/>
  <c r="O27" i="11"/>
  <c r="O26" i="11"/>
  <c r="O25" i="11"/>
  <c r="O24" i="11"/>
  <c r="O23" i="11"/>
  <c r="O20" i="11"/>
  <c r="O21" i="11"/>
  <c r="O22" i="11"/>
  <c r="S22" i="11"/>
  <c r="O18" i="11"/>
  <c r="P18" i="11"/>
  <c r="O17" i="11"/>
  <c r="P17" i="11"/>
  <c r="O16" i="11"/>
  <c r="P16" i="11"/>
  <c r="O15" i="11"/>
  <c r="P15" i="11"/>
  <c r="O14" i="11"/>
  <c r="P14" i="11"/>
  <c r="O12" i="11"/>
  <c r="P12" i="11"/>
  <c r="O11" i="11"/>
  <c r="P11" i="11"/>
  <c r="O10" i="11"/>
  <c r="P10" i="11"/>
  <c r="O9" i="11"/>
  <c r="P9" i="11"/>
  <c r="O8" i="11"/>
  <c r="P8" i="11"/>
  <c r="O7" i="11"/>
  <c r="P7" i="11"/>
  <c r="O6" i="11"/>
  <c r="P6" i="11"/>
  <c r="O5" i="11"/>
  <c r="P5" i="11"/>
  <c r="O4" i="11"/>
  <c r="S4" i="11"/>
  <c r="W4" i="11"/>
  <c r="P4" i="11"/>
  <c r="O110" i="10"/>
  <c r="O109" i="10"/>
  <c r="O108" i="10"/>
  <c r="O107" i="10"/>
  <c r="O106" i="10"/>
  <c r="O103" i="10"/>
  <c r="O104" i="10"/>
  <c r="O105" i="10"/>
  <c r="S105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6" i="10"/>
  <c r="O67" i="10"/>
  <c r="O68" i="10"/>
  <c r="S68" i="10"/>
  <c r="O60" i="10"/>
  <c r="O58" i="10"/>
  <c r="O59" i="10"/>
  <c r="S59" i="10"/>
  <c r="O56" i="10"/>
  <c r="O55" i="10"/>
  <c r="O54" i="10"/>
  <c r="O53" i="10"/>
  <c r="O52" i="10"/>
  <c r="S52" i="10"/>
  <c r="O46" i="10"/>
  <c r="O45" i="10"/>
  <c r="O44" i="10"/>
  <c r="O43" i="10"/>
  <c r="O42" i="10"/>
  <c r="O41" i="10"/>
  <c r="O40" i="10"/>
  <c r="O39" i="10"/>
  <c r="O38" i="10"/>
  <c r="O35" i="10"/>
  <c r="O36" i="10"/>
  <c r="O37" i="10"/>
  <c r="S37" i="10"/>
  <c r="O29" i="10"/>
  <c r="O28" i="10"/>
  <c r="O27" i="10"/>
  <c r="O26" i="10"/>
  <c r="O25" i="10"/>
  <c r="O24" i="10"/>
  <c r="O23" i="10"/>
  <c r="O20" i="10"/>
  <c r="O21" i="10"/>
  <c r="O22" i="10"/>
  <c r="S22" i="10"/>
  <c r="O18" i="10"/>
  <c r="P18" i="10"/>
  <c r="O17" i="10"/>
  <c r="P17" i="10"/>
  <c r="O16" i="10"/>
  <c r="P16" i="10"/>
  <c r="O15" i="10"/>
  <c r="P15" i="10"/>
  <c r="O14" i="10"/>
  <c r="P14" i="10"/>
  <c r="O12" i="10"/>
  <c r="P12" i="10"/>
  <c r="O11" i="10"/>
  <c r="P11" i="10"/>
  <c r="O10" i="10"/>
  <c r="P10" i="10"/>
  <c r="O9" i="10"/>
  <c r="P9" i="10"/>
  <c r="O8" i="10"/>
  <c r="P8" i="10"/>
  <c r="O7" i="10"/>
  <c r="P7" i="10"/>
  <c r="O6" i="10"/>
  <c r="P6" i="10"/>
  <c r="O5" i="10"/>
  <c r="P5" i="10"/>
  <c r="O4" i="10"/>
  <c r="S4" i="10"/>
  <c r="W4" i="10"/>
  <c r="P4" i="10"/>
  <c r="O110" i="9"/>
  <c r="O109" i="9"/>
  <c r="O108" i="9"/>
  <c r="O107" i="9"/>
  <c r="O106" i="9"/>
  <c r="O103" i="9"/>
  <c r="O104" i="9"/>
  <c r="O105" i="9"/>
  <c r="S105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6" i="9"/>
  <c r="O67" i="9"/>
  <c r="O68" i="9"/>
  <c r="S68" i="9"/>
  <c r="O60" i="9"/>
  <c r="O58" i="9"/>
  <c r="O59" i="9"/>
  <c r="S59" i="9"/>
  <c r="O56" i="9"/>
  <c r="O55" i="9"/>
  <c r="O54" i="9"/>
  <c r="O53" i="9"/>
  <c r="O52" i="9"/>
  <c r="S52" i="9"/>
  <c r="O46" i="9"/>
  <c r="O45" i="9"/>
  <c r="O44" i="9"/>
  <c r="O43" i="9"/>
  <c r="O42" i="9"/>
  <c r="O41" i="9"/>
  <c r="O40" i="9"/>
  <c r="O39" i="9"/>
  <c r="O38" i="9"/>
  <c r="O35" i="9"/>
  <c r="O36" i="9"/>
  <c r="O37" i="9"/>
  <c r="S37" i="9"/>
  <c r="O29" i="9"/>
  <c r="O28" i="9"/>
  <c r="O27" i="9"/>
  <c r="O26" i="9"/>
  <c r="O25" i="9"/>
  <c r="O24" i="9"/>
  <c r="O23" i="9"/>
  <c r="O20" i="9"/>
  <c r="O21" i="9"/>
  <c r="O22" i="9"/>
  <c r="S22" i="9"/>
  <c r="O18" i="9"/>
  <c r="P18" i="9"/>
  <c r="O17" i="9"/>
  <c r="P17" i="9"/>
  <c r="O16" i="9"/>
  <c r="P16" i="9"/>
  <c r="O15" i="9"/>
  <c r="P15" i="9"/>
  <c r="O14" i="9"/>
  <c r="P14" i="9"/>
  <c r="O12" i="9"/>
  <c r="P12" i="9"/>
  <c r="O11" i="9"/>
  <c r="P11" i="9"/>
  <c r="O10" i="9"/>
  <c r="P10" i="9"/>
  <c r="O9" i="9"/>
  <c r="P9" i="9"/>
  <c r="O8" i="9"/>
  <c r="P8" i="9"/>
  <c r="O7" i="9"/>
  <c r="P7" i="9"/>
  <c r="O6" i="9"/>
  <c r="P6" i="9"/>
  <c r="O5" i="9"/>
  <c r="P5" i="9"/>
  <c r="O4" i="9"/>
  <c r="S4" i="9"/>
  <c r="W4" i="9"/>
  <c r="P4" i="9"/>
  <c r="O110" i="8"/>
  <c r="O109" i="8"/>
  <c r="O108" i="8"/>
  <c r="O107" i="8"/>
  <c r="O106" i="8"/>
  <c r="O103" i="8"/>
  <c r="O104" i="8"/>
  <c r="O105" i="8"/>
  <c r="S105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6" i="8"/>
  <c r="O67" i="8"/>
  <c r="O68" i="8"/>
  <c r="S68" i="8"/>
  <c r="O60" i="8"/>
  <c r="O58" i="8"/>
  <c r="O59" i="8"/>
  <c r="S59" i="8"/>
  <c r="O56" i="8"/>
  <c r="O55" i="8"/>
  <c r="O54" i="8"/>
  <c r="O53" i="8"/>
  <c r="O52" i="8"/>
  <c r="S52" i="8"/>
  <c r="O46" i="8"/>
  <c r="O45" i="8"/>
  <c r="O44" i="8"/>
  <c r="O43" i="8"/>
  <c r="O42" i="8"/>
  <c r="O41" i="8"/>
  <c r="O40" i="8"/>
  <c r="O39" i="8"/>
  <c r="O38" i="8"/>
  <c r="O35" i="8"/>
  <c r="O36" i="8"/>
  <c r="O37" i="8"/>
  <c r="S37" i="8"/>
  <c r="O29" i="8"/>
  <c r="O28" i="8"/>
  <c r="O27" i="8"/>
  <c r="O26" i="8"/>
  <c r="O25" i="8"/>
  <c r="O24" i="8"/>
  <c r="O23" i="8"/>
  <c r="O20" i="8"/>
  <c r="O21" i="8"/>
  <c r="O22" i="8"/>
  <c r="S22" i="8"/>
  <c r="O18" i="8"/>
  <c r="P18" i="8"/>
  <c r="O17" i="8"/>
  <c r="P17" i="8"/>
  <c r="O16" i="8"/>
  <c r="P16" i="8"/>
  <c r="O15" i="8"/>
  <c r="P15" i="8"/>
  <c r="O14" i="8"/>
  <c r="P14" i="8"/>
  <c r="O12" i="8"/>
  <c r="P12" i="8"/>
  <c r="O11" i="8"/>
  <c r="P11" i="8"/>
  <c r="O10" i="8"/>
  <c r="P10" i="8"/>
  <c r="O9" i="8"/>
  <c r="P9" i="8"/>
  <c r="O8" i="8"/>
  <c r="P8" i="8"/>
  <c r="O7" i="8"/>
  <c r="P7" i="8"/>
  <c r="O6" i="8"/>
  <c r="P6" i="8"/>
  <c r="O5" i="8"/>
  <c r="P5" i="8"/>
  <c r="O4" i="8"/>
  <c r="S4" i="8"/>
  <c r="W4" i="8"/>
  <c r="P4" i="8"/>
  <c r="O110" i="7"/>
  <c r="O109" i="7"/>
  <c r="O108" i="7"/>
  <c r="O107" i="7"/>
  <c r="O106" i="7"/>
  <c r="O103" i="7"/>
  <c r="O104" i="7"/>
  <c r="O105" i="7"/>
  <c r="S105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6" i="7"/>
  <c r="O67" i="7"/>
  <c r="O68" i="7"/>
  <c r="S68" i="7"/>
  <c r="O60" i="7"/>
  <c r="O58" i="7"/>
  <c r="O59" i="7"/>
  <c r="S59" i="7"/>
  <c r="O56" i="7"/>
  <c r="O55" i="7"/>
  <c r="O54" i="7"/>
  <c r="O53" i="7"/>
  <c r="O52" i="7"/>
  <c r="S52" i="7"/>
  <c r="O46" i="7"/>
  <c r="O45" i="7"/>
  <c r="O44" i="7"/>
  <c r="O43" i="7"/>
  <c r="O42" i="7"/>
  <c r="O41" i="7"/>
  <c r="O40" i="7"/>
  <c r="O39" i="7"/>
  <c r="O38" i="7"/>
  <c r="O35" i="7"/>
  <c r="O36" i="7"/>
  <c r="O37" i="7"/>
  <c r="S37" i="7"/>
  <c r="O29" i="7"/>
  <c r="O28" i="7"/>
  <c r="O27" i="7"/>
  <c r="O26" i="7"/>
  <c r="O25" i="7"/>
  <c r="O24" i="7"/>
  <c r="O23" i="7"/>
  <c r="O20" i="7"/>
  <c r="O21" i="7"/>
  <c r="O22" i="7"/>
  <c r="S22" i="7"/>
  <c r="O18" i="7"/>
  <c r="P18" i="7"/>
  <c r="O17" i="7"/>
  <c r="P17" i="7"/>
  <c r="O16" i="7"/>
  <c r="P16" i="7"/>
  <c r="O15" i="7"/>
  <c r="P15" i="7"/>
  <c r="O14" i="7"/>
  <c r="P14" i="7"/>
  <c r="O12" i="7"/>
  <c r="P12" i="7"/>
  <c r="O11" i="7"/>
  <c r="P11" i="7"/>
  <c r="O10" i="7"/>
  <c r="P10" i="7"/>
  <c r="O9" i="7"/>
  <c r="P9" i="7"/>
  <c r="O8" i="7"/>
  <c r="P8" i="7"/>
  <c r="O7" i="7"/>
  <c r="P7" i="7"/>
  <c r="O6" i="7"/>
  <c r="P6" i="7"/>
  <c r="O5" i="7"/>
  <c r="P5" i="7"/>
  <c r="O4" i="7"/>
  <c r="S4" i="7"/>
  <c r="W4" i="7"/>
  <c r="P4" i="7"/>
  <c r="O110" i="6"/>
  <c r="O109" i="6"/>
  <c r="O108" i="6"/>
  <c r="O107" i="6"/>
  <c r="O106" i="6"/>
  <c r="O103" i="6"/>
  <c r="O104" i="6"/>
  <c r="O105" i="6"/>
  <c r="S105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6" i="6"/>
  <c r="O67" i="6"/>
  <c r="O68" i="6"/>
  <c r="S68" i="6"/>
  <c r="O60" i="6"/>
  <c r="O58" i="6"/>
  <c r="O59" i="6"/>
  <c r="S59" i="6"/>
  <c r="O56" i="6"/>
  <c r="O55" i="6"/>
  <c r="O54" i="6"/>
  <c r="O53" i="6"/>
  <c r="O52" i="6"/>
  <c r="S52" i="6"/>
  <c r="O46" i="6"/>
  <c r="O45" i="6"/>
  <c r="O44" i="6"/>
  <c r="O43" i="6"/>
  <c r="O42" i="6"/>
  <c r="O41" i="6"/>
  <c r="O40" i="6"/>
  <c r="O39" i="6"/>
  <c r="O38" i="6"/>
  <c r="O35" i="6"/>
  <c r="O36" i="6"/>
  <c r="O37" i="6"/>
  <c r="S37" i="6"/>
  <c r="O29" i="6"/>
  <c r="O28" i="6"/>
  <c r="O27" i="6"/>
  <c r="O26" i="6"/>
  <c r="O25" i="6"/>
  <c r="O24" i="6"/>
  <c r="O23" i="6"/>
  <c r="O20" i="6"/>
  <c r="O21" i="6"/>
  <c r="O22" i="6"/>
  <c r="S22" i="6"/>
  <c r="O18" i="6"/>
  <c r="P18" i="6"/>
  <c r="O17" i="6"/>
  <c r="P17" i="6"/>
  <c r="O16" i="6"/>
  <c r="P16" i="6"/>
  <c r="O15" i="6"/>
  <c r="P15" i="6"/>
  <c r="O14" i="6"/>
  <c r="P14" i="6"/>
  <c r="O12" i="6"/>
  <c r="P12" i="6"/>
  <c r="O11" i="6"/>
  <c r="P11" i="6"/>
  <c r="O10" i="6"/>
  <c r="P10" i="6"/>
  <c r="O9" i="6"/>
  <c r="P9" i="6"/>
  <c r="O8" i="6"/>
  <c r="P8" i="6"/>
  <c r="O7" i="6"/>
  <c r="P7" i="6"/>
  <c r="O6" i="6"/>
  <c r="P6" i="6"/>
  <c r="O5" i="6"/>
  <c r="P5" i="6"/>
  <c r="O4" i="6"/>
  <c r="S4" i="6"/>
  <c r="W4" i="6"/>
  <c r="P4" i="6"/>
  <c r="O110" i="5"/>
  <c r="O109" i="5"/>
  <c r="O108" i="5"/>
  <c r="O107" i="5"/>
  <c r="O106" i="5"/>
  <c r="O103" i="5"/>
  <c r="O104" i="5"/>
  <c r="O105" i="5"/>
  <c r="S105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6" i="5"/>
  <c r="O67" i="5"/>
  <c r="O68" i="5"/>
  <c r="S68" i="5"/>
  <c r="O60" i="5"/>
  <c r="O58" i="5"/>
  <c r="O59" i="5"/>
  <c r="S59" i="5"/>
  <c r="O56" i="5"/>
  <c r="O55" i="5"/>
  <c r="O54" i="5"/>
  <c r="O53" i="5"/>
  <c r="O52" i="5"/>
  <c r="S52" i="5"/>
  <c r="O46" i="5"/>
  <c r="O45" i="5"/>
  <c r="O44" i="5"/>
  <c r="O43" i="5"/>
  <c r="O42" i="5"/>
  <c r="O41" i="5"/>
  <c r="O40" i="5"/>
  <c r="O39" i="5"/>
  <c r="O38" i="5"/>
  <c r="O35" i="5"/>
  <c r="O36" i="5"/>
  <c r="O37" i="5"/>
  <c r="S37" i="5"/>
  <c r="O29" i="5"/>
  <c r="O28" i="5"/>
  <c r="O27" i="5"/>
  <c r="O26" i="5"/>
  <c r="O25" i="5"/>
  <c r="O24" i="5"/>
  <c r="O23" i="5"/>
  <c r="O20" i="5"/>
  <c r="O21" i="5"/>
  <c r="O22" i="5"/>
  <c r="S22" i="5"/>
  <c r="O18" i="5"/>
  <c r="P18" i="5"/>
  <c r="O17" i="5"/>
  <c r="P17" i="5"/>
  <c r="O16" i="5"/>
  <c r="P16" i="5"/>
  <c r="O15" i="5"/>
  <c r="P15" i="5"/>
  <c r="O14" i="5"/>
  <c r="P14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S4" i="5"/>
  <c r="W4" i="5"/>
  <c r="P4" i="5"/>
  <c r="D4" i="3"/>
  <c r="E4" i="3"/>
  <c r="F4" i="3"/>
  <c r="G4" i="3"/>
  <c r="H4" i="3"/>
  <c r="I4" i="3"/>
  <c r="K4" i="3"/>
  <c r="L4" i="3"/>
  <c r="M4" i="3"/>
  <c r="N4" i="3"/>
  <c r="O4" i="3"/>
  <c r="O103" i="2"/>
  <c r="O104" i="2"/>
  <c r="O105" i="2"/>
  <c r="O106" i="2"/>
  <c r="O107" i="2"/>
  <c r="O108" i="2"/>
  <c r="O109" i="2"/>
  <c r="O110" i="2"/>
  <c r="S105" i="2"/>
  <c r="J4" i="3"/>
  <c r="K6" i="3"/>
  <c r="L6" i="3"/>
  <c r="M6" i="3"/>
  <c r="N6" i="3"/>
  <c r="O6" i="3"/>
  <c r="O4" i="2"/>
  <c r="J6" i="3"/>
  <c r="O5" i="2"/>
  <c r="O6" i="2"/>
  <c r="O7" i="2"/>
  <c r="O8" i="2"/>
  <c r="O9" i="2"/>
  <c r="O10" i="2"/>
  <c r="O11" i="2"/>
  <c r="O12" i="2"/>
  <c r="O20" i="2"/>
  <c r="O21" i="2"/>
  <c r="O22" i="2"/>
  <c r="O23" i="2"/>
  <c r="O24" i="2"/>
  <c r="O25" i="2"/>
  <c r="O26" i="2"/>
  <c r="O27" i="2"/>
  <c r="O28" i="2"/>
  <c r="O29" i="2"/>
  <c r="S22" i="2"/>
  <c r="O93" i="2"/>
  <c r="O35" i="2"/>
  <c r="O36" i="2"/>
  <c r="O37" i="2"/>
  <c r="O38" i="2"/>
  <c r="O39" i="2"/>
  <c r="O40" i="2"/>
  <c r="O41" i="2"/>
  <c r="O42" i="2"/>
  <c r="O43" i="2"/>
  <c r="O44" i="2"/>
  <c r="O45" i="2"/>
  <c r="O46" i="2"/>
  <c r="S37" i="2"/>
  <c r="O52" i="2"/>
  <c r="O53" i="2"/>
  <c r="O54" i="2"/>
  <c r="O55" i="2"/>
  <c r="O56" i="2"/>
  <c r="S52" i="2"/>
  <c r="O58" i="2"/>
  <c r="O59" i="2"/>
  <c r="O60" i="2"/>
  <c r="S59" i="2"/>
  <c r="O92" i="2"/>
  <c r="O91" i="2"/>
  <c r="O90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S68" i="2"/>
  <c r="S4" i="2"/>
  <c r="W4" i="2"/>
  <c r="O15" i="2"/>
  <c r="O16" i="2"/>
  <c r="O17" i="2"/>
  <c r="O18" i="2"/>
  <c r="O14" i="2"/>
  <c r="P14" i="2"/>
  <c r="P15" i="2"/>
  <c r="P16" i="2"/>
  <c r="P17" i="2"/>
  <c r="P18" i="2"/>
  <c r="P5" i="2"/>
  <c r="P6" i="2"/>
  <c r="P7" i="2"/>
  <c r="P8" i="2"/>
  <c r="P9" i="2"/>
  <c r="P10" i="2"/>
  <c r="P11" i="2"/>
  <c r="P12" i="2"/>
  <c r="P4" i="2"/>
</calcChain>
</file>

<file path=xl/sharedStrings.xml><?xml version="1.0" encoding="utf-8"?>
<sst xmlns="http://schemas.openxmlformats.org/spreadsheetml/2006/main" count="1300" uniqueCount="184">
  <si>
    <t>飲食</t>
    <phoneticPr fontId="3" type="noConversion"/>
  </si>
  <si>
    <t>交通</t>
    <phoneticPr fontId="3" type="noConversion"/>
  </si>
  <si>
    <t>娛樂</t>
    <phoneticPr fontId="3" type="noConversion"/>
  </si>
  <si>
    <t>醫療</t>
    <phoneticPr fontId="3" type="noConversion"/>
  </si>
  <si>
    <t>居住</t>
    <phoneticPr fontId="3" type="noConversion"/>
  </si>
  <si>
    <t>雜支</t>
    <phoneticPr fontId="3" type="noConversion"/>
  </si>
  <si>
    <t>保險</t>
    <phoneticPr fontId="3" type="noConversion"/>
  </si>
  <si>
    <t>網購</t>
    <phoneticPr fontId="3" type="noConversion"/>
  </si>
  <si>
    <t>卡費</t>
    <phoneticPr fontId="3" type="noConversion"/>
  </si>
  <si>
    <t>收入</t>
    <phoneticPr fontId="3" type="noConversion"/>
  </si>
  <si>
    <t>早餐</t>
  </si>
  <si>
    <t>午餐</t>
  </si>
  <si>
    <t>晚餐</t>
  </si>
  <si>
    <t>超商7-11</t>
  </si>
  <si>
    <t>全家</t>
  </si>
  <si>
    <t>全聯</t>
  </si>
  <si>
    <t>飲料</t>
  </si>
  <si>
    <t>foodpanda</t>
  </si>
  <si>
    <t>小吃</t>
  </si>
  <si>
    <t>大餐</t>
  </si>
  <si>
    <t>油錢</t>
  </si>
  <si>
    <t>高鐵</t>
  </si>
  <si>
    <t>台鐵</t>
  </si>
  <si>
    <t>gogoro</t>
  </si>
  <si>
    <t>計程車</t>
  </si>
  <si>
    <t>停車費</t>
  </si>
  <si>
    <t>eTag</t>
  </si>
  <si>
    <t>洗車</t>
  </si>
  <si>
    <t>保養車</t>
  </si>
  <si>
    <t>汽車貸款</t>
  </si>
  <si>
    <t>機車貸款</t>
  </si>
  <si>
    <t>網路費</t>
  </si>
  <si>
    <t>飯店</t>
  </si>
  <si>
    <t>出遊</t>
  </si>
  <si>
    <t>百貨公司</t>
  </si>
  <si>
    <t>小孩用品</t>
  </si>
  <si>
    <t>禮物</t>
  </si>
  <si>
    <t>生活用品</t>
  </si>
  <si>
    <t>剪頭髮</t>
  </si>
  <si>
    <t>文具用品</t>
  </si>
  <si>
    <t>家樂福</t>
  </si>
  <si>
    <t>大潤發</t>
  </si>
  <si>
    <t>好市多</t>
  </si>
  <si>
    <t>愛買</t>
  </si>
  <si>
    <t>老婆</t>
  </si>
  <si>
    <t>其他</t>
  </si>
  <si>
    <t>火險</t>
  </si>
  <si>
    <t>機車險</t>
  </si>
  <si>
    <t>汽車險</t>
  </si>
  <si>
    <t>玉山</t>
  </si>
  <si>
    <t>台新GoGo</t>
  </si>
  <si>
    <t>台新gogoro</t>
  </si>
  <si>
    <t>富邦</t>
  </si>
  <si>
    <t>兆豐</t>
  </si>
  <si>
    <t>房屋稅</t>
  </si>
  <si>
    <t>牌照稅</t>
  </si>
  <si>
    <t>燃料稅</t>
  </si>
  <si>
    <t>所得稅</t>
  </si>
  <si>
    <t>蝦皮</t>
  </si>
  <si>
    <t>PCHome</t>
  </si>
  <si>
    <t>MoMo</t>
  </si>
  <si>
    <t>淘寶</t>
  </si>
  <si>
    <t>薪資</t>
  </si>
  <si>
    <t>獎金</t>
  </si>
  <si>
    <t>股利</t>
  </si>
  <si>
    <t>股票收入</t>
  </si>
  <si>
    <t>兼職</t>
  </si>
  <si>
    <t>APP分潤</t>
  </si>
  <si>
    <t>網站分潤</t>
  </si>
  <si>
    <t>日期</t>
    <phoneticPr fontId="3" type="noConversion"/>
  </si>
  <si>
    <t>類別</t>
    <phoneticPr fontId="3" type="noConversion"/>
  </si>
  <si>
    <t>項目</t>
    <phoneticPr fontId="3" type="noConversion"/>
  </si>
  <si>
    <t>信用卡</t>
    <phoneticPr fontId="3" type="noConversion"/>
  </si>
  <si>
    <t>卡別</t>
    <phoneticPr fontId="3" type="noConversion"/>
  </si>
  <si>
    <t>金額</t>
    <phoneticPr fontId="3" type="noConversion"/>
  </si>
  <si>
    <t>備註</t>
    <phoneticPr fontId="3" type="noConversion"/>
  </si>
  <si>
    <t>房貸</t>
    <phoneticPr fontId="3" type="noConversion"/>
  </si>
  <si>
    <t>水費</t>
    <phoneticPr fontId="3" type="noConversion"/>
  </si>
  <si>
    <t>電費</t>
    <phoneticPr fontId="3" type="noConversion"/>
  </si>
  <si>
    <t>瓦斯費</t>
    <phoneticPr fontId="3" type="noConversion"/>
  </si>
  <si>
    <t>付現</t>
    <phoneticPr fontId="3" type="noConversion"/>
  </si>
  <si>
    <t>預算</t>
    <phoneticPr fontId="3" type="noConversion"/>
  </si>
  <si>
    <t>支出</t>
    <phoneticPr fontId="3" type="noConversion"/>
  </si>
  <si>
    <t>差額</t>
    <phoneticPr fontId="3" type="noConversion"/>
  </si>
  <si>
    <t>玉山</t>
    <phoneticPr fontId="3" type="noConversion"/>
  </si>
  <si>
    <t>台新GoGo</t>
    <phoneticPr fontId="3" type="noConversion"/>
  </si>
  <si>
    <t>台新gogoro</t>
    <phoneticPr fontId="3" type="noConversion"/>
  </si>
  <si>
    <t>富邦</t>
    <phoneticPr fontId="3" type="noConversion"/>
  </si>
  <si>
    <t>兆豐</t>
    <phoneticPr fontId="3" type="noConversion"/>
  </si>
  <si>
    <t>學費</t>
    <phoneticPr fontId="3" type="noConversion"/>
  </si>
  <si>
    <t>卡費明細</t>
    <phoneticPr fontId="3" type="noConversion"/>
  </si>
  <si>
    <t>飲食統計</t>
    <phoneticPr fontId="3" type="noConversion"/>
  </si>
  <si>
    <t>早餐</t>
    <phoneticPr fontId="3" type="noConversion"/>
  </si>
  <si>
    <t>午餐</t>
    <phoneticPr fontId="3" type="noConversion"/>
  </si>
  <si>
    <t>晚餐</t>
    <phoneticPr fontId="3" type="noConversion"/>
  </si>
  <si>
    <t>超商7-11</t>
    <phoneticPr fontId="3" type="noConversion"/>
  </si>
  <si>
    <t>全家</t>
    <phoneticPr fontId="3" type="noConversion"/>
  </si>
  <si>
    <t>全聯</t>
    <phoneticPr fontId="3" type="noConversion"/>
  </si>
  <si>
    <t>飲料</t>
    <phoneticPr fontId="3" type="noConversion"/>
  </si>
  <si>
    <t>foodpanda</t>
    <phoneticPr fontId="3" type="noConversion"/>
  </si>
  <si>
    <t>小吃</t>
    <phoneticPr fontId="3" type="noConversion"/>
  </si>
  <si>
    <t>大餐</t>
    <phoneticPr fontId="3" type="noConversion"/>
  </si>
  <si>
    <t>稅收</t>
    <phoneticPr fontId="3" type="noConversion"/>
  </si>
  <si>
    <t>雜支統計</t>
    <phoneticPr fontId="3" type="noConversion"/>
  </si>
  <si>
    <t>小孩用品</t>
    <phoneticPr fontId="3" type="noConversion"/>
  </si>
  <si>
    <t>禮物</t>
    <phoneticPr fontId="3" type="noConversion"/>
  </si>
  <si>
    <t>生活用品</t>
    <phoneticPr fontId="3" type="noConversion"/>
  </si>
  <si>
    <t>剪頭髮</t>
    <phoneticPr fontId="3" type="noConversion"/>
  </si>
  <si>
    <t>文具用品</t>
    <phoneticPr fontId="3" type="noConversion"/>
  </si>
  <si>
    <t>家樂福</t>
    <phoneticPr fontId="3" type="noConversion"/>
  </si>
  <si>
    <t>大潤發</t>
    <phoneticPr fontId="3" type="noConversion"/>
  </si>
  <si>
    <t>好市多</t>
    <phoneticPr fontId="3" type="noConversion"/>
  </si>
  <si>
    <t>愛買</t>
    <phoneticPr fontId="3" type="noConversion"/>
  </si>
  <si>
    <t>老婆</t>
    <phoneticPr fontId="3" type="noConversion"/>
  </si>
  <si>
    <t>其他</t>
    <phoneticPr fontId="3" type="noConversion"/>
  </si>
  <si>
    <t>網購統計</t>
    <phoneticPr fontId="3" type="noConversion"/>
  </si>
  <si>
    <t>蝦皮</t>
    <phoneticPr fontId="3" type="noConversion"/>
  </si>
  <si>
    <t>PCHome</t>
    <phoneticPr fontId="3" type="noConversion"/>
  </si>
  <si>
    <t>MoMo</t>
    <phoneticPr fontId="3" type="noConversion"/>
  </si>
  <si>
    <t>淘寶</t>
    <phoneticPr fontId="3" type="noConversion"/>
  </si>
  <si>
    <t>貸款統計</t>
    <phoneticPr fontId="3" type="noConversion"/>
  </si>
  <si>
    <t>汽車貸款</t>
    <phoneticPr fontId="3" type="noConversion"/>
  </si>
  <si>
    <t>機車貸款</t>
    <phoneticPr fontId="3" type="noConversion"/>
  </si>
  <si>
    <t>必要款項統計</t>
    <phoneticPr fontId="3" type="noConversion"/>
  </si>
  <si>
    <t>汽車貸款</t>
    <phoneticPr fontId="3" type="noConversion"/>
  </si>
  <si>
    <t>機車貸款</t>
    <phoneticPr fontId="3" type="noConversion"/>
  </si>
  <si>
    <t>gogoro</t>
    <phoneticPr fontId="3" type="noConversion"/>
  </si>
  <si>
    <t>網路費</t>
    <phoneticPr fontId="3" type="noConversion"/>
  </si>
  <si>
    <t>掛號</t>
    <phoneticPr fontId="3" type="noConversion"/>
  </si>
  <si>
    <t>住院</t>
    <phoneticPr fontId="3" type="noConversion"/>
  </si>
  <si>
    <t>房屋稅</t>
    <phoneticPr fontId="3" type="noConversion"/>
  </si>
  <si>
    <t>牌照稅</t>
    <phoneticPr fontId="3" type="noConversion"/>
  </si>
  <si>
    <t>燃料稅</t>
    <phoneticPr fontId="3" type="noConversion"/>
  </si>
  <si>
    <t>所得稅</t>
    <phoneticPr fontId="3" type="noConversion"/>
  </si>
  <si>
    <t>康振涵</t>
    <phoneticPr fontId="3" type="noConversion"/>
  </si>
  <si>
    <t>許曉妏</t>
    <phoneticPr fontId="3" type="noConversion"/>
  </si>
  <si>
    <t>康嘉祐</t>
    <phoneticPr fontId="3" type="noConversion"/>
  </si>
  <si>
    <t>康歆甯</t>
    <phoneticPr fontId="3" type="noConversion"/>
  </si>
  <si>
    <t>康靖丞</t>
    <phoneticPr fontId="3" type="noConversion"/>
  </si>
  <si>
    <t>火險</t>
    <phoneticPr fontId="3" type="noConversion"/>
  </si>
  <si>
    <t>機車險</t>
    <phoneticPr fontId="3" type="noConversion"/>
  </si>
  <si>
    <t>汽車險</t>
    <phoneticPr fontId="3" type="noConversion"/>
  </si>
  <si>
    <t>eTag</t>
    <phoneticPr fontId="3" type="noConversion"/>
  </si>
  <si>
    <t>停車費</t>
    <phoneticPr fontId="3" type="noConversion"/>
  </si>
  <si>
    <t>保養車</t>
    <phoneticPr fontId="3" type="noConversion"/>
  </si>
  <si>
    <t>油錢</t>
    <phoneticPr fontId="3" type="noConversion"/>
  </si>
  <si>
    <t>修繕</t>
    <phoneticPr fontId="3" type="noConversion"/>
  </si>
  <si>
    <t>收入統計</t>
    <phoneticPr fontId="3" type="noConversion"/>
  </si>
  <si>
    <t>特殊</t>
    <phoneticPr fontId="3" type="noConversion"/>
  </si>
  <si>
    <t>薪資</t>
    <phoneticPr fontId="3" type="noConversion"/>
  </si>
  <si>
    <t>獎金</t>
    <phoneticPr fontId="3" type="noConversion"/>
  </si>
  <si>
    <t>股利</t>
    <phoneticPr fontId="3" type="noConversion"/>
  </si>
  <si>
    <t>股票收入</t>
    <phoneticPr fontId="3" type="noConversion"/>
  </si>
  <si>
    <t>兼職</t>
    <phoneticPr fontId="3" type="noConversion"/>
  </si>
  <si>
    <t>APP分潤</t>
    <phoneticPr fontId="3" type="noConversion"/>
  </si>
  <si>
    <t>網站分潤</t>
    <phoneticPr fontId="3" type="noConversion"/>
  </si>
  <si>
    <t>收入</t>
    <phoneticPr fontId="3" type="noConversion"/>
  </si>
  <si>
    <t>雜支</t>
    <phoneticPr fontId="3" type="noConversion"/>
  </si>
  <si>
    <t>稅收</t>
    <phoneticPr fontId="3" type="noConversion"/>
  </si>
  <si>
    <t>網購</t>
    <phoneticPr fontId="3" type="noConversion"/>
  </si>
  <si>
    <t>小計</t>
    <phoneticPr fontId="3" type="noConversion"/>
  </si>
  <si>
    <t>1月</t>
    <phoneticPr fontId="3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</si>
  <si>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</si>
  <si>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</si>
  <si>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</si>
  <si>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</si>
  <si>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</si>
  <si>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</si>
  <si>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</si>
  <si>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</si>
  <si>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</si>
  <si>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</si>
  <si>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</si>
  <si>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掛號</t>
    <phoneticPr fontId="3" type="noConversion"/>
  </si>
  <si>
    <t>打疫苗</t>
    <phoneticPr fontId="3" type="noConversion"/>
  </si>
  <si>
    <t>看牙齒</t>
    <phoneticPr fontId="3" type="noConversion"/>
  </si>
  <si>
    <t>大樹藥局</t>
    <phoneticPr fontId="3" type="noConversion"/>
  </si>
  <si>
    <t>王大明</t>
    <phoneticPr fontId="3" type="noConversion"/>
  </si>
  <si>
    <t>李大仁</t>
    <phoneticPr fontId="3" type="noConversion"/>
  </si>
  <si>
    <t>陳小華</t>
    <phoneticPr fontId="3" type="noConversion"/>
  </si>
  <si>
    <t>黃小偉</t>
    <phoneticPr fontId="3" type="noConversion"/>
  </si>
  <si>
    <t>張小婷</t>
    <phoneticPr fontId="3" type="noConversion"/>
  </si>
  <si>
    <t>購買App</t>
    <phoneticPr fontId="3" type="noConversion"/>
  </si>
  <si>
    <t>訂閱App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</si>
</sst>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76" formatCode="yyyy/m/d;@"/>
  </numFmts>
  <fonts count="1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PMingLiU"/>
      <family val="3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36"/>
      <color rgb="FFFF0000"/>
      <name val="新細明體"/>
      <family val="3"/>
      <charset val="136"/>
      <scheme val="minor"/>
    </font>
    <font>
      <b/>
      <sz val="36"/>
      <color theme="8"/>
      <name val="新細明體"/>
      <family val="3"/>
      <charset val="136"/>
      <scheme val="minor"/>
    </font>
    <font>
      <sz val="12"/>
      <color theme="5"/>
      <name val="新細明體"/>
      <family val="2"/>
      <charset val="136"/>
      <scheme val="minor"/>
    </font>
    <font>
      <b/>
      <sz val="12"/>
      <color theme="1"/>
      <name val="微軟正黑體"/>
      <family val="3"/>
      <charset val="136"/>
    </font>
    <font>
      <sz val="12"/>
      <color theme="1"/>
      <name val="微軟正黑體"/>
      <family val="3"/>
      <charset val="136"/>
    </font>
    <font>
      <b/>
      <sz val="12"/>
      <color theme="5"/>
      <name val="微軟正黑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1" tint="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theme="0" tint="-0.14996795556505021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6" fontId="0" fillId="2" borderId="0" xfId="0" applyNumberFormat="1" applyFill="1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6" fontId="0" fillId="3" borderId="0" xfId="0" applyNumberFormat="1" applyFill="1"/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6" fontId="0" fillId="4" borderId="0" xfId="0" applyNumberFormat="1" applyFill="1"/>
    <xf numFmtId="0" fontId="2" fillId="4" borderId="0" xfId="0" applyFont="1" applyFill="1" applyAlignment="1">
      <alignment horizontal="center" vertical="center"/>
    </xf>
    <xf numFmtId="6" fontId="2" fillId="4" borderId="0" xfId="0" applyNumberFormat="1" applyFont="1" applyFill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6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6" fontId="0" fillId="4" borderId="2" xfId="0" applyNumberForma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76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6" fontId="0" fillId="4" borderId="3" xfId="0" applyNumberForma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6" fontId="0" fillId="4" borderId="1" xfId="1" applyNumberFormat="1" applyFont="1" applyFill="1" applyBorder="1" applyAlignment="1">
      <alignment horizontal="center" vertical="center"/>
    </xf>
    <xf numFmtId="6" fontId="0" fillId="4" borderId="2" xfId="1" applyNumberFormat="1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6" fontId="0" fillId="4" borderId="3" xfId="1" applyNumberFormat="1" applyFont="1" applyFill="1" applyBorder="1" applyAlignment="1">
      <alignment horizontal="center" vertical="center"/>
    </xf>
    <xf numFmtId="6" fontId="0" fillId="4" borderId="0" xfId="1" applyNumberFormat="1" applyFont="1" applyFill="1" applyBorder="1" applyAlignment="1">
      <alignment horizontal="center" vertical="center"/>
    </xf>
    <xf numFmtId="0" fontId="0" fillId="4" borderId="3" xfId="0" applyFill="1" applyBorder="1"/>
    <xf numFmtId="0" fontId="0" fillId="4" borderId="4" xfId="0" applyFill="1" applyBorder="1" applyAlignment="1">
      <alignment horizontal="center" vertical="center"/>
    </xf>
    <xf numFmtId="0" fontId="0" fillId="4" borderId="4" xfId="0" applyFill="1" applyBorder="1"/>
    <xf numFmtId="0" fontId="0" fillId="4" borderId="2" xfId="0" applyFill="1" applyBorder="1"/>
    <xf numFmtId="6" fontId="0" fillId="4" borderId="4" xfId="0" applyNumberFormat="1" applyFill="1" applyBorder="1" applyAlignment="1">
      <alignment horizontal="center" vertical="center"/>
    </xf>
    <xf numFmtId="6" fontId="8" fillId="4" borderId="0" xfId="0" applyNumberFormat="1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10" fillId="3" borderId="0" xfId="0" applyFont="1" applyFill="1"/>
    <xf numFmtId="0" fontId="10" fillId="4" borderId="0" xfId="0" applyFont="1" applyFill="1"/>
    <xf numFmtId="0" fontId="10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6" fontId="13" fillId="4" borderId="5" xfId="0" applyNumberFormat="1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6" fontId="11" fillId="4" borderId="4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6" fontId="9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6" fontId="8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6" fontId="8" fillId="4" borderId="0" xfId="0" applyNumberFormat="1" applyFont="1" applyFill="1" applyAlignment="1">
      <alignment horizontal="center" vertical="top"/>
    </xf>
    <xf numFmtId="0" fontId="8" fillId="4" borderId="0" xfId="0" applyFont="1" applyFill="1" applyAlignment="1">
      <alignment horizontal="center" vertical="top"/>
    </xf>
    <xf numFmtId="0" fontId="7" fillId="5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10">
    <cellStyle name="一般" xfId="0" builtinId="0"/>
    <cellStyle name="已瀏覽過的超連結" xfId="3" builtinId="9" hidden="1"/>
    <cellStyle name="已瀏覽過的超連結" xfId="5" builtinId="9" hidden="1"/>
    <cellStyle name="已瀏覽過的超連結" xfId="7" builtinId="9" hidden="1"/>
    <cellStyle name="已瀏覽過的超連結" xfId="9" builtinId="9" hidden="1"/>
    <cellStyle name="貨幣" xfId="1" builtinId="4"/>
    <cellStyle name="超連結" xfId="2" builtinId="8" hidden="1"/>
    <cellStyle name="超連結" xfId="4" builtinId="8" hidden="1"/>
    <cellStyle name="超連結" xfId="6" builtinId="8" hidden="1"/>
    <cellStyle name="超連結" xfId="8" builtinId="8" hidden="1"/>
  </cellStyles>
  <dxfs count="12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'1月'!$N$4:$N$12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'1月'!$O$3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'1月'!$O$4:$O$12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193680"/>
        <c:axId val="423195888"/>
      </c:barChart>
      <c:catAx>
        <c:axId val="42319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423195888"/>
        <c:crosses val="autoZero"/>
        <c:auto val="1"/>
        <c:lblAlgn val="ctr"/>
        <c:lblOffset val="100"/>
        <c:noMultiLvlLbl val="0"/>
      </c:catAx>
      <c:valAx>
        <c:axId val="4231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4231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('5月'!$S$4,'5月'!$S$105)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'6月'!$N$4:$N$12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'6月'!$O$3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'6月'!$O$4:$O$12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084352"/>
        <c:axId val="592087104"/>
      </c:barChart>
      <c:catAx>
        <c:axId val="59208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592087104"/>
        <c:crosses val="autoZero"/>
        <c:auto val="1"/>
        <c:lblAlgn val="ctr"/>
        <c:lblOffset val="100"/>
        <c:noMultiLvlLbl val="0"/>
      </c:catAx>
      <c:valAx>
        <c:axId val="5920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5920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('6月'!$S$4,'6月'!$S$105)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'7月'!$N$4:$N$12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'7月'!$O$3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'7月'!$O$4:$O$12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629520"/>
        <c:axId val="425632272"/>
      </c:barChart>
      <c:catAx>
        <c:axId val="42562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425632272"/>
        <c:crosses val="autoZero"/>
        <c:auto val="1"/>
        <c:lblAlgn val="ctr"/>
        <c:lblOffset val="100"/>
        <c:noMultiLvlLbl val="0"/>
      </c:catAx>
      <c:valAx>
        <c:axId val="4256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42562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('7月'!$S$4,'7月'!$S$105)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'8月'!$N$4:$N$12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'8月'!$O$3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'8月'!$O$4:$O$12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899280"/>
        <c:axId val="420902032"/>
      </c:barChart>
      <c:catAx>
        <c:axId val="4208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420902032"/>
        <c:crosses val="autoZero"/>
        <c:auto val="1"/>
        <c:lblAlgn val="ctr"/>
        <c:lblOffset val="100"/>
        <c:noMultiLvlLbl val="0"/>
      </c:catAx>
      <c:valAx>
        <c:axId val="4209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4208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('8月'!$S$4,'8月'!$S$105)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'9月'!$N$3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'9月'!$N$4:$N$12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'9月'!$O$3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'9月'!$O$4:$O$12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947168"/>
        <c:axId val="420949920"/>
      </c:barChart>
      <c:catAx>
        <c:axId val="42094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420949920"/>
        <c:crosses val="autoZero"/>
        <c:auto val="1"/>
        <c:lblAlgn val="ctr"/>
        <c:lblOffset val="100"/>
        <c:noMultiLvlLbl val="0"/>
      </c:catAx>
      <c:valAx>
        <c:axId val="4209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42094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('9月'!$S$4,'9月'!$S$105)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'10月'!$N$4:$N$12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'10月'!$O$3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'10月'!$O$4:$O$12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280656"/>
        <c:axId val="609282432"/>
      </c:barChart>
      <c:catAx>
        <c:axId val="60928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609282432"/>
        <c:crosses val="autoZero"/>
        <c:auto val="1"/>
        <c:lblAlgn val="ctr"/>
        <c:lblOffset val="100"/>
        <c:noMultiLvlLbl val="0"/>
      </c:catAx>
      <c:valAx>
        <c:axId val="6092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6092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('1月'!$S$4,'1月'!$S$105)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('10月'!$S$4,'10月'!$S$105)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'11月'!$N$3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'11月'!$N$4:$N$12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'11月'!$O$3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'11月'!$M$4:$M$12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'11月'!$O$4:$O$12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303568"/>
        <c:axId val="609305616"/>
      </c:barChart>
      <c:catAx>
        <c:axId val="60930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609305616"/>
        <c:crosses val="autoZero"/>
        <c:auto val="1"/>
        <c:lblAlgn val="ctr"/>
        <c:lblOffset val="100"/>
        <c:noMultiLvlLbl val="0"/>
      </c:catAx>
      <c:valAx>
        <c:axId val="6093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6093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('11月'!$S$4,'11月'!$S$105)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'12月'!$N$4:$N$12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'12月'!$O$3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'12月'!$M$4:$M$12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'12月'!$O$4:$O$12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700768"/>
        <c:axId val="425703520"/>
      </c:barChart>
      <c:catAx>
        <c:axId val="4257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425703520"/>
        <c:crosses val="autoZero"/>
        <c:auto val="1"/>
        <c:lblAlgn val="ctr"/>
        <c:lblOffset val="100"/>
        <c:noMultiLvlLbl val="0"/>
      </c:catAx>
      <c:valAx>
        <c:axId val="4257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4257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('12月'!$S$4,'12月'!$S$105)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月收入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[0]!月份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[0]!月收入</c:f>
              <c:numCache>
                <c:formatCode>"$"#,##0_);[Red]\("$"#,##0\)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月支出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[0]!月份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[0]!月支出</c:f>
              <c:numCache>
                <c:formatCode>"$"#,##0_);[Red]\("$"#,##0\)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370784"/>
        <c:axId val="609373264"/>
      </c:lineChart>
      <c:catAx>
        <c:axId val="60937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609373264"/>
        <c:crosses val="autoZero"/>
        <c:auto val="1"/>
        <c:lblAlgn val="ctr"/>
        <c:lblOffset val="100"/>
        <c:noMultiLvlLbl val="0"/>
      </c:catAx>
      <c:valAx>
        <c:axId val="6093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60937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'2月'!$N$4:$N$12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'2月'!$O$3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'2月'!$O$4:$O$12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267328"/>
        <c:axId val="426270080"/>
      </c:barChart>
      <c:catAx>
        <c:axId val="4262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426270080"/>
        <c:crosses val="autoZero"/>
        <c:auto val="1"/>
        <c:lblAlgn val="ctr"/>
        <c:lblOffset val="100"/>
        <c:noMultiLvlLbl val="0"/>
      </c:catAx>
      <c:valAx>
        <c:axId val="4262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4262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('2月'!$S$4,'2月'!$S$105)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'3月'!$N$4:$N$12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'3月'!$O$3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'3月'!$O$4:$O$12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075312"/>
        <c:axId val="487077632"/>
      </c:barChart>
      <c:catAx>
        <c:axId val="48707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487077632"/>
        <c:crosses val="autoZero"/>
        <c:auto val="1"/>
        <c:lblAlgn val="ctr"/>
        <c:lblOffset val="100"/>
        <c:noMultiLvlLbl val="0"/>
      </c:catAx>
      <c:valAx>
        <c:axId val="4870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48707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('3月'!$S$4,'3月'!$S$105)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'4月'!$N$4:$N$12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'4月'!$O$3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'4月'!$O$4:$O$12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739616"/>
        <c:axId val="427742368"/>
      </c:barChart>
      <c:catAx>
        <c:axId val="4277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427742368"/>
        <c:crosses val="autoZero"/>
        <c:auto val="1"/>
        <c:lblAlgn val="ctr"/>
        <c:lblOffset val="100"/>
        <c:noMultiLvlLbl val="0"/>
      </c:catAx>
      <c:valAx>
        <c:axId val="4277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4277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('4月'!$S$4,'4月'!$S$105)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'5月'!$N$4:$N$12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'5月'!$O$3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'5月'!$O$4:$O$12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001008"/>
        <c:axId val="592003760"/>
      </c:barChart>
      <c:catAx>
        <c:axId val="5920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592003760"/>
        <c:crosses val="autoZero"/>
        <c:auto val="1"/>
        <c:lblAlgn val="ctr"/>
        <c:lblOffset val="100"/>
        <c:noMultiLvlLbl val="0"/>
      </c:catAx>
      <c:valAx>
        <c:axId val="5920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59200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185716" y="144632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4" name="矩形 3"/>
        <xdr:cNvSpPr/>
      </xdr:nvSpPr>
      <xdr:spPr>
        <a:xfrm>
          <a:off x="13208000" y="13573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5" name="矩形 4"/>
        <xdr:cNvSpPr/>
      </xdr:nvSpPr>
      <xdr:spPr>
        <a:xfrm>
          <a:off x="15890875" y="14287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6" name="矩形 5"/>
        <xdr:cNvSpPr/>
      </xdr:nvSpPr>
      <xdr:spPr>
        <a:xfrm>
          <a:off x="13249275" y="117887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8" name="矩形 7"/>
        <xdr:cNvSpPr/>
      </xdr:nvSpPr>
      <xdr:spPr>
        <a:xfrm>
          <a:off x="13195300" y="103060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9" name="矩形 8"/>
        <xdr:cNvSpPr/>
      </xdr:nvSpPr>
      <xdr:spPr>
        <a:xfrm>
          <a:off x="13188950" y="75850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10" name="矩形 9"/>
        <xdr:cNvSpPr/>
      </xdr:nvSpPr>
      <xdr:spPr>
        <a:xfrm>
          <a:off x="13176191" y="477055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1" name="矩形 10"/>
        <xdr:cNvSpPr/>
      </xdr:nvSpPr>
      <xdr:spPr>
        <a:xfrm>
          <a:off x="13208000" y="205740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</xdr:colOff>
      <xdr:row>3</xdr:row>
      <xdr:rowOff>57150</xdr:rowOff>
    </xdr:from>
    <xdr:to>
      <xdr:col>27</xdr:col>
      <xdr:colOff>723900</xdr:colOff>
      <xdr:row>19</xdr:row>
      <xdr:rowOff>76200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5" name="表格15" displayName="表格15" ref="C3:H190" totalsRowShown="0" headerRowDxfId="128" dataDxfId="127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126"/>
    <tableColumn id="2" name="類別" dataDxfId="125"/>
    <tableColumn id="3" name="項目" dataDxfId="124"/>
    <tableColumn id="4" name="信用卡" dataDxfId="123"/>
    <tableColumn id="5" name="卡別" dataDxfId="122"/>
    <tableColumn id="6" name="金額" dataDxfId="12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21" name="表格1567891719202122" displayName="表格1567891719202122" ref="C3:H190" totalsRowShown="0" headerRowDxfId="56" dataDxfId="55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54"/>
    <tableColumn id="2" name="類別" dataDxfId="53"/>
    <tableColumn id="3" name="項目" dataDxfId="52"/>
    <tableColumn id="4" name="信用卡" dataDxfId="51"/>
    <tableColumn id="5" name="卡別" dataDxfId="50"/>
    <tableColumn id="6" name="金額" dataDxfId="49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2" name="表格156789171920212223" displayName="表格156789171920212223" ref="C3:H190" totalsRowShown="0" headerRowDxfId="48" dataDxfId="47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46"/>
    <tableColumn id="2" name="類別" dataDxfId="45"/>
    <tableColumn id="3" name="項目" dataDxfId="44"/>
    <tableColumn id="4" name="信用卡" dataDxfId="43"/>
    <tableColumn id="5" name="卡別" dataDxfId="42"/>
    <tableColumn id="6" name="金額" dataDxfId="41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23" name="表格15678917192021222324" displayName="表格15678917192021222324" ref="C3:H190" totalsRowShown="0" headerRowDxfId="40" dataDxfId="39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38"/>
    <tableColumn id="2" name="類別" dataDxfId="37"/>
    <tableColumn id="3" name="項目" dataDxfId="36"/>
    <tableColumn id="4" name="信用卡" dataDxfId="35"/>
    <tableColumn id="5" name="卡別" dataDxfId="34"/>
    <tableColumn id="6" name="金額" dataDxfId="33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" name="飲食" displayName="飲食" ref="D2:D12" totalsRowShown="0" headerRowDxfId="32" dataDxfId="31">
  <autoFilter ref="D2:D12"/>
  <tableColumns count="1">
    <tableColumn id="1" name="飲食" dataDxfId="30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" name="交通" displayName="交通" ref="E2:E13" totalsRowShown="0" headerRowDxfId="29" dataDxfId="28">
  <autoFilter ref="E2:E13"/>
  <tableColumns count="1">
    <tableColumn id="1" name="交通" dataDxfId="27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4" name="收入" displayName="收入" ref="M2:M10" totalsRowShown="0" headerRowDxfId="26" dataDxfId="25">
  <autoFilter ref="M2:M10"/>
  <tableColumns count="1">
    <tableColumn id="1" name="收入" dataDxfId="24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7" name="居住" displayName="居住" ref="C2:C6" totalsRowShown="0" headerRowDxfId="23" dataDxfId="22">
  <autoFilter ref="C2:C6"/>
  <tableColumns count="1">
    <tableColumn id="1" name="居住" dataDxfId="21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3" name="娛樂" displayName="娛樂" ref="F2:F8" totalsRowShown="0" headerRowDxfId="20" dataDxfId="19">
  <autoFilter ref="F2:F8"/>
  <tableColumns count="1">
    <tableColumn id="1" name="娛樂" dataDxfId="18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9" name="雜支" displayName="雜支" ref="H2:H15" totalsRowShown="0" headerRowDxfId="17" dataDxfId="16">
  <autoFilter ref="H2:H15"/>
  <tableColumns count="1">
    <tableColumn id="1" name="雜支" dataDxfId="15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0" name="保險" displayName="保險" ref="I2:I10" totalsRowShown="0" headerRowDxfId="14" dataDxfId="13">
  <autoFilter ref="I2:I10"/>
  <tableColumns count="1">
    <tableColumn id="1" name="保險" dataDxf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表格156" displayName="表格156" ref="C3:H190" totalsRowShown="0" headerRowDxfId="120" dataDxfId="119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118"/>
    <tableColumn id="2" name="類別" dataDxfId="117"/>
    <tableColumn id="3" name="項目" dataDxfId="116"/>
    <tableColumn id="4" name="信用卡" dataDxfId="115"/>
    <tableColumn id="5" name="卡別" dataDxfId="114"/>
    <tableColumn id="6" name="金額" dataDxfId="113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1" name="稅收" displayName="稅收" ref="J2:J6" totalsRowShown="0" headerRowDxfId="11" dataDxfId="10">
  <autoFilter ref="J2:J6"/>
  <tableColumns count="1">
    <tableColumn id="1" name="稅收" dataDxfId="9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12" name="網購" displayName="網購" ref="K2:K7" totalsRowShown="0" headerRowDxfId="8" dataDxfId="7">
  <autoFilter ref="K2:K7"/>
  <tableColumns count="1">
    <tableColumn id="1" name="網購" dataDxfId="6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13" name="卡費" displayName="卡費" ref="L2:L7" totalsRowShown="0" headerRowDxfId="5" dataDxfId="4">
  <autoFilter ref="L2:L7"/>
  <tableColumns count="1">
    <tableColumn id="1" name="卡費" dataDxfId="3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4" name="醫療" displayName="醫療" ref="G2:G7" totalsRowShown="0" headerRowDxfId="2" dataDxfId="1">
  <autoFilter ref="G2:G7"/>
  <tableColumns count="1">
    <tableColumn id="1" name="醫療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表格1567" displayName="表格1567" ref="C3:H190" totalsRowShown="0" headerRowDxfId="112" dataDxfId="111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110"/>
    <tableColumn id="2" name="類別" dataDxfId="109"/>
    <tableColumn id="3" name="項目" dataDxfId="108"/>
    <tableColumn id="4" name="信用卡" dataDxfId="107"/>
    <tableColumn id="5" name="卡別" dataDxfId="106"/>
    <tableColumn id="6" name="金額" dataDxfId="10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表格15678" displayName="表格15678" ref="C3:H190" totalsRowShown="0" headerRowDxfId="104" dataDxfId="103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102"/>
    <tableColumn id="2" name="類別" dataDxfId="101"/>
    <tableColumn id="3" name="項目" dataDxfId="100"/>
    <tableColumn id="4" name="信用卡" dataDxfId="99"/>
    <tableColumn id="5" name="卡別" dataDxfId="98"/>
    <tableColumn id="6" name="金額" dataDxfId="9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8" name="表格156789" displayName="表格156789" ref="C3:H190" totalsRowShown="0" headerRowDxfId="96" dataDxfId="95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94"/>
    <tableColumn id="2" name="類別" dataDxfId="93"/>
    <tableColumn id="3" name="項目" dataDxfId="92"/>
    <tableColumn id="4" name="信用卡" dataDxfId="91"/>
    <tableColumn id="5" name="卡別" dataDxfId="90"/>
    <tableColumn id="6" name="金額" dataDxfId="89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6" name="表格15678917" displayName="表格15678917" ref="C3:H190" totalsRowShown="0" headerRowDxfId="88" dataDxfId="87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86"/>
    <tableColumn id="2" name="類別" dataDxfId="85"/>
    <tableColumn id="3" name="項目" dataDxfId="84"/>
    <tableColumn id="4" name="信用卡" dataDxfId="83"/>
    <tableColumn id="5" name="卡別" dataDxfId="82"/>
    <tableColumn id="6" name="金額" dataDxfId="81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8" name="表格1567891719" displayName="表格1567891719" ref="C3:H190" totalsRowShown="0" headerRowDxfId="80" dataDxfId="79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78"/>
    <tableColumn id="2" name="類別" dataDxfId="77"/>
    <tableColumn id="3" name="項目" dataDxfId="76"/>
    <tableColumn id="4" name="信用卡" dataDxfId="75"/>
    <tableColumn id="5" name="卡別" dataDxfId="74"/>
    <tableColumn id="6" name="金額" dataDxfId="73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9" name="表格156789171920" displayName="表格156789171920" ref="C3:H190" totalsRowShown="0" headerRowDxfId="72" dataDxfId="71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70"/>
    <tableColumn id="2" name="類別" dataDxfId="69"/>
    <tableColumn id="3" name="項目" dataDxfId="68"/>
    <tableColumn id="4" name="信用卡" dataDxfId="67"/>
    <tableColumn id="5" name="卡別" dataDxfId="66"/>
    <tableColumn id="6" name="金額" dataDxfId="65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20" name="表格15678917192021" displayName="表格15678917192021" ref="C3:H190" totalsRowShown="0" headerRowDxfId="64" dataDxfId="63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62"/>
    <tableColumn id="2" name="類別" dataDxfId="61"/>
    <tableColumn id="3" name="項目" dataDxfId="60"/>
    <tableColumn id="4" name="信用卡" dataDxfId="59"/>
    <tableColumn id="5" name="卡別" dataDxfId="58"/>
    <tableColumn id="6" name="金額" dataDxfId="5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Relationship Id="rId6" Type="http://schemas.openxmlformats.org/officeDocument/2006/relationships/table" Target="../tables/table18.xml"/><Relationship Id="rId7" Type="http://schemas.openxmlformats.org/officeDocument/2006/relationships/table" Target="../tables/table19.xml"/><Relationship Id="rId8" Type="http://schemas.openxmlformats.org/officeDocument/2006/relationships/table" Target="../tables/table20.xml"/><Relationship Id="rId9" Type="http://schemas.openxmlformats.org/officeDocument/2006/relationships/table" Target="../tables/table21.xml"/><Relationship Id="rId10" Type="http://schemas.openxmlformats.org/officeDocument/2006/relationships/table" Target="../tables/table22.xml"/><Relationship Id="rId11" Type="http://schemas.openxmlformats.org/officeDocument/2006/relationships/table" Target="../tables/table23.xml"/><Relationship Id="rId1" Type="http://schemas.openxmlformats.org/officeDocument/2006/relationships/table" Target="../tables/table13.xml"/><Relationship Id="rId2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topLeftCell="A84" zoomScale="80" zoomScaleNormal="80" zoomScalePageLayoutView="80" workbookViewId="0">
      <selection activeCell="P20" sqref="P20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SUMIF(表格15[類別],M4,表格15[金額])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SUMIF(表格15[類別],M5,表格15[金額])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SUMIF(表格15[類別],M6,表格15[金額])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SUMIF(表格15[類別],M7,表格15[金額])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SUMIF(表格15[類別],M8,表格15[金額])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SUMIF(表格15[類別],M9,表格15[金額])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SUMIF(表格15[類別],M10,表格15[金額])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SUMIF(表格15[類別],M11,表格15[金額])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SUMIF(表格15[類別],M12,表格15[金額])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SUMIF(表格15[卡別],M14,表格15[金額])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SUMIF(表格15[卡別],M15,表格15[金額])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SUMIF(表格15[卡別],M16,表格15[金額])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SUMIF(表格15[卡別],M17,表格15[金額])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SUMIF(表格15[卡別],M18,表格15[金額])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M102:P102"/>
    <mergeCell ref="S105:U109"/>
    <mergeCell ref="W4:Y9"/>
    <mergeCell ref="S59:U63"/>
    <mergeCell ref="S52:U55"/>
    <mergeCell ref="S37:U41"/>
    <mergeCell ref="S22:U26"/>
    <mergeCell ref="M65:P65"/>
    <mergeCell ref="S4:U9"/>
    <mergeCell ref="S68:U72"/>
    <mergeCell ref="M57:P57"/>
    <mergeCell ref="M13:P13"/>
    <mergeCell ref="M19:P19"/>
    <mergeCell ref="M34:P34"/>
    <mergeCell ref="M51:P51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類別!$B$2:$B$12</xm:f>
          </x14:formula1>
          <xm:sqref>D4:D190</xm:sqref>
        </x14:dataValidation>
        <x14:dataValidation type="list" allowBlank="1" showInputMessage="1" showErrorMessage="1">
          <x14:formula1>
            <xm:f>類別!$B$11</xm:f>
          </x14:formula1>
          <xm:sqref>F4:F190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SUMIF(表格1567891719202122[類別],M4,表格1567891719202122[金額])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SUMIF(表格1567891719202122[類別],M5,表格1567891719202122[金額])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SUMIF(表格1567891719202122[類別],M6,表格1567891719202122[金額])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SUMIF(表格1567891719202122[類別],M7,表格1567891719202122[金額])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SUMIF(表格1567891719202122[類別],M8,表格1567891719202122[金額])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SUMIF(表格1567891719202122[類別],M9,表格1567891719202122[金額])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SUMIF(表格1567891719202122[類別],M10,表格1567891719202122[金額])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SUMIF(表格1567891719202122[類別],M11,表格1567891719202122[金額])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SUMIF(表格1567891719202122[類別],M12,表格1567891719202122[金額])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SUMIF(表格1567891719202122[卡別],M14,表格1567891719202122[金額])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SUMIF(表格1567891719202122[卡別],M15,表格1567891719202122[金額])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SUMIF(表格1567891719202122[卡別],M16,表格1567891719202122[金額])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SUMIF(表格1567891719202122[卡別],M17,表格1567891719202122[金額])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SUMIF(表格1567891719202122[卡別],M18,表格1567891719202122[金額])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  <mergeCell ref="M34:P34"/>
    <mergeCell ref="S4:U9"/>
    <mergeCell ref="W4:Y9"/>
    <mergeCell ref="M13:P13"/>
    <mergeCell ref="M19:P19"/>
    <mergeCell ref="S22:U26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類別!$B$11</xm:f>
          </x14:formula1>
          <xm:sqref>F4:F190</xm:sqref>
        </x14:dataValidation>
        <x14:dataValidation type="list" allowBlank="1" showInputMessage="1" showErrorMessage="1">
          <x14:formula1>
            <xm:f>類別!$B$2:$B$12</xm:f>
          </x14:formula1>
          <xm:sqref>D4:D190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SUMIF(表格156789171920212223[類別],M4,表格156789171920212223[金額])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SUMIF(表格156789171920212223[類別],M5,表格156789171920212223[金額])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SUMIF(表格156789171920212223[類別],M6,表格156789171920212223[金額])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SUMIF(表格156789171920212223[類別],M7,表格156789171920212223[金額])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SUMIF(表格156789171920212223[類別],M8,表格156789171920212223[金額])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SUMIF(表格156789171920212223[類別],M9,表格156789171920212223[金額])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SUMIF(表格156789171920212223[類別],M10,表格156789171920212223[金額])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SUMIF(表格156789171920212223[類別],M11,表格156789171920212223[金額])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SUMIF(表格156789171920212223[類別],M12,表格156789171920212223[金額])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SUMIF(表格156789171920212223[卡別],M14,表格156789171920212223[金額])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SUMIF(表格156789171920212223[卡別],M15,表格156789171920212223[金額])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SUMIF(表格156789171920212223[卡別],M16,表格156789171920212223[金額])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SUMIF(表格156789171920212223[卡別],M17,表格156789171920212223[金額])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SUMIF(表格156789171920212223[卡別],M18,表格156789171920212223[金額])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  <mergeCell ref="M34:P34"/>
    <mergeCell ref="S4:U9"/>
    <mergeCell ref="W4:Y9"/>
    <mergeCell ref="M13:P13"/>
    <mergeCell ref="M19:P19"/>
    <mergeCell ref="S22:U26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類別!$B$2:$B$12</xm:f>
          </x14:formula1>
          <xm:sqref>D4:D190</xm:sqref>
        </x14:dataValidation>
        <x14:dataValidation type="list" allowBlank="1" showInputMessage="1" showErrorMessage="1">
          <x14:formula1>
            <xm:f>類別!$B$11</xm:f>
          </x14:formula1>
          <xm:sqref>F4:F190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SUMIF(表格15678917192021222324[類別],M4,表格15678917192021222324[金額])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SUMIF(表格15678917192021222324[類別],M5,表格15678917192021222324[金額])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SUMIF(表格15678917192021222324[類別],M6,表格15678917192021222324[金額])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SUMIF(表格15678917192021222324[類別],M7,表格15678917192021222324[金額])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SUMIF(表格15678917192021222324[類別],M8,表格15678917192021222324[金額])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SUMIF(表格15678917192021222324[類別],M9,表格15678917192021222324[金額])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SUMIF(表格15678917192021222324[類別],M10,表格15678917192021222324[金額])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SUMIF(表格15678917192021222324[類別],M11,表格15678917192021222324[金額])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SUMIF(表格15678917192021222324[類別],M12,表格15678917192021222324[金額])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SUMIF(表格15678917192021222324[卡別],M14,表格15678917192021222324[金額])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SUMIF(表格15678917192021222324[卡別],M15,表格15678917192021222324[金額])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SUMIF(表格15678917192021222324[卡別],M16,表格15678917192021222324[金額])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SUMIF(表格15678917192021222324[卡別],M17,表格15678917192021222324[金額])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SUMIF(表格15678917192021222324[卡別],M18,表格15678917192021222324[金額])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  <mergeCell ref="M34:P34"/>
    <mergeCell ref="S4:U9"/>
    <mergeCell ref="W4:Y9"/>
    <mergeCell ref="M13:P13"/>
    <mergeCell ref="M19:P19"/>
    <mergeCell ref="S22:U26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類別!$B$11</xm:f>
          </x14:formula1>
          <xm:sqref>F4:F190</xm:sqref>
        </x14:dataValidation>
        <x14:dataValidation type="list" allowBlank="1" showInputMessage="1" showErrorMessage="1">
          <x14:formula1>
            <xm:f>類別!$B$2:$B$12</xm:f>
          </x14:formula1>
          <xm:sqref>D4:D190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3"/>
  <sheetViews>
    <sheetView workbookViewId="0">
      <selection activeCell="O4" sqref="O4"/>
    </sheetView>
  </sheetViews>
  <sheetFormatPr baseColWidth="10" defaultRowHeight="15" x14ac:dyDescent="0.15"/>
  <cols>
    <col min="1" max="1" width="10.83203125" style="4"/>
    <col min="2" max="2" width="3.6640625" style="4" customWidth="1"/>
    <col min="3" max="15" width="12.33203125" style="48" customWidth="1"/>
    <col min="16" max="16" width="3.6640625" style="4" customWidth="1"/>
    <col min="17" max="17" width="3.83203125" style="4" customWidth="1"/>
    <col min="18" max="16384" width="10.83203125" style="4"/>
  </cols>
  <sheetData>
    <row r="1" spans="2:28" s="42" customFormat="1" x14ac:dyDescent="0.15"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2:28" s="42" customFormat="1" ht="25" customHeight="1" x14ac:dyDescent="0.15">
      <c r="B2" s="43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spans="2:28" s="42" customFormat="1" ht="25" customHeight="1" x14ac:dyDescent="0.15">
      <c r="B3" s="43"/>
      <c r="C3" s="44"/>
      <c r="D3" s="45" t="s">
        <v>161</v>
      </c>
      <c r="E3" s="45" t="s">
        <v>162</v>
      </c>
      <c r="F3" s="45" t="s">
        <v>163</v>
      </c>
      <c r="G3" s="45" t="s">
        <v>164</v>
      </c>
      <c r="H3" s="45" t="s">
        <v>165</v>
      </c>
      <c r="I3" s="45" t="s">
        <v>166</v>
      </c>
      <c r="J3" s="45" t="s">
        <v>167</v>
      </c>
      <c r="K3" s="45" t="s">
        <v>168</v>
      </c>
      <c r="L3" s="45" t="s">
        <v>169</v>
      </c>
      <c r="M3" s="45" t="s">
        <v>170</v>
      </c>
      <c r="N3" s="45" t="s">
        <v>171</v>
      </c>
      <c r="O3" s="45" t="s">
        <v>172</v>
      </c>
      <c r="P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</row>
    <row r="4" spans="2:28" s="42" customFormat="1" ht="25" customHeight="1" x14ac:dyDescent="0.15">
      <c r="B4" s="43"/>
      <c r="C4" s="45" t="s">
        <v>156</v>
      </c>
      <c r="D4" s="49">
        <f t="shared" ref="D4:I4" ca="1" si="0">IFERROR(INDIRECT(D3&amp;"!S105"),"")</f>
        <v>0</v>
      </c>
      <c r="E4" s="49">
        <f t="shared" ca="1" si="0"/>
        <v>0</v>
      </c>
      <c r="F4" s="49">
        <f t="shared" ca="1" si="0"/>
        <v>0</v>
      </c>
      <c r="G4" s="49">
        <f t="shared" ca="1" si="0"/>
        <v>0</v>
      </c>
      <c r="H4" s="49">
        <f t="shared" ca="1" si="0"/>
        <v>0</v>
      </c>
      <c r="I4" s="49">
        <f t="shared" ca="1" si="0"/>
        <v>0</v>
      </c>
      <c r="J4" s="49">
        <f ca="1">IFERROR(INDIRECT(J3&amp;"!S105"),"")</f>
        <v>0</v>
      </c>
      <c r="K4" s="49">
        <f t="shared" ref="K4:O4" ca="1" si="1">IFERROR(INDIRECT(K3&amp;"!S105"),"")</f>
        <v>0</v>
      </c>
      <c r="L4" s="49">
        <f t="shared" ca="1" si="1"/>
        <v>0</v>
      </c>
      <c r="M4" s="49">
        <f t="shared" ca="1" si="1"/>
        <v>0</v>
      </c>
      <c r="N4" s="49">
        <f t="shared" ca="1" si="1"/>
        <v>0</v>
      </c>
      <c r="O4" s="49">
        <f t="shared" ca="1" si="1"/>
        <v>0</v>
      </c>
      <c r="P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spans="2:28" ht="25" customHeight="1" x14ac:dyDescent="0.15">
      <c r="B5" s="11"/>
      <c r="C5" s="46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2:28" ht="25" customHeight="1" x14ac:dyDescent="0.15">
      <c r="B6" s="11"/>
      <c r="C6" s="45" t="s">
        <v>0</v>
      </c>
      <c r="D6" s="51">
        <f t="shared" ref="D6:I6" ca="1" si="2">IFERROR(INDIRECT(D3&amp;"!o4"),"")</f>
        <v>0</v>
      </c>
      <c r="E6" s="51">
        <f t="shared" ca="1" si="2"/>
        <v>0</v>
      </c>
      <c r="F6" s="51">
        <f t="shared" ca="1" si="2"/>
        <v>0</v>
      </c>
      <c r="G6" s="51">
        <f t="shared" ca="1" si="2"/>
        <v>0</v>
      </c>
      <c r="H6" s="51">
        <f t="shared" ca="1" si="2"/>
        <v>0</v>
      </c>
      <c r="I6" s="51">
        <f t="shared" ca="1" si="2"/>
        <v>0</v>
      </c>
      <c r="J6" s="51">
        <f ca="1">IFERROR(INDIRECT(J3&amp;"!o4"),"")</f>
        <v>0</v>
      </c>
      <c r="K6" s="51">
        <f t="shared" ref="K6:O6" ca="1" si="3">IFERROR(INDIRECT(K3&amp;"!o4"),"")</f>
        <v>0</v>
      </c>
      <c r="L6" s="51">
        <f t="shared" ca="1" si="3"/>
        <v>0</v>
      </c>
      <c r="M6" s="51">
        <f t="shared" ca="1" si="3"/>
        <v>0</v>
      </c>
      <c r="N6" s="51">
        <f t="shared" ca="1" si="3"/>
        <v>0</v>
      </c>
      <c r="O6" s="51">
        <f t="shared" ca="1" si="3"/>
        <v>0</v>
      </c>
      <c r="P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2:28" ht="25" customHeight="1" x14ac:dyDescent="0.15">
      <c r="B7" s="11"/>
      <c r="C7" s="45" t="s">
        <v>1</v>
      </c>
      <c r="D7" s="51">
        <f t="shared" ref="D7:I7" ca="1" si="4">IFERROR(INDIRECT(D3&amp;"!o5"),"")</f>
        <v>0</v>
      </c>
      <c r="E7" s="51">
        <f t="shared" ca="1" si="4"/>
        <v>0</v>
      </c>
      <c r="F7" s="51">
        <f t="shared" ca="1" si="4"/>
        <v>0</v>
      </c>
      <c r="G7" s="51">
        <f t="shared" ca="1" si="4"/>
        <v>0</v>
      </c>
      <c r="H7" s="51">
        <f t="shared" ca="1" si="4"/>
        <v>0</v>
      </c>
      <c r="I7" s="51">
        <f t="shared" ca="1" si="4"/>
        <v>0</v>
      </c>
      <c r="J7" s="51">
        <f ca="1">IFERROR(INDIRECT(J3&amp;"!o5"),"")</f>
        <v>0</v>
      </c>
      <c r="K7" s="51">
        <f t="shared" ref="K7:O7" ca="1" si="5">IFERROR(INDIRECT(K3&amp;"!o5"),"")</f>
        <v>0</v>
      </c>
      <c r="L7" s="51">
        <f t="shared" ca="1" si="5"/>
        <v>0</v>
      </c>
      <c r="M7" s="51">
        <f t="shared" ca="1" si="5"/>
        <v>0</v>
      </c>
      <c r="N7" s="51">
        <f t="shared" ca="1" si="5"/>
        <v>0</v>
      </c>
      <c r="O7" s="51">
        <f t="shared" ca="1" si="5"/>
        <v>0</v>
      </c>
      <c r="P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2:28" ht="25" customHeight="1" x14ac:dyDescent="0.15">
      <c r="B8" s="11"/>
      <c r="C8" s="45" t="s">
        <v>2</v>
      </c>
      <c r="D8" s="51">
        <f t="shared" ref="D8:I8" ca="1" si="6">IFERROR(INDIRECT(D3&amp;"!o6"),"")</f>
        <v>0</v>
      </c>
      <c r="E8" s="51">
        <f t="shared" ca="1" si="6"/>
        <v>0</v>
      </c>
      <c r="F8" s="51">
        <f t="shared" ca="1" si="6"/>
        <v>0</v>
      </c>
      <c r="G8" s="51">
        <f t="shared" ca="1" si="6"/>
        <v>0</v>
      </c>
      <c r="H8" s="51">
        <f t="shared" ca="1" si="6"/>
        <v>0</v>
      </c>
      <c r="I8" s="51">
        <f t="shared" ca="1" si="6"/>
        <v>0</v>
      </c>
      <c r="J8" s="51">
        <f ca="1">IFERROR(INDIRECT(J3&amp;"!o6"),"")</f>
        <v>0</v>
      </c>
      <c r="K8" s="51">
        <f t="shared" ref="K8:O8" ca="1" si="7">IFERROR(INDIRECT(K3&amp;"!o6"),"")</f>
        <v>0</v>
      </c>
      <c r="L8" s="51">
        <f t="shared" ca="1" si="7"/>
        <v>0</v>
      </c>
      <c r="M8" s="51">
        <f t="shared" ca="1" si="7"/>
        <v>0</v>
      </c>
      <c r="N8" s="51">
        <f t="shared" ca="1" si="7"/>
        <v>0</v>
      </c>
      <c r="O8" s="51">
        <f t="shared" ca="1" si="7"/>
        <v>0</v>
      </c>
      <c r="P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2:28" ht="25" customHeight="1" x14ac:dyDescent="0.15">
      <c r="B9" s="11"/>
      <c r="C9" s="45" t="s">
        <v>3</v>
      </c>
      <c r="D9" s="51">
        <f t="shared" ref="D9:I9" ca="1" si="8">IFERROR(INDIRECT(D3&amp;"!o7"),"")</f>
        <v>0</v>
      </c>
      <c r="E9" s="51">
        <f t="shared" ca="1" si="8"/>
        <v>0</v>
      </c>
      <c r="F9" s="51">
        <f t="shared" ca="1" si="8"/>
        <v>0</v>
      </c>
      <c r="G9" s="51">
        <f t="shared" ca="1" si="8"/>
        <v>0</v>
      </c>
      <c r="H9" s="51">
        <f t="shared" ca="1" si="8"/>
        <v>0</v>
      </c>
      <c r="I9" s="51">
        <f t="shared" ca="1" si="8"/>
        <v>0</v>
      </c>
      <c r="J9" s="51">
        <f ca="1">IFERROR(INDIRECT(J3&amp;"!o7"),"")</f>
        <v>0</v>
      </c>
      <c r="K9" s="51">
        <f t="shared" ref="K9:O9" ca="1" si="9">IFERROR(INDIRECT(K3&amp;"!o7"),"")</f>
        <v>0</v>
      </c>
      <c r="L9" s="51">
        <f t="shared" ca="1" si="9"/>
        <v>0</v>
      </c>
      <c r="M9" s="51">
        <f t="shared" ca="1" si="9"/>
        <v>0</v>
      </c>
      <c r="N9" s="51">
        <f t="shared" ca="1" si="9"/>
        <v>0</v>
      </c>
      <c r="O9" s="51">
        <f t="shared" ca="1" si="9"/>
        <v>0</v>
      </c>
      <c r="P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2:28" ht="25" customHeight="1" x14ac:dyDescent="0.15">
      <c r="B10" s="11"/>
      <c r="C10" s="45" t="s">
        <v>4</v>
      </c>
      <c r="D10" s="51">
        <f t="shared" ref="D10:I10" ca="1" si="10">IFERROR(INDIRECT(D3&amp;"!o8"),"")</f>
        <v>0</v>
      </c>
      <c r="E10" s="51">
        <f t="shared" ca="1" si="10"/>
        <v>0</v>
      </c>
      <c r="F10" s="51">
        <f t="shared" ca="1" si="10"/>
        <v>0</v>
      </c>
      <c r="G10" s="51">
        <f t="shared" ca="1" si="10"/>
        <v>0</v>
      </c>
      <c r="H10" s="51">
        <f t="shared" ca="1" si="10"/>
        <v>0</v>
      </c>
      <c r="I10" s="51">
        <f t="shared" ca="1" si="10"/>
        <v>0</v>
      </c>
      <c r="J10" s="51">
        <f ca="1">IFERROR(INDIRECT(J3&amp;"!o8"),"")</f>
        <v>0</v>
      </c>
      <c r="K10" s="51">
        <f t="shared" ref="K10:O10" ca="1" si="11">IFERROR(INDIRECT(K3&amp;"!o8"),"")</f>
        <v>0</v>
      </c>
      <c r="L10" s="51">
        <f t="shared" ca="1" si="11"/>
        <v>0</v>
      </c>
      <c r="M10" s="51">
        <f t="shared" ca="1" si="11"/>
        <v>0</v>
      </c>
      <c r="N10" s="51">
        <f t="shared" ca="1" si="11"/>
        <v>0</v>
      </c>
      <c r="O10" s="51">
        <f t="shared" ca="1" si="11"/>
        <v>0</v>
      </c>
      <c r="P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2:28" ht="25" customHeight="1" x14ac:dyDescent="0.15">
      <c r="B11" s="11"/>
      <c r="C11" s="45" t="s">
        <v>157</v>
      </c>
      <c r="D11" s="51">
        <f t="shared" ref="D11:I11" ca="1" si="12">IFERROR(INDIRECT(D3&amp;"!o9"),"")</f>
        <v>0</v>
      </c>
      <c r="E11" s="51">
        <f t="shared" ca="1" si="12"/>
        <v>0</v>
      </c>
      <c r="F11" s="51">
        <f t="shared" ca="1" si="12"/>
        <v>0</v>
      </c>
      <c r="G11" s="51">
        <f t="shared" ca="1" si="12"/>
        <v>0</v>
      </c>
      <c r="H11" s="51">
        <f t="shared" ca="1" si="12"/>
        <v>0</v>
      </c>
      <c r="I11" s="51">
        <f t="shared" ca="1" si="12"/>
        <v>0</v>
      </c>
      <c r="J11" s="51">
        <f ca="1">IFERROR(INDIRECT(J3&amp;"!o9"),"")</f>
        <v>0</v>
      </c>
      <c r="K11" s="51">
        <f t="shared" ref="K11:O11" ca="1" si="13">IFERROR(INDIRECT(K3&amp;"!o9"),"")</f>
        <v>0</v>
      </c>
      <c r="L11" s="51">
        <f t="shared" ca="1" si="13"/>
        <v>0</v>
      </c>
      <c r="M11" s="51">
        <f t="shared" ca="1" si="13"/>
        <v>0</v>
      </c>
      <c r="N11" s="51">
        <f t="shared" ca="1" si="13"/>
        <v>0</v>
      </c>
      <c r="O11" s="51">
        <f t="shared" ca="1" si="13"/>
        <v>0</v>
      </c>
      <c r="P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2:28" ht="25" customHeight="1" x14ac:dyDescent="0.15">
      <c r="B12" s="11"/>
      <c r="C12" s="45" t="s">
        <v>6</v>
      </c>
      <c r="D12" s="51">
        <f t="shared" ref="D12:I12" ca="1" si="14">IFERROR(INDIRECT(D3&amp;"!o10"),"")</f>
        <v>0</v>
      </c>
      <c r="E12" s="51">
        <f t="shared" ca="1" si="14"/>
        <v>0</v>
      </c>
      <c r="F12" s="51">
        <f t="shared" ca="1" si="14"/>
        <v>0</v>
      </c>
      <c r="G12" s="51">
        <f t="shared" ca="1" si="14"/>
        <v>0</v>
      </c>
      <c r="H12" s="51">
        <f t="shared" ca="1" si="14"/>
        <v>0</v>
      </c>
      <c r="I12" s="51">
        <f t="shared" ca="1" si="14"/>
        <v>0</v>
      </c>
      <c r="J12" s="51">
        <f ca="1">IFERROR(INDIRECT(J3&amp;"!o10"),"")</f>
        <v>0</v>
      </c>
      <c r="K12" s="51">
        <f t="shared" ref="K12:O12" ca="1" si="15">IFERROR(INDIRECT(K3&amp;"!o10"),"")</f>
        <v>0</v>
      </c>
      <c r="L12" s="51">
        <f t="shared" ca="1" si="15"/>
        <v>0</v>
      </c>
      <c r="M12" s="51">
        <f t="shared" ca="1" si="15"/>
        <v>0</v>
      </c>
      <c r="N12" s="51">
        <f t="shared" ca="1" si="15"/>
        <v>0</v>
      </c>
      <c r="O12" s="51">
        <f t="shared" ca="1" si="15"/>
        <v>0</v>
      </c>
      <c r="P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2:28" ht="25" customHeight="1" x14ac:dyDescent="0.15">
      <c r="B13" s="11"/>
      <c r="C13" s="45" t="s">
        <v>158</v>
      </c>
      <c r="D13" s="51">
        <f t="shared" ref="D13:I13" ca="1" si="16">IFERROR(INDIRECT(D3&amp;"!o11"),"")</f>
        <v>0</v>
      </c>
      <c r="E13" s="51">
        <f t="shared" ca="1" si="16"/>
        <v>0</v>
      </c>
      <c r="F13" s="51">
        <f t="shared" ca="1" si="16"/>
        <v>0</v>
      </c>
      <c r="G13" s="51">
        <f t="shared" ca="1" si="16"/>
        <v>0</v>
      </c>
      <c r="H13" s="51">
        <f t="shared" ca="1" si="16"/>
        <v>0</v>
      </c>
      <c r="I13" s="51">
        <f t="shared" ca="1" si="16"/>
        <v>0</v>
      </c>
      <c r="J13" s="51">
        <f ca="1">IFERROR(INDIRECT(J3&amp;"!o11"),"")</f>
        <v>0</v>
      </c>
      <c r="K13" s="51">
        <f t="shared" ref="K13:O13" ca="1" si="17">IFERROR(INDIRECT(K3&amp;"!o11"),"")</f>
        <v>0</v>
      </c>
      <c r="L13" s="51">
        <f t="shared" ca="1" si="17"/>
        <v>0</v>
      </c>
      <c r="M13" s="51">
        <f t="shared" ca="1" si="17"/>
        <v>0</v>
      </c>
      <c r="N13" s="51">
        <f t="shared" ca="1" si="17"/>
        <v>0</v>
      </c>
      <c r="O13" s="51">
        <f t="shared" ca="1" si="17"/>
        <v>0</v>
      </c>
      <c r="P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2:28" ht="25" customHeight="1" x14ac:dyDescent="0.15">
      <c r="B14" s="11"/>
      <c r="C14" s="45" t="s">
        <v>159</v>
      </c>
      <c r="D14" s="51">
        <f t="shared" ref="D14:I14" ca="1" si="18">IFERROR(INDIRECT(D3&amp;"!o12"),"")</f>
        <v>0</v>
      </c>
      <c r="E14" s="51">
        <f t="shared" ca="1" si="18"/>
        <v>0</v>
      </c>
      <c r="F14" s="51">
        <f t="shared" ca="1" si="18"/>
        <v>0</v>
      </c>
      <c r="G14" s="51">
        <f t="shared" ca="1" si="18"/>
        <v>0</v>
      </c>
      <c r="H14" s="51">
        <f t="shared" ca="1" si="18"/>
        <v>0</v>
      </c>
      <c r="I14" s="51">
        <f t="shared" ca="1" si="18"/>
        <v>0</v>
      </c>
      <c r="J14" s="51">
        <f ca="1">IFERROR(INDIRECT(J3&amp;"!o12"),"")</f>
        <v>0</v>
      </c>
      <c r="K14" s="51">
        <f t="shared" ref="K14:O14" ca="1" si="19">IFERROR(INDIRECT(K3&amp;"!o12"),"")</f>
        <v>0</v>
      </c>
      <c r="L14" s="51">
        <f t="shared" ca="1" si="19"/>
        <v>0</v>
      </c>
      <c r="M14" s="51">
        <f t="shared" ca="1" si="19"/>
        <v>0</v>
      </c>
      <c r="N14" s="51">
        <f t="shared" ca="1" si="19"/>
        <v>0</v>
      </c>
      <c r="O14" s="51">
        <f t="shared" ca="1" si="19"/>
        <v>0</v>
      </c>
      <c r="P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2:28" ht="25" customHeight="1" x14ac:dyDescent="0.15">
      <c r="B15" s="11"/>
      <c r="C15" s="45" t="s">
        <v>160</v>
      </c>
      <c r="D15" s="51">
        <f ca="1">SUM(D7:D14)</f>
        <v>0</v>
      </c>
      <c r="E15" s="51">
        <f t="shared" ref="E15:O15" ca="1" si="20">SUM(E7:E14)</f>
        <v>0</v>
      </c>
      <c r="F15" s="51">
        <f t="shared" ca="1" si="20"/>
        <v>0</v>
      </c>
      <c r="G15" s="51">
        <f t="shared" ca="1" si="20"/>
        <v>0</v>
      </c>
      <c r="H15" s="51">
        <f t="shared" ca="1" si="20"/>
        <v>0</v>
      </c>
      <c r="I15" s="51">
        <f t="shared" ca="1" si="20"/>
        <v>0</v>
      </c>
      <c r="J15" s="51">
        <f t="shared" ca="1" si="20"/>
        <v>0</v>
      </c>
      <c r="K15" s="51">
        <f t="shared" ca="1" si="20"/>
        <v>0</v>
      </c>
      <c r="L15" s="51">
        <f t="shared" ca="1" si="20"/>
        <v>0</v>
      </c>
      <c r="M15" s="51">
        <f t="shared" ca="1" si="20"/>
        <v>0</v>
      </c>
      <c r="N15" s="51">
        <f t="shared" ca="1" si="20"/>
        <v>0</v>
      </c>
      <c r="O15" s="51">
        <f t="shared" ca="1" si="20"/>
        <v>0</v>
      </c>
      <c r="P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2:28" ht="25" customHeight="1" x14ac:dyDescent="0.15">
      <c r="B16" s="11"/>
      <c r="C16" s="41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2:28" ht="25" customHeight="1" x14ac:dyDescent="0.15">
      <c r="B17" s="11"/>
      <c r="C17" s="41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2:28" ht="25" customHeight="1" x14ac:dyDescent="0.15">
      <c r="B18" s="11"/>
      <c r="C18" s="41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2:28" ht="25" customHeight="1" x14ac:dyDescent="0.15">
      <c r="B19" s="11"/>
      <c r="C19" s="41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2:28" ht="25" customHeight="1" x14ac:dyDescent="0.15">
      <c r="B20" s="11"/>
      <c r="C20" s="41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2:28" ht="25" customHeight="1" x14ac:dyDescent="0.15">
      <c r="B21" s="11"/>
      <c r="C21" s="41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2:28" ht="25" customHeight="1" x14ac:dyDescent="0.15">
      <c r="B22" s="11"/>
      <c r="C22" s="41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2:28" ht="25" customHeight="1" x14ac:dyDescent="0.15">
      <c r="B23" s="1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tabSelected="1" zoomScale="91" zoomScaleNormal="91" zoomScalePageLayoutView="91" workbookViewId="0">
      <selection activeCell="F13" sqref="F13"/>
    </sheetView>
  </sheetViews>
  <sheetFormatPr baseColWidth="10" defaultColWidth="16" defaultRowHeight="15" x14ac:dyDescent="0.15"/>
  <sheetData>
    <row r="2" spans="2:13" x14ac:dyDescent="0.15">
      <c r="B2" s="1" t="s">
        <v>0</v>
      </c>
      <c r="C2" s="3" t="s">
        <v>4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5</v>
      </c>
      <c r="I2" s="3" t="s">
        <v>6</v>
      </c>
      <c r="J2" s="3" t="s">
        <v>102</v>
      </c>
      <c r="K2" s="3" t="s">
        <v>7</v>
      </c>
      <c r="L2" s="3" t="s">
        <v>8</v>
      </c>
      <c r="M2" s="3" t="s">
        <v>9</v>
      </c>
    </row>
    <row r="3" spans="2:13" x14ac:dyDescent="0.15">
      <c r="B3" s="1" t="s">
        <v>1</v>
      </c>
      <c r="C3" s="3" t="s">
        <v>76</v>
      </c>
      <c r="D3" s="2" t="s">
        <v>10</v>
      </c>
      <c r="E3" s="2" t="s">
        <v>20</v>
      </c>
      <c r="F3" s="2" t="s">
        <v>31</v>
      </c>
      <c r="G3" s="3" t="s">
        <v>173</v>
      </c>
      <c r="H3" s="2" t="s">
        <v>35</v>
      </c>
      <c r="I3" s="2" t="s">
        <v>177</v>
      </c>
      <c r="J3" s="2" t="s">
        <v>54</v>
      </c>
      <c r="K3" s="2" t="s">
        <v>58</v>
      </c>
      <c r="L3" s="2" t="s">
        <v>49</v>
      </c>
      <c r="M3" s="2" t="s">
        <v>62</v>
      </c>
    </row>
    <row r="4" spans="2:13" x14ac:dyDescent="0.15">
      <c r="B4" s="1" t="s">
        <v>2</v>
      </c>
      <c r="C4" s="3" t="s">
        <v>77</v>
      </c>
      <c r="D4" s="2" t="s">
        <v>11</v>
      </c>
      <c r="E4" s="2" t="s">
        <v>21</v>
      </c>
      <c r="F4" s="2" t="s">
        <v>32</v>
      </c>
      <c r="G4" s="3" t="s">
        <v>129</v>
      </c>
      <c r="H4" s="2" t="s">
        <v>36</v>
      </c>
      <c r="I4" s="2" t="s">
        <v>178</v>
      </c>
      <c r="J4" s="2" t="s">
        <v>55</v>
      </c>
      <c r="K4" s="2" t="s">
        <v>59</v>
      </c>
      <c r="L4" s="2" t="s">
        <v>50</v>
      </c>
      <c r="M4" s="2" t="s">
        <v>63</v>
      </c>
    </row>
    <row r="5" spans="2:13" x14ac:dyDescent="0.15">
      <c r="B5" s="1" t="s">
        <v>3</v>
      </c>
      <c r="C5" s="3" t="s">
        <v>78</v>
      </c>
      <c r="D5" s="2" t="s">
        <v>12</v>
      </c>
      <c r="E5" s="2" t="s">
        <v>22</v>
      </c>
      <c r="F5" s="2" t="s">
        <v>33</v>
      </c>
      <c r="G5" s="3" t="s">
        <v>174</v>
      </c>
      <c r="H5" s="2" t="s">
        <v>37</v>
      </c>
      <c r="I5" s="2" t="s">
        <v>179</v>
      </c>
      <c r="J5" s="2" t="s">
        <v>56</v>
      </c>
      <c r="K5" s="2" t="s">
        <v>60</v>
      </c>
      <c r="L5" s="2" t="s">
        <v>51</v>
      </c>
      <c r="M5" s="2" t="s">
        <v>64</v>
      </c>
    </row>
    <row r="6" spans="2:13" x14ac:dyDescent="0.15">
      <c r="B6" s="1" t="s">
        <v>4</v>
      </c>
      <c r="C6" s="3" t="s">
        <v>79</v>
      </c>
      <c r="D6" s="2" t="s">
        <v>13</v>
      </c>
      <c r="E6" s="2" t="s">
        <v>23</v>
      </c>
      <c r="F6" s="2" t="s">
        <v>34</v>
      </c>
      <c r="G6" s="3" t="s">
        <v>175</v>
      </c>
      <c r="H6" s="2" t="s">
        <v>38</v>
      </c>
      <c r="I6" s="2" t="s">
        <v>180</v>
      </c>
      <c r="J6" s="2" t="s">
        <v>57</v>
      </c>
      <c r="K6" s="2" t="s">
        <v>61</v>
      </c>
      <c r="L6" s="2" t="s">
        <v>52</v>
      </c>
      <c r="M6" s="2" t="s">
        <v>65</v>
      </c>
    </row>
    <row r="7" spans="2:13" x14ac:dyDescent="0.15">
      <c r="B7" s="1" t="s">
        <v>5</v>
      </c>
      <c r="D7" s="2" t="s">
        <v>14</v>
      </c>
      <c r="E7" s="2" t="s">
        <v>24</v>
      </c>
      <c r="F7" s="2" t="s">
        <v>182</v>
      </c>
      <c r="G7" s="3" t="s">
        <v>176</v>
      </c>
      <c r="H7" s="2" t="s">
        <v>39</v>
      </c>
      <c r="I7" s="2" t="s">
        <v>181</v>
      </c>
      <c r="J7" s="2"/>
      <c r="K7" s="2" t="s">
        <v>80</v>
      </c>
      <c r="L7" s="2" t="s">
        <v>53</v>
      </c>
      <c r="M7" s="2" t="s">
        <v>66</v>
      </c>
    </row>
    <row r="8" spans="2:13" x14ac:dyDescent="0.15">
      <c r="B8" s="1" t="s">
        <v>6</v>
      </c>
      <c r="D8" s="2" t="s">
        <v>15</v>
      </c>
      <c r="E8" s="2" t="s">
        <v>25</v>
      </c>
      <c r="F8" s="2" t="s">
        <v>183</v>
      </c>
      <c r="G8" s="3"/>
      <c r="H8" s="2" t="s">
        <v>40</v>
      </c>
      <c r="I8" s="2" t="s">
        <v>46</v>
      </c>
      <c r="J8" s="3"/>
      <c r="K8" s="3"/>
      <c r="L8" s="3"/>
      <c r="M8" s="2" t="s">
        <v>67</v>
      </c>
    </row>
    <row r="9" spans="2:13" x14ac:dyDescent="0.15">
      <c r="B9" s="1" t="s">
        <v>102</v>
      </c>
      <c r="D9" s="2" t="s">
        <v>16</v>
      </c>
      <c r="E9" s="2" t="s">
        <v>26</v>
      </c>
      <c r="F9" s="3"/>
      <c r="H9" s="2" t="s">
        <v>41</v>
      </c>
      <c r="I9" s="2" t="s">
        <v>47</v>
      </c>
      <c r="J9" s="3"/>
      <c r="K9" s="3"/>
      <c r="L9" s="3"/>
      <c r="M9" s="2" t="s">
        <v>68</v>
      </c>
    </row>
    <row r="10" spans="2:13" x14ac:dyDescent="0.15">
      <c r="B10" s="1" t="s">
        <v>7</v>
      </c>
      <c r="D10" s="2" t="s">
        <v>17</v>
      </c>
      <c r="E10" s="2" t="s">
        <v>27</v>
      </c>
      <c r="F10" s="3"/>
      <c r="H10" s="2" t="s">
        <v>42</v>
      </c>
      <c r="I10" s="2" t="s">
        <v>48</v>
      </c>
      <c r="J10" s="3"/>
      <c r="K10" s="3"/>
      <c r="L10" s="3"/>
      <c r="M10" s="2" t="s">
        <v>148</v>
      </c>
    </row>
    <row r="11" spans="2:13" x14ac:dyDescent="0.15">
      <c r="B11" s="1" t="s">
        <v>8</v>
      </c>
      <c r="D11" s="2" t="s">
        <v>18</v>
      </c>
      <c r="E11" s="2" t="s">
        <v>28</v>
      </c>
      <c r="F11" s="3"/>
      <c r="H11" s="2" t="s">
        <v>43</v>
      </c>
      <c r="I11" s="3"/>
      <c r="J11" s="3"/>
      <c r="K11" s="3"/>
      <c r="L11" s="3"/>
      <c r="M11" s="3"/>
    </row>
    <row r="12" spans="2:13" x14ac:dyDescent="0.15">
      <c r="B12" s="1" t="s">
        <v>9</v>
      </c>
      <c r="D12" s="2" t="s">
        <v>19</v>
      </c>
      <c r="E12" s="2" t="s">
        <v>29</v>
      </c>
      <c r="F12" s="3"/>
      <c r="H12" s="2" t="s">
        <v>44</v>
      </c>
      <c r="I12" s="3"/>
      <c r="J12" s="3"/>
      <c r="K12" s="3"/>
      <c r="L12" s="3"/>
      <c r="M12" s="3"/>
    </row>
    <row r="13" spans="2:13" x14ac:dyDescent="0.15">
      <c r="D13" s="3"/>
      <c r="E13" s="2" t="s">
        <v>30</v>
      </c>
      <c r="F13" s="3"/>
      <c r="H13" s="2" t="s">
        <v>45</v>
      </c>
      <c r="I13" s="3"/>
      <c r="J13" s="3"/>
      <c r="K13" s="3"/>
      <c r="L13" s="3"/>
      <c r="M13" s="3"/>
    </row>
    <row r="14" spans="2:13" x14ac:dyDescent="0.15">
      <c r="D14" s="3"/>
      <c r="E14" s="3"/>
      <c r="F14" s="3"/>
      <c r="H14" s="2" t="s">
        <v>89</v>
      </c>
      <c r="I14" s="3"/>
      <c r="J14" s="3"/>
      <c r="K14" s="3"/>
      <c r="L14" s="3"/>
      <c r="M14" s="3"/>
    </row>
    <row r="15" spans="2:13" x14ac:dyDescent="0.15">
      <c r="H15" s="2" t="s">
        <v>146</v>
      </c>
    </row>
  </sheetData>
  <phoneticPr fontId="3" type="noConversion"/>
  <pageMargins left="0.7" right="0.7" top="0.75" bottom="0.75" header="0.3" footer="0.3"/>
  <pageSetup paperSize="9" orientation="portrait" horizontalDpi="0" verticalDpi="0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SUMIF(表格156[類別],M4,表格156[金額])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SUMIF(表格156[類別],M5,表格156[金額])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SUMIF(表格156[類別],M6,表格156[金額])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SUMIF(表格156[類別],M7,表格156[金額])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SUMIF(表格156[類別],M8,表格156[金額])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SUMIF(表格156[類別],M9,表格156[金額])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SUMIF(表格156[類別],M10,表格156[金額])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SUMIF(表格156[類別],M11,表格156[金額])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SUMIF(表格156[類別],M12,表格156[金額])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SUMIF(表格156[卡別],M14,表格156[金額])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SUMIF(表格156[卡別],M15,表格156[金額])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SUMIF(表格156[卡別],M16,表格156[金額])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SUMIF(表格156[卡別],M17,表格156[金額])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SUMIF(表格156[卡別],M18,表格156[金額])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  <mergeCell ref="M34:P34"/>
    <mergeCell ref="S4:U9"/>
    <mergeCell ref="W4:Y9"/>
    <mergeCell ref="M13:P13"/>
    <mergeCell ref="M19:P19"/>
    <mergeCell ref="S22:U26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類別!$B$11</xm:f>
          </x14:formula1>
          <xm:sqref>F4:F190</xm:sqref>
        </x14:dataValidation>
        <x14:dataValidation type="list" allowBlank="1" showInputMessage="1" showErrorMessage="1">
          <x14:formula1>
            <xm:f>類別!$B$2:$B$12</xm:f>
          </x14:formula1>
          <xm:sqref>D4:D190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SUMIF(表格1567[類別],M4,表格1567[金額])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SUMIF(表格1567[類別],M5,表格1567[金額])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SUMIF(表格1567[類別],M6,表格1567[金額])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SUMIF(表格1567[類別],M7,表格1567[金額])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SUMIF(表格1567[類別],M8,表格1567[金額])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SUMIF(表格1567[類別],M9,表格1567[金額])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SUMIF(表格1567[類別],M10,表格1567[金額])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SUMIF(表格1567[類別],M11,表格1567[金額])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SUMIF(表格1567[類別],M12,表格1567[金額])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SUMIF(表格1567[卡別],M14,表格1567[金額])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SUMIF(表格1567[卡別],M15,表格1567[金額])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SUMIF(表格1567[卡別],M16,表格1567[金額])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SUMIF(表格1567[卡別],M17,表格1567[金額])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SUMIF(表格1567[卡別],M18,表格1567[金額])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  <mergeCell ref="M34:P34"/>
    <mergeCell ref="S4:U9"/>
    <mergeCell ref="W4:Y9"/>
    <mergeCell ref="M13:P13"/>
    <mergeCell ref="M19:P19"/>
    <mergeCell ref="S22:U26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類別!$B$2:$B$12</xm:f>
          </x14:formula1>
          <xm:sqref>D4:D190</xm:sqref>
        </x14:dataValidation>
        <x14:dataValidation type="list" allowBlank="1" showInputMessage="1" showErrorMessage="1">
          <x14:formula1>
            <xm:f>類別!$B$11</xm:f>
          </x14:formula1>
          <xm:sqref>F4:F190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SUMIF(表格15678[類別],M4,表格15678[金額])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SUMIF(表格15678[類別],M5,表格15678[金額])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SUMIF(表格15678[類別],M6,表格15678[金額])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SUMIF(表格15678[類別],M7,表格15678[金額])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SUMIF(表格15678[類別],M8,表格15678[金額])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SUMIF(表格15678[類別],M9,表格15678[金額])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SUMIF(表格15678[類別],M10,表格15678[金額])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SUMIF(表格15678[類別],M11,表格15678[金額])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SUMIF(表格15678[類別],M12,表格15678[金額])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SUMIF(表格15678[卡別],M14,表格15678[金額])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SUMIF(表格15678[卡別],M15,表格15678[金額])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SUMIF(表格15678[卡別],M16,表格15678[金額])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SUMIF(表格15678[卡別],M17,表格15678[金額])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SUMIF(表格15678[卡別],M18,表格15678[金額])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  <mergeCell ref="M34:P34"/>
    <mergeCell ref="S4:U9"/>
    <mergeCell ref="W4:Y9"/>
    <mergeCell ref="M13:P13"/>
    <mergeCell ref="M19:P19"/>
    <mergeCell ref="S22:U26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類別!$B$11</xm:f>
          </x14:formula1>
          <xm:sqref>F4:F190</xm:sqref>
        </x14:dataValidation>
        <x14:dataValidation type="list" allowBlank="1" showInputMessage="1" showErrorMessage="1">
          <x14:formula1>
            <xm:f>類別!$B$2:$B$12</xm:f>
          </x14:formula1>
          <xm:sqref>D4:D190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SUMIF(表格156789[類別],M4,表格156789[金額])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SUMIF(表格156789[類別],M5,表格156789[金額])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SUMIF(表格156789[類別],M6,表格156789[金額])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SUMIF(表格156789[類別],M7,表格156789[金額])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SUMIF(表格156789[類別],M8,表格156789[金額])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SUMIF(表格156789[類別],M9,表格156789[金額])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SUMIF(表格156789[類別],M10,表格156789[金額])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SUMIF(表格156789[類別],M11,表格156789[金額])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SUMIF(表格156789[類別],M12,表格156789[金額])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SUMIF(表格156789[卡別],M14,表格156789[金額])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SUMIF(表格156789[卡別],M15,表格156789[金額])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SUMIF(表格156789[卡別],M16,表格156789[金額])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SUMIF(表格156789[卡別],M17,表格156789[金額])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SUMIF(表格156789[卡別],M18,表格156789[金額])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  <mergeCell ref="M34:P34"/>
    <mergeCell ref="S4:U9"/>
    <mergeCell ref="W4:Y9"/>
    <mergeCell ref="M13:P13"/>
    <mergeCell ref="M19:P19"/>
    <mergeCell ref="S22:U26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類別!$B$2:$B$12</xm:f>
          </x14:formula1>
          <xm:sqref>D4:D190</xm:sqref>
        </x14:dataValidation>
        <x14:dataValidation type="list" allowBlank="1" showInputMessage="1" showErrorMessage="1">
          <x14:formula1>
            <xm:f>類別!$B$11</xm:f>
          </x14:formula1>
          <xm:sqref>F4:F190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SUMIF(表格15678917[類別],M4,表格15678917[金額])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SUMIF(表格15678917[類別],M5,表格15678917[金額])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SUMIF(表格15678917[類別],M6,表格15678917[金額])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SUMIF(表格15678917[類別],M7,表格15678917[金額])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SUMIF(表格15678917[類別],M8,表格15678917[金額])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SUMIF(表格15678917[類別],M9,表格15678917[金額])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SUMIF(表格15678917[類別],M10,表格15678917[金額])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SUMIF(表格15678917[類別],M11,表格15678917[金額])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SUMIF(表格15678917[類別],M12,表格15678917[金額])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SUMIF(表格15678917[卡別],M14,表格15678917[金額])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SUMIF(表格15678917[卡別],M15,表格15678917[金額])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SUMIF(表格15678917[卡別],M16,表格15678917[金額])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SUMIF(表格15678917[卡別],M17,表格15678917[金額])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SUMIF(表格15678917[卡別],M18,表格15678917[金額])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  <mergeCell ref="M34:P34"/>
    <mergeCell ref="S4:U9"/>
    <mergeCell ref="W4:Y9"/>
    <mergeCell ref="M13:P13"/>
    <mergeCell ref="M19:P19"/>
    <mergeCell ref="S22:U26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類別!$B$11</xm:f>
          </x14:formula1>
          <xm:sqref>F4:F190</xm:sqref>
        </x14:dataValidation>
        <x14:dataValidation type="list" allowBlank="1" showInputMessage="1" showErrorMessage="1">
          <x14:formula1>
            <xm:f>類別!$B$2:$B$12</xm:f>
          </x14:formula1>
          <xm:sqref>D4:D190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SUMIF(表格1567891719[類別],M4,表格1567891719[金額])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SUMIF(表格1567891719[類別],M5,表格1567891719[金額])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SUMIF(表格1567891719[類別],M6,表格1567891719[金額])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SUMIF(表格1567891719[類別],M7,表格1567891719[金額])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SUMIF(表格1567891719[類別],M8,表格1567891719[金額])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SUMIF(表格1567891719[類別],M9,表格1567891719[金額])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SUMIF(表格1567891719[類別],M10,表格1567891719[金額])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SUMIF(表格1567891719[類別],M11,表格1567891719[金額])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SUMIF(表格1567891719[類別],M12,表格1567891719[金額])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SUMIF(表格1567891719[卡別],M14,表格1567891719[金額])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SUMIF(表格1567891719[卡別],M15,表格1567891719[金額])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SUMIF(表格1567891719[卡別],M16,表格1567891719[金額])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SUMIF(表格1567891719[卡別],M17,表格1567891719[金額])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SUMIF(表格1567891719[卡別],M18,表格1567891719[金額])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  <mergeCell ref="M34:P34"/>
    <mergeCell ref="S4:U9"/>
    <mergeCell ref="W4:Y9"/>
    <mergeCell ref="M13:P13"/>
    <mergeCell ref="M19:P19"/>
    <mergeCell ref="S22:U26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類別!$B$2:$B$12</xm:f>
          </x14:formula1>
          <xm:sqref>D4:D190</xm:sqref>
        </x14:dataValidation>
        <x14:dataValidation type="list" allowBlank="1" showInputMessage="1" showErrorMessage="1">
          <x14:formula1>
            <xm:f>類別!$B$11</xm:f>
          </x14:formula1>
          <xm:sqref>F4:F190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SUMIF(表格156789171920[類別],M4,表格156789171920[金額])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SUMIF(表格156789171920[類別],M5,表格156789171920[金額])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SUMIF(表格156789171920[類別],M6,表格156789171920[金額])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SUMIF(表格156789171920[類別],M7,表格156789171920[金額])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SUMIF(表格156789171920[類別],M8,表格156789171920[金額])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SUMIF(表格156789171920[類別],M9,表格156789171920[金額])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SUMIF(表格156789171920[類別],M10,表格156789171920[金額])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SUMIF(表格156789171920[類別],M11,表格156789171920[金額])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SUMIF(表格156789171920[類別],M12,表格156789171920[金額])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SUMIF(表格156789171920[卡別],M14,表格156789171920[金額])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SUMIF(表格156789171920[卡別],M15,表格156789171920[金額])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SUMIF(表格156789171920[卡別],M16,表格156789171920[金額])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SUMIF(表格156789171920[卡別],M17,表格156789171920[金額])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SUMIF(表格156789171920[卡別],M18,表格156789171920[金額])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  <mergeCell ref="M34:P34"/>
    <mergeCell ref="S4:U9"/>
    <mergeCell ref="W4:Y9"/>
    <mergeCell ref="M13:P13"/>
    <mergeCell ref="M19:P19"/>
    <mergeCell ref="S22:U26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類別!$B$11</xm:f>
          </x14:formula1>
          <xm:sqref>F4:F190</xm:sqref>
        </x14:dataValidation>
        <x14:dataValidation type="list" allowBlank="1" showInputMessage="1" showErrorMessage="1">
          <x14:formula1>
            <xm:f>類別!$B$2:$B$12</xm:f>
          </x14:formula1>
          <xm:sqref>D4:D190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SUMIF(表格15678917192021[類別],M4,表格15678917192021[金額])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SUMIF(表格15678917192021[類別],M5,表格15678917192021[金額])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SUMIF(表格15678917192021[類別],M6,表格15678917192021[金額])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SUMIF(表格15678917192021[類別],M7,表格15678917192021[金額])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SUMIF(表格15678917192021[類別],M8,表格15678917192021[金額])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SUMIF(表格15678917192021[類別],M9,表格15678917192021[金額])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SUMIF(表格15678917192021[類別],M10,表格15678917192021[金額])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SUMIF(表格15678917192021[類別],M11,表格15678917192021[金額])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SUMIF(表格15678917192021[類別],M12,表格15678917192021[金額])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SUMIF(表格15678917192021[卡別],M14,表格15678917192021[金額])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SUMIF(表格15678917192021[卡別],M15,表格15678917192021[金額])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SUMIF(表格15678917192021[卡別],M16,表格15678917192021[金額])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SUMIF(表格15678917192021[卡別],M17,表格15678917192021[金額])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SUMIF(表格15678917192021[卡別],M18,表格15678917192021[金額])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  <mergeCell ref="M34:P34"/>
    <mergeCell ref="S4:U9"/>
    <mergeCell ref="W4:Y9"/>
    <mergeCell ref="M13:P13"/>
    <mergeCell ref="M19:P19"/>
    <mergeCell ref="S22:U26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類別!$B$2:$B$12</xm:f>
          </x14:formula1>
          <xm:sqref>D4:D190</xm:sqref>
        </x14:dataValidation>
        <x14:dataValidation type="list" allowBlank="1" showInputMessage="1" showErrorMessage="1">
          <x14:formula1>
            <xm:f>類別!$B$11</xm:f>
          </x14:formula1>
          <xm:sqref>F4:F190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總表</vt:lpstr>
      <vt:lpstr>類別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2024-08-16T10:33:18Z</cp:lastPrinted>
  <dcterms:created xsi:type="dcterms:W3CDTF">2024-08-16T04:38:03Z</dcterms:created>
  <dcterms:modified xsi:type="dcterms:W3CDTF">2024-09-16T08:15:15Z</dcterms:modified>
</cp:coreProperties>
</file>