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tran/Box/Students/T1D_complications/"/>
    </mc:Choice>
  </mc:AlternateContent>
  <xr:revisionPtr revIDLastSave="0" documentId="13_ncr:1_{03F56D24-0AEC-804E-9822-79F326C19343}" xr6:coauthVersionLast="46" xr6:coauthVersionMax="46" xr10:uidLastSave="{00000000-0000-0000-0000-000000000000}"/>
  <bookViews>
    <workbookView xWindow="17080" yWindow="1180" windowWidth="16520" windowHeight="16940" firstSheet="5" activeTab="7" xr2:uid="{D1842A1F-FBE3-7248-88B5-8CE7C8CE474E}"/>
  </bookViews>
  <sheets>
    <sheet name="table 1 raw" sheetId="5" r:id="rId1"/>
    <sheet name="table 1" sheetId="9" r:id="rId2"/>
    <sheet name="table 2 raw" sheetId="6" r:id="rId3"/>
    <sheet name="table 2" sheetId="10" r:id="rId4"/>
    <sheet name="table 3 raw" sheetId="8" r:id="rId5"/>
    <sheet name="table 3" sheetId="11" r:id="rId6"/>
    <sheet name="interaction improvement" sheetId="12" r:id="rId7"/>
    <sheet name="lrm mods odds ratios" sheetId="14" r:id="rId8"/>
    <sheet name="lrm mods validity" sheetId="15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5" l="1"/>
  <c r="H28" i="15"/>
  <c r="H16" i="15"/>
  <c r="H2" i="15"/>
  <c r="H64" i="5"/>
  <c r="G64" i="5"/>
  <c r="F64" i="5"/>
  <c r="D43" i="5"/>
  <c r="D49" i="5"/>
  <c r="D40" i="5"/>
  <c r="D37" i="5"/>
  <c r="D46" i="5"/>
  <c r="D34" i="5"/>
  <c r="D25" i="5"/>
  <c r="D22" i="5"/>
  <c r="D55" i="5"/>
  <c r="F61" i="5"/>
  <c r="E61" i="5"/>
  <c r="D58" i="5"/>
  <c r="D31" i="5"/>
  <c r="D28" i="5"/>
  <c r="D13" i="5"/>
  <c r="D10" i="5"/>
  <c r="D5" i="5"/>
  <c r="D4" i="5"/>
  <c r="F16" i="5"/>
  <c r="E16" i="5"/>
  <c r="D16" i="5"/>
</calcChain>
</file>

<file path=xl/sharedStrings.xml><?xml version="1.0" encoding="utf-8"?>
<sst xmlns="http://schemas.openxmlformats.org/spreadsheetml/2006/main" count="1017" uniqueCount="297">
  <si>
    <t>Peripheral_Neuropathy3</t>
  </si>
  <si>
    <t>Autonomic_Neuropathy3</t>
  </si>
  <si>
    <t>DM_Retinopathy3</t>
  </si>
  <si>
    <t>DM_Nephropathy3</t>
  </si>
  <si>
    <t>Sex</t>
  </si>
  <si>
    <t>Race</t>
  </si>
  <si>
    <t>HTN3</t>
  </si>
  <si>
    <t>Dyslipidemia3</t>
  </si>
  <si>
    <t>Blindness_DM3</t>
  </si>
  <si>
    <t>Photocoagulation3</t>
  </si>
  <si>
    <t>CAD3</t>
  </si>
  <si>
    <t>Prior_Angioplasty_Stent3</t>
  </si>
  <si>
    <t>Prior_CABG3</t>
  </si>
  <si>
    <t>Prior_CVA3</t>
  </si>
  <si>
    <t>Prior_MI3</t>
  </si>
  <si>
    <t>Prior_TIA3</t>
  </si>
  <si>
    <t>Amputation3</t>
  </si>
  <si>
    <t>Diabetic_Foot_Ulcer3</t>
  </si>
  <si>
    <t>Peripheral_Neuropathy_Type</t>
  </si>
  <si>
    <t>Smoking</t>
  </si>
  <si>
    <t>No</t>
  </si>
  <si>
    <t>Yes</t>
  </si>
  <si>
    <t>F</t>
  </si>
  <si>
    <t>M</t>
  </si>
  <si>
    <t>W</t>
  </si>
  <si>
    <t>WA</t>
  </si>
  <si>
    <t>WB</t>
  </si>
  <si>
    <t>WH</t>
  </si>
  <si>
    <t>Focal</t>
  </si>
  <si>
    <t>Generalized</t>
  </si>
  <si>
    <t>Current</t>
  </si>
  <si>
    <t>Former</t>
  </si>
  <si>
    <t>Never</t>
  </si>
  <si>
    <t>Min.</t>
  </si>
  <si>
    <t>1st</t>
  </si>
  <si>
    <t>Median</t>
  </si>
  <si>
    <t>Mean</t>
  </si>
  <si>
    <t>3rd</t>
  </si>
  <si>
    <t>Max.</t>
  </si>
  <si>
    <t>NA's</t>
  </si>
  <si>
    <t>Dr_Age</t>
  </si>
  <si>
    <t>Dx_Age</t>
  </si>
  <si>
    <t>Dur</t>
  </si>
  <si>
    <t>Hemoglobin</t>
  </si>
  <si>
    <t>Albumin</t>
  </si>
  <si>
    <t>LDL</t>
  </si>
  <si>
    <t>Total_Cholesterol</t>
  </si>
  <si>
    <t>Triglycerides</t>
  </si>
  <si>
    <t>HDL</t>
  </si>
  <si>
    <t>avg.BUN</t>
  </si>
  <si>
    <t>avg.Creatinine</t>
  </si>
  <si>
    <t>avg.Systolic</t>
  </si>
  <si>
    <t>avg.diastolic</t>
  </si>
  <si>
    <t>avg.MicroAlb</t>
  </si>
  <si>
    <t>AvgA1c</t>
  </si>
  <si>
    <t>ACR</t>
  </si>
  <si>
    <t>DPN</t>
  </si>
  <si>
    <t>CAN</t>
  </si>
  <si>
    <t>DR</t>
  </si>
  <si>
    <t>DN</t>
  </si>
  <si>
    <t>SDA1c</t>
  </si>
  <si>
    <t>HbA1c_3.1</t>
  </si>
  <si>
    <t>Max_HbA1c</t>
  </si>
  <si>
    <t>Insulin..Aspart..Human</t>
  </si>
  <si>
    <t>Insulin..Lispro..Human</t>
  </si>
  <si>
    <t>insulin.glargine..rDNA.origin..injection</t>
  </si>
  <si>
    <t>acetYes</t>
  </si>
  <si>
    <t>atorvastatin.calcium</t>
  </si>
  <si>
    <t>levothYes</t>
  </si>
  <si>
    <t>lisinopril</t>
  </si>
  <si>
    <t>ThYes</t>
  </si>
  <si>
    <t>Simvastatin</t>
  </si>
  <si>
    <t>ramipril</t>
  </si>
  <si>
    <t>ibandronate.sodium</t>
  </si>
  <si>
    <t>Escitalopram</t>
  </si>
  <si>
    <t>Insulin..Isophane..Human</t>
  </si>
  <si>
    <t>Valsartan</t>
  </si>
  <si>
    <t>insulin.detemir</t>
  </si>
  <si>
    <t>insulin.glulisine.RDNA.origin</t>
  </si>
  <si>
    <t>Insulin.regular.human.recombinant</t>
  </si>
  <si>
    <t>insulin..human.recombinant</t>
  </si>
  <si>
    <t>lovastatin</t>
  </si>
  <si>
    <t>Coefficient</t>
  </si>
  <si>
    <t>Std. Error</t>
  </si>
  <si>
    <t>Z-value</t>
  </si>
  <si>
    <t>p-value</t>
  </si>
  <si>
    <t>LASSO</t>
  </si>
  <si>
    <t>RFE</t>
  </si>
  <si>
    <t>Custom</t>
  </si>
  <si>
    <t>(Intercept)</t>
  </si>
  <si>
    <t>DM_Retinopathy3.No</t>
  </si>
  <si>
    <t>DM_Nephropathy3.No</t>
  </si>
  <si>
    <t>HTN3.No</t>
  </si>
  <si>
    <t>Dyslipidemia3.No</t>
  </si>
  <si>
    <t>.</t>
  </si>
  <si>
    <t>CAD3.No</t>
  </si>
  <si>
    <t>Prior_TIA3.No</t>
  </si>
  <si>
    <t>Prior_MI3.No</t>
  </si>
  <si>
    <t>Prior_CVA3.No</t>
  </si>
  <si>
    <t>Sex.F</t>
  </si>
  <si>
    <t>Number of predictors</t>
  </si>
  <si>
    <t>Autonomic_Neuropathy3.No/Peripheral_Neuropathy3.No</t>
  </si>
  <si>
    <t>Test set AUROC</t>
  </si>
  <si>
    <t>Table 1. Patient Demographics</t>
  </si>
  <si>
    <t>Table 2. Univariate association of clinical variables with diabetic complications</t>
  </si>
  <si>
    <t>Table 3. Supervised Models for Predicting Risk of Diabetic Compications</t>
  </si>
  <si>
    <t>Table 1. Demographics and Clinical Data of PAGODA subjects</t>
  </si>
  <si>
    <t>Demographics</t>
  </si>
  <si>
    <t>Median (IQR)</t>
  </si>
  <si>
    <t>Age</t>
  </si>
  <si>
    <t>25 (15-46)</t>
  </si>
  <si>
    <t>Duration of T1D</t>
  </si>
  <si>
    <t>11 (4-23)</t>
  </si>
  <si>
    <t>Male</t>
  </si>
  <si>
    <t>789 (47.9%)</t>
  </si>
  <si>
    <t>Complication</t>
  </si>
  <si>
    <t>Number of subjects (%)</t>
  </si>
  <si>
    <t>Peripheral Neuropathy</t>
  </si>
  <si>
    <t>199 (12.1%)</t>
  </si>
  <si>
    <t>172 (85.1%)</t>
  </si>
  <si>
    <t>30 (14.9%)</t>
  </si>
  <si>
    <t>Autonomic Neuropathy</t>
  </si>
  <si>
    <t>63 (3.8%)</t>
  </si>
  <si>
    <t>Retinopathy</t>
  </si>
  <si>
    <t>244 (14.9%)</t>
  </si>
  <si>
    <t>Nephropathy</t>
  </si>
  <si>
    <t>88 (5.4%)</t>
  </si>
  <si>
    <t>Photocoagulation</t>
  </si>
  <si>
    <t>167 (10.2%)</t>
  </si>
  <si>
    <t>Blindness</t>
  </si>
  <si>
    <t>42 (2.6%)</t>
  </si>
  <si>
    <t>Diabetic Foot Ulcer</t>
  </si>
  <si>
    <t>25 (1.5%)</t>
  </si>
  <si>
    <t>Amputation</t>
  </si>
  <si>
    <t>17 (1.0%)</t>
  </si>
  <si>
    <t>Past Medical History</t>
  </si>
  <si>
    <t>Hypertension</t>
  </si>
  <si>
    <t>287 (17.5%)</t>
  </si>
  <si>
    <t>Dyslipidemia</t>
  </si>
  <si>
    <t>356 (21.7%)</t>
  </si>
  <si>
    <t>Coronary Artery Disease</t>
  </si>
  <si>
    <t>102 (6.2%)</t>
  </si>
  <si>
    <t>Prior Myocardial Infarction</t>
  </si>
  <si>
    <t>31 (1.9%)</t>
  </si>
  <si>
    <t>Prior Angioplasty Stent</t>
  </si>
  <si>
    <t>61 (3.7%)</t>
  </si>
  <si>
    <t>Prior CABG</t>
  </si>
  <si>
    <t>44 (2.7%)</t>
  </si>
  <si>
    <t>Prior Transient Ischemic Attack</t>
  </si>
  <si>
    <t>14 (0.9%)</t>
  </si>
  <si>
    <t>Prior Cerebrovascular Accident</t>
  </si>
  <si>
    <t>9 (0.5%)</t>
  </si>
  <si>
    <t>Smoking Status</t>
  </si>
  <si>
    <t>105 (6.6%)</t>
  </si>
  <si>
    <t>215 (13.4%)</t>
  </si>
  <si>
    <t>1280 (80%)</t>
  </si>
  <si>
    <t>Physiologic Measurements and Laboratory Values</t>
  </si>
  <si>
    <t>Systolic Blood Pressure</t>
  </si>
  <si>
    <t>118 (110-127)</t>
  </si>
  <si>
    <t>Diastolic Blood Pressure</t>
  </si>
  <si>
    <t>71 (67-76)</t>
  </si>
  <si>
    <t>14 (13-15)</t>
  </si>
  <si>
    <t>4.2 (4-4.4)</t>
  </si>
  <si>
    <t>BUN</t>
  </si>
  <si>
    <t>13 (11-16)</t>
  </si>
  <si>
    <t>Creatinine</t>
  </si>
  <si>
    <t>0.85 (0.7-1)</t>
  </si>
  <si>
    <t>Urine Microalbumin</t>
  </si>
  <si>
    <t>7.4 (4.2-14.7)</t>
  </si>
  <si>
    <t>Albumin Creatinine Ratio</t>
  </si>
  <si>
    <t>9 (5-24)</t>
  </si>
  <si>
    <t>Lipid panel</t>
  </si>
  <si>
    <t>Total Cholesterol</t>
  </si>
  <si>
    <t>168 (148-192)</t>
  </si>
  <si>
    <t>93 (77-111)</t>
  </si>
  <si>
    <t>53 (44-66)</t>
  </si>
  <si>
    <t>77 (56-116)</t>
  </si>
  <si>
    <t>HbA1C</t>
  </si>
  <si>
    <t>7.9 (7.1-8.8)</t>
  </si>
  <si>
    <t>OR</t>
  </si>
  <si>
    <t>*</t>
  </si>
  <si>
    <t>Medications</t>
  </si>
  <si>
    <t>acetylsalicylic acid</t>
  </si>
  <si>
    <t>levothyroxine</t>
  </si>
  <si>
    <t>thyroxine</t>
  </si>
  <si>
    <t>Age at T1D diagnosis</t>
  </si>
  <si>
    <t>Prior Angioplasty/Stent</t>
  </si>
  <si>
    <t>Prior CVA</t>
  </si>
  <si>
    <t>Prior MI</t>
  </si>
  <si>
    <t>Prior TIA</t>
  </si>
  <si>
    <t>Diastolic Blood Pressuer</t>
  </si>
  <si>
    <t>UrineMicroAlb</t>
  </si>
  <si>
    <t>HbA1c</t>
  </si>
  <si>
    <t>HbA1c, standard deviation</t>
  </si>
  <si>
    <t>HbA1c, last visit</t>
  </si>
  <si>
    <t>HbA1c, maximum</t>
  </si>
  <si>
    <t>Insulin Aspart</t>
  </si>
  <si>
    <t>Insulin Lispro</t>
  </si>
  <si>
    <t>insulin glargine</t>
  </si>
  <si>
    <t>atorvastatin</t>
  </si>
  <si>
    <t>ibandronate</t>
  </si>
  <si>
    <t>Insulin Isophane</t>
  </si>
  <si>
    <t>insulin detemir</t>
  </si>
  <si>
    <t>insulin glulisine</t>
  </si>
  <si>
    <t>p</t>
  </si>
  <si>
    <t>-</t>
  </si>
  <si>
    <t>+</t>
  </si>
  <si>
    <t>T1D Duration</t>
  </si>
  <si>
    <t>Sex (Female)</t>
  </si>
  <si>
    <t>Autonomic Neuropathy (No)/Peripheral Neuropathy (No)*</t>
  </si>
  <si>
    <t>Retinopathy (No)</t>
  </si>
  <si>
    <t>Nephropathy (No)</t>
  </si>
  <si>
    <t>Hypertension (No)</t>
  </si>
  <si>
    <t>Dyslipidemia (No)</t>
  </si>
  <si>
    <t>Coronary Artery Disease (No)</t>
  </si>
  <si>
    <t>Prior TIA3 (No)</t>
  </si>
  <si>
    <t>Prior MI3 (No)</t>
  </si>
  <si>
    <t>Prior CVA3 (No)</t>
  </si>
  <si>
    <t>Urine MicroAlbumin</t>
  </si>
  <si>
    <t>HbA1c, average</t>
  </si>
  <si>
    <t>Model</t>
  </si>
  <si>
    <t>~</t>
  </si>
  <si>
    <t>d.f.</t>
  </si>
  <si>
    <t>P</t>
  </si>
  <si>
    <t>L.R. Chisq</t>
  </si>
  <si>
    <t>Effects</t>
  </si>
  <si>
    <t>Response</t>
  </si>
  <si>
    <t>:</t>
  </si>
  <si>
    <t>Factor</t>
  </si>
  <si>
    <t>Low</t>
  </si>
  <si>
    <t>High</t>
  </si>
  <si>
    <t>Diff.</t>
  </si>
  <si>
    <t>Effect</t>
  </si>
  <si>
    <t>S.E.</t>
  </si>
  <si>
    <t>Lower</t>
  </si>
  <si>
    <t>Upper</t>
  </si>
  <si>
    <t>Odds</t>
  </si>
  <si>
    <t>Ratio</t>
  </si>
  <si>
    <t>NA</t>
  </si>
  <si>
    <t>index.orig</t>
  </si>
  <si>
    <t>training</t>
  </si>
  <si>
    <t>test</t>
  </si>
  <si>
    <t>optimism</t>
  </si>
  <si>
    <t>index.corrected</t>
  </si>
  <si>
    <t>n</t>
  </si>
  <si>
    <t>Dxy</t>
  </si>
  <si>
    <t>R2</t>
  </si>
  <si>
    <t>Intercept</t>
  </si>
  <si>
    <t>Slope</t>
  </si>
  <si>
    <t>Emax</t>
  </si>
  <si>
    <t>D</t>
  </si>
  <si>
    <t>U</t>
  </si>
  <si>
    <t>Q</t>
  </si>
  <si>
    <t>B</t>
  </si>
  <si>
    <t>g</t>
  </si>
  <si>
    <t>gp</t>
  </si>
  <si>
    <t>Divergence</t>
  </si>
  <si>
    <t>or</t>
  </si>
  <si>
    <t>singularity</t>
  </si>
  <si>
    <t>in</t>
  </si>
  <si>
    <t>samples</t>
  </si>
  <si>
    <t>C-index = 0.5 * ( Dxy + 1 )</t>
  </si>
  <si>
    <t>C</t>
  </si>
  <si>
    <t>n=1335   Mean absolute error=0.009   Mean squared error=0.00023</t>
  </si>
  <si>
    <t>0.9 Quantile of absolute error=0.029</t>
  </si>
  <si>
    <t>Divergence or singularity in 34 samples</t>
  </si>
  <si>
    <t>n=1332   Mean absolute error=0.004   Mean squared error=4e-05</t>
  </si>
  <si>
    <t>0.9 Quantile of absolute error=0.01</t>
  </si>
  <si>
    <t>n=1337   Mean absolute error=0.006   Mean squared error=0.00011</t>
  </si>
  <si>
    <t>0.9 Quantile of absolute error=0.014</t>
  </si>
  <si>
    <t>n=1334   Mean absolute error=0.004   Mean squared error=8e-05</t>
  </si>
  <si>
    <t>0.9 Quantile of absolute error=0.009</t>
  </si>
  <si>
    <t xml:space="preserve">Model 1: Peripheral_Neuropathy3 ~ Autonomic_Neuropathy3 + DM_Retinopathy3 + </t>
  </si>
  <si>
    <t xml:space="preserve">    DM_Nephropathy3 + Sex + Smoking + HTN3 + Dyslipidemia3 + </t>
  </si>
  <si>
    <t xml:space="preserve">    Dr_Age + Dx_Age + Dur + Hemoglobin + Albumin + LDL + Total_Cholesterol + </t>
  </si>
  <si>
    <t xml:space="preserve">    Triglycerides + HDL + avg.BUN + avg.Creatinine + avg.Systolic + </t>
  </si>
  <si>
    <t xml:space="preserve">    avg.diastolic + avg.MicroAlb + ACR + AvgA1c + SDA1c + HbA1c_3.1 + </t>
  </si>
  <si>
    <t xml:space="preserve">    Max_HbA1c</t>
  </si>
  <si>
    <t xml:space="preserve">Model 2: Peripheral_Neuropathy3 ~ rcs(Dr_Age, 3) + Dur + avg.Systolic + </t>
  </si>
  <si>
    <t xml:space="preserve">    rcs(Dx_Age, 5) + rcs(AvgA1c, 4)</t>
  </si>
  <si>
    <t xml:space="preserve">L.R. Chisq       d.f.          P </t>
  </si>
  <si>
    <t xml:space="preserve">  184.7573    16.0000     0.0000 </t>
  </si>
  <si>
    <t xml:space="preserve">Model 1: Autonomic_Neuropathy3 ~ Peripheral_Neuropathy3 + DM_Retinopathy3 + </t>
  </si>
  <si>
    <t xml:space="preserve">Model 2: Autonomic_Neuropathy3 ~ rcs(Dr_Age, 3) + Dur + rcs(Dx_Age, 5) + </t>
  </si>
  <si>
    <t xml:space="preserve">    avg.Systolic + rcs(AvgA1c, 4)</t>
  </si>
  <si>
    <t xml:space="preserve"> L.R. Chisq        d.f.           P </t>
  </si>
  <si>
    <t xml:space="preserve">31.63431939 16.00000000  0.01115383 </t>
  </si>
  <si>
    <t xml:space="preserve">Model 1: DM_Retinopathy3 ~ Autonomic_Neuropathy3 + Peripheral_Neuropathy3 + </t>
  </si>
  <si>
    <t xml:space="preserve">Model 2: DM_Retinopathy3 ~ rcs(Dr_Age, 3) + rcs(Dur, 3) + rcs(Dx_Age, </t>
  </si>
  <si>
    <t xml:space="preserve">    5) + avg.Systolic + rcs(AvgA1c, 4)</t>
  </si>
  <si>
    <t xml:space="preserve">  349.9209    15.0000     0.0000 </t>
  </si>
  <si>
    <t xml:space="preserve">Model 1: DM_Nephropathy3 ~ Autonomic_Neuropathy3 + Peripheral_Neuropathy3 + </t>
  </si>
  <si>
    <t xml:space="preserve">    DM_Retinopathy3 + Sex + Smoking + HTN3 + Dyslipidemia3 + </t>
  </si>
  <si>
    <t xml:space="preserve">Model 2: DM_Nephropathy3 ~ rcs(Dr_Age, 3) + Dur + rcs(Dx_Age, 5) + avg.Systolic + </t>
  </si>
  <si>
    <t xml:space="preserve">    rcs(AvgA1c, 4)</t>
  </si>
  <si>
    <t xml:space="preserve">  L.R. Chisq         d.f.            P </t>
  </si>
  <si>
    <t xml:space="preserve">5.634497e+01 1.600000e+01 2.134086e-06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</si>
</sst>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333333"/>
      <name val="Courier New"/>
      <family val="1"/>
    </font>
    <font>
      <i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0" xfId="0" applyBorder="1"/>
    <xf numFmtId="11" fontId="0" fillId="0" borderId="1" xfId="0" applyNumberFormat="1" applyBorder="1"/>
    <xf numFmtId="11" fontId="0" fillId="0" borderId="0" xfId="0" applyNumberFormat="1" applyBorder="1"/>
    <xf numFmtId="0" fontId="1" fillId="0" borderId="0" xfId="0" applyFont="1"/>
    <xf numFmtId="0" fontId="0" fillId="0" borderId="0" xfId="0" applyFill="1" applyBorder="1"/>
    <xf numFmtId="0" fontId="0" fillId="0" borderId="2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/>
    <xf numFmtId="0" fontId="5" fillId="0" borderId="0" xfId="0" applyFont="1" applyAlignment="1">
      <alignment wrapText="1"/>
    </xf>
    <xf numFmtId="164" fontId="5" fillId="0" borderId="1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" xfId="0" applyFont="1" applyBorder="1"/>
    <xf numFmtId="0" fontId="2" fillId="0" borderId="2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8" fillId="0" borderId="0" xfId="0" applyFont="1"/>
    <xf numFmtId="20" fontId="0" fillId="0" borderId="0" xfId="0" applyNumberFormat="1"/>
    <xf numFmtId="11" fontId="8" fillId="0" borderId="0" xfId="0" applyNumberFormat="1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A08D-0D9C-9E46-961F-F3F8A5F24E19}">
  <dimension ref="A1:H81"/>
  <sheetViews>
    <sheetView topLeftCell="A61" workbookViewId="0">
      <selection activeCell="F85" sqref="F85"/>
    </sheetView>
  </sheetViews>
  <sheetFormatPr baseColWidth="10" defaultRowHeight="16" x14ac:dyDescent="0.2"/>
  <sheetData>
    <row r="1" spans="1:6" x14ac:dyDescent="0.2">
      <c r="A1" t="s">
        <v>103</v>
      </c>
    </row>
    <row r="2" spans="1:6" x14ac:dyDescent="0.2">
      <c r="A2" t="s">
        <v>0</v>
      </c>
    </row>
    <row r="3" spans="1:6" x14ac:dyDescent="0.2">
      <c r="B3" t="s">
        <v>20</v>
      </c>
      <c r="C3" t="s">
        <v>21</v>
      </c>
    </row>
    <row r="4" spans="1:6" x14ac:dyDescent="0.2">
      <c r="A4">
        <v>1440</v>
      </c>
      <c r="B4">
        <v>199</v>
      </c>
      <c r="D4">
        <f>B4/SUM(A4:B4)</f>
        <v>0.12141549725442342</v>
      </c>
    </row>
    <row r="5" spans="1:6" x14ac:dyDescent="0.2">
      <c r="A5" t="s">
        <v>1</v>
      </c>
      <c r="D5">
        <f>B7/(A7+B7)</f>
        <v>3.8485033598045205E-2</v>
      </c>
    </row>
    <row r="6" spans="1:6" x14ac:dyDescent="0.2">
      <c r="B6" t="s">
        <v>20</v>
      </c>
      <c r="C6" t="s">
        <v>21</v>
      </c>
    </row>
    <row r="7" spans="1:6" x14ac:dyDescent="0.2">
      <c r="A7">
        <v>1574</v>
      </c>
      <c r="B7">
        <v>63</v>
      </c>
    </row>
    <row r="8" spans="1:6" x14ac:dyDescent="0.2">
      <c r="A8" t="s">
        <v>2</v>
      </c>
    </row>
    <row r="9" spans="1:6" x14ac:dyDescent="0.2">
      <c r="B9" t="s">
        <v>20</v>
      </c>
      <c r="C9" t="s">
        <v>21</v>
      </c>
    </row>
    <row r="10" spans="1:6" x14ac:dyDescent="0.2">
      <c r="A10">
        <v>1398</v>
      </c>
      <c r="B10">
        <v>244</v>
      </c>
      <c r="D10">
        <f>B10/(A10+B10)</f>
        <v>0.14859926918392205</v>
      </c>
    </row>
    <row r="11" spans="1:6" x14ac:dyDescent="0.2">
      <c r="A11" t="s">
        <v>3</v>
      </c>
    </row>
    <row r="12" spans="1:6" x14ac:dyDescent="0.2">
      <c r="B12" t="s">
        <v>20</v>
      </c>
      <c r="C12" t="s">
        <v>21</v>
      </c>
    </row>
    <row r="13" spans="1:6" x14ac:dyDescent="0.2">
      <c r="A13">
        <v>1551</v>
      </c>
      <c r="B13">
        <v>88</v>
      </c>
      <c r="D13">
        <f>B13/(A13+B13)</f>
        <v>5.3691275167785234E-2</v>
      </c>
    </row>
    <row r="14" spans="1:6" x14ac:dyDescent="0.2">
      <c r="A14" t="s">
        <v>4</v>
      </c>
    </row>
    <row r="15" spans="1:6" x14ac:dyDescent="0.2">
      <c r="B15" t="s">
        <v>22</v>
      </c>
      <c r="C15" t="s">
        <v>23</v>
      </c>
    </row>
    <row r="16" spans="1:6" x14ac:dyDescent="0.2">
      <c r="A16">
        <v>857</v>
      </c>
      <c r="B16">
        <v>789</v>
      </c>
      <c r="D16">
        <f>SUM(A16:B16)</f>
        <v>1646</v>
      </c>
      <c r="E16">
        <f>A16/1646</f>
        <v>0.52065613608748484</v>
      </c>
      <c r="F16">
        <f>B16/1646</f>
        <v>0.47934386391251521</v>
      </c>
    </row>
    <row r="17" spans="1:5" x14ac:dyDescent="0.2">
      <c r="A17" t="s">
        <v>5</v>
      </c>
    </row>
    <row r="18" spans="1:5" x14ac:dyDescent="0.2">
      <c r="B18" t="s">
        <v>24</v>
      </c>
      <c r="C18" t="s">
        <v>25</v>
      </c>
      <c r="D18" t="s">
        <v>26</v>
      </c>
      <c r="E18" t="s">
        <v>27</v>
      </c>
    </row>
    <row r="19" spans="1:5" x14ac:dyDescent="0.2">
      <c r="A19">
        <v>1639</v>
      </c>
      <c r="B19">
        <v>1</v>
      </c>
      <c r="C19">
        <v>1</v>
      </c>
      <c r="D19">
        <v>5</v>
      </c>
    </row>
    <row r="20" spans="1:5" x14ac:dyDescent="0.2">
      <c r="A20" t="s">
        <v>6</v>
      </c>
    </row>
    <row r="21" spans="1:5" x14ac:dyDescent="0.2">
      <c r="B21" t="s">
        <v>20</v>
      </c>
      <c r="C21" t="s">
        <v>21</v>
      </c>
    </row>
    <row r="22" spans="1:5" x14ac:dyDescent="0.2">
      <c r="A22">
        <v>1354</v>
      </c>
      <c r="B22">
        <v>287</v>
      </c>
      <c r="D22">
        <f>B22/(A22+B22)</f>
        <v>0.1748933577087142</v>
      </c>
    </row>
    <row r="23" spans="1:5" x14ac:dyDescent="0.2">
      <c r="A23" t="s">
        <v>7</v>
      </c>
    </row>
    <row r="24" spans="1:5" x14ac:dyDescent="0.2">
      <c r="B24" t="s">
        <v>20</v>
      </c>
      <c r="C24" t="s">
        <v>21</v>
      </c>
    </row>
    <row r="25" spans="1:5" x14ac:dyDescent="0.2">
      <c r="A25">
        <v>1287</v>
      </c>
      <c r="B25">
        <v>356</v>
      </c>
      <c r="D25">
        <f>B25/(A25+B25)</f>
        <v>0.21667681071211198</v>
      </c>
    </row>
    <row r="26" spans="1:5" x14ac:dyDescent="0.2">
      <c r="A26" t="s">
        <v>8</v>
      </c>
    </row>
    <row r="27" spans="1:5" x14ac:dyDescent="0.2">
      <c r="B27" t="s">
        <v>20</v>
      </c>
      <c r="C27" t="s">
        <v>21</v>
      </c>
    </row>
    <row r="28" spans="1:5" x14ac:dyDescent="0.2">
      <c r="A28">
        <v>1595</v>
      </c>
      <c r="B28">
        <v>42</v>
      </c>
      <c r="D28">
        <f>B28/(A28+B28)</f>
        <v>2.5656689065363471E-2</v>
      </c>
    </row>
    <row r="29" spans="1:5" x14ac:dyDescent="0.2">
      <c r="A29" t="s">
        <v>9</v>
      </c>
    </row>
    <row r="30" spans="1:5" x14ac:dyDescent="0.2">
      <c r="B30" t="s">
        <v>20</v>
      </c>
      <c r="C30" t="s">
        <v>21</v>
      </c>
    </row>
    <row r="31" spans="1:5" x14ac:dyDescent="0.2">
      <c r="A31">
        <v>1470</v>
      </c>
      <c r="B31">
        <v>167</v>
      </c>
      <c r="D31">
        <f>B31/(A31+B31)</f>
        <v>0.10201588271227856</v>
      </c>
    </row>
    <row r="32" spans="1:5" x14ac:dyDescent="0.2">
      <c r="A32" t="s">
        <v>10</v>
      </c>
    </row>
    <row r="33" spans="1:4" x14ac:dyDescent="0.2">
      <c r="B33" t="s">
        <v>20</v>
      </c>
      <c r="C33" t="s">
        <v>21</v>
      </c>
    </row>
    <row r="34" spans="1:4" x14ac:dyDescent="0.2">
      <c r="A34">
        <v>1541</v>
      </c>
      <c r="B34">
        <v>102</v>
      </c>
      <c r="D34">
        <f>B34/(A34+B34)</f>
        <v>6.2081558125380402E-2</v>
      </c>
    </row>
    <row r="35" spans="1:4" x14ac:dyDescent="0.2">
      <c r="A35" t="s">
        <v>11</v>
      </c>
    </row>
    <row r="36" spans="1:4" x14ac:dyDescent="0.2">
      <c r="B36" t="s">
        <v>20</v>
      </c>
      <c r="C36" t="s">
        <v>21</v>
      </c>
    </row>
    <row r="37" spans="1:4" x14ac:dyDescent="0.2">
      <c r="A37">
        <v>1581</v>
      </c>
      <c r="B37">
        <v>61</v>
      </c>
      <c r="D37">
        <f>B37/(A37+B37)</f>
        <v>3.7149817295980513E-2</v>
      </c>
    </row>
    <row r="38" spans="1:4" x14ac:dyDescent="0.2">
      <c r="A38" t="s">
        <v>12</v>
      </c>
    </row>
    <row r="39" spans="1:4" x14ac:dyDescent="0.2">
      <c r="B39" t="s">
        <v>20</v>
      </c>
      <c r="C39" t="s">
        <v>21</v>
      </c>
    </row>
    <row r="40" spans="1:4" x14ac:dyDescent="0.2">
      <c r="A40">
        <v>1598</v>
      </c>
      <c r="B40">
        <v>44</v>
      </c>
      <c r="D40">
        <f>B40/(A40+B40)</f>
        <v>2.679658952496955E-2</v>
      </c>
    </row>
    <row r="41" spans="1:4" x14ac:dyDescent="0.2">
      <c r="A41" t="s">
        <v>13</v>
      </c>
    </row>
    <row r="42" spans="1:4" x14ac:dyDescent="0.2">
      <c r="B42" t="s">
        <v>20</v>
      </c>
      <c r="C42" t="s">
        <v>21</v>
      </c>
    </row>
    <row r="43" spans="1:4" x14ac:dyDescent="0.2">
      <c r="A43">
        <v>1629</v>
      </c>
      <c r="B43">
        <v>9</v>
      </c>
      <c r="D43">
        <f>B43/(A43+B43)</f>
        <v>5.4945054945054949E-3</v>
      </c>
    </row>
    <row r="44" spans="1:4" x14ac:dyDescent="0.2">
      <c r="A44" t="s">
        <v>14</v>
      </c>
    </row>
    <row r="45" spans="1:4" x14ac:dyDescent="0.2">
      <c r="B45" t="s">
        <v>20</v>
      </c>
      <c r="C45" t="s">
        <v>21</v>
      </c>
    </row>
    <row r="46" spans="1:4" x14ac:dyDescent="0.2">
      <c r="A46">
        <v>1609</v>
      </c>
      <c r="B46">
        <v>31</v>
      </c>
      <c r="D46">
        <f>B46/(A46+B46)</f>
        <v>1.8902439024390243E-2</v>
      </c>
    </row>
    <row r="47" spans="1:4" x14ac:dyDescent="0.2">
      <c r="A47" t="s">
        <v>15</v>
      </c>
    </row>
    <row r="48" spans="1:4" x14ac:dyDescent="0.2">
      <c r="B48" t="s">
        <v>20</v>
      </c>
      <c r="C48" t="s">
        <v>21</v>
      </c>
    </row>
    <row r="49" spans="1:8" x14ac:dyDescent="0.2">
      <c r="A49">
        <v>1619</v>
      </c>
      <c r="B49">
        <v>14</v>
      </c>
      <c r="D49">
        <f>B49/(B49+A49)</f>
        <v>8.5731781996325786E-3</v>
      </c>
    </row>
    <row r="50" spans="1:8" x14ac:dyDescent="0.2">
      <c r="A50" t="s">
        <v>10</v>
      </c>
    </row>
    <row r="51" spans="1:8" x14ac:dyDescent="0.2">
      <c r="B51" t="s">
        <v>20</v>
      </c>
      <c r="C51" t="s">
        <v>21</v>
      </c>
    </row>
    <row r="52" spans="1:8" x14ac:dyDescent="0.2">
      <c r="A52">
        <v>1541</v>
      </c>
      <c r="B52">
        <v>102</v>
      </c>
    </row>
    <row r="53" spans="1:8" x14ac:dyDescent="0.2">
      <c r="A53" t="s">
        <v>16</v>
      </c>
    </row>
    <row r="54" spans="1:8" x14ac:dyDescent="0.2">
      <c r="B54" t="s">
        <v>20</v>
      </c>
      <c r="C54" t="s">
        <v>21</v>
      </c>
    </row>
    <row r="55" spans="1:8" x14ac:dyDescent="0.2">
      <c r="A55">
        <v>1627</v>
      </c>
      <c r="B55">
        <v>17</v>
      </c>
      <c r="D55">
        <f>B55/(A55+B55)</f>
        <v>1.0340632603406326E-2</v>
      </c>
    </row>
    <row r="56" spans="1:8" x14ac:dyDescent="0.2">
      <c r="A56" t="s">
        <v>17</v>
      </c>
    </row>
    <row r="57" spans="1:8" x14ac:dyDescent="0.2">
      <c r="B57" t="s">
        <v>20</v>
      </c>
      <c r="C57" t="s">
        <v>21</v>
      </c>
    </row>
    <row r="58" spans="1:8" x14ac:dyDescent="0.2">
      <c r="A58">
        <v>1618</v>
      </c>
      <c r="B58">
        <v>25</v>
      </c>
      <c r="D58">
        <f>B58/(A58+B58)</f>
        <v>1.5216068167985392E-2</v>
      </c>
    </row>
    <row r="59" spans="1:8" x14ac:dyDescent="0.2">
      <c r="A59" t="s">
        <v>18</v>
      </c>
    </row>
    <row r="60" spans="1:8" x14ac:dyDescent="0.2">
      <c r="B60" t="s">
        <v>28</v>
      </c>
      <c r="C60" t="s">
        <v>29</v>
      </c>
    </row>
    <row r="61" spans="1:8" x14ac:dyDescent="0.2">
      <c r="B61">
        <v>172</v>
      </c>
      <c r="C61">
        <v>30</v>
      </c>
      <c r="E61">
        <f>B61/202</f>
        <v>0.85148514851485146</v>
      </c>
      <c r="F61">
        <f>C61/202</f>
        <v>0.14851485148514851</v>
      </c>
    </row>
    <row r="62" spans="1:8" x14ac:dyDescent="0.2">
      <c r="A62" t="s">
        <v>19</v>
      </c>
    </row>
    <row r="63" spans="1:8" x14ac:dyDescent="0.2">
      <c r="A63" t="s">
        <v>30</v>
      </c>
      <c r="B63" t="s">
        <v>31</v>
      </c>
      <c r="C63" t="s">
        <v>32</v>
      </c>
    </row>
    <row r="64" spans="1:8" x14ac:dyDescent="0.2">
      <c r="B64">
        <v>105</v>
      </c>
      <c r="C64">
        <v>215</v>
      </c>
      <c r="D64">
        <v>1280</v>
      </c>
      <c r="F64">
        <f>B64/(SUM(B64:D64))</f>
        <v>6.5625000000000003E-2</v>
      </c>
      <c r="G64">
        <f>C64/(SUM(B64:D64))</f>
        <v>0.13437499999999999</v>
      </c>
      <c r="H64">
        <f>D64/(SUM(B64:D64))</f>
        <v>0.8</v>
      </c>
    </row>
    <row r="65" spans="1:8" x14ac:dyDescent="0.2">
      <c r="B65" t="s">
        <v>33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 t="s">
        <v>39</v>
      </c>
    </row>
    <row r="66" spans="1:8" x14ac:dyDescent="0.2">
      <c r="A66" t="s">
        <v>40</v>
      </c>
      <c r="B66">
        <v>2.6219999999999999</v>
      </c>
      <c r="C66">
        <v>14.657999999999999</v>
      </c>
      <c r="D66">
        <v>25.39</v>
      </c>
      <c r="E66">
        <v>30.9</v>
      </c>
      <c r="F66">
        <v>46.497</v>
      </c>
      <c r="G66">
        <v>87.287000000000006</v>
      </c>
    </row>
    <row r="67" spans="1:8" x14ac:dyDescent="0.2">
      <c r="A67" t="s">
        <v>41</v>
      </c>
      <c r="B67">
        <v>-5</v>
      </c>
      <c r="C67">
        <v>7</v>
      </c>
      <c r="D67">
        <v>12</v>
      </c>
      <c r="E67">
        <v>16.079999999999998</v>
      </c>
      <c r="F67">
        <v>21</v>
      </c>
      <c r="G67">
        <v>78</v>
      </c>
    </row>
    <row r="68" spans="1:8" x14ac:dyDescent="0.2">
      <c r="A68" t="s">
        <v>42</v>
      </c>
      <c r="B68">
        <v>0</v>
      </c>
      <c r="C68">
        <v>3.67</v>
      </c>
      <c r="D68">
        <v>10.88</v>
      </c>
      <c r="E68">
        <v>14.91</v>
      </c>
      <c r="F68">
        <v>23.2</v>
      </c>
      <c r="G68">
        <v>80.709999999999994</v>
      </c>
    </row>
    <row r="69" spans="1:8" x14ac:dyDescent="0.2">
      <c r="A69" t="s">
        <v>43</v>
      </c>
      <c r="B69">
        <v>6.6</v>
      </c>
      <c r="C69">
        <v>13.2</v>
      </c>
      <c r="D69">
        <v>14.1</v>
      </c>
      <c r="E69">
        <v>14.12</v>
      </c>
      <c r="F69">
        <v>15</v>
      </c>
      <c r="G69">
        <v>17.7</v>
      </c>
      <c r="H69">
        <v>549</v>
      </c>
    </row>
    <row r="70" spans="1:8" x14ac:dyDescent="0.2">
      <c r="A70" t="s">
        <v>44</v>
      </c>
      <c r="B70">
        <v>2.6</v>
      </c>
      <c r="C70">
        <v>4</v>
      </c>
      <c r="D70">
        <v>4.2</v>
      </c>
      <c r="E70">
        <v>4.6219999999999999</v>
      </c>
      <c r="F70">
        <v>4.4000000000000004</v>
      </c>
      <c r="G70">
        <v>402</v>
      </c>
      <c r="H70">
        <v>742</v>
      </c>
    </row>
    <row r="71" spans="1:8" x14ac:dyDescent="0.2">
      <c r="A71" t="s">
        <v>45</v>
      </c>
      <c r="B71">
        <v>9.3000000000000007</v>
      </c>
      <c r="C71">
        <v>77</v>
      </c>
      <c r="D71">
        <v>93</v>
      </c>
      <c r="E71">
        <v>96.11</v>
      </c>
      <c r="F71">
        <v>111</v>
      </c>
      <c r="G71">
        <v>241</v>
      </c>
      <c r="H71">
        <v>490</v>
      </c>
    </row>
    <row r="72" spans="1:8" x14ac:dyDescent="0.2">
      <c r="A72" t="s">
        <v>46</v>
      </c>
      <c r="B72">
        <v>44</v>
      </c>
      <c r="C72">
        <v>148</v>
      </c>
      <c r="D72">
        <v>168</v>
      </c>
      <c r="E72">
        <v>171.5</v>
      </c>
      <c r="F72">
        <v>192</v>
      </c>
      <c r="G72">
        <v>414</v>
      </c>
      <c r="H72">
        <v>431</v>
      </c>
    </row>
    <row r="73" spans="1:8" x14ac:dyDescent="0.2">
      <c r="A73" t="s">
        <v>47</v>
      </c>
      <c r="B73">
        <v>4</v>
      </c>
      <c r="C73">
        <v>56</v>
      </c>
      <c r="D73">
        <v>77</v>
      </c>
      <c r="E73">
        <v>99.63</v>
      </c>
      <c r="F73">
        <v>115.5</v>
      </c>
      <c r="G73">
        <v>1740</v>
      </c>
      <c r="H73">
        <v>483</v>
      </c>
    </row>
    <row r="74" spans="1:8" x14ac:dyDescent="0.2">
      <c r="A74" t="s">
        <v>48</v>
      </c>
      <c r="B74">
        <v>18</v>
      </c>
      <c r="C74">
        <v>44</v>
      </c>
      <c r="D74">
        <v>53</v>
      </c>
      <c r="E74">
        <v>56.1</v>
      </c>
      <c r="F74">
        <v>66</v>
      </c>
      <c r="G74">
        <v>129</v>
      </c>
      <c r="H74">
        <v>483</v>
      </c>
    </row>
    <row r="75" spans="1:8" x14ac:dyDescent="0.2">
      <c r="A75" t="s">
        <v>49</v>
      </c>
      <c r="B75">
        <v>0.9</v>
      </c>
      <c r="C75">
        <v>11</v>
      </c>
      <c r="D75">
        <v>13</v>
      </c>
      <c r="E75">
        <v>14.33</v>
      </c>
      <c r="F75">
        <v>16</v>
      </c>
      <c r="G75">
        <v>77</v>
      </c>
      <c r="H75">
        <v>437</v>
      </c>
    </row>
    <row r="76" spans="1:8" x14ac:dyDescent="0.2">
      <c r="A76" t="s">
        <v>50</v>
      </c>
      <c r="B76">
        <v>0.3</v>
      </c>
      <c r="C76">
        <v>0.7</v>
      </c>
      <c r="D76">
        <v>0.85</v>
      </c>
      <c r="E76">
        <v>0.995</v>
      </c>
      <c r="F76">
        <v>1</v>
      </c>
      <c r="G76">
        <v>69.849999999999994</v>
      </c>
      <c r="H76">
        <v>437</v>
      </c>
    </row>
    <row r="77" spans="1:8" x14ac:dyDescent="0.2">
      <c r="A77" t="s">
        <v>51</v>
      </c>
      <c r="B77">
        <v>87.33</v>
      </c>
      <c r="C77">
        <v>110</v>
      </c>
      <c r="D77">
        <v>118</v>
      </c>
      <c r="E77">
        <v>118.71</v>
      </c>
      <c r="F77">
        <v>126.67</v>
      </c>
      <c r="G77">
        <v>164.67</v>
      </c>
      <c r="H77">
        <v>294</v>
      </c>
    </row>
    <row r="78" spans="1:8" x14ac:dyDescent="0.2">
      <c r="A78" t="s">
        <v>52</v>
      </c>
      <c r="B78">
        <v>20</v>
      </c>
      <c r="C78">
        <v>67.33</v>
      </c>
      <c r="D78">
        <v>70.67</v>
      </c>
      <c r="E78">
        <v>71.52</v>
      </c>
      <c r="F78">
        <v>76</v>
      </c>
      <c r="G78">
        <v>103</v>
      </c>
      <c r="H78">
        <v>293</v>
      </c>
    </row>
    <row r="79" spans="1:8" x14ac:dyDescent="0.2">
      <c r="A79" t="s">
        <v>53</v>
      </c>
      <c r="B79">
        <v>0.6</v>
      </c>
      <c r="C79">
        <v>4.2329999999999997</v>
      </c>
      <c r="D79">
        <v>7.35</v>
      </c>
      <c r="E79">
        <v>46.3</v>
      </c>
      <c r="F79">
        <v>14.733000000000001</v>
      </c>
      <c r="G79">
        <v>3952</v>
      </c>
      <c r="H79">
        <v>973</v>
      </c>
    </row>
    <row r="80" spans="1:8" x14ac:dyDescent="0.2">
      <c r="A80" t="s">
        <v>54</v>
      </c>
      <c r="B80">
        <v>0</v>
      </c>
      <c r="C80">
        <v>7.133</v>
      </c>
      <c r="D80">
        <v>7.9</v>
      </c>
      <c r="E80">
        <v>8.0790000000000006</v>
      </c>
      <c r="F80">
        <v>8.7669999999999995</v>
      </c>
      <c r="G80">
        <v>15.372</v>
      </c>
      <c r="H80">
        <v>297</v>
      </c>
    </row>
    <row r="81" spans="1:8" x14ac:dyDescent="0.2">
      <c r="A81" t="s">
        <v>55</v>
      </c>
      <c r="B81">
        <v>1.35</v>
      </c>
      <c r="C81">
        <v>5.32</v>
      </c>
      <c r="D81">
        <v>9.18</v>
      </c>
      <c r="E81">
        <v>180.75</v>
      </c>
      <c r="F81">
        <v>23.95</v>
      </c>
      <c r="G81">
        <v>38205.599999999999</v>
      </c>
      <c r="H81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338D-C4D1-5B41-A137-93322F93F437}">
  <dimension ref="A1:B48"/>
  <sheetViews>
    <sheetView workbookViewId="0">
      <selection activeCell="A34" sqref="A34"/>
    </sheetView>
  </sheetViews>
  <sheetFormatPr baseColWidth="10" defaultRowHeight="16" x14ac:dyDescent="0.2"/>
  <cols>
    <col min="1" max="1" width="41.83203125" customWidth="1"/>
  </cols>
  <sheetData>
    <row r="1" spans="1:2" x14ac:dyDescent="0.2">
      <c r="A1" t="s">
        <v>106</v>
      </c>
    </row>
    <row r="2" spans="1:2" x14ac:dyDescent="0.2">
      <c r="A2" s="5" t="s">
        <v>107</v>
      </c>
      <c r="B2" s="5" t="s">
        <v>108</v>
      </c>
    </row>
    <row r="3" spans="1:2" x14ac:dyDescent="0.2">
      <c r="A3" t="s">
        <v>109</v>
      </c>
      <c r="B3" t="s">
        <v>110</v>
      </c>
    </row>
    <row r="4" spans="1:2" x14ac:dyDescent="0.2">
      <c r="A4" t="s">
        <v>111</v>
      </c>
      <c r="B4" t="s">
        <v>112</v>
      </c>
    </row>
    <row r="5" spans="1:2" x14ac:dyDescent="0.2">
      <c r="A5" t="s">
        <v>4</v>
      </c>
    </row>
    <row r="6" spans="1:2" x14ac:dyDescent="0.2">
      <c r="A6" s="8" t="s">
        <v>113</v>
      </c>
      <c r="B6" t="s">
        <v>114</v>
      </c>
    </row>
    <row r="8" spans="1:2" x14ac:dyDescent="0.2">
      <c r="A8" s="5" t="s">
        <v>115</v>
      </c>
      <c r="B8" s="5" t="s">
        <v>116</v>
      </c>
    </row>
    <row r="9" spans="1:2" x14ac:dyDescent="0.2">
      <c r="A9" t="s">
        <v>117</v>
      </c>
      <c r="B9" t="s">
        <v>118</v>
      </c>
    </row>
    <row r="10" spans="1:2" x14ac:dyDescent="0.2">
      <c r="A10" s="8" t="s">
        <v>28</v>
      </c>
      <c r="B10" t="s">
        <v>119</v>
      </c>
    </row>
    <row r="11" spans="1:2" x14ac:dyDescent="0.2">
      <c r="A11" s="8" t="s">
        <v>29</v>
      </c>
      <c r="B11" t="s">
        <v>120</v>
      </c>
    </row>
    <row r="12" spans="1:2" x14ac:dyDescent="0.2">
      <c r="A12" t="s">
        <v>121</v>
      </c>
      <c r="B12" t="s">
        <v>122</v>
      </c>
    </row>
    <row r="13" spans="1:2" x14ac:dyDescent="0.2">
      <c r="A13" t="s">
        <v>123</v>
      </c>
      <c r="B13" t="s">
        <v>124</v>
      </c>
    </row>
    <row r="14" spans="1:2" x14ac:dyDescent="0.2">
      <c r="A14" t="s">
        <v>125</v>
      </c>
      <c r="B14" t="s">
        <v>126</v>
      </c>
    </row>
    <row r="15" spans="1:2" x14ac:dyDescent="0.2">
      <c r="A15" t="s">
        <v>127</v>
      </c>
      <c r="B15" t="s">
        <v>128</v>
      </c>
    </row>
    <row r="16" spans="1:2" x14ac:dyDescent="0.2">
      <c r="A16" t="s">
        <v>129</v>
      </c>
      <c r="B16" t="s">
        <v>130</v>
      </c>
    </row>
    <row r="17" spans="1:2" x14ac:dyDescent="0.2">
      <c r="A17" t="s">
        <v>131</v>
      </c>
      <c r="B17" t="s">
        <v>132</v>
      </c>
    </row>
    <row r="18" spans="1:2" x14ac:dyDescent="0.2">
      <c r="A18" t="s">
        <v>133</v>
      </c>
      <c r="B18" t="s">
        <v>134</v>
      </c>
    </row>
    <row r="20" spans="1:2" x14ac:dyDescent="0.2">
      <c r="A20" s="5" t="s">
        <v>135</v>
      </c>
      <c r="B20" s="5" t="s">
        <v>116</v>
      </c>
    </row>
    <row r="21" spans="1:2" x14ac:dyDescent="0.2">
      <c r="A21" t="s">
        <v>136</v>
      </c>
      <c r="B21" t="s">
        <v>137</v>
      </c>
    </row>
    <row r="22" spans="1:2" x14ac:dyDescent="0.2">
      <c r="A22" t="s">
        <v>138</v>
      </c>
      <c r="B22" t="s">
        <v>139</v>
      </c>
    </row>
    <row r="23" spans="1:2" x14ac:dyDescent="0.2">
      <c r="A23" t="s">
        <v>140</v>
      </c>
      <c r="B23" t="s">
        <v>141</v>
      </c>
    </row>
    <row r="24" spans="1:2" x14ac:dyDescent="0.2">
      <c r="A24" t="s">
        <v>142</v>
      </c>
      <c r="B24" t="s">
        <v>143</v>
      </c>
    </row>
    <row r="25" spans="1:2" x14ac:dyDescent="0.2">
      <c r="A25" t="s">
        <v>144</v>
      </c>
      <c r="B25" t="s">
        <v>145</v>
      </c>
    </row>
    <row r="26" spans="1:2" x14ac:dyDescent="0.2">
      <c r="A26" t="s">
        <v>146</v>
      </c>
      <c r="B26" t="s">
        <v>147</v>
      </c>
    </row>
    <row r="27" spans="1:2" x14ac:dyDescent="0.2">
      <c r="A27" t="s">
        <v>148</v>
      </c>
      <c r="B27" t="s">
        <v>149</v>
      </c>
    </row>
    <row r="28" spans="1:2" x14ac:dyDescent="0.2">
      <c r="A28" t="s">
        <v>150</v>
      </c>
      <c r="B28" t="s">
        <v>151</v>
      </c>
    </row>
    <row r="29" spans="1:2" x14ac:dyDescent="0.2">
      <c r="A29" t="s">
        <v>152</v>
      </c>
    </row>
    <row r="30" spans="1:2" x14ac:dyDescent="0.2">
      <c r="A30" s="8" t="s">
        <v>30</v>
      </c>
      <c r="B30" t="s">
        <v>153</v>
      </c>
    </row>
    <row r="31" spans="1:2" x14ac:dyDescent="0.2">
      <c r="A31" s="8" t="s">
        <v>31</v>
      </c>
      <c r="B31" t="s">
        <v>154</v>
      </c>
    </row>
    <row r="32" spans="1:2" x14ac:dyDescent="0.2">
      <c r="A32" s="8" t="s">
        <v>32</v>
      </c>
      <c r="B32" t="s">
        <v>155</v>
      </c>
    </row>
    <row r="34" spans="1:2" x14ac:dyDescent="0.2">
      <c r="A34" s="9" t="s">
        <v>156</v>
      </c>
      <c r="B34" s="5" t="s">
        <v>108</v>
      </c>
    </row>
    <row r="35" spans="1:2" x14ac:dyDescent="0.2">
      <c r="A35" s="10" t="s">
        <v>157</v>
      </c>
      <c r="B35" t="s">
        <v>158</v>
      </c>
    </row>
    <row r="36" spans="1:2" x14ac:dyDescent="0.2">
      <c r="A36" s="10" t="s">
        <v>159</v>
      </c>
      <c r="B36" t="s">
        <v>160</v>
      </c>
    </row>
    <row r="37" spans="1:2" x14ac:dyDescent="0.2">
      <c r="A37" s="10" t="s">
        <v>43</v>
      </c>
      <c r="B37" t="s">
        <v>161</v>
      </c>
    </row>
    <row r="38" spans="1:2" x14ac:dyDescent="0.2">
      <c r="A38" s="10" t="s">
        <v>44</v>
      </c>
      <c r="B38" t="s">
        <v>162</v>
      </c>
    </row>
    <row r="39" spans="1:2" x14ac:dyDescent="0.2">
      <c r="A39" s="10" t="s">
        <v>163</v>
      </c>
      <c r="B39" t="s">
        <v>164</v>
      </c>
    </row>
    <row r="40" spans="1:2" x14ac:dyDescent="0.2">
      <c r="A40" s="10" t="s">
        <v>165</v>
      </c>
      <c r="B40" t="s">
        <v>166</v>
      </c>
    </row>
    <row r="41" spans="1:2" x14ac:dyDescent="0.2">
      <c r="A41" s="10" t="s">
        <v>167</v>
      </c>
      <c r="B41" t="s">
        <v>168</v>
      </c>
    </row>
    <row r="42" spans="1:2" x14ac:dyDescent="0.2">
      <c r="A42" s="10" t="s">
        <v>169</v>
      </c>
      <c r="B42" t="s">
        <v>170</v>
      </c>
    </row>
    <row r="43" spans="1:2" x14ac:dyDescent="0.2">
      <c r="A43" s="10" t="s">
        <v>171</v>
      </c>
    </row>
    <row r="44" spans="1:2" x14ac:dyDescent="0.2">
      <c r="A44" s="8" t="s">
        <v>172</v>
      </c>
      <c r="B44" t="s">
        <v>173</v>
      </c>
    </row>
    <row r="45" spans="1:2" x14ac:dyDescent="0.2">
      <c r="A45" s="8" t="s">
        <v>45</v>
      </c>
      <c r="B45" t="s">
        <v>174</v>
      </c>
    </row>
    <row r="46" spans="1:2" x14ac:dyDescent="0.2">
      <c r="A46" s="8" t="s">
        <v>48</v>
      </c>
      <c r="B46" t="s">
        <v>175</v>
      </c>
    </row>
    <row r="47" spans="1:2" x14ac:dyDescent="0.2">
      <c r="A47" s="8" t="s">
        <v>47</v>
      </c>
      <c r="B47" t="s">
        <v>176</v>
      </c>
    </row>
    <row r="48" spans="1:2" x14ac:dyDescent="0.2">
      <c r="A48" s="10" t="s">
        <v>177</v>
      </c>
      <c r="B48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99C5-B067-2B4A-8E97-D940A49828D3}">
  <dimension ref="A1:R60"/>
  <sheetViews>
    <sheetView zoomScale="62" workbookViewId="0">
      <selection activeCell="E41" sqref="A1:Q60"/>
    </sheetView>
  </sheetViews>
  <sheetFormatPr baseColWidth="10" defaultRowHeight="16" x14ac:dyDescent="0.2"/>
  <cols>
    <col min="1" max="1" width="32.83203125" style="5" bestFit="1" customWidth="1"/>
    <col min="2" max="2" width="10.83203125" style="1"/>
    <col min="3" max="5" width="10.83203125" style="2"/>
    <col min="6" max="6" width="10.83203125" style="1"/>
    <col min="7" max="9" width="10.83203125" style="2"/>
    <col min="10" max="10" width="10.83203125" style="1"/>
    <col min="11" max="13" width="10.83203125" style="2"/>
    <col min="14" max="14" width="10.83203125" style="1"/>
    <col min="15" max="17" width="10.83203125" style="2"/>
    <col min="18" max="18" width="10.83203125" style="1"/>
  </cols>
  <sheetData>
    <row r="1" spans="1:17" x14ac:dyDescent="0.2">
      <c r="A1" s="5" t="s">
        <v>104</v>
      </c>
      <c r="B1" s="1" t="s">
        <v>56</v>
      </c>
      <c r="F1" s="1" t="s">
        <v>57</v>
      </c>
      <c r="J1" s="1" t="s">
        <v>58</v>
      </c>
      <c r="N1" s="1" t="s">
        <v>59</v>
      </c>
    </row>
    <row r="2" spans="1:17" x14ac:dyDescent="0.2">
      <c r="B2" s="1" t="s">
        <v>82</v>
      </c>
      <c r="C2" s="2" t="s">
        <v>83</v>
      </c>
      <c r="D2" s="2" t="s">
        <v>84</v>
      </c>
      <c r="E2" s="6" t="s">
        <v>85</v>
      </c>
      <c r="F2" s="1" t="s">
        <v>82</v>
      </c>
      <c r="G2" s="2" t="s">
        <v>83</v>
      </c>
      <c r="H2" s="2" t="s">
        <v>84</v>
      </c>
      <c r="I2" s="6" t="s">
        <v>85</v>
      </c>
      <c r="J2" s="1" t="s">
        <v>82</v>
      </c>
      <c r="K2" s="2" t="s">
        <v>83</v>
      </c>
      <c r="L2" s="2" t="s">
        <v>84</v>
      </c>
      <c r="M2" s="6" t="s">
        <v>85</v>
      </c>
      <c r="N2" s="1" t="s">
        <v>82</v>
      </c>
      <c r="O2" s="2" t="s">
        <v>83</v>
      </c>
      <c r="P2" s="2" t="s">
        <v>84</v>
      </c>
      <c r="Q2" s="6" t="s">
        <v>85</v>
      </c>
    </row>
    <row r="3" spans="1:17" x14ac:dyDescent="0.2">
      <c r="A3" s="5" t="s">
        <v>0</v>
      </c>
      <c r="B3" s="3">
        <v>53.13214</v>
      </c>
      <c r="C3" s="4">
        <v>26932.89</v>
      </c>
      <c r="D3" s="2">
        <v>1.9727600000000001E-3</v>
      </c>
      <c r="E3" s="4">
        <v>0.99842600000000004</v>
      </c>
      <c r="F3" s="3">
        <v>3.2346490000000001</v>
      </c>
      <c r="G3" s="4">
        <v>0.2975005</v>
      </c>
      <c r="H3" s="2">
        <v>10.872753247</v>
      </c>
      <c r="I3" s="4">
        <v>1.554381E-27</v>
      </c>
      <c r="J3" s="3">
        <v>2.5023240000000002</v>
      </c>
      <c r="K3" s="4">
        <v>0.169991</v>
      </c>
      <c r="L3" s="2">
        <v>14.720331922</v>
      </c>
      <c r="M3" s="4">
        <v>4.7731179999999998E-49</v>
      </c>
      <c r="N3" s="1">
        <v>2.064250055</v>
      </c>
      <c r="O3" s="4">
        <v>0.22995479999999999</v>
      </c>
      <c r="P3" s="2">
        <v>8.9767635959999996</v>
      </c>
      <c r="Q3" s="4">
        <v>2.7884819999999999E-19</v>
      </c>
    </row>
    <row r="4" spans="1:17" x14ac:dyDescent="0.2">
      <c r="A4" s="5" t="s">
        <v>1</v>
      </c>
      <c r="B4" s="3">
        <v>3.2346490000000001</v>
      </c>
      <c r="C4" s="4">
        <v>0.29750080000000001</v>
      </c>
      <c r="D4" s="2">
        <v>10.87274013</v>
      </c>
      <c r="E4" s="4">
        <v>1.554605E-27</v>
      </c>
      <c r="F4" s="3">
        <v>53.132129999999997</v>
      </c>
      <c r="G4" s="4">
        <v>45756.42</v>
      </c>
      <c r="H4" s="2">
        <v>1.1611950000000001E-3</v>
      </c>
      <c r="I4" s="4">
        <v>0.99907349999999995</v>
      </c>
      <c r="J4" s="3">
        <v>2.2298680000000002</v>
      </c>
      <c r="K4" s="4">
        <v>0.26808799999999999</v>
      </c>
      <c r="L4" s="2">
        <v>8.3176730180000007</v>
      </c>
      <c r="M4" s="4">
        <v>8.9707090000000001E-17</v>
      </c>
      <c r="N4" s="1">
        <v>1.7892830230000001</v>
      </c>
      <c r="O4" s="4">
        <v>0.32653549999999998</v>
      </c>
      <c r="P4" s="2">
        <v>5.4795966370000002</v>
      </c>
      <c r="Q4" s="4">
        <v>4.2629660000000003E-8</v>
      </c>
    </row>
    <row r="5" spans="1:17" x14ac:dyDescent="0.2">
      <c r="A5" s="5" t="s">
        <v>2</v>
      </c>
      <c r="B5" s="3">
        <v>2.5023240000000002</v>
      </c>
      <c r="C5" s="4">
        <v>0.16999049999999999</v>
      </c>
      <c r="D5" s="2">
        <v>14.720373</v>
      </c>
      <c r="E5" s="4">
        <v>4.7702190000000001E-49</v>
      </c>
      <c r="F5" s="3">
        <v>2.2298680000000002</v>
      </c>
      <c r="G5" s="4">
        <v>0.26807340000000002</v>
      </c>
      <c r="H5" s="2">
        <v>8.3181271680000002</v>
      </c>
      <c r="I5" s="4">
        <v>8.93641E-17</v>
      </c>
      <c r="J5" s="3">
        <v>53.132129999999997</v>
      </c>
      <c r="K5" s="4">
        <v>24708.05</v>
      </c>
      <c r="L5" s="2">
        <v>2.1503970000000001E-3</v>
      </c>
      <c r="M5" s="4">
        <v>0.99828419999999995</v>
      </c>
      <c r="N5" s="1">
        <v>2.614502141</v>
      </c>
      <c r="O5" s="4">
        <v>0.23657210000000001</v>
      </c>
      <c r="P5" s="2">
        <v>11.05160624</v>
      </c>
      <c r="Q5" s="4">
        <v>2.153273E-28</v>
      </c>
    </row>
    <row r="6" spans="1:17" x14ac:dyDescent="0.2">
      <c r="A6" s="5" t="s">
        <v>3</v>
      </c>
      <c r="B6" s="3">
        <v>2.0642499999999999</v>
      </c>
      <c r="C6" s="4">
        <v>0.2299522</v>
      </c>
      <c r="D6" s="2">
        <v>8.9768649600000003</v>
      </c>
      <c r="E6" s="4">
        <v>2.7859150000000001E-19</v>
      </c>
      <c r="F6" s="3">
        <v>1.789283</v>
      </c>
      <c r="G6" s="4">
        <v>0.32653949999999998</v>
      </c>
      <c r="H6" s="2">
        <v>5.4795304600000003</v>
      </c>
      <c r="I6" s="4">
        <v>4.2645600000000002E-8</v>
      </c>
      <c r="J6" s="3">
        <v>2.6145019999999999</v>
      </c>
      <c r="K6" s="4">
        <v>0.2365758</v>
      </c>
      <c r="L6" s="2">
        <v>11.051435175</v>
      </c>
      <c r="M6" s="4">
        <v>2.1573800000000002E-28</v>
      </c>
      <c r="N6" s="1">
        <v>53.132132912000003</v>
      </c>
      <c r="O6" s="4">
        <v>39024.980000000003</v>
      </c>
      <c r="P6" s="2">
        <v>1.361491E-3</v>
      </c>
      <c r="Q6" s="4">
        <v>0.99891370000000002</v>
      </c>
    </row>
    <row r="7" spans="1:17" x14ac:dyDescent="0.2">
      <c r="A7" s="5" t="s">
        <v>8</v>
      </c>
      <c r="B7" s="3">
        <v>1.892639</v>
      </c>
      <c r="C7" s="4">
        <v>0.32015389999999999</v>
      </c>
      <c r="D7" s="2">
        <v>5.9116517200000001</v>
      </c>
      <c r="E7" s="4">
        <v>3.3869410000000002E-9</v>
      </c>
      <c r="F7" s="3">
        <v>1.7195149999999999</v>
      </c>
      <c r="G7" s="4">
        <v>0.43619010000000003</v>
      </c>
      <c r="H7" s="2">
        <v>3.9421215599999999</v>
      </c>
      <c r="I7" s="4">
        <v>8.0764020000000003E-5</v>
      </c>
      <c r="J7" s="3">
        <v>5.6559039999999996</v>
      </c>
      <c r="K7" s="4">
        <v>1.014926</v>
      </c>
      <c r="L7" s="2">
        <v>5.5727265270000004</v>
      </c>
      <c r="M7" s="4">
        <v>2.5078310000000001E-8</v>
      </c>
      <c r="N7" s="1">
        <v>2.9483837570000002</v>
      </c>
      <c r="O7" s="4">
        <v>0.33650419999999998</v>
      </c>
      <c r="P7" s="2">
        <v>8.7618049500000001</v>
      </c>
      <c r="Q7" s="4">
        <v>1.9214850000000001E-18</v>
      </c>
    </row>
    <row r="8" spans="1:17" x14ac:dyDescent="0.2">
      <c r="A8" s="5" t="s">
        <v>9</v>
      </c>
      <c r="B8" s="3">
        <v>2.354298</v>
      </c>
      <c r="C8" s="4">
        <v>0.18291750000000001</v>
      </c>
      <c r="D8" s="2">
        <v>12.8708201</v>
      </c>
      <c r="E8" s="4">
        <v>6.5700820000000005E-38</v>
      </c>
      <c r="F8" s="3">
        <v>2.0873349999999999</v>
      </c>
      <c r="G8" s="4">
        <v>0.27130270000000001</v>
      </c>
      <c r="H8" s="2">
        <v>7.6937507810000003</v>
      </c>
      <c r="I8" s="4">
        <v>1.4288320000000001E-14</v>
      </c>
      <c r="J8" s="3">
        <v>7.3082079999999996</v>
      </c>
      <c r="K8" s="4">
        <v>0.72094650000000005</v>
      </c>
      <c r="L8" s="2">
        <v>10.136962582000001</v>
      </c>
      <c r="M8" s="4">
        <v>3.7869150000000002E-24</v>
      </c>
      <c r="N8" s="1">
        <v>2.6756670749999998</v>
      </c>
      <c r="O8" s="4">
        <v>0.23453769999999999</v>
      </c>
      <c r="P8" s="2">
        <v>11.408259316000001</v>
      </c>
      <c r="Q8" s="4">
        <v>3.8026280000000001E-30</v>
      </c>
    </row>
    <row r="9" spans="1:17" x14ac:dyDescent="0.2">
      <c r="A9" s="5" t="s">
        <v>16</v>
      </c>
      <c r="B9" s="3">
        <v>3.5897060000000001</v>
      </c>
      <c r="C9" s="4">
        <v>0.64098630000000001</v>
      </c>
      <c r="D9" s="2">
        <v>5.6002847600000001</v>
      </c>
      <c r="E9" s="4">
        <v>2.14E-8</v>
      </c>
      <c r="F9" s="3">
        <v>2.4345620000000001</v>
      </c>
      <c r="G9" s="4">
        <v>0.54910639999999999</v>
      </c>
      <c r="H9" s="2">
        <v>4.4336800439999999</v>
      </c>
      <c r="I9" s="4">
        <v>9.2638079999999995E-6</v>
      </c>
      <c r="J9" s="3">
        <v>2.9754520000000002</v>
      </c>
      <c r="K9" s="4">
        <v>0.57616789999999996</v>
      </c>
      <c r="L9" s="2">
        <v>5.1642104639999999</v>
      </c>
      <c r="M9" s="4">
        <v>2.414559E-7</v>
      </c>
      <c r="N9" s="1">
        <v>1.8088090590000001</v>
      </c>
      <c r="O9" s="4">
        <v>0.58812189999999998</v>
      </c>
      <c r="P9" s="2">
        <v>3.0755684749999999</v>
      </c>
      <c r="Q9" s="4">
        <v>2.1010170000000002E-3</v>
      </c>
    </row>
    <row r="10" spans="1:17" x14ac:dyDescent="0.2">
      <c r="A10" s="5" t="s">
        <v>17</v>
      </c>
      <c r="B10" s="3">
        <v>5.2900070000000001</v>
      </c>
      <c r="C10" s="4">
        <v>1.0235030000000001</v>
      </c>
      <c r="D10" s="2">
        <v>5.1685287200000003</v>
      </c>
      <c r="E10" s="4">
        <v>2.3594400000000001E-7</v>
      </c>
      <c r="F10" s="3">
        <v>2.8239079999999999</v>
      </c>
      <c r="G10" s="4">
        <v>0.43986829999999999</v>
      </c>
      <c r="H10" s="2">
        <v>6.4198952719999998</v>
      </c>
      <c r="I10" s="4">
        <v>1.363681E-10</v>
      </c>
      <c r="J10" s="3">
        <v>3.4895529999999999</v>
      </c>
      <c r="K10" s="4">
        <v>0.55029240000000001</v>
      </c>
      <c r="L10" s="2">
        <v>6.3412706910000001</v>
      </c>
      <c r="M10" s="4">
        <v>2.2787770000000001E-10</v>
      </c>
      <c r="N10" s="1">
        <v>2.6431045869999998</v>
      </c>
      <c r="O10" s="4">
        <v>0.42999850000000001</v>
      </c>
      <c r="P10" s="2">
        <v>6.1467758830000001</v>
      </c>
      <c r="Q10" s="4">
        <v>7.9073729999999997E-10</v>
      </c>
    </row>
    <row r="11" spans="1:17" x14ac:dyDescent="0.2">
      <c r="A11" s="5" t="s">
        <v>18</v>
      </c>
      <c r="B11" s="3">
        <v>-0.79920679999999999</v>
      </c>
      <c r="C11" s="4">
        <v>0.62101450000000002</v>
      </c>
      <c r="D11" s="2">
        <v>-1.28693726</v>
      </c>
      <c r="E11" s="4">
        <v>0.19811619999999999</v>
      </c>
      <c r="F11" s="3">
        <v>0.19306609999999999</v>
      </c>
      <c r="G11" s="4">
        <v>0.47527589999999997</v>
      </c>
      <c r="H11" s="2">
        <v>0.40621898099999998</v>
      </c>
      <c r="I11" s="4">
        <v>0.68458169999999996</v>
      </c>
      <c r="J11" s="3">
        <v>-0.1303618</v>
      </c>
      <c r="K11" s="4">
        <v>0.39636169999999998</v>
      </c>
      <c r="L11" s="2">
        <v>-0.32889606999999998</v>
      </c>
      <c r="M11" s="4">
        <v>0.74223419999999996</v>
      </c>
      <c r="N11" s="1">
        <v>-0.96727627000000005</v>
      </c>
      <c r="O11" s="4">
        <v>0.63585959999999997</v>
      </c>
      <c r="P11" s="2">
        <v>-1.521210548</v>
      </c>
      <c r="Q11" s="4">
        <v>0.12820699999999999</v>
      </c>
    </row>
    <row r="12" spans="1:17" x14ac:dyDescent="0.2">
      <c r="A12" s="5" t="s">
        <v>4</v>
      </c>
      <c r="B12" s="3">
        <v>-0.37637120000000002</v>
      </c>
      <c r="C12" s="4">
        <v>0.15417</v>
      </c>
      <c r="D12" s="2">
        <v>-2.4412732799999999</v>
      </c>
      <c r="E12" s="4">
        <v>1.4635570000000001E-2</v>
      </c>
      <c r="F12" s="3">
        <v>0.1182066</v>
      </c>
      <c r="G12" s="4">
        <v>0.25700990000000001</v>
      </c>
      <c r="H12" s="2">
        <v>0.45993004700000001</v>
      </c>
      <c r="I12" s="4">
        <v>0.64556639999999998</v>
      </c>
      <c r="J12" s="3">
        <v>-0.40997319999999998</v>
      </c>
      <c r="K12" s="4">
        <v>0.14154459999999999</v>
      </c>
      <c r="L12" s="2">
        <v>-2.8964236040000002</v>
      </c>
      <c r="M12" s="4">
        <v>3.7744250000000001E-3</v>
      </c>
      <c r="N12" s="1">
        <v>-0.15472456200000001</v>
      </c>
      <c r="O12" s="4">
        <v>0.22051770000000001</v>
      </c>
      <c r="P12" s="2">
        <v>-0.70164246399999997</v>
      </c>
      <c r="Q12" s="4">
        <v>0.4829022</v>
      </c>
    </row>
    <row r="13" spans="1:17" x14ac:dyDescent="0.2">
      <c r="A13" s="5" t="s">
        <v>5</v>
      </c>
      <c r="B13" s="3">
        <v>-12.591850000000001</v>
      </c>
      <c r="C13" s="4">
        <v>882.74339999999995</v>
      </c>
      <c r="D13" s="2">
        <v>-1.426445E-2</v>
      </c>
      <c r="E13" s="4">
        <v>0.98861900000000003</v>
      </c>
      <c r="F13" s="3">
        <v>-12.35228</v>
      </c>
      <c r="G13" s="4">
        <v>1455.3979999999999</v>
      </c>
      <c r="H13" s="2">
        <v>-8.4872239999999998E-3</v>
      </c>
      <c r="I13" s="4">
        <v>0.99322829999999995</v>
      </c>
      <c r="J13" s="3">
        <v>-12.82546</v>
      </c>
      <c r="K13" s="4">
        <v>882.74339999999995</v>
      </c>
      <c r="L13" s="2">
        <v>-1.452909E-2</v>
      </c>
      <c r="M13" s="4">
        <v>0.98840790000000001</v>
      </c>
      <c r="N13" s="1">
        <v>-12.701273333</v>
      </c>
      <c r="O13" s="4">
        <v>1455.3979999999999</v>
      </c>
      <c r="P13" s="2">
        <v>-8.7270130000000005E-3</v>
      </c>
      <c r="Q13" s="4">
        <v>0.9930369</v>
      </c>
    </row>
    <row r="14" spans="1:17" x14ac:dyDescent="0.2">
      <c r="A14" s="5" t="s">
        <v>19</v>
      </c>
      <c r="B14" s="3">
        <v>0.4273055</v>
      </c>
      <c r="C14" s="4">
        <v>0.29267559999999998</v>
      </c>
      <c r="D14" s="2">
        <v>1.45999721</v>
      </c>
      <c r="E14" s="4">
        <v>0.1442908</v>
      </c>
      <c r="F14" s="3">
        <v>-4.6280750000000002E-2</v>
      </c>
      <c r="G14" s="4">
        <v>0.45061230000000002</v>
      </c>
      <c r="H14" s="2">
        <v>-0.10270636900000001</v>
      </c>
      <c r="I14" s="4">
        <v>0.91819600000000001</v>
      </c>
      <c r="J14" s="3">
        <v>0.43224089999999998</v>
      </c>
      <c r="K14" s="4">
        <v>0.27900019999999998</v>
      </c>
      <c r="L14" s="2">
        <v>1.5492494219999999</v>
      </c>
      <c r="M14" s="4">
        <v>0.12132179999999999</v>
      </c>
      <c r="N14" s="1">
        <v>0.33105216900000001</v>
      </c>
      <c r="O14" s="4">
        <v>0.38985799999999998</v>
      </c>
      <c r="P14" s="2">
        <v>0.84916090799999999</v>
      </c>
      <c r="Q14" s="4">
        <v>0.39579180000000003</v>
      </c>
    </row>
    <row r="15" spans="1:17" x14ac:dyDescent="0.2">
      <c r="A15" s="5" t="s">
        <v>6</v>
      </c>
      <c r="B15" s="3">
        <v>1.9230929999999999</v>
      </c>
      <c r="C15" s="4">
        <v>0.1628145</v>
      </c>
      <c r="D15" s="2">
        <v>11.81155678</v>
      </c>
      <c r="E15" s="4">
        <v>3.4020309999999999E-32</v>
      </c>
      <c r="F15" s="3">
        <v>1.5899030000000001</v>
      </c>
      <c r="G15" s="4">
        <v>0.26326650000000001</v>
      </c>
      <c r="H15" s="2">
        <v>6.0391391160000003</v>
      </c>
      <c r="I15" s="4">
        <v>1.5493859999999999E-9</v>
      </c>
      <c r="J15" s="3">
        <v>2.061588</v>
      </c>
      <c r="K15" s="4">
        <v>0.15291299999999999</v>
      </c>
      <c r="L15" s="2">
        <v>13.482097978000001</v>
      </c>
      <c r="M15" s="4">
        <v>1.993564E-41</v>
      </c>
      <c r="N15" s="1">
        <v>2.0924735390000002</v>
      </c>
      <c r="O15" s="4">
        <v>0.2281301</v>
      </c>
      <c r="P15" s="2">
        <v>9.1722828070000002</v>
      </c>
      <c r="Q15" s="4">
        <v>4.6310619999999999E-20</v>
      </c>
    </row>
    <row r="16" spans="1:17" x14ac:dyDescent="0.2">
      <c r="A16" s="5" t="s">
        <v>7</v>
      </c>
      <c r="B16" s="3">
        <v>1.612835</v>
      </c>
      <c r="C16" s="4">
        <v>0.1580221</v>
      </c>
      <c r="D16" s="2">
        <v>10.206388540000001</v>
      </c>
      <c r="E16" s="4">
        <v>1.8564649999999999E-24</v>
      </c>
      <c r="F16" s="3">
        <v>1.5263709999999999</v>
      </c>
      <c r="G16" s="4">
        <v>0.26043490000000002</v>
      </c>
      <c r="H16" s="2">
        <v>5.8608541159999996</v>
      </c>
      <c r="I16" s="4">
        <v>4.6049240000000003E-9</v>
      </c>
      <c r="J16" s="3">
        <v>1.3157350000000001</v>
      </c>
      <c r="K16" s="4">
        <v>0.14684230000000001</v>
      </c>
      <c r="L16" s="2">
        <v>8.9601940570000007</v>
      </c>
      <c r="M16" s="4">
        <v>3.2410750000000002E-19</v>
      </c>
      <c r="N16" s="1">
        <v>1.1983299030000001</v>
      </c>
      <c r="O16" s="4">
        <v>0.22328719999999999</v>
      </c>
      <c r="P16" s="2">
        <v>5.3667652060000002</v>
      </c>
      <c r="Q16" s="4">
        <v>8.0161300000000002E-8</v>
      </c>
    </row>
    <row r="17" spans="1:17" x14ac:dyDescent="0.2">
      <c r="A17" s="5" t="s">
        <v>10</v>
      </c>
      <c r="B17" s="3">
        <v>2.5904159999999998</v>
      </c>
      <c r="C17" s="4">
        <v>0.21978800000000001</v>
      </c>
      <c r="D17" s="2">
        <v>11.785975390000001</v>
      </c>
      <c r="E17" s="4">
        <v>4.6105150000000001E-32</v>
      </c>
      <c r="F17" s="3">
        <v>1.805812</v>
      </c>
      <c r="G17" s="4">
        <v>0.31092799999999998</v>
      </c>
      <c r="H17" s="2">
        <v>5.8078133430000003</v>
      </c>
      <c r="I17" s="4">
        <v>6.3294019999999999E-9</v>
      </c>
      <c r="J17" s="3">
        <v>1.7908249999999999</v>
      </c>
      <c r="K17" s="4">
        <v>0.21370049999999999</v>
      </c>
      <c r="L17" s="2">
        <v>8.3800718409999995</v>
      </c>
      <c r="M17" s="4">
        <v>5.2895410000000001E-17</v>
      </c>
      <c r="N17" s="1">
        <v>1.7494593469999999</v>
      </c>
      <c r="O17" s="4">
        <v>0.27517459999999999</v>
      </c>
      <c r="P17" s="2">
        <v>6.3576328889999996</v>
      </c>
      <c r="Q17" s="4">
        <v>2.0488639999999999E-10</v>
      </c>
    </row>
    <row r="18" spans="1:17" x14ac:dyDescent="0.2">
      <c r="A18" s="5" t="s">
        <v>11</v>
      </c>
      <c r="B18" s="3">
        <v>2.9185970000000001</v>
      </c>
      <c r="C18" s="4">
        <v>0.28541840000000002</v>
      </c>
      <c r="D18" s="2">
        <v>10.22567883</v>
      </c>
      <c r="E18" s="4">
        <v>1.5215809999999999E-24</v>
      </c>
      <c r="F18" s="3">
        <v>1.8069759999999999</v>
      </c>
      <c r="G18" s="4">
        <v>0.37504209999999999</v>
      </c>
      <c r="H18" s="2">
        <v>4.818063285</v>
      </c>
      <c r="I18" s="4">
        <v>1.449584E-6</v>
      </c>
      <c r="J18" s="3">
        <v>2.1878280000000001</v>
      </c>
      <c r="K18" s="4">
        <v>0.26943139999999999</v>
      </c>
      <c r="L18" s="2">
        <v>8.1201695699999998</v>
      </c>
      <c r="M18" s="4">
        <v>4.6553279999999998E-16</v>
      </c>
      <c r="N18" s="1">
        <v>2.00447848</v>
      </c>
      <c r="O18" s="4">
        <v>0.31507689999999999</v>
      </c>
      <c r="P18" s="2">
        <v>6.3618714450000002</v>
      </c>
      <c r="Q18" s="4">
        <v>1.9931019999999999E-10</v>
      </c>
    </row>
    <row r="19" spans="1:17" x14ac:dyDescent="0.2">
      <c r="A19" s="5" t="s">
        <v>12</v>
      </c>
      <c r="B19" s="3">
        <v>2.4851770000000002</v>
      </c>
      <c r="C19" s="4">
        <v>0.31712499999999999</v>
      </c>
      <c r="D19" s="2">
        <v>7.8365850000000004</v>
      </c>
      <c r="E19" s="4">
        <v>4.6296499999999998E-15</v>
      </c>
      <c r="F19" s="3">
        <v>1.6829449999999999</v>
      </c>
      <c r="G19" s="4">
        <v>0.4348031</v>
      </c>
      <c r="H19" s="2">
        <v>3.8705915759999998</v>
      </c>
      <c r="I19" s="4">
        <v>1.085716E-4</v>
      </c>
      <c r="J19" s="3">
        <v>1.72661</v>
      </c>
      <c r="K19" s="4">
        <v>0.31033840000000001</v>
      </c>
      <c r="L19" s="2">
        <v>5.5636352980000003</v>
      </c>
      <c r="M19" s="4">
        <v>2.642118E-8</v>
      </c>
      <c r="N19" s="1">
        <v>1.4357456770000001</v>
      </c>
      <c r="O19" s="4">
        <v>0.4073542</v>
      </c>
      <c r="P19" s="2">
        <v>3.5245637140000001</v>
      </c>
      <c r="Q19" s="4">
        <v>4.2418080000000002E-4</v>
      </c>
    </row>
    <row r="20" spans="1:17" x14ac:dyDescent="0.2">
      <c r="A20" s="5" t="s">
        <v>13</v>
      </c>
      <c r="B20" s="3">
        <v>2.2376969999999998</v>
      </c>
      <c r="C20" s="4">
        <v>0.67522870000000002</v>
      </c>
      <c r="D20" s="2">
        <v>3.3139845299999999</v>
      </c>
      <c r="E20" s="4">
        <v>9.1976600000000003E-4</v>
      </c>
      <c r="F20" s="3">
        <v>2.6001319999999999</v>
      </c>
      <c r="G20" s="4">
        <v>0.7196399</v>
      </c>
      <c r="H20" s="2">
        <v>3.6131017299999999</v>
      </c>
      <c r="I20" s="4">
        <v>3.0255590000000001E-4</v>
      </c>
      <c r="J20" s="3">
        <v>2.4713400000000001</v>
      </c>
      <c r="K20" s="4">
        <v>0.71061529999999995</v>
      </c>
      <c r="L20" s="2">
        <v>3.4777466960000001</v>
      </c>
      <c r="M20" s="4">
        <v>5.0564749999999997E-4</v>
      </c>
      <c r="N20" s="1">
        <v>2.7103240319999999</v>
      </c>
      <c r="O20" s="4">
        <v>0.68032550000000003</v>
      </c>
      <c r="P20" s="2">
        <v>3.983863435</v>
      </c>
      <c r="Q20" s="4">
        <v>6.7803850000000006E-5</v>
      </c>
    </row>
    <row r="21" spans="1:17" x14ac:dyDescent="0.2">
      <c r="A21" s="5" t="s">
        <v>14</v>
      </c>
      <c r="B21" s="3">
        <v>2.539676</v>
      </c>
      <c r="C21" s="4">
        <v>0.37720599999999999</v>
      </c>
      <c r="D21" s="2">
        <v>6.7328625999999998</v>
      </c>
      <c r="E21" s="4">
        <v>1.6635709999999999E-11</v>
      </c>
      <c r="F21" s="3">
        <v>1.3895379999999999</v>
      </c>
      <c r="G21" s="4">
        <v>0.55247489999999999</v>
      </c>
      <c r="H21" s="2">
        <v>2.5151149290000001</v>
      </c>
      <c r="I21" s="4">
        <v>1.1899359999999999E-2</v>
      </c>
      <c r="J21" s="3">
        <v>2.0093429999999999</v>
      </c>
      <c r="K21" s="4">
        <v>0.36799470000000001</v>
      </c>
      <c r="L21" s="2">
        <v>5.4602481430000003</v>
      </c>
      <c r="M21" s="4">
        <v>4.7546960000000003E-8</v>
      </c>
      <c r="N21" s="1">
        <v>1.7018445120000001</v>
      </c>
      <c r="O21" s="4">
        <v>0.44443769999999999</v>
      </c>
      <c r="P21" s="2">
        <v>3.8292084179999999</v>
      </c>
      <c r="Q21" s="4">
        <v>1.285561E-4</v>
      </c>
    </row>
    <row r="22" spans="1:17" x14ac:dyDescent="0.2">
      <c r="A22" s="5" t="s">
        <v>15</v>
      </c>
      <c r="B22" s="3">
        <v>2.9722339999999998</v>
      </c>
      <c r="C22" s="4">
        <v>0.59679400000000005</v>
      </c>
      <c r="D22" s="2">
        <v>4.9803352199999997</v>
      </c>
      <c r="E22" s="4">
        <v>6.3474229999999996E-7</v>
      </c>
      <c r="F22" s="3">
        <v>1.4950969999999999</v>
      </c>
      <c r="G22" s="4">
        <v>0.77538320000000005</v>
      </c>
      <c r="H22" s="2">
        <v>1.9282044190000001</v>
      </c>
      <c r="I22" s="4">
        <v>5.3829700000000001E-2</v>
      </c>
      <c r="J22" s="3">
        <v>1.4983139999999999</v>
      </c>
      <c r="K22" s="4">
        <v>0.54470130000000005</v>
      </c>
      <c r="L22" s="2">
        <v>2.7507068050000001</v>
      </c>
      <c r="M22" s="4">
        <v>5.9466839999999998E-3</v>
      </c>
      <c r="N22" s="1">
        <v>2.6652731649999999</v>
      </c>
      <c r="O22" s="4">
        <v>0.5521028</v>
      </c>
      <c r="P22" s="2">
        <v>4.8274941159999996</v>
      </c>
      <c r="Q22" s="4">
        <v>1.382618E-6</v>
      </c>
    </row>
    <row r="23" spans="1:17" x14ac:dyDescent="0.2">
      <c r="A23" s="5" t="s">
        <v>40</v>
      </c>
      <c r="B23" s="3">
        <v>8.4334389999999995E-2</v>
      </c>
      <c r="C23" s="4">
        <v>5.7120570000000004E-3</v>
      </c>
      <c r="D23" s="2">
        <v>14.76427548</v>
      </c>
      <c r="E23" s="4">
        <v>2.489835E-49</v>
      </c>
      <c r="F23" s="3">
        <v>5.540341E-2</v>
      </c>
      <c r="G23" s="4">
        <v>7.1126929999999998E-3</v>
      </c>
      <c r="H23" s="2">
        <v>7.7893723240000003</v>
      </c>
      <c r="I23" s="4">
        <v>6.7342890000000002E-15</v>
      </c>
      <c r="J23" s="3">
        <v>6.6866599999999998E-2</v>
      </c>
      <c r="K23" s="4">
        <v>4.4962919999999998E-3</v>
      </c>
      <c r="L23" s="2">
        <v>14.871499239</v>
      </c>
      <c r="M23" s="4">
        <v>5.0470319999999999E-50</v>
      </c>
      <c r="N23" s="1">
        <v>4.7901855E-2</v>
      </c>
      <c r="O23" s="4">
        <v>5.8551669999999997E-3</v>
      </c>
      <c r="P23" s="2">
        <v>8.1811248709999997</v>
      </c>
      <c r="Q23" s="4">
        <v>2.8120630000000001E-16</v>
      </c>
    </row>
    <row r="24" spans="1:17" x14ac:dyDescent="0.2">
      <c r="A24" s="5" t="s">
        <v>41</v>
      </c>
      <c r="B24" s="3">
        <v>4.8261480000000002E-2</v>
      </c>
      <c r="C24" s="4">
        <v>5.038318E-3</v>
      </c>
      <c r="D24" s="2">
        <v>9.5788878099999994</v>
      </c>
      <c r="E24" s="4">
        <v>9.8095549999999997E-22</v>
      </c>
      <c r="F24" s="3">
        <v>2.5968149999999999E-2</v>
      </c>
      <c r="G24" s="4">
        <v>8.1607750000000003E-3</v>
      </c>
      <c r="H24" s="2">
        <v>3.1820687859999999</v>
      </c>
      <c r="I24" s="4">
        <v>1.462271E-3</v>
      </c>
      <c r="J24" s="3">
        <v>1.427467E-2</v>
      </c>
      <c r="K24" s="4">
        <v>4.93955E-3</v>
      </c>
      <c r="L24" s="2">
        <v>2.8898717540000001</v>
      </c>
      <c r="M24" s="4">
        <v>3.8539899999999998E-3</v>
      </c>
      <c r="N24" s="1">
        <v>1.6183222000000001E-2</v>
      </c>
      <c r="O24" s="4">
        <v>7.4964009999999998E-3</v>
      </c>
      <c r="P24" s="2">
        <v>2.1587989219999999</v>
      </c>
      <c r="Q24" s="4">
        <v>3.0865770000000001E-2</v>
      </c>
    </row>
    <row r="25" spans="1:17" x14ac:dyDescent="0.2">
      <c r="A25" s="5" t="s">
        <v>42</v>
      </c>
      <c r="B25" s="3">
        <v>8.4830260000000005E-2</v>
      </c>
      <c r="C25" s="4">
        <v>5.9839209999999997E-3</v>
      </c>
      <c r="D25" s="2">
        <v>14.176366850000001</v>
      </c>
      <c r="E25" s="4">
        <v>1.2832009999999999E-45</v>
      </c>
      <c r="F25" s="3">
        <v>6.8262310000000007E-2</v>
      </c>
      <c r="G25" s="4">
        <v>8.3144080000000006E-3</v>
      </c>
      <c r="H25" s="2">
        <v>8.2101219879999991</v>
      </c>
      <c r="I25" s="4">
        <v>2.2096390000000001E-16</v>
      </c>
      <c r="J25" s="3">
        <v>0.1176908</v>
      </c>
      <c r="K25" s="4">
        <v>6.8923689999999998E-3</v>
      </c>
      <c r="L25" s="2">
        <v>17.075516885999999</v>
      </c>
      <c r="M25" s="4">
        <v>2.2581700000000001E-65</v>
      </c>
      <c r="N25" s="1">
        <v>6.852366E-2</v>
      </c>
      <c r="O25" s="4">
        <v>7.3187360000000002E-3</v>
      </c>
      <c r="P25" s="2">
        <v>9.3627730830000004</v>
      </c>
      <c r="Q25" s="4">
        <v>7.7670860000000007E-21</v>
      </c>
    </row>
    <row r="26" spans="1:17" x14ac:dyDescent="0.2">
      <c r="A26" s="5" t="s">
        <v>43</v>
      </c>
      <c r="B26" s="3">
        <v>-0.28724529999999998</v>
      </c>
      <c r="C26" s="4">
        <v>6.1888360000000003E-2</v>
      </c>
      <c r="D26" s="2">
        <v>-4.6413459000000001</v>
      </c>
      <c r="E26" s="4">
        <v>3.4614710000000001E-6</v>
      </c>
      <c r="F26" s="3">
        <v>-0.1967015</v>
      </c>
      <c r="G26" s="4">
        <v>0.1045744</v>
      </c>
      <c r="H26" s="2">
        <v>-1.8809717210000001</v>
      </c>
      <c r="I26" s="4">
        <v>5.9975769999999998E-2</v>
      </c>
      <c r="J26" s="3">
        <v>-0.31886569999999997</v>
      </c>
      <c r="K26" s="4">
        <v>5.8862570000000003E-2</v>
      </c>
      <c r="L26" s="2">
        <v>-5.4171213439999999</v>
      </c>
      <c r="M26" s="4">
        <v>6.0566239999999998E-8</v>
      </c>
      <c r="N26" s="1">
        <v>-0.34057570700000001</v>
      </c>
      <c r="O26" s="4">
        <v>8.4340200000000004E-2</v>
      </c>
      <c r="P26" s="2">
        <v>-4.0381184389999998</v>
      </c>
      <c r="Q26" s="4">
        <v>5.3881649999999999E-5</v>
      </c>
    </row>
    <row r="27" spans="1:17" x14ac:dyDescent="0.2">
      <c r="A27" s="5" t="s">
        <v>44</v>
      </c>
      <c r="B27" s="3">
        <v>1.073349E-2</v>
      </c>
      <c r="C27" s="4">
        <v>1.0761130000000001E-2</v>
      </c>
      <c r="D27" s="2">
        <v>0.99743216000000001</v>
      </c>
      <c r="E27" s="4">
        <v>0.31855480000000003</v>
      </c>
      <c r="F27" s="3">
        <v>-0.32330449999999999</v>
      </c>
      <c r="G27" s="4">
        <v>0.3644828</v>
      </c>
      <c r="H27" s="2">
        <v>-0.88702256199999996</v>
      </c>
      <c r="I27" s="4">
        <v>0.37506679999999998</v>
      </c>
      <c r="J27" s="3">
        <v>-1.0886009999999999</v>
      </c>
      <c r="K27" s="4">
        <v>0.21419469999999999</v>
      </c>
      <c r="L27" s="2">
        <v>-5.0822986429999997</v>
      </c>
      <c r="M27" s="4">
        <v>3.7289450000000002E-7</v>
      </c>
      <c r="N27" s="1">
        <v>-0.98768304399999995</v>
      </c>
      <c r="O27" s="4">
        <v>0.30380059999999998</v>
      </c>
      <c r="P27" s="2">
        <v>-3.2510901489999999</v>
      </c>
      <c r="Q27" s="4">
        <v>1.1496340000000001E-3</v>
      </c>
    </row>
    <row r="28" spans="1:17" x14ac:dyDescent="0.2">
      <c r="A28" s="5" t="s">
        <v>45</v>
      </c>
      <c r="B28" s="3">
        <v>-1.111845E-3</v>
      </c>
      <c r="C28" s="4">
        <v>2.8947510000000001E-3</v>
      </c>
      <c r="D28" s="2">
        <v>-0.38409015000000002</v>
      </c>
      <c r="E28" s="4">
        <v>0.70091159999999997</v>
      </c>
      <c r="F28" s="3">
        <v>-2.7893750000000002E-3</v>
      </c>
      <c r="G28" s="4">
        <v>4.9246990000000003E-3</v>
      </c>
      <c r="H28" s="2">
        <v>-0.566405257</v>
      </c>
      <c r="I28" s="4">
        <v>0.57111829999999997</v>
      </c>
      <c r="J28" s="3">
        <v>2.533497E-3</v>
      </c>
      <c r="K28" s="4">
        <v>2.5887979999999998E-3</v>
      </c>
      <c r="L28" s="2">
        <v>0.97863824600000004</v>
      </c>
      <c r="M28" s="4">
        <v>0.32775880000000002</v>
      </c>
      <c r="N28" s="1">
        <v>1.0875489999999999E-3</v>
      </c>
      <c r="O28" s="4">
        <v>4.0821800000000004E-3</v>
      </c>
      <c r="P28" s="2">
        <v>0.266413917</v>
      </c>
      <c r="Q28" s="4">
        <v>0.78992039999999997</v>
      </c>
    </row>
    <row r="29" spans="1:17" x14ac:dyDescent="0.2">
      <c r="A29" s="5" t="s">
        <v>46</v>
      </c>
      <c r="B29" s="3">
        <v>3.519407E-3</v>
      </c>
      <c r="C29" s="4">
        <v>2.2334730000000001E-3</v>
      </c>
      <c r="D29" s="2">
        <v>1.57575523</v>
      </c>
      <c r="E29" s="4">
        <v>0.1150822</v>
      </c>
      <c r="F29" s="3">
        <v>2.3270220000000002E-3</v>
      </c>
      <c r="G29" s="4">
        <v>3.7487979999999998E-3</v>
      </c>
      <c r="H29" s="2">
        <v>0.62073822599999995</v>
      </c>
      <c r="I29" s="4">
        <v>0.53477189999999997</v>
      </c>
      <c r="J29" s="3">
        <v>4.4798379999999999E-3</v>
      </c>
      <c r="K29" s="4">
        <v>2.054536E-3</v>
      </c>
      <c r="L29" s="2">
        <v>2.180462688</v>
      </c>
      <c r="M29" s="4">
        <v>2.9223180000000001E-2</v>
      </c>
      <c r="N29" s="1">
        <v>4.8521119999999996E-3</v>
      </c>
      <c r="O29" s="4">
        <v>3.1003250000000001E-3</v>
      </c>
      <c r="P29" s="2">
        <v>1.565033181</v>
      </c>
      <c r="Q29" s="4">
        <v>0.1175751</v>
      </c>
    </row>
    <row r="30" spans="1:17" x14ac:dyDescent="0.2">
      <c r="A30" s="5" t="s">
        <v>47</v>
      </c>
      <c r="B30" s="3">
        <v>6.4954640000000001E-4</v>
      </c>
      <c r="C30" s="4">
        <v>8.3511390000000005E-4</v>
      </c>
      <c r="D30" s="2">
        <v>0.77779377000000005</v>
      </c>
      <c r="E30" s="4">
        <v>0.43669059999999998</v>
      </c>
      <c r="F30" s="3">
        <v>-2.795301E-3</v>
      </c>
      <c r="G30" s="4">
        <v>2.458572E-3</v>
      </c>
      <c r="H30" s="2">
        <v>-1.136961407</v>
      </c>
      <c r="I30" s="4">
        <v>0.25555440000000001</v>
      </c>
      <c r="J30" s="3">
        <v>-2.4833510000000001E-4</v>
      </c>
      <c r="K30" s="4">
        <v>9.2782710000000003E-4</v>
      </c>
      <c r="L30" s="2">
        <v>-0.26765239699999999</v>
      </c>
      <c r="M30" s="4">
        <v>0.78896690000000003</v>
      </c>
      <c r="N30" s="1">
        <v>1.5588819999999999E-3</v>
      </c>
      <c r="O30" s="4">
        <v>9.2876720000000001E-4</v>
      </c>
      <c r="P30" s="2">
        <v>1.6784424280000001</v>
      </c>
      <c r="Q30" s="4">
        <v>9.3260759999999998E-2</v>
      </c>
    </row>
    <row r="31" spans="1:17" x14ac:dyDescent="0.2">
      <c r="A31" s="5" t="s">
        <v>48</v>
      </c>
      <c r="B31" s="3">
        <v>1.1337969999999999E-2</v>
      </c>
      <c r="C31" s="4">
        <v>4.7929929999999997E-3</v>
      </c>
      <c r="D31" s="2">
        <v>2.3655294900000001</v>
      </c>
      <c r="E31" s="4">
        <v>1.8004309999999999E-2</v>
      </c>
      <c r="F31" s="3">
        <v>2.2283259999999999E-2</v>
      </c>
      <c r="G31" s="4">
        <v>7.4244389999999997E-3</v>
      </c>
      <c r="H31" s="2">
        <v>3.0013393709999998</v>
      </c>
      <c r="I31" s="4">
        <v>2.6879479999999999E-3</v>
      </c>
      <c r="J31" s="3">
        <v>1.06891E-2</v>
      </c>
      <c r="K31" s="4">
        <v>4.4477630000000004E-3</v>
      </c>
      <c r="L31" s="2">
        <v>2.4032534189999999</v>
      </c>
      <c r="M31" s="4">
        <v>1.6249920000000001E-2</v>
      </c>
      <c r="N31" s="1">
        <v>2.2182479999999999E-3</v>
      </c>
      <c r="O31" s="4">
        <v>7.1235700000000001E-3</v>
      </c>
      <c r="P31" s="2">
        <v>0.31139560100000002</v>
      </c>
      <c r="Q31" s="4">
        <v>0.7554999</v>
      </c>
    </row>
    <row r="32" spans="1:17" x14ac:dyDescent="0.2">
      <c r="A32" s="5" t="s">
        <v>49</v>
      </c>
      <c r="B32" s="3">
        <v>8.2215549999999998E-2</v>
      </c>
      <c r="C32" s="4">
        <v>1.2024959999999999E-2</v>
      </c>
      <c r="D32" s="2">
        <v>6.83707186</v>
      </c>
      <c r="E32" s="4">
        <v>8.0828200000000005E-12</v>
      </c>
      <c r="F32" s="3">
        <v>4.0599200000000002E-2</v>
      </c>
      <c r="G32" s="4">
        <v>1.546494E-2</v>
      </c>
      <c r="H32" s="2">
        <v>2.6252418500000001</v>
      </c>
      <c r="I32" s="4">
        <v>8.6587439999999995E-3</v>
      </c>
      <c r="J32" s="3">
        <v>0.1273726</v>
      </c>
      <c r="K32" s="4">
        <v>1.4041440000000001E-2</v>
      </c>
      <c r="L32" s="2">
        <v>9.0711964589999994</v>
      </c>
      <c r="M32" s="4">
        <v>1.177172E-19</v>
      </c>
      <c r="N32" s="1">
        <v>0.13657451300000001</v>
      </c>
      <c r="O32" s="4">
        <v>1.617387E-2</v>
      </c>
      <c r="P32" s="2">
        <v>8.4441436589999999</v>
      </c>
      <c r="Q32" s="4">
        <v>3.0628240000000001E-17</v>
      </c>
    </row>
    <row r="33" spans="1:17" x14ac:dyDescent="0.2">
      <c r="A33" s="5" t="s">
        <v>50</v>
      </c>
      <c r="B33" s="3">
        <v>1.010291E-2</v>
      </c>
      <c r="C33" s="4">
        <v>2.3869350000000001E-2</v>
      </c>
      <c r="D33" s="2">
        <v>0.42325875000000002</v>
      </c>
      <c r="E33" s="4">
        <v>0.67210650000000005</v>
      </c>
      <c r="F33" s="3">
        <v>5.0113179999999998E-3</v>
      </c>
      <c r="G33" s="4">
        <v>4.2502199999999997E-2</v>
      </c>
      <c r="H33" s="2">
        <v>0.117907261</v>
      </c>
      <c r="I33" s="4">
        <v>0.90614110000000003</v>
      </c>
      <c r="J33" s="3">
        <v>1.603363E-2</v>
      </c>
      <c r="K33" s="4">
        <v>2.1113460000000001E-2</v>
      </c>
      <c r="L33" s="2">
        <v>0.759403359</v>
      </c>
      <c r="M33" s="4">
        <v>0.44761129999999999</v>
      </c>
      <c r="N33" s="1">
        <v>6.0318166999999999E-2</v>
      </c>
      <c r="O33" s="4">
        <v>2.5908489999999999E-2</v>
      </c>
      <c r="P33" s="2">
        <v>2.3281233509999999</v>
      </c>
      <c r="Q33" s="4">
        <v>1.9905550000000001E-2</v>
      </c>
    </row>
    <row r="34" spans="1:17" x14ac:dyDescent="0.2">
      <c r="A34" s="5" t="s">
        <v>51</v>
      </c>
      <c r="B34" s="3">
        <v>5.3992730000000003E-2</v>
      </c>
      <c r="C34" s="4">
        <v>6.9180939999999996E-3</v>
      </c>
      <c r="D34" s="2">
        <v>7.8045673000000004</v>
      </c>
      <c r="E34" s="4">
        <v>5.9706039999999997E-15</v>
      </c>
      <c r="F34" s="3">
        <v>4.2358600000000003E-2</v>
      </c>
      <c r="G34" s="4">
        <v>1.100223E-2</v>
      </c>
      <c r="H34" s="2">
        <v>3.8500015840000001</v>
      </c>
      <c r="I34" s="4">
        <v>1.181171E-4</v>
      </c>
      <c r="J34" s="3">
        <v>5.9623559999999999E-2</v>
      </c>
      <c r="K34" s="4">
        <v>6.6499269999999999E-3</v>
      </c>
      <c r="L34" s="2">
        <v>8.9660471620000006</v>
      </c>
      <c r="M34" s="4">
        <v>3.0734639999999999E-19</v>
      </c>
      <c r="N34" s="1">
        <v>6.1211100999999997E-2</v>
      </c>
      <c r="O34" s="4">
        <v>9.6245410000000003E-3</v>
      </c>
      <c r="P34" s="2">
        <v>6.3598985069999996</v>
      </c>
      <c r="Q34" s="4">
        <v>2.0188709999999999E-10</v>
      </c>
    </row>
    <row r="35" spans="1:17" x14ac:dyDescent="0.2">
      <c r="A35" s="5" t="s">
        <v>52</v>
      </c>
      <c r="B35" s="3">
        <v>3.4557119999999997E-2</v>
      </c>
      <c r="C35" s="4">
        <v>1.121784E-2</v>
      </c>
      <c r="D35" s="2">
        <v>3.08055046</v>
      </c>
      <c r="E35" s="4">
        <v>2.0661830000000001E-3</v>
      </c>
      <c r="F35" s="3">
        <v>6.3435549999999993E-2</v>
      </c>
      <c r="G35" s="4">
        <v>1.8279690000000001E-2</v>
      </c>
      <c r="H35" s="2">
        <v>3.4702746649999998</v>
      </c>
      <c r="I35" s="4">
        <v>5.1992640000000001E-4</v>
      </c>
      <c r="J35" s="3">
        <v>3.912566E-2</v>
      </c>
      <c r="K35" s="4">
        <v>1.0388420000000001E-2</v>
      </c>
      <c r="L35" s="2">
        <v>3.7662764929999999</v>
      </c>
      <c r="M35" s="4">
        <v>1.6570030000000001E-4</v>
      </c>
      <c r="N35" s="1">
        <v>5.3966448E-2</v>
      </c>
      <c r="O35" s="4">
        <v>1.590155E-2</v>
      </c>
      <c r="P35" s="2">
        <v>3.393785222</v>
      </c>
      <c r="Q35" s="4">
        <v>6.8933730000000004E-4</v>
      </c>
    </row>
    <row r="36" spans="1:17" x14ac:dyDescent="0.2">
      <c r="A36" s="5" t="s">
        <v>53</v>
      </c>
      <c r="B36" s="3">
        <v>1.10906E-3</v>
      </c>
      <c r="C36" s="4">
        <v>4.209633E-4</v>
      </c>
      <c r="D36" s="2">
        <v>2.6345775900000001</v>
      </c>
      <c r="E36" s="4">
        <v>8.4242050000000006E-3</v>
      </c>
      <c r="F36" s="3">
        <v>-2.309515E-4</v>
      </c>
      <c r="G36" s="4">
        <v>1.1601269999999999E-3</v>
      </c>
      <c r="H36" s="2">
        <v>-0.19907429800000001</v>
      </c>
      <c r="I36" s="4">
        <v>0.84220459999999997</v>
      </c>
      <c r="J36" s="3">
        <v>4.2115010000000003E-3</v>
      </c>
      <c r="K36" s="4">
        <v>1.0784760000000001E-3</v>
      </c>
      <c r="L36" s="2">
        <v>3.905047975</v>
      </c>
      <c r="M36" s="4">
        <v>9.4206690000000007E-5</v>
      </c>
      <c r="N36" s="1">
        <v>3.6335460000000001E-3</v>
      </c>
      <c r="O36" s="4">
        <v>8.2142930000000003E-4</v>
      </c>
      <c r="P36" s="2">
        <v>4.4234427309999997</v>
      </c>
      <c r="Q36" s="4">
        <v>9.7140390000000005E-6</v>
      </c>
    </row>
    <row r="37" spans="1:17" x14ac:dyDescent="0.2">
      <c r="A37" s="5" t="s">
        <v>55</v>
      </c>
      <c r="B37" s="3">
        <v>1.0941789999999999E-4</v>
      </c>
      <c r="C37" s="4">
        <v>4.7819460000000002E-5</v>
      </c>
      <c r="D37" s="2">
        <v>2.2881463900000001</v>
      </c>
      <c r="E37" s="4">
        <v>2.2128999999999999E-2</v>
      </c>
      <c r="F37" s="3">
        <v>1.756047E-5</v>
      </c>
      <c r="G37" s="4">
        <v>6.9411610000000005E-5</v>
      </c>
      <c r="H37" s="2">
        <v>0.25299034399999998</v>
      </c>
      <c r="I37" s="4">
        <v>0.80027570000000003</v>
      </c>
      <c r="J37" s="3">
        <v>9.6064100000000003E-4</v>
      </c>
      <c r="K37" s="4">
        <v>1.9986200000000001E-4</v>
      </c>
      <c r="L37" s="2">
        <v>4.8065216599999996</v>
      </c>
      <c r="M37" s="4">
        <v>1.5357890000000001E-6</v>
      </c>
      <c r="N37" s="1">
        <v>1.504149E-3</v>
      </c>
      <c r="O37" s="4">
        <v>2.3880759999999999E-4</v>
      </c>
      <c r="P37" s="2">
        <v>6.2985828450000003</v>
      </c>
      <c r="Q37" s="4">
        <v>3.003792E-10</v>
      </c>
    </row>
    <row r="38" spans="1:17" x14ac:dyDescent="0.2">
      <c r="A38" s="5" t="s">
        <v>54</v>
      </c>
      <c r="B38" s="3">
        <v>-1.1947579999999999E-2</v>
      </c>
      <c r="C38" s="4">
        <v>5.6517499999999998E-2</v>
      </c>
      <c r="D38" s="2">
        <v>-0.21139607999999999</v>
      </c>
      <c r="E38" s="4">
        <v>0.83257820000000005</v>
      </c>
      <c r="F38" s="3">
        <v>2.959382E-2</v>
      </c>
      <c r="G38" s="4">
        <v>9.3707540000000006E-2</v>
      </c>
      <c r="H38" s="2">
        <v>0.31581045400000002</v>
      </c>
      <c r="I38" s="4">
        <v>0.75214639999999999</v>
      </c>
      <c r="J38" s="3">
        <v>-7.0104639999999996E-2</v>
      </c>
      <c r="K38" s="4">
        <v>5.335086E-2</v>
      </c>
      <c r="L38" s="2">
        <v>-1.314030085</v>
      </c>
      <c r="M38" s="4">
        <v>0.18883610000000001</v>
      </c>
      <c r="N38" s="1">
        <v>6.3296774E-2</v>
      </c>
      <c r="O38" s="4">
        <v>7.8721369999999999E-2</v>
      </c>
      <c r="P38" s="2">
        <v>0.80406087400000004</v>
      </c>
      <c r="Q38" s="4">
        <v>0.42136180000000001</v>
      </c>
    </row>
    <row r="39" spans="1:17" x14ac:dyDescent="0.2">
      <c r="A39" s="5" t="s">
        <v>60</v>
      </c>
      <c r="B39" s="3">
        <v>-0.107531</v>
      </c>
      <c r="C39" s="4">
        <v>0.1122243</v>
      </c>
      <c r="D39" s="2">
        <v>-0.95817951999999995</v>
      </c>
      <c r="E39" s="4">
        <v>0.3379722</v>
      </c>
      <c r="F39" s="3">
        <v>-0.21512149999999999</v>
      </c>
      <c r="G39" s="4">
        <v>0.23207340000000001</v>
      </c>
      <c r="H39" s="2">
        <v>-0.92695474099999997</v>
      </c>
      <c r="I39" s="4">
        <v>0.35394999999999999</v>
      </c>
      <c r="J39" s="3">
        <v>-0.24166219999999999</v>
      </c>
      <c r="K39" s="4">
        <v>0.12030979999999999</v>
      </c>
      <c r="L39" s="2">
        <v>-2.0086650420000001</v>
      </c>
      <c r="M39" s="4">
        <v>4.4572670000000002E-2</v>
      </c>
      <c r="N39" s="1">
        <v>2.9396627000000002E-2</v>
      </c>
      <c r="O39" s="4">
        <v>0.13567709999999999</v>
      </c>
      <c r="P39" s="2">
        <v>0.216666147</v>
      </c>
      <c r="Q39" s="4">
        <v>0.82846850000000005</v>
      </c>
    </row>
    <row r="40" spans="1:17" x14ac:dyDescent="0.2">
      <c r="A40" s="5" t="s">
        <v>61</v>
      </c>
      <c r="B40" s="3">
        <v>-1.6925119999999998E-2</v>
      </c>
      <c r="C40" s="4">
        <v>5.4290119999999997E-2</v>
      </c>
      <c r="D40" s="2">
        <v>-0.31175322999999999</v>
      </c>
      <c r="E40" s="4">
        <v>0.75522809999999996</v>
      </c>
      <c r="F40" s="3">
        <v>3.3303619999999999E-3</v>
      </c>
      <c r="G40" s="4">
        <v>9.132324E-2</v>
      </c>
      <c r="H40" s="2">
        <v>3.6467846999999998E-2</v>
      </c>
      <c r="I40" s="4">
        <v>0.97090929999999998</v>
      </c>
      <c r="J40" s="3">
        <v>-7.8667500000000001E-2</v>
      </c>
      <c r="K40" s="4">
        <v>5.1428710000000002E-2</v>
      </c>
      <c r="L40" s="2">
        <v>-1.5296415649999999</v>
      </c>
      <c r="M40" s="4">
        <v>0.12610550000000001</v>
      </c>
      <c r="N40" s="1">
        <v>6.8540056000000002E-2</v>
      </c>
      <c r="O40" s="4">
        <v>7.4762720000000005E-2</v>
      </c>
      <c r="P40" s="2">
        <v>0.91676783100000003</v>
      </c>
      <c r="Q40" s="4">
        <v>0.35926429999999998</v>
      </c>
    </row>
    <row r="41" spans="1:17" x14ac:dyDescent="0.2">
      <c r="A41" s="5" t="s">
        <v>62</v>
      </c>
      <c r="B41" s="3">
        <v>-2.4235039999999999E-3</v>
      </c>
      <c r="C41" s="4">
        <v>4.5041810000000002E-2</v>
      </c>
      <c r="D41" s="2">
        <v>-5.3805640000000002E-2</v>
      </c>
      <c r="E41" s="4">
        <v>0.95709</v>
      </c>
      <c r="F41" s="3">
        <v>-1.38675E-2</v>
      </c>
      <c r="G41" s="4">
        <v>7.7263670000000007E-2</v>
      </c>
      <c r="H41" s="2">
        <v>-0.17948278500000001</v>
      </c>
      <c r="I41" s="4">
        <v>0.85755859999999995</v>
      </c>
      <c r="J41" s="3">
        <v>-7.6006500000000005E-2</v>
      </c>
      <c r="K41" s="4">
        <v>4.3992839999999998E-2</v>
      </c>
      <c r="L41" s="2">
        <v>-1.7277016270000001</v>
      </c>
      <c r="M41" s="4">
        <v>8.4041729999999995E-2</v>
      </c>
      <c r="N41" s="1">
        <v>7.7920249999999996E-2</v>
      </c>
      <c r="O41" s="4">
        <v>6.0234030000000001E-2</v>
      </c>
      <c r="P41" s="2">
        <v>1.2936249710000001</v>
      </c>
      <c r="Q41" s="4">
        <v>0.195795</v>
      </c>
    </row>
    <row r="42" spans="1:17" x14ac:dyDescent="0.2">
      <c r="A42" s="5" t="s">
        <v>63</v>
      </c>
      <c r="B42" s="3">
        <v>-0.6097629</v>
      </c>
      <c r="C42" s="4">
        <v>0.18253900000000001</v>
      </c>
      <c r="D42" s="2">
        <v>-3.3404535000000002</v>
      </c>
      <c r="E42" s="4">
        <v>8.3641689999999996E-4</v>
      </c>
      <c r="F42" s="3">
        <v>-0.41614449999999997</v>
      </c>
      <c r="G42" s="4">
        <v>0.30068620000000001</v>
      </c>
      <c r="H42" s="2">
        <v>-1.383982362</v>
      </c>
      <c r="I42" s="4">
        <v>0.16636390000000001</v>
      </c>
      <c r="J42" s="3">
        <v>-0.65376909999999999</v>
      </c>
      <c r="K42" s="4">
        <v>0.16729179999999999</v>
      </c>
      <c r="L42" s="2">
        <v>-3.9079566689999998</v>
      </c>
      <c r="M42" s="4">
        <v>9.3079989999999996E-5</v>
      </c>
      <c r="N42" s="1">
        <v>-0.62701554100000001</v>
      </c>
      <c r="O42" s="4">
        <v>0.26977849999999998</v>
      </c>
      <c r="P42" s="2">
        <v>-2.3241861849999998</v>
      </c>
      <c r="Q42" s="4">
        <v>2.0115520000000001E-2</v>
      </c>
    </row>
    <row r="43" spans="1:17" x14ac:dyDescent="0.2">
      <c r="A43" s="5" t="s">
        <v>64</v>
      </c>
      <c r="B43" s="3">
        <v>-4.3854770000000001E-2</v>
      </c>
      <c r="C43" s="4">
        <v>0.16176160000000001</v>
      </c>
      <c r="D43" s="2">
        <v>-0.27110739</v>
      </c>
      <c r="E43" s="4">
        <v>0.78630840000000002</v>
      </c>
      <c r="F43" s="3">
        <v>2.4881670000000002E-2</v>
      </c>
      <c r="G43" s="4">
        <v>0.27260180000000001</v>
      </c>
      <c r="H43" s="2">
        <v>9.1274781999999999E-2</v>
      </c>
      <c r="I43" s="4">
        <v>0.9272743</v>
      </c>
      <c r="J43" s="3">
        <v>-0.17768120000000001</v>
      </c>
      <c r="K43" s="4">
        <v>0.15139910000000001</v>
      </c>
      <c r="L43" s="2">
        <v>-1.173594437</v>
      </c>
      <c r="M43" s="4">
        <v>0.24055750000000001</v>
      </c>
      <c r="N43" s="1">
        <v>-0.27605400200000002</v>
      </c>
      <c r="O43" s="4">
        <v>0.24534310000000001</v>
      </c>
      <c r="P43" s="2">
        <v>-1.12517537</v>
      </c>
      <c r="Q43" s="4">
        <v>0.26051469999999999</v>
      </c>
    </row>
    <row r="44" spans="1:17" x14ac:dyDescent="0.2">
      <c r="A44" s="5" t="s">
        <v>65</v>
      </c>
      <c r="B44" s="3">
        <v>-0.88855850000000003</v>
      </c>
      <c r="C44" s="4">
        <v>0.20361319999999999</v>
      </c>
      <c r="D44" s="2">
        <v>-4.3639533400000001</v>
      </c>
      <c r="E44" s="4">
        <v>1.277328E-5</v>
      </c>
      <c r="F44" s="3">
        <v>-0.69026880000000002</v>
      </c>
      <c r="G44" s="4">
        <v>0.33642329999999998</v>
      </c>
      <c r="H44" s="2">
        <v>-2.051786559</v>
      </c>
      <c r="I44" s="4">
        <v>4.0190410000000003E-2</v>
      </c>
      <c r="J44" s="3">
        <v>-1.434903</v>
      </c>
      <c r="K44" s="4">
        <v>0.21869830000000001</v>
      </c>
      <c r="L44" s="2">
        <v>-6.5611085999999998</v>
      </c>
      <c r="M44" s="4">
        <v>5.3409200000000003E-11</v>
      </c>
      <c r="N44" s="1">
        <v>-1.215101779</v>
      </c>
      <c r="O44" s="4">
        <v>0.34039930000000002</v>
      </c>
      <c r="P44" s="2">
        <v>-3.5696369880000001</v>
      </c>
      <c r="Q44" s="4">
        <v>3.5747619999999998E-4</v>
      </c>
    </row>
    <row r="45" spans="1:17" x14ac:dyDescent="0.2">
      <c r="A45" s="5" t="s">
        <v>66</v>
      </c>
      <c r="B45" s="3">
        <v>1.855256</v>
      </c>
      <c r="C45" s="4">
        <v>0.20515620000000001</v>
      </c>
      <c r="D45" s="2">
        <v>9.0431368299999999</v>
      </c>
      <c r="E45" s="4">
        <v>1.522391E-19</v>
      </c>
      <c r="F45" s="3">
        <v>1.4752259999999999</v>
      </c>
      <c r="G45" s="4">
        <v>0.3125772</v>
      </c>
      <c r="H45" s="2">
        <v>4.7195575439999997</v>
      </c>
      <c r="I45" s="4">
        <v>2.363582E-6</v>
      </c>
      <c r="J45" s="3">
        <v>1.286573</v>
      </c>
      <c r="K45" s="4">
        <v>0.2044725</v>
      </c>
      <c r="L45" s="2">
        <v>6.292158294</v>
      </c>
      <c r="M45" s="4">
        <v>3.1308199999999998E-10</v>
      </c>
      <c r="N45" s="1">
        <v>1.2850860799999999</v>
      </c>
      <c r="O45" s="4">
        <v>0.28326259999999998</v>
      </c>
      <c r="P45" s="2">
        <v>4.5367303980000004</v>
      </c>
      <c r="Q45" s="4">
        <v>5.713307E-6</v>
      </c>
    </row>
    <row r="46" spans="1:17" x14ac:dyDescent="0.2">
      <c r="A46" s="5" t="s">
        <v>67</v>
      </c>
      <c r="B46" s="3">
        <v>1.3260350000000001</v>
      </c>
      <c r="C46" s="4">
        <v>0.24280270000000001</v>
      </c>
      <c r="D46" s="2">
        <v>5.4613686699999997</v>
      </c>
      <c r="E46" s="4">
        <v>4.724777E-8</v>
      </c>
      <c r="F46" s="3">
        <v>0.99929409999999996</v>
      </c>
      <c r="G46" s="4">
        <v>0.3954126</v>
      </c>
      <c r="H46" s="2">
        <v>2.5272184119999999</v>
      </c>
      <c r="I46" s="4">
        <v>1.1497E-2</v>
      </c>
      <c r="J46" s="3">
        <v>1.212677</v>
      </c>
      <c r="K46" s="4">
        <v>0.23439399999999999</v>
      </c>
      <c r="L46" s="2">
        <v>5.1736694710000002</v>
      </c>
      <c r="M46" s="4">
        <v>2.295407E-7</v>
      </c>
      <c r="N46" s="1">
        <v>1.2131411620000001</v>
      </c>
      <c r="O46" s="4">
        <v>0.32263039999999998</v>
      </c>
      <c r="P46" s="2">
        <v>3.7601573230000001</v>
      </c>
      <c r="Q46" s="4">
        <v>1.698065E-4</v>
      </c>
    </row>
    <row r="47" spans="1:17" x14ac:dyDescent="0.2">
      <c r="A47" s="5" t="s">
        <v>68</v>
      </c>
      <c r="B47" s="3">
        <v>0.87639940000000005</v>
      </c>
      <c r="C47" s="4">
        <v>0.26821270000000003</v>
      </c>
      <c r="D47" s="2">
        <v>3.26755394</v>
      </c>
      <c r="E47" s="4">
        <v>1.0848120000000001E-3</v>
      </c>
      <c r="F47" s="3">
        <v>0.48942849999999999</v>
      </c>
      <c r="G47" s="4">
        <v>0.48017549999999998</v>
      </c>
      <c r="H47" s="2">
        <v>1.019270141</v>
      </c>
      <c r="I47" s="4">
        <v>0.30807469999999998</v>
      </c>
      <c r="J47" s="3">
        <v>0.69090249999999997</v>
      </c>
      <c r="K47" s="4">
        <v>0.26215509999999997</v>
      </c>
      <c r="L47" s="2">
        <v>2.6354718460000002</v>
      </c>
      <c r="M47" s="4">
        <v>8.4020399999999995E-3</v>
      </c>
      <c r="N47" s="1">
        <v>0.50339064200000005</v>
      </c>
      <c r="O47" s="4">
        <v>0.41093459999999998</v>
      </c>
      <c r="P47" s="2">
        <v>1.224989646</v>
      </c>
      <c r="Q47" s="4">
        <v>0.2205791</v>
      </c>
    </row>
    <row r="48" spans="1:17" x14ac:dyDescent="0.2">
      <c r="A48" s="5" t="s">
        <v>69</v>
      </c>
      <c r="B48" s="3">
        <v>0.89925619999999995</v>
      </c>
      <c r="C48" s="4">
        <v>0.28224070000000001</v>
      </c>
      <c r="D48" s="2">
        <v>3.1861322900000002</v>
      </c>
      <c r="E48" s="4">
        <v>1.441887E-3</v>
      </c>
      <c r="F48" s="3">
        <v>0.37614520000000001</v>
      </c>
      <c r="G48" s="4">
        <v>0.53094229999999998</v>
      </c>
      <c r="H48" s="2">
        <v>0.70844828199999998</v>
      </c>
      <c r="I48" s="4">
        <v>0.47866690000000001</v>
      </c>
      <c r="J48" s="3">
        <v>1.0111410000000001</v>
      </c>
      <c r="K48" s="4">
        <v>0.26144469999999997</v>
      </c>
      <c r="L48" s="2">
        <v>3.8675140469999998</v>
      </c>
      <c r="M48" s="4">
        <v>1.099505E-4</v>
      </c>
      <c r="N48" s="1">
        <v>0.95723267499999998</v>
      </c>
      <c r="O48" s="4">
        <v>0.37393270000000001</v>
      </c>
      <c r="P48" s="2">
        <v>2.5599065950000002</v>
      </c>
      <c r="Q48" s="4">
        <v>1.047003E-2</v>
      </c>
    </row>
    <row r="49" spans="1:17" x14ac:dyDescent="0.2">
      <c r="A49" s="5" t="s">
        <v>70</v>
      </c>
      <c r="B49" s="3">
        <v>0.72555289999999995</v>
      </c>
      <c r="C49" s="4">
        <v>0.27055970000000001</v>
      </c>
      <c r="D49" s="2">
        <v>2.6816740399999999</v>
      </c>
      <c r="E49" s="4">
        <v>7.3254799999999997E-3</v>
      </c>
      <c r="F49" s="3">
        <v>0.6628018</v>
      </c>
      <c r="G49" s="4">
        <v>0.44410129999999998</v>
      </c>
      <c r="H49" s="2">
        <v>1.492456341</v>
      </c>
      <c r="I49" s="4">
        <v>0.13557959999999999</v>
      </c>
      <c r="J49" s="3">
        <v>0.61077720000000002</v>
      </c>
      <c r="K49" s="4">
        <v>0.25992500000000002</v>
      </c>
      <c r="L49" s="2">
        <v>2.3498206860000002</v>
      </c>
      <c r="M49" s="4">
        <v>1.8782460000000001E-2</v>
      </c>
      <c r="N49" s="1">
        <v>0.25785582099999999</v>
      </c>
      <c r="O49" s="4">
        <v>0.43770920000000002</v>
      </c>
      <c r="P49" s="2">
        <v>0.58910305699999999</v>
      </c>
      <c r="Q49" s="4">
        <v>0.55579210000000001</v>
      </c>
    </row>
    <row r="50" spans="1:17" x14ac:dyDescent="0.2">
      <c r="A50" s="5" t="s">
        <v>71</v>
      </c>
      <c r="B50" s="3">
        <v>1.031647</v>
      </c>
      <c r="C50" s="4">
        <v>0.33403929999999998</v>
      </c>
      <c r="D50" s="2">
        <v>3.0884002700000002</v>
      </c>
      <c r="E50" s="4">
        <v>2.0123720000000001E-3</v>
      </c>
      <c r="F50" s="3">
        <v>1.7448319999999999</v>
      </c>
      <c r="G50" s="4">
        <v>0.4116726</v>
      </c>
      <c r="H50" s="2">
        <v>4.2383985559999999</v>
      </c>
      <c r="I50" s="4">
        <v>2.251199E-5</v>
      </c>
      <c r="J50" s="3">
        <v>1.382879</v>
      </c>
      <c r="K50" s="4">
        <v>0.30379139999999999</v>
      </c>
      <c r="L50" s="2">
        <v>4.5520656349999999</v>
      </c>
      <c r="M50" s="4">
        <v>5.3121759999999999E-6</v>
      </c>
      <c r="N50" s="1">
        <v>0.48916412500000001</v>
      </c>
      <c r="O50" s="4">
        <v>0.53412979999999999</v>
      </c>
      <c r="P50" s="2">
        <v>0.91581500199999999</v>
      </c>
      <c r="Q50" s="4">
        <v>0.35976390000000003</v>
      </c>
    </row>
    <row r="51" spans="1:17" x14ac:dyDescent="0.2">
      <c r="A51" s="5" t="s">
        <v>72</v>
      </c>
      <c r="B51" s="3">
        <v>1.3034600000000001</v>
      </c>
      <c r="C51" s="4">
        <v>0.33470169999999999</v>
      </c>
      <c r="D51" s="2">
        <v>3.8943918399999999</v>
      </c>
      <c r="E51" s="4">
        <v>9.8445399999999998E-5</v>
      </c>
      <c r="F51" s="3">
        <v>0.65102230000000005</v>
      </c>
      <c r="G51" s="4">
        <v>0.61290449999999996</v>
      </c>
      <c r="H51" s="2">
        <v>1.0621920540000001</v>
      </c>
      <c r="I51" s="4">
        <v>0.28814849999999997</v>
      </c>
      <c r="J51" s="3">
        <v>1.475714</v>
      </c>
      <c r="K51" s="4">
        <v>0.31734630000000003</v>
      </c>
      <c r="L51" s="2">
        <v>4.6501705309999997</v>
      </c>
      <c r="M51" s="4">
        <v>3.3166070000000001E-6</v>
      </c>
      <c r="N51" s="1">
        <v>0.87486085599999996</v>
      </c>
      <c r="O51" s="4">
        <v>0.48890080000000002</v>
      </c>
      <c r="P51" s="2">
        <v>1.789444571</v>
      </c>
      <c r="Q51" s="4">
        <v>7.3543250000000004E-2</v>
      </c>
    </row>
    <row r="52" spans="1:17" x14ac:dyDescent="0.2">
      <c r="A52" s="5" t="s">
        <v>73</v>
      </c>
      <c r="B52" s="3">
        <v>1.549474</v>
      </c>
      <c r="C52" s="4">
        <v>0.41047909999999999</v>
      </c>
      <c r="D52" s="2">
        <v>3.7747947800000001</v>
      </c>
      <c r="E52" s="4">
        <v>1.6013940000000001E-4</v>
      </c>
      <c r="F52" s="3">
        <v>1.8524160000000001</v>
      </c>
      <c r="G52" s="4">
        <v>0.51527109999999998</v>
      </c>
      <c r="H52" s="2">
        <v>3.5950321999999999</v>
      </c>
      <c r="I52" s="4">
        <v>3.2435150000000002E-4</v>
      </c>
      <c r="J52" s="3">
        <v>0.76252489999999995</v>
      </c>
      <c r="K52" s="4">
        <v>0.44769740000000002</v>
      </c>
      <c r="L52" s="2">
        <v>1.7032148620000001</v>
      </c>
      <c r="M52" s="4">
        <v>8.8527869999999995E-2</v>
      </c>
      <c r="N52" s="1">
        <v>1.196804312</v>
      </c>
      <c r="O52" s="4">
        <v>0.5549887</v>
      </c>
      <c r="P52" s="2">
        <v>2.1564482410000001</v>
      </c>
      <c r="Q52" s="4">
        <v>3.1048679999999999E-2</v>
      </c>
    </row>
    <row r="53" spans="1:17" x14ac:dyDescent="0.2">
      <c r="A53" s="5" t="s">
        <v>74</v>
      </c>
      <c r="B53" s="3">
        <v>1.1770510000000001</v>
      </c>
      <c r="C53" s="4">
        <v>0.4596384</v>
      </c>
      <c r="D53" s="2">
        <v>2.56082001</v>
      </c>
      <c r="E53" s="4">
        <v>1.044254E-2</v>
      </c>
      <c r="F53" s="3">
        <v>1.40906</v>
      </c>
      <c r="G53" s="4">
        <v>0.63503909999999997</v>
      </c>
      <c r="H53" s="2">
        <v>2.218854823</v>
      </c>
      <c r="I53" s="4">
        <v>2.6496599999999999E-2</v>
      </c>
      <c r="J53" s="3">
        <v>0.53032420000000002</v>
      </c>
      <c r="K53" s="4">
        <v>0.5135478</v>
      </c>
      <c r="L53" s="2">
        <v>1.032667515</v>
      </c>
      <c r="M53" s="4">
        <v>0.30175950000000001</v>
      </c>
      <c r="N53" s="1">
        <v>0.57674400400000003</v>
      </c>
      <c r="O53" s="4">
        <v>0.74985349999999995</v>
      </c>
      <c r="P53" s="2">
        <v>0.76914224099999995</v>
      </c>
      <c r="Q53" s="4">
        <v>0.4418089</v>
      </c>
    </row>
    <row r="54" spans="1:17" x14ac:dyDescent="0.2">
      <c r="A54" s="5" t="s">
        <v>75</v>
      </c>
      <c r="B54" s="3">
        <v>0.80034810000000001</v>
      </c>
      <c r="C54" s="4">
        <v>0.38783570000000001</v>
      </c>
      <c r="D54" s="2">
        <v>2.0636269299999999</v>
      </c>
      <c r="E54" s="4">
        <v>3.90531E-2</v>
      </c>
      <c r="F54" s="3">
        <v>1.0922970000000001</v>
      </c>
      <c r="G54" s="4">
        <v>0.54421529999999996</v>
      </c>
      <c r="H54" s="2">
        <v>2.007104338</v>
      </c>
      <c r="I54" s="4">
        <v>4.4738550000000002E-2</v>
      </c>
      <c r="J54" s="3">
        <v>0.23175609999999999</v>
      </c>
      <c r="K54" s="4">
        <v>0.42315320000000001</v>
      </c>
      <c r="L54" s="2">
        <v>0.54768854499999997</v>
      </c>
      <c r="M54" s="4">
        <v>0.58390580000000003</v>
      </c>
      <c r="N54" s="1">
        <v>0.98872675600000004</v>
      </c>
      <c r="O54" s="4">
        <v>0.49205510000000002</v>
      </c>
      <c r="P54" s="2">
        <v>2.0093823240000002</v>
      </c>
      <c r="Q54" s="4">
        <v>4.4496599999999997E-2</v>
      </c>
    </row>
    <row r="55" spans="1:17" x14ac:dyDescent="0.2">
      <c r="A55" s="5" t="s">
        <v>76</v>
      </c>
      <c r="B55" s="3">
        <v>-11.540990000000001</v>
      </c>
      <c r="C55" s="4">
        <v>535.41120000000001</v>
      </c>
      <c r="D55" s="2">
        <v>-2.1555370000000001E-2</v>
      </c>
      <c r="E55" s="4">
        <v>0.98280259999999997</v>
      </c>
      <c r="F55" s="3">
        <v>-10.32578</v>
      </c>
      <c r="G55" s="4">
        <v>535.41120000000001</v>
      </c>
      <c r="H55" s="2">
        <v>-1.9285705E-2</v>
      </c>
      <c r="I55" s="4">
        <v>0.98461319999999997</v>
      </c>
      <c r="J55" s="3">
        <v>-10.79922</v>
      </c>
      <c r="K55" s="4">
        <v>324.74369999999999</v>
      </c>
      <c r="L55" s="2">
        <v>-3.3254607999999998E-2</v>
      </c>
      <c r="M55" s="4">
        <v>0.97347159999999999</v>
      </c>
      <c r="N55" s="1">
        <v>-10.671780836</v>
      </c>
      <c r="O55" s="4">
        <v>535.41120000000001</v>
      </c>
      <c r="P55" s="2">
        <v>-1.9931935000000001E-2</v>
      </c>
      <c r="Q55" s="4">
        <v>0.98409769999999996</v>
      </c>
    </row>
    <row r="56" spans="1:17" x14ac:dyDescent="0.2">
      <c r="A56" s="5" t="s">
        <v>77</v>
      </c>
      <c r="B56" s="3">
        <v>0.84374640000000001</v>
      </c>
      <c r="C56" s="4">
        <v>0.47453440000000002</v>
      </c>
      <c r="D56" s="2">
        <v>1.77805127</v>
      </c>
      <c r="E56" s="4">
        <v>7.5395429999999999E-2</v>
      </c>
      <c r="F56" s="3">
        <v>1.2605249999999999</v>
      </c>
      <c r="G56" s="4">
        <v>0.62936389999999998</v>
      </c>
      <c r="H56" s="2">
        <v>2.0028556649999998</v>
      </c>
      <c r="I56" s="4">
        <v>4.5192780000000002E-2</v>
      </c>
      <c r="J56" s="3">
        <v>8.8795499999999999E-2</v>
      </c>
      <c r="K56" s="4">
        <v>0.55001080000000002</v>
      </c>
      <c r="L56" s="2">
        <v>0.16144317799999999</v>
      </c>
      <c r="M56" s="4">
        <v>0.87174439999999997</v>
      </c>
      <c r="N56" s="1">
        <v>0.89728778200000003</v>
      </c>
      <c r="O56" s="4">
        <v>0.62546449999999998</v>
      </c>
      <c r="P56" s="2">
        <v>1.4345943729999999</v>
      </c>
      <c r="Q56" s="4">
        <v>0.1514027</v>
      </c>
    </row>
    <row r="57" spans="1:17" x14ac:dyDescent="0.2">
      <c r="A57" s="5" t="s">
        <v>78</v>
      </c>
      <c r="B57" s="3">
        <v>0.96515099999999998</v>
      </c>
      <c r="C57" s="4">
        <v>0.52657759999999998</v>
      </c>
      <c r="D57" s="2">
        <v>1.83287534</v>
      </c>
      <c r="E57" s="4">
        <v>6.6821110000000003E-2</v>
      </c>
      <c r="F57" s="3">
        <v>-13.359970000000001</v>
      </c>
      <c r="G57" s="4">
        <v>550.49329999999998</v>
      </c>
      <c r="H57" s="2">
        <v>-2.426909E-2</v>
      </c>
      <c r="I57" s="4">
        <v>0.98063800000000001</v>
      </c>
      <c r="J57" s="3">
        <v>0.72665020000000002</v>
      </c>
      <c r="K57" s="4">
        <v>0.52567549999999996</v>
      </c>
      <c r="L57" s="2">
        <v>1.382316895</v>
      </c>
      <c r="M57" s="4">
        <v>0.16687440000000001</v>
      </c>
      <c r="N57" s="1">
        <v>0.74122052000000005</v>
      </c>
      <c r="O57" s="4">
        <v>0.75571330000000003</v>
      </c>
      <c r="P57" s="2">
        <v>0.98082241000000003</v>
      </c>
      <c r="Q57" s="4">
        <v>0.32668029999999998</v>
      </c>
    </row>
    <row r="58" spans="1:17" x14ac:dyDescent="0.2">
      <c r="A58" s="5" t="s">
        <v>79</v>
      </c>
      <c r="B58" s="3">
        <v>-13.59394</v>
      </c>
      <c r="C58" s="4">
        <v>460.2371</v>
      </c>
      <c r="D58" s="2">
        <v>-2.953683E-2</v>
      </c>
      <c r="E58" s="4">
        <v>0.97643639999999998</v>
      </c>
      <c r="F58" s="3">
        <v>-13.354200000000001</v>
      </c>
      <c r="G58" s="4">
        <v>758.80269999999996</v>
      </c>
      <c r="H58" s="2">
        <v>-1.7599043000000002E-2</v>
      </c>
      <c r="I58" s="4">
        <v>0.98595869999999997</v>
      </c>
      <c r="J58" s="3">
        <v>-0.45394669999999998</v>
      </c>
      <c r="K58" s="4">
        <v>1.056297</v>
      </c>
      <c r="L58" s="2">
        <v>-0.42975290199999999</v>
      </c>
      <c r="M58" s="4">
        <v>0.66737539999999995</v>
      </c>
      <c r="N58" s="1">
        <v>-12.703218228000001</v>
      </c>
      <c r="O58" s="4">
        <v>460.2371</v>
      </c>
      <c r="P58" s="2">
        <v>-2.7601463999999999E-2</v>
      </c>
      <c r="Q58" s="4">
        <v>0.97797999999999996</v>
      </c>
    </row>
    <row r="59" spans="1:17" x14ac:dyDescent="0.2">
      <c r="A59" s="5" t="s">
        <v>80</v>
      </c>
      <c r="B59" s="3">
        <v>1.069426</v>
      </c>
      <c r="C59" s="4">
        <v>0.84010240000000003</v>
      </c>
      <c r="D59" s="2">
        <v>1.2729706300000001</v>
      </c>
      <c r="E59" s="4">
        <v>0.2030285</v>
      </c>
      <c r="F59" s="3">
        <v>2.331029</v>
      </c>
      <c r="G59" s="4">
        <v>0.84677670000000005</v>
      </c>
      <c r="H59" s="2">
        <v>2.7528262730000002</v>
      </c>
      <c r="I59" s="4">
        <v>5.9083240000000004E-3</v>
      </c>
      <c r="J59" s="3">
        <v>2.0476930000000002</v>
      </c>
      <c r="K59" s="4">
        <v>0.766953</v>
      </c>
      <c r="L59" s="2">
        <v>2.669906691</v>
      </c>
      <c r="M59" s="4">
        <v>7.5872329999999997E-3</v>
      </c>
      <c r="N59" s="1">
        <v>1.085111599</v>
      </c>
      <c r="O59" s="4">
        <v>1.0857289999999999</v>
      </c>
      <c r="P59" s="2">
        <v>0.99943135800000005</v>
      </c>
      <c r="Q59" s="4">
        <v>0.31758579999999997</v>
      </c>
    </row>
    <row r="60" spans="1:17" x14ac:dyDescent="0.2">
      <c r="A60" s="5" t="s">
        <v>81</v>
      </c>
      <c r="B60" s="3">
        <v>1.208415</v>
      </c>
      <c r="C60" s="4">
        <v>0.54475980000000002</v>
      </c>
      <c r="D60" s="2">
        <v>2.2182523500000002</v>
      </c>
      <c r="E60" s="4">
        <v>2.653763E-2</v>
      </c>
      <c r="F60" s="3">
        <v>0.5166153</v>
      </c>
      <c r="G60" s="4">
        <v>1.040883</v>
      </c>
      <c r="H60" s="2">
        <v>0.49632413199999997</v>
      </c>
      <c r="I60" s="4">
        <v>0.61966569999999999</v>
      </c>
      <c r="J60" s="3">
        <v>1.2525230000000001</v>
      </c>
      <c r="K60" s="4">
        <v>0.52114179999999999</v>
      </c>
      <c r="L60" s="2">
        <v>2.4034203430000001</v>
      </c>
      <c r="M60" s="4">
        <v>1.6242510000000002E-2</v>
      </c>
      <c r="N60" s="1">
        <v>1.4292498220000001</v>
      </c>
      <c r="O60" s="4">
        <v>0.65013109999999996</v>
      </c>
      <c r="P60" s="2">
        <v>2.1984024880000002</v>
      </c>
      <c r="Q60" s="4">
        <v>2.7920440000000001E-2</v>
      </c>
    </row>
  </sheetData>
  <conditionalFormatting sqref="E1:E1048576 I1:I1048576 M1:M1048576 Q1:Q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282E-B181-8C44-A5E0-7CFC83E81BA0}">
  <dimension ref="A1:M68"/>
  <sheetViews>
    <sheetView topLeftCell="A34" workbookViewId="0"/>
  </sheetViews>
  <sheetFormatPr baseColWidth="10" defaultRowHeight="14" x14ac:dyDescent="0.15"/>
  <cols>
    <col min="1" max="1" width="20.5" style="30" customWidth="1"/>
    <col min="2" max="2" width="6.33203125" style="31" bestFit="1" customWidth="1"/>
    <col min="3" max="3" width="8.33203125" style="32" bestFit="1" customWidth="1"/>
    <col min="4" max="4" width="2.1640625" style="32" bestFit="1" customWidth="1"/>
    <col min="5" max="5" width="5.1640625" style="31" bestFit="1" customWidth="1"/>
    <col min="6" max="6" width="8.33203125" style="32" bestFit="1" customWidth="1"/>
    <col min="7" max="7" width="2.1640625" style="32" bestFit="1" customWidth="1"/>
    <col min="8" max="8" width="7.5" style="31" bestFit="1" customWidth="1"/>
    <col min="9" max="9" width="8.33203125" style="32" bestFit="1" customWidth="1"/>
    <col min="10" max="10" width="2.1640625" style="32" bestFit="1" customWidth="1"/>
    <col min="11" max="11" width="5.1640625" style="31" bestFit="1" customWidth="1"/>
    <col min="12" max="12" width="8.33203125" style="32" bestFit="1" customWidth="1"/>
    <col min="13" max="13" width="2.1640625" style="32" bestFit="1" customWidth="1"/>
    <col min="14" max="16384" width="10.83203125" style="24"/>
  </cols>
  <sheetData>
    <row r="1" spans="1:13" s="22" customFormat="1" ht="16" customHeight="1" x14ac:dyDescent="0.15">
      <c r="A1" s="17" t="s">
        <v>104</v>
      </c>
      <c r="B1" s="18"/>
      <c r="C1" s="19"/>
      <c r="D1" s="19"/>
      <c r="E1" s="18"/>
      <c r="F1" s="19"/>
      <c r="G1" s="19"/>
      <c r="H1" s="18"/>
      <c r="I1" s="20"/>
      <c r="J1" s="20"/>
      <c r="K1" s="21"/>
      <c r="L1" s="20"/>
      <c r="M1" s="20"/>
    </row>
    <row r="2" spans="1:13" x14ac:dyDescent="0.15">
      <c r="A2" s="23"/>
      <c r="B2" s="41" t="s">
        <v>117</v>
      </c>
      <c r="C2" s="41"/>
      <c r="D2" s="41"/>
      <c r="E2" s="41" t="s">
        <v>121</v>
      </c>
      <c r="F2" s="41"/>
      <c r="G2" s="41"/>
      <c r="H2" s="41" t="s">
        <v>123</v>
      </c>
      <c r="I2" s="41"/>
      <c r="J2" s="41"/>
      <c r="K2" s="41" t="s">
        <v>125</v>
      </c>
      <c r="L2" s="41"/>
      <c r="M2" s="41"/>
    </row>
    <row r="3" spans="1:13" ht="15" x14ac:dyDescent="0.15">
      <c r="A3" s="23" t="s">
        <v>107</v>
      </c>
      <c r="B3" s="18" t="s">
        <v>179</v>
      </c>
      <c r="C3" s="19" t="s">
        <v>204</v>
      </c>
      <c r="D3" s="19"/>
      <c r="E3" s="18" t="s">
        <v>179</v>
      </c>
      <c r="F3" s="19" t="s">
        <v>204</v>
      </c>
      <c r="G3" s="19"/>
      <c r="H3" s="18" t="s">
        <v>179</v>
      </c>
      <c r="I3" s="19" t="s">
        <v>204</v>
      </c>
      <c r="J3" s="19"/>
      <c r="K3" s="18" t="s">
        <v>179</v>
      </c>
      <c r="L3" s="19" t="s">
        <v>204</v>
      </c>
      <c r="M3" s="20"/>
    </row>
    <row r="4" spans="1:13" ht="15" x14ac:dyDescent="0.15">
      <c r="A4" s="25" t="s">
        <v>109</v>
      </c>
      <c r="B4" s="26">
        <v>1.1000000000000001</v>
      </c>
      <c r="C4" s="27">
        <v>2.4999999999999999E-49</v>
      </c>
      <c r="D4" s="27" t="s">
        <v>180</v>
      </c>
      <c r="E4" s="26">
        <v>1.1000000000000001</v>
      </c>
      <c r="F4" s="27">
        <v>6.7E-15</v>
      </c>
      <c r="G4" s="27" t="s">
        <v>180</v>
      </c>
      <c r="H4" s="26">
        <v>1.1000000000000001</v>
      </c>
      <c r="I4" s="27">
        <v>4.9999999999999997E-50</v>
      </c>
      <c r="J4" s="27" t="s">
        <v>180</v>
      </c>
      <c r="K4" s="26">
        <v>1</v>
      </c>
      <c r="L4" s="27">
        <v>2.8000000000000001E-16</v>
      </c>
      <c r="M4" s="27" t="s">
        <v>180</v>
      </c>
    </row>
    <row r="5" spans="1:13" ht="15" x14ac:dyDescent="0.15">
      <c r="A5" s="25" t="s">
        <v>185</v>
      </c>
      <c r="B5" s="26">
        <v>1</v>
      </c>
      <c r="C5" s="27">
        <v>9.7999999999999996E-22</v>
      </c>
      <c r="D5" s="27" t="s">
        <v>180</v>
      </c>
      <c r="E5" s="26">
        <v>1</v>
      </c>
      <c r="F5" s="27">
        <v>1.5E-3</v>
      </c>
      <c r="G5" s="27" t="s">
        <v>180</v>
      </c>
      <c r="H5" s="26">
        <v>1</v>
      </c>
      <c r="I5" s="27">
        <v>3.8999999999999998E-3</v>
      </c>
      <c r="J5" s="27" t="s">
        <v>180</v>
      </c>
      <c r="K5" s="26">
        <v>1</v>
      </c>
      <c r="L5" s="27">
        <v>3.1E-2</v>
      </c>
      <c r="M5" s="27" t="s">
        <v>180</v>
      </c>
    </row>
    <row r="6" spans="1:13" ht="15" x14ac:dyDescent="0.15">
      <c r="A6" s="25" t="s">
        <v>111</v>
      </c>
      <c r="B6" s="26">
        <v>1.1000000000000001</v>
      </c>
      <c r="C6" s="27">
        <v>1.2999999999999999E-45</v>
      </c>
      <c r="D6" s="27" t="s">
        <v>180</v>
      </c>
      <c r="E6" s="26">
        <v>1.1000000000000001</v>
      </c>
      <c r="F6" s="27">
        <v>2.2E-16</v>
      </c>
      <c r="G6" s="27" t="s">
        <v>180</v>
      </c>
      <c r="H6" s="26">
        <v>1.1000000000000001</v>
      </c>
      <c r="I6" s="27">
        <v>2.3E-65</v>
      </c>
      <c r="J6" s="27" t="s">
        <v>180</v>
      </c>
      <c r="K6" s="26">
        <v>1.1000000000000001</v>
      </c>
      <c r="L6" s="27">
        <v>7.8000000000000001E-21</v>
      </c>
      <c r="M6" s="27" t="s">
        <v>180</v>
      </c>
    </row>
    <row r="7" spans="1:13" ht="15" x14ac:dyDescent="0.15">
      <c r="A7" s="25" t="s">
        <v>4</v>
      </c>
      <c r="B7" s="26">
        <v>0.7</v>
      </c>
      <c r="C7" s="27">
        <v>1.4999999999999999E-2</v>
      </c>
      <c r="D7" s="27" t="s">
        <v>180</v>
      </c>
      <c r="E7" s="26">
        <v>1.1000000000000001</v>
      </c>
      <c r="F7" s="27">
        <v>0.65</v>
      </c>
      <c r="G7" s="27"/>
      <c r="H7" s="26">
        <v>0.7</v>
      </c>
      <c r="I7" s="27">
        <v>3.8E-3</v>
      </c>
      <c r="J7" s="27" t="s">
        <v>180</v>
      </c>
      <c r="K7" s="26">
        <v>0.9</v>
      </c>
      <c r="L7" s="27">
        <v>0.48</v>
      </c>
      <c r="M7" s="27"/>
    </row>
    <row r="8" spans="1:13" x14ac:dyDescent="0.15">
      <c r="A8" s="23"/>
      <c r="B8" s="26"/>
      <c r="C8" s="27"/>
      <c r="D8" s="27"/>
      <c r="E8" s="26"/>
      <c r="F8" s="27"/>
      <c r="G8" s="27"/>
      <c r="H8" s="26"/>
      <c r="I8" s="27"/>
      <c r="J8" s="27"/>
      <c r="K8" s="26"/>
      <c r="L8" s="27"/>
      <c r="M8" s="27"/>
    </row>
    <row r="9" spans="1:13" ht="15" x14ac:dyDescent="0.15">
      <c r="A9" s="23" t="s">
        <v>115</v>
      </c>
      <c r="B9" s="21"/>
      <c r="C9" s="20"/>
      <c r="D9" s="27"/>
      <c r="E9" s="21"/>
      <c r="F9" s="20"/>
      <c r="G9" s="27"/>
      <c r="H9" s="21"/>
      <c r="I9" s="20"/>
      <c r="J9" s="27"/>
      <c r="K9" s="21"/>
      <c r="L9" s="20"/>
      <c r="M9" s="27"/>
    </row>
    <row r="10" spans="1:13" ht="15" x14ac:dyDescent="0.15">
      <c r="A10" s="25" t="s">
        <v>117</v>
      </c>
      <c r="B10" s="26"/>
      <c r="C10" s="27"/>
      <c r="D10" s="27"/>
      <c r="E10" s="26">
        <v>25.4</v>
      </c>
      <c r="F10" s="27">
        <v>1.6E-27</v>
      </c>
      <c r="G10" s="27"/>
      <c r="H10" s="26">
        <v>12.2</v>
      </c>
      <c r="I10" s="27">
        <v>4.7999999999999998E-49</v>
      </c>
      <c r="J10" s="27"/>
      <c r="K10" s="26">
        <v>7.9</v>
      </c>
      <c r="L10" s="27">
        <v>2.8E-19</v>
      </c>
      <c r="M10" s="27"/>
    </row>
    <row r="11" spans="1:13" ht="15" x14ac:dyDescent="0.15">
      <c r="A11" s="25" t="s">
        <v>121</v>
      </c>
      <c r="B11" s="26">
        <v>25.4</v>
      </c>
      <c r="C11" s="27">
        <v>1.6E-27</v>
      </c>
      <c r="D11" s="27" t="s">
        <v>180</v>
      </c>
      <c r="E11" s="26"/>
      <c r="F11" s="27"/>
      <c r="G11" s="27" t="s">
        <v>180</v>
      </c>
      <c r="H11" s="26">
        <v>9.3000000000000007</v>
      </c>
      <c r="I11" s="27">
        <v>8.9999999999999996E-17</v>
      </c>
      <c r="J11" s="27" t="s">
        <v>180</v>
      </c>
      <c r="K11" s="26">
        <v>6</v>
      </c>
      <c r="L11" s="27">
        <v>4.3000000000000001E-8</v>
      </c>
      <c r="M11" s="27" t="s">
        <v>180</v>
      </c>
    </row>
    <row r="12" spans="1:13" ht="15" x14ac:dyDescent="0.15">
      <c r="A12" s="25" t="s">
        <v>123</v>
      </c>
      <c r="B12" s="26">
        <v>12.2</v>
      </c>
      <c r="C12" s="27">
        <v>4.7999999999999998E-49</v>
      </c>
      <c r="D12" s="27" t="s">
        <v>180</v>
      </c>
      <c r="E12" s="26">
        <v>9.3000000000000007</v>
      </c>
      <c r="F12" s="27">
        <v>8.9000000000000004E-17</v>
      </c>
      <c r="G12" s="27" t="s">
        <v>180</v>
      </c>
      <c r="H12" s="26"/>
      <c r="I12" s="27"/>
      <c r="J12" s="27" t="s">
        <v>180</v>
      </c>
      <c r="K12" s="26">
        <v>13.7</v>
      </c>
      <c r="L12" s="27">
        <v>2.2E-28</v>
      </c>
      <c r="M12" s="27" t="s">
        <v>180</v>
      </c>
    </row>
    <row r="13" spans="1:13" ht="15" x14ac:dyDescent="0.15">
      <c r="A13" s="25" t="s">
        <v>125</v>
      </c>
      <c r="B13" s="26">
        <v>7.9</v>
      </c>
      <c r="C13" s="27">
        <v>2.8E-19</v>
      </c>
      <c r="D13" s="27" t="s">
        <v>180</v>
      </c>
      <c r="E13" s="26">
        <v>6</v>
      </c>
      <c r="F13" s="27">
        <v>4.3000000000000001E-8</v>
      </c>
      <c r="G13" s="27" t="s">
        <v>180</v>
      </c>
      <c r="H13" s="26">
        <v>13.7</v>
      </c>
      <c r="I13" s="27">
        <v>2.2E-28</v>
      </c>
      <c r="J13" s="27" t="s">
        <v>180</v>
      </c>
      <c r="K13" s="26"/>
      <c r="L13" s="27"/>
      <c r="M13" s="27" t="s">
        <v>180</v>
      </c>
    </row>
    <row r="14" spans="1:13" ht="15" x14ac:dyDescent="0.15">
      <c r="A14" s="25" t="s">
        <v>129</v>
      </c>
      <c r="B14" s="26">
        <v>6.6</v>
      </c>
      <c r="C14" s="27">
        <v>3.3999999999999998E-9</v>
      </c>
      <c r="D14" s="27" t="s">
        <v>180</v>
      </c>
      <c r="E14" s="26">
        <v>5.6</v>
      </c>
      <c r="F14" s="27">
        <v>8.1000000000000004E-5</v>
      </c>
      <c r="G14" s="27" t="s">
        <v>180</v>
      </c>
      <c r="H14" s="26">
        <v>286</v>
      </c>
      <c r="I14" s="27">
        <v>2.4999999999999999E-8</v>
      </c>
      <c r="J14" s="27" t="s">
        <v>180</v>
      </c>
      <c r="K14" s="26">
        <v>19.100000000000001</v>
      </c>
      <c r="L14" s="27">
        <v>1.8999999999999999E-18</v>
      </c>
      <c r="M14" s="27" t="s">
        <v>180</v>
      </c>
    </row>
    <row r="15" spans="1:13" ht="15" x14ac:dyDescent="0.15">
      <c r="A15" s="25" t="s">
        <v>127</v>
      </c>
      <c r="B15" s="26">
        <v>10.5</v>
      </c>
      <c r="C15" s="27">
        <v>6.6000000000000005E-38</v>
      </c>
      <c r="D15" s="27" t="s">
        <v>180</v>
      </c>
      <c r="E15" s="26">
        <v>8.1</v>
      </c>
      <c r="F15" s="27">
        <v>1.4E-14</v>
      </c>
      <c r="G15" s="27" t="s">
        <v>180</v>
      </c>
      <c r="H15" s="26">
        <v>1492.5</v>
      </c>
      <c r="I15" s="27">
        <v>3.8000000000000003E-24</v>
      </c>
      <c r="J15" s="27" t="s">
        <v>180</v>
      </c>
      <c r="K15" s="26">
        <v>14.5</v>
      </c>
      <c r="L15" s="27">
        <v>3.8000000000000003E-30</v>
      </c>
      <c r="M15" s="27" t="s">
        <v>180</v>
      </c>
    </row>
    <row r="16" spans="1:13" ht="15" x14ac:dyDescent="0.15">
      <c r="A16" s="25" t="s">
        <v>133</v>
      </c>
      <c r="B16" s="26">
        <v>36.200000000000003</v>
      </c>
      <c r="C16" s="27">
        <v>2.0999999999999999E-8</v>
      </c>
      <c r="D16" s="27" t="s">
        <v>180</v>
      </c>
      <c r="E16" s="26">
        <v>11.4</v>
      </c>
      <c r="F16" s="27">
        <v>9.3000000000000007E-6</v>
      </c>
      <c r="G16" s="27" t="s">
        <v>180</v>
      </c>
      <c r="H16" s="26">
        <v>19.600000000000001</v>
      </c>
      <c r="I16" s="27">
        <v>2.3999999999999998E-7</v>
      </c>
      <c r="J16" s="27" t="s">
        <v>180</v>
      </c>
      <c r="K16" s="26">
        <v>6.1</v>
      </c>
      <c r="L16" s="27">
        <v>2.0999999999999999E-3</v>
      </c>
      <c r="M16" s="27" t="s">
        <v>180</v>
      </c>
    </row>
    <row r="17" spans="1:13" ht="15" x14ac:dyDescent="0.15">
      <c r="A17" s="25" t="s">
        <v>131</v>
      </c>
      <c r="B17" s="26">
        <v>198.3</v>
      </c>
      <c r="C17" s="27">
        <v>2.3999999999999998E-7</v>
      </c>
      <c r="D17" s="27" t="s">
        <v>180</v>
      </c>
      <c r="E17" s="26">
        <v>16.8</v>
      </c>
      <c r="F17" s="27">
        <v>1.4000000000000001E-10</v>
      </c>
      <c r="G17" s="27" t="s">
        <v>180</v>
      </c>
      <c r="H17" s="26">
        <v>32.799999999999997</v>
      </c>
      <c r="I17" s="27">
        <v>2.3000000000000001E-10</v>
      </c>
      <c r="J17" s="27" t="s">
        <v>180</v>
      </c>
      <c r="K17" s="26">
        <v>14.1</v>
      </c>
      <c r="L17" s="27">
        <v>7.8999999999999996E-10</v>
      </c>
      <c r="M17" s="27" t="s">
        <v>180</v>
      </c>
    </row>
    <row r="18" spans="1:13" x14ac:dyDescent="0.15">
      <c r="A18" s="23"/>
      <c r="B18" s="26"/>
      <c r="C18" s="27"/>
      <c r="D18" s="27"/>
      <c r="E18" s="26"/>
      <c r="F18" s="27"/>
      <c r="G18" s="27"/>
      <c r="H18" s="26"/>
      <c r="I18" s="27"/>
      <c r="J18" s="27"/>
      <c r="K18" s="26"/>
      <c r="L18" s="27"/>
      <c r="M18" s="27"/>
    </row>
    <row r="19" spans="1:13" ht="15" x14ac:dyDescent="0.15">
      <c r="A19" s="23" t="s">
        <v>135</v>
      </c>
      <c r="B19" s="26"/>
      <c r="C19" s="27"/>
      <c r="D19" s="27"/>
      <c r="E19" s="26"/>
      <c r="F19" s="27"/>
      <c r="G19" s="27"/>
      <c r="H19" s="26"/>
      <c r="I19" s="27"/>
      <c r="J19" s="27"/>
      <c r="K19" s="26"/>
      <c r="L19" s="27"/>
      <c r="M19" s="27"/>
    </row>
    <row r="20" spans="1:13" ht="15" x14ac:dyDescent="0.15">
      <c r="A20" s="25" t="s">
        <v>19</v>
      </c>
      <c r="B20" s="26">
        <v>1.5</v>
      </c>
      <c r="C20" s="27">
        <v>0.14000000000000001</v>
      </c>
      <c r="D20" s="27"/>
      <c r="E20" s="26">
        <v>1</v>
      </c>
      <c r="F20" s="27">
        <v>0.92</v>
      </c>
      <c r="G20" s="27"/>
      <c r="H20" s="26">
        <v>1.5</v>
      </c>
      <c r="I20" s="27">
        <v>0.12</v>
      </c>
      <c r="J20" s="27"/>
      <c r="K20" s="26">
        <v>1.4</v>
      </c>
      <c r="L20" s="27">
        <v>0.4</v>
      </c>
      <c r="M20" s="27"/>
    </row>
    <row r="21" spans="1:13" ht="15" x14ac:dyDescent="0.15">
      <c r="A21" s="25" t="s">
        <v>136</v>
      </c>
      <c r="B21" s="26">
        <v>6.8</v>
      </c>
      <c r="C21" s="27">
        <v>3.3999999999999998E-32</v>
      </c>
      <c r="D21" s="27" t="s">
        <v>180</v>
      </c>
      <c r="E21" s="26">
        <v>4.9000000000000004</v>
      </c>
      <c r="F21" s="27">
        <v>1.5E-9</v>
      </c>
      <c r="G21" s="27" t="s">
        <v>180</v>
      </c>
      <c r="H21" s="26">
        <v>7.9</v>
      </c>
      <c r="I21" s="27">
        <v>2E-41</v>
      </c>
      <c r="J21" s="27" t="s">
        <v>180</v>
      </c>
      <c r="K21" s="26">
        <v>8.1</v>
      </c>
      <c r="L21" s="27">
        <v>4.5999999999999998E-20</v>
      </c>
      <c r="M21" s="27" t="s">
        <v>180</v>
      </c>
    </row>
    <row r="22" spans="1:13" ht="15" x14ac:dyDescent="0.15">
      <c r="A22" s="25" t="s">
        <v>138</v>
      </c>
      <c r="B22" s="26">
        <v>5</v>
      </c>
      <c r="C22" s="27">
        <v>1.9000000000000001E-24</v>
      </c>
      <c r="D22" s="27" t="s">
        <v>180</v>
      </c>
      <c r="E22" s="26">
        <v>4.5999999999999996</v>
      </c>
      <c r="F22" s="27">
        <v>4.5999999999999998E-9</v>
      </c>
      <c r="G22" s="27" t="s">
        <v>180</v>
      </c>
      <c r="H22" s="26">
        <v>3.7</v>
      </c>
      <c r="I22" s="27">
        <v>3.1999999999999998E-19</v>
      </c>
      <c r="J22" s="27" t="s">
        <v>180</v>
      </c>
      <c r="K22" s="26">
        <v>3.3</v>
      </c>
      <c r="L22" s="27">
        <v>8.0000000000000002E-8</v>
      </c>
      <c r="M22" s="27" t="s">
        <v>180</v>
      </c>
    </row>
    <row r="23" spans="1:13" ht="30" x14ac:dyDescent="0.15">
      <c r="A23" s="25" t="s">
        <v>140</v>
      </c>
      <c r="B23" s="26">
        <v>13.3</v>
      </c>
      <c r="C23" s="27">
        <v>4.6000000000000001E-32</v>
      </c>
      <c r="D23" s="27" t="s">
        <v>180</v>
      </c>
      <c r="E23" s="26">
        <v>6.1</v>
      </c>
      <c r="F23" s="27">
        <v>6.3000000000000002E-9</v>
      </c>
      <c r="G23" s="27" t="s">
        <v>180</v>
      </c>
      <c r="H23" s="26">
        <v>6</v>
      </c>
      <c r="I23" s="27">
        <v>5.2999999999999998E-17</v>
      </c>
      <c r="J23" s="27" t="s">
        <v>180</v>
      </c>
      <c r="K23" s="26">
        <v>5.8</v>
      </c>
      <c r="L23" s="27">
        <v>2.0000000000000001E-10</v>
      </c>
      <c r="M23" s="27" t="s">
        <v>180</v>
      </c>
    </row>
    <row r="24" spans="1:13" ht="15" x14ac:dyDescent="0.15">
      <c r="A24" s="25" t="s">
        <v>186</v>
      </c>
      <c r="B24" s="26">
        <v>18.5</v>
      </c>
      <c r="C24" s="27">
        <v>1.5E-24</v>
      </c>
      <c r="D24" s="27" t="s">
        <v>180</v>
      </c>
      <c r="E24" s="26">
        <v>6.1</v>
      </c>
      <c r="F24" s="27">
        <v>1.3999999999999999E-6</v>
      </c>
      <c r="G24" s="27" t="s">
        <v>180</v>
      </c>
      <c r="H24" s="26">
        <v>8.9</v>
      </c>
      <c r="I24" s="27">
        <v>4.7000000000000004E-16</v>
      </c>
      <c r="J24" s="27" t="s">
        <v>180</v>
      </c>
      <c r="K24" s="26">
        <v>7.4</v>
      </c>
      <c r="L24" s="27">
        <v>2.0000000000000001E-10</v>
      </c>
      <c r="M24" s="27" t="s">
        <v>180</v>
      </c>
    </row>
    <row r="25" spans="1:13" ht="15" x14ac:dyDescent="0.15">
      <c r="A25" s="25" t="s">
        <v>146</v>
      </c>
      <c r="B25" s="26">
        <v>12</v>
      </c>
      <c r="C25" s="27">
        <v>4.5999999999999998E-15</v>
      </c>
      <c r="D25" s="27" t="s">
        <v>180</v>
      </c>
      <c r="E25" s="26">
        <v>5.4</v>
      </c>
      <c r="F25" s="27">
        <v>1.1E-4</v>
      </c>
      <c r="G25" s="27" t="s">
        <v>180</v>
      </c>
      <c r="H25" s="26">
        <v>5.6</v>
      </c>
      <c r="I25" s="27">
        <v>2.6000000000000001E-8</v>
      </c>
      <c r="J25" s="27" t="s">
        <v>180</v>
      </c>
      <c r="K25" s="26">
        <v>4.2</v>
      </c>
      <c r="L25" s="27">
        <v>4.2000000000000002E-4</v>
      </c>
      <c r="M25" s="27" t="s">
        <v>180</v>
      </c>
    </row>
    <row r="26" spans="1:13" ht="15" x14ac:dyDescent="0.15">
      <c r="A26" s="25" t="s">
        <v>187</v>
      </c>
      <c r="B26" s="26">
        <v>9.4</v>
      </c>
      <c r="C26" s="27">
        <v>9.2000000000000003E-4</v>
      </c>
      <c r="D26" s="27" t="s">
        <v>180</v>
      </c>
      <c r="E26" s="26">
        <v>13.5</v>
      </c>
      <c r="F26" s="27">
        <v>2.9999999999999997E-4</v>
      </c>
      <c r="G26" s="27" t="s">
        <v>180</v>
      </c>
      <c r="H26" s="26">
        <v>11.8</v>
      </c>
      <c r="I26" s="27">
        <v>5.1000000000000004E-4</v>
      </c>
      <c r="J26" s="27" t="s">
        <v>180</v>
      </c>
      <c r="K26" s="26">
        <v>15</v>
      </c>
      <c r="L26" s="27">
        <v>6.7999999999999999E-5</v>
      </c>
      <c r="M26" s="27" t="s">
        <v>180</v>
      </c>
    </row>
    <row r="27" spans="1:13" ht="15" x14ac:dyDescent="0.15">
      <c r="A27" s="25" t="s">
        <v>188</v>
      </c>
      <c r="B27" s="26">
        <v>12.7</v>
      </c>
      <c r="C27" s="27">
        <v>1.6999999999999999E-11</v>
      </c>
      <c r="D27" s="27" t="s">
        <v>180</v>
      </c>
      <c r="E27" s="26">
        <v>4</v>
      </c>
      <c r="F27" s="27">
        <v>1.2E-2</v>
      </c>
      <c r="G27" s="27" t="s">
        <v>180</v>
      </c>
      <c r="H27" s="26">
        <v>7.5</v>
      </c>
      <c r="I27" s="27">
        <v>4.8E-8</v>
      </c>
      <c r="J27" s="27" t="s">
        <v>180</v>
      </c>
      <c r="K27" s="26">
        <v>5.5</v>
      </c>
      <c r="L27" s="27">
        <v>1.2999999999999999E-4</v>
      </c>
      <c r="M27" s="27" t="s">
        <v>180</v>
      </c>
    </row>
    <row r="28" spans="1:13" ht="15" x14ac:dyDescent="0.15">
      <c r="A28" s="25" t="s">
        <v>189</v>
      </c>
      <c r="B28" s="26">
        <v>19.5</v>
      </c>
      <c r="C28" s="27">
        <v>6.3E-7</v>
      </c>
      <c r="D28" s="27" t="s">
        <v>180</v>
      </c>
      <c r="E28" s="26">
        <v>4.5</v>
      </c>
      <c r="F28" s="27">
        <v>5.3999999999999999E-2</v>
      </c>
      <c r="G28" s="27"/>
      <c r="H28" s="26">
        <v>4.5</v>
      </c>
      <c r="I28" s="27">
        <v>5.8999999999999999E-3</v>
      </c>
      <c r="J28" s="27" t="s">
        <v>180</v>
      </c>
      <c r="K28" s="26">
        <v>14.4</v>
      </c>
      <c r="L28" s="27">
        <v>1.3999999999999999E-6</v>
      </c>
      <c r="M28" s="27" t="s">
        <v>180</v>
      </c>
    </row>
    <row r="29" spans="1:13" x14ac:dyDescent="0.15">
      <c r="A29" s="23"/>
      <c r="B29" s="26"/>
      <c r="C29" s="27"/>
      <c r="D29" s="27"/>
      <c r="E29" s="26"/>
      <c r="F29" s="27"/>
      <c r="G29" s="27"/>
      <c r="H29" s="26"/>
      <c r="I29" s="27"/>
      <c r="J29" s="27"/>
      <c r="K29" s="26"/>
      <c r="L29" s="27"/>
      <c r="M29" s="27"/>
    </row>
    <row r="30" spans="1:13" ht="36" customHeight="1" x14ac:dyDescent="0.15">
      <c r="A30" s="28" t="s">
        <v>156</v>
      </c>
      <c r="B30" s="18"/>
      <c r="C30" s="19"/>
      <c r="D30" s="27"/>
      <c r="E30" s="26"/>
      <c r="F30" s="27"/>
      <c r="G30" s="27"/>
      <c r="H30" s="26"/>
      <c r="I30" s="27"/>
      <c r="J30" s="27"/>
      <c r="K30" s="26"/>
      <c r="L30" s="27"/>
      <c r="M30" s="27"/>
    </row>
    <row r="31" spans="1:13" ht="30" x14ac:dyDescent="0.15">
      <c r="A31" s="25" t="s">
        <v>157</v>
      </c>
      <c r="B31" s="26">
        <v>1.1000000000000001</v>
      </c>
      <c r="C31" s="27">
        <v>5.9999999999999997E-15</v>
      </c>
      <c r="D31" s="27" t="s">
        <v>180</v>
      </c>
      <c r="E31" s="26">
        <v>1</v>
      </c>
      <c r="F31" s="27">
        <v>1.2E-4</v>
      </c>
      <c r="G31" s="27" t="s">
        <v>180</v>
      </c>
      <c r="H31" s="26">
        <v>1.1000000000000001</v>
      </c>
      <c r="I31" s="27">
        <v>3.0999999999999999E-19</v>
      </c>
      <c r="J31" s="27" t="s">
        <v>180</v>
      </c>
      <c r="K31" s="26">
        <v>1.1000000000000001</v>
      </c>
      <c r="L31" s="27">
        <v>2.0000000000000001E-10</v>
      </c>
      <c r="M31" s="27" t="s">
        <v>180</v>
      </c>
    </row>
    <row r="32" spans="1:13" ht="30" x14ac:dyDescent="0.15">
      <c r="A32" s="25" t="s">
        <v>190</v>
      </c>
      <c r="B32" s="26">
        <v>1</v>
      </c>
      <c r="C32" s="27">
        <v>2.0999999999999999E-3</v>
      </c>
      <c r="D32" s="27" t="s">
        <v>180</v>
      </c>
      <c r="E32" s="26">
        <v>1.1000000000000001</v>
      </c>
      <c r="F32" s="27">
        <v>5.1999999999999995E-4</v>
      </c>
      <c r="G32" s="27" t="s">
        <v>180</v>
      </c>
      <c r="H32" s="26">
        <v>1</v>
      </c>
      <c r="I32" s="27">
        <v>1.7000000000000001E-4</v>
      </c>
      <c r="J32" s="27" t="s">
        <v>180</v>
      </c>
      <c r="K32" s="26">
        <v>1.1000000000000001</v>
      </c>
      <c r="L32" s="27">
        <v>6.8999999999999997E-4</v>
      </c>
      <c r="M32" s="27" t="s">
        <v>180</v>
      </c>
    </row>
    <row r="33" spans="1:13" ht="15" x14ac:dyDescent="0.15">
      <c r="A33" s="25" t="s">
        <v>43</v>
      </c>
      <c r="B33" s="26">
        <v>0.8</v>
      </c>
      <c r="C33" s="27">
        <v>3.4999999999999999E-6</v>
      </c>
      <c r="D33" s="27" t="s">
        <v>180</v>
      </c>
      <c r="E33" s="26">
        <v>0.8</v>
      </c>
      <c r="F33" s="27">
        <v>0.06</v>
      </c>
      <c r="G33" s="27"/>
      <c r="H33" s="26">
        <v>0.7</v>
      </c>
      <c r="I33" s="27">
        <v>6.1000000000000004E-8</v>
      </c>
      <c r="J33" s="27" t="s">
        <v>180</v>
      </c>
      <c r="K33" s="26">
        <v>0.7</v>
      </c>
      <c r="L33" s="27">
        <v>5.3999999999999998E-5</v>
      </c>
      <c r="M33" s="27" t="s">
        <v>180</v>
      </c>
    </row>
    <row r="34" spans="1:13" ht="15" x14ac:dyDescent="0.15">
      <c r="A34" s="25" t="s">
        <v>44</v>
      </c>
      <c r="B34" s="26">
        <v>1</v>
      </c>
      <c r="C34" s="27">
        <v>0.32</v>
      </c>
      <c r="D34" s="27"/>
      <c r="E34" s="26">
        <v>0.7</v>
      </c>
      <c r="F34" s="27">
        <v>0.38</v>
      </c>
      <c r="G34" s="27"/>
      <c r="H34" s="26">
        <v>0.3</v>
      </c>
      <c r="I34" s="27">
        <v>3.7E-7</v>
      </c>
      <c r="J34" s="27" t="s">
        <v>180</v>
      </c>
      <c r="K34" s="26">
        <v>0.4</v>
      </c>
      <c r="L34" s="27">
        <v>1.1000000000000001E-3</v>
      </c>
      <c r="M34" s="27" t="s">
        <v>180</v>
      </c>
    </row>
    <row r="35" spans="1:13" ht="15" x14ac:dyDescent="0.15">
      <c r="A35" s="25" t="s">
        <v>163</v>
      </c>
      <c r="B35" s="26">
        <v>1.1000000000000001</v>
      </c>
      <c r="C35" s="27">
        <v>8.0999999999999998E-12</v>
      </c>
      <c r="D35" s="27" t="s">
        <v>180</v>
      </c>
      <c r="E35" s="26">
        <v>1</v>
      </c>
      <c r="F35" s="27">
        <v>8.6999999999999994E-3</v>
      </c>
      <c r="G35" s="27" t="s">
        <v>180</v>
      </c>
      <c r="H35" s="26">
        <v>1.1000000000000001</v>
      </c>
      <c r="I35" s="27">
        <v>1.2000000000000001E-19</v>
      </c>
      <c r="J35" s="27" t="s">
        <v>180</v>
      </c>
      <c r="K35" s="26">
        <v>1.1000000000000001</v>
      </c>
      <c r="L35" s="27">
        <v>3.0999999999999998E-17</v>
      </c>
      <c r="M35" s="27" t="s">
        <v>180</v>
      </c>
    </row>
    <row r="36" spans="1:13" ht="15" x14ac:dyDescent="0.15">
      <c r="A36" s="25" t="s">
        <v>165</v>
      </c>
      <c r="B36" s="26">
        <v>1</v>
      </c>
      <c r="C36" s="27">
        <v>0.67</v>
      </c>
      <c r="D36" s="27"/>
      <c r="E36" s="26">
        <v>1</v>
      </c>
      <c r="F36" s="27">
        <v>0.91</v>
      </c>
      <c r="G36" s="27"/>
      <c r="H36" s="26">
        <v>1</v>
      </c>
      <c r="I36" s="27">
        <v>0.45</v>
      </c>
      <c r="J36" s="27"/>
      <c r="K36" s="26">
        <v>1.1000000000000001</v>
      </c>
      <c r="L36" s="27">
        <v>0.02</v>
      </c>
      <c r="M36" s="27" t="s">
        <v>180</v>
      </c>
    </row>
    <row r="37" spans="1:13" ht="15" x14ac:dyDescent="0.15">
      <c r="A37" s="25" t="s">
        <v>191</v>
      </c>
      <c r="B37" s="26">
        <v>1</v>
      </c>
      <c r="C37" s="27">
        <v>8.3999999999999995E-3</v>
      </c>
      <c r="D37" s="27" t="s">
        <v>180</v>
      </c>
      <c r="E37" s="26">
        <v>1</v>
      </c>
      <c r="F37" s="27">
        <v>0.84</v>
      </c>
      <c r="G37" s="27"/>
      <c r="H37" s="26">
        <v>1</v>
      </c>
      <c r="I37" s="27">
        <v>9.3999999999999994E-5</v>
      </c>
      <c r="J37" s="27" t="s">
        <v>180</v>
      </c>
      <c r="K37" s="26">
        <v>1</v>
      </c>
      <c r="L37" s="27">
        <v>9.7000000000000003E-6</v>
      </c>
      <c r="M37" s="27" t="s">
        <v>180</v>
      </c>
    </row>
    <row r="38" spans="1:13" ht="15" x14ac:dyDescent="0.15">
      <c r="A38" s="25" t="s">
        <v>55</v>
      </c>
      <c r="B38" s="26">
        <v>1</v>
      </c>
      <c r="C38" s="27">
        <v>2.1999999999999999E-2</v>
      </c>
      <c r="D38" s="27" t="s">
        <v>180</v>
      </c>
      <c r="E38" s="26">
        <v>1</v>
      </c>
      <c r="F38" s="27">
        <v>0.8</v>
      </c>
      <c r="G38" s="27"/>
      <c r="H38" s="26">
        <v>1</v>
      </c>
      <c r="I38" s="27">
        <v>1.5E-6</v>
      </c>
      <c r="J38" s="27" t="s">
        <v>180</v>
      </c>
      <c r="K38" s="26">
        <v>1</v>
      </c>
      <c r="L38" s="27">
        <v>3E-10</v>
      </c>
      <c r="M38" s="27" t="s">
        <v>180</v>
      </c>
    </row>
    <row r="39" spans="1:13" ht="15" x14ac:dyDescent="0.15">
      <c r="A39" s="25" t="s">
        <v>171</v>
      </c>
      <c r="B39" s="26"/>
      <c r="C39" s="27"/>
      <c r="D39" s="27"/>
      <c r="E39" s="26"/>
      <c r="F39" s="27"/>
      <c r="G39" s="27"/>
      <c r="H39" s="26"/>
      <c r="I39" s="27"/>
      <c r="J39" s="27"/>
      <c r="K39" s="26"/>
      <c r="L39" s="27"/>
      <c r="M39" s="27"/>
    </row>
    <row r="40" spans="1:13" ht="15" x14ac:dyDescent="0.15">
      <c r="A40" s="29" t="s">
        <v>172</v>
      </c>
      <c r="B40" s="26">
        <v>1</v>
      </c>
      <c r="C40" s="27">
        <v>0.12</v>
      </c>
      <c r="D40" s="27"/>
      <c r="E40" s="26">
        <v>1</v>
      </c>
      <c r="F40" s="27">
        <v>0.53</v>
      </c>
      <c r="G40" s="27"/>
      <c r="H40" s="26">
        <v>1</v>
      </c>
      <c r="I40" s="27">
        <v>2.9000000000000001E-2</v>
      </c>
      <c r="J40" s="27" t="s">
        <v>180</v>
      </c>
      <c r="K40" s="26">
        <v>1</v>
      </c>
      <c r="L40" s="27">
        <v>0.12</v>
      </c>
      <c r="M40" s="27"/>
    </row>
    <row r="41" spans="1:13" ht="15" x14ac:dyDescent="0.15">
      <c r="A41" s="29" t="s">
        <v>45</v>
      </c>
      <c r="B41" s="26">
        <v>1</v>
      </c>
      <c r="C41" s="27">
        <v>0.7</v>
      </c>
      <c r="D41" s="27"/>
      <c r="E41" s="26">
        <v>1</v>
      </c>
      <c r="F41" s="27">
        <v>0.56999999999999995</v>
      </c>
      <c r="G41" s="27"/>
      <c r="H41" s="26">
        <v>1</v>
      </c>
      <c r="I41" s="27">
        <v>0.33</v>
      </c>
      <c r="J41" s="27"/>
      <c r="K41" s="26">
        <v>1</v>
      </c>
      <c r="L41" s="27">
        <v>0.79</v>
      </c>
      <c r="M41" s="27"/>
    </row>
    <row r="42" spans="1:13" ht="15" x14ac:dyDescent="0.15">
      <c r="A42" s="29" t="s">
        <v>48</v>
      </c>
      <c r="B42" s="26">
        <v>1</v>
      </c>
      <c r="C42" s="27">
        <v>1.7999999999999999E-2</v>
      </c>
      <c r="D42" s="27" t="s">
        <v>180</v>
      </c>
      <c r="E42" s="26">
        <v>1</v>
      </c>
      <c r="F42" s="27">
        <v>2.7000000000000001E-3</v>
      </c>
      <c r="G42" s="27" t="s">
        <v>180</v>
      </c>
      <c r="H42" s="26">
        <v>1</v>
      </c>
      <c r="I42" s="27">
        <v>1.6E-2</v>
      </c>
      <c r="J42" s="27" t="s">
        <v>180</v>
      </c>
      <c r="K42" s="26">
        <v>1</v>
      </c>
      <c r="L42" s="27">
        <v>0.76</v>
      </c>
      <c r="M42" s="27"/>
    </row>
    <row r="43" spans="1:13" ht="15" x14ac:dyDescent="0.15">
      <c r="A43" s="29" t="s">
        <v>47</v>
      </c>
      <c r="B43" s="26">
        <v>1</v>
      </c>
      <c r="C43" s="27">
        <v>0.44</v>
      </c>
      <c r="D43" s="27"/>
      <c r="E43" s="26">
        <v>1</v>
      </c>
      <c r="F43" s="27">
        <v>0.26</v>
      </c>
      <c r="G43" s="27"/>
      <c r="H43" s="26">
        <v>1</v>
      </c>
      <c r="I43" s="27">
        <v>0.79</v>
      </c>
      <c r="J43" s="27"/>
      <c r="K43" s="26">
        <v>1</v>
      </c>
      <c r="L43" s="27">
        <v>9.2999999999999999E-2</v>
      </c>
      <c r="M43" s="27"/>
    </row>
    <row r="44" spans="1:13" ht="15" x14ac:dyDescent="0.15">
      <c r="A44" s="25" t="s">
        <v>192</v>
      </c>
      <c r="B44" s="26">
        <v>1</v>
      </c>
      <c r="C44" s="27">
        <v>0.83</v>
      </c>
      <c r="D44" s="27"/>
      <c r="E44" s="26">
        <v>1</v>
      </c>
      <c r="F44" s="27">
        <v>0.75</v>
      </c>
      <c r="G44" s="27"/>
      <c r="H44" s="26">
        <v>0.9</v>
      </c>
      <c r="I44" s="27">
        <v>0.19</v>
      </c>
      <c r="J44" s="27"/>
      <c r="K44" s="26">
        <v>1.1000000000000001</v>
      </c>
      <c r="L44" s="27">
        <v>0.42</v>
      </c>
      <c r="M44" s="27"/>
    </row>
    <row r="45" spans="1:13" ht="30" x14ac:dyDescent="0.15">
      <c r="A45" s="25" t="s">
        <v>193</v>
      </c>
      <c r="B45" s="26">
        <v>0.9</v>
      </c>
      <c r="C45" s="27">
        <v>0.34</v>
      </c>
      <c r="D45" s="27"/>
      <c r="E45" s="26">
        <v>0.8</v>
      </c>
      <c r="F45" s="27">
        <v>0.35</v>
      </c>
      <c r="G45" s="27"/>
      <c r="H45" s="26">
        <v>0.8</v>
      </c>
      <c r="I45" s="27">
        <v>4.4999999999999998E-2</v>
      </c>
      <c r="J45" s="27" t="s">
        <v>180</v>
      </c>
      <c r="K45" s="26">
        <v>1</v>
      </c>
      <c r="L45" s="27">
        <v>0.83</v>
      </c>
      <c r="M45" s="27"/>
    </row>
    <row r="46" spans="1:13" ht="15" x14ac:dyDescent="0.15">
      <c r="A46" s="25" t="s">
        <v>194</v>
      </c>
      <c r="B46" s="26">
        <v>1</v>
      </c>
      <c r="C46" s="27">
        <v>0.76</v>
      </c>
      <c r="D46" s="27"/>
      <c r="E46" s="26">
        <v>1</v>
      </c>
      <c r="F46" s="27">
        <v>0.97</v>
      </c>
      <c r="G46" s="27"/>
      <c r="H46" s="26">
        <v>0.9</v>
      </c>
      <c r="I46" s="27">
        <v>0.13</v>
      </c>
      <c r="J46" s="27"/>
      <c r="K46" s="26">
        <v>1.1000000000000001</v>
      </c>
      <c r="L46" s="27">
        <v>0.36</v>
      </c>
      <c r="M46" s="27"/>
    </row>
    <row r="47" spans="1:13" ht="15" x14ac:dyDescent="0.15">
      <c r="A47" s="25" t="s">
        <v>195</v>
      </c>
      <c r="B47" s="26">
        <v>1</v>
      </c>
      <c r="C47" s="27">
        <v>0.96</v>
      </c>
      <c r="D47" s="27"/>
      <c r="E47" s="26">
        <v>1</v>
      </c>
      <c r="F47" s="27">
        <v>0.86</v>
      </c>
      <c r="G47" s="27"/>
      <c r="H47" s="26">
        <v>0.9</v>
      </c>
      <c r="I47" s="27">
        <v>8.4000000000000005E-2</v>
      </c>
      <c r="J47" s="27"/>
      <c r="K47" s="26">
        <v>1.1000000000000001</v>
      </c>
      <c r="L47" s="27">
        <v>0.2</v>
      </c>
      <c r="M47" s="27"/>
    </row>
    <row r="48" spans="1:13" x14ac:dyDescent="0.15">
      <c r="A48" s="23"/>
      <c r="B48" s="26"/>
      <c r="C48" s="27"/>
      <c r="D48" s="27"/>
      <c r="E48" s="26"/>
      <c r="F48" s="27"/>
      <c r="G48" s="27"/>
      <c r="H48" s="26"/>
      <c r="I48" s="27"/>
      <c r="J48" s="27"/>
      <c r="K48" s="26"/>
      <c r="L48" s="27"/>
      <c r="M48" s="27"/>
    </row>
    <row r="49" spans="1:13" ht="15" x14ac:dyDescent="0.15">
      <c r="A49" s="23" t="s">
        <v>181</v>
      </c>
      <c r="B49" s="26"/>
      <c r="C49" s="27"/>
      <c r="D49" s="27"/>
      <c r="E49" s="26"/>
      <c r="F49" s="27"/>
      <c r="G49" s="27"/>
      <c r="H49" s="26"/>
      <c r="I49" s="27"/>
      <c r="J49" s="27"/>
      <c r="K49" s="26"/>
      <c r="L49" s="27"/>
      <c r="M49" s="27"/>
    </row>
    <row r="50" spans="1:13" ht="15" x14ac:dyDescent="0.15">
      <c r="A50" s="25" t="s">
        <v>196</v>
      </c>
      <c r="B50" s="26">
        <v>0.5</v>
      </c>
      <c r="C50" s="27">
        <v>8.4000000000000003E-4</v>
      </c>
      <c r="D50" s="27" t="s">
        <v>180</v>
      </c>
      <c r="E50" s="26">
        <v>0.7</v>
      </c>
      <c r="F50" s="27">
        <v>0.17</v>
      </c>
      <c r="G50" s="27"/>
      <c r="H50" s="26">
        <v>0.5</v>
      </c>
      <c r="I50" s="27">
        <v>9.2999999999999997E-5</v>
      </c>
      <c r="J50" s="27" t="s">
        <v>180</v>
      </c>
      <c r="K50" s="26">
        <v>0.5</v>
      </c>
      <c r="L50" s="27">
        <v>0.02</v>
      </c>
      <c r="M50" s="27" t="s">
        <v>180</v>
      </c>
    </row>
    <row r="51" spans="1:13" ht="15" x14ac:dyDescent="0.15">
      <c r="A51" s="25" t="s">
        <v>197</v>
      </c>
      <c r="B51" s="26">
        <v>1</v>
      </c>
      <c r="C51" s="27">
        <v>0.79</v>
      </c>
      <c r="D51" s="27"/>
      <c r="E51" s="26">
        <v>1</v>
      </c>
      <c r="F51" s="27">
        <v>0.93</v>
      </c>
      <c r="G51" s="27"/>
      <c r="H51" s="26">
        <v>0.8</v>
      </c>
      <c r="I51" s="27">
        <v>0.24</v>
      </c>
      <c r="J51" s="27"/>
      <c r="K51" s="26">
        <v>0.8</v>
      </c>
      <c r="L51" s="27">
        <v>0.26</v>
      </c>
      <c r="M51" s="27"/>
    </row>
    <row r="52" spans="1:13" ht="15" x14ac:dyDescent="0.15">
      <c r="A52" s="25" t="s">
        <v>198</v>
      </c>
      <c r="B52" s="26">
        <v>0.4</v>
      </c>
      <c r="C52" s="27">
        <v>1.2999999999999999E-5</v>
      </c>
      <c r="D52" s="27" t="s">
        <v>180</v>
      </c>
      <c r="E52" s="26">
        <v>0.5</v>
      </c>
      <c r="F52" s="27">
        <v>0.04</v>
      </c>
      <c r="G52" s="27" t="s">
        <v>180</v>
      </c>
      <c r="H52" s="26">
        <v>0.2</v>
      </c>
      <c r="I52" s="27">
        <v>5.2999999999999998E-11</v>
      </c>
      <c r="J52" s="27" t="s">
        <v>180</v>
      </c>
      <c r="K52" s="26">
        <v>0.3</v>
      </c>
      <c r="L52" s="27">
        <v>3.6000000000000002E-4</v>
      </c>
      <c r="M52" s="27" t="s">
        <v>180</v>
      </c>
    </row>
    <row r="53" spans="1:13" ht="15" x14ac:dyDescent="0.15">
      <c r="A53" s="25" t="s">
        <v>202</v>
      </c>
      <c r="B53" s="26">
        <v>2.2999999999999998</v>
      </c>
      <c r="C53" s="27">
        <v>7.4999999999999997E-2</v>
      </c>
      <c r="D53" s="27"/>
      <c r="E53" s="26">
        <v>3.5</v>
      </c>
      <c r="F53" s="27">
        <v>4.4999999999999998E-2</v>
      </c>
      <c r="G53" s="27" t="s">
        <v>180</v>
      </c>
      <c r="H53" s="26">
        <v>1.1000000000000001</v>
      </c>
      <c r="I53" s="27">
        <v>0.87</v>
      </c>
      <c r="J53" s="27"/>
      <c r="K53" s="26">
        <v>2.5</v>
      </c>
      <c r="L53" s="27">
        <v>0.15</v>
      </c>
      <c r="M53" s="27"/>
    </row>
    <row r="54" spans="1:13" ht="15" x14ac:dyDescent="0.15">
      <c r="A54" s="25" t="s">
        <v>203</v>
      </c>
      <c r="B54" s="26">
        <v>2.6</v>
      </c>
      <c r="C54" s="27">
        <v>6.7000000000000004E-2</v>
      </c>
      <c r="D54" s="27"/>
      <c r="E54" s="26">
        <v>0</v>
      </c>
      <c r="F54" s="27">
        <v>0.98</v>
      </c>
      <c r="G54" s="27"/>
      <c r="H54" s="26">
        <v>2.1</v>
      </c>
      <c r="I54" s="27">
        <v>0.17</v>
      </c>
      <c r="J54" s="27"/>
      <c r="K54" s="26">
        <v>2.1</v>
      </c>
      <c r="L54" s="27">
        <v>0.33</v>
      </c>
      <c r="M54" s="27"/>
    </row>
    <row r="55" spans="1:13" ht="30" x14ac:dyDescent="0.15">
      <c r="A55" s="25" t="s">
        <v>79</v>
      </c>
      <c r="B55" s="26">
        <v>0</v>
      </c>
      <c r="C55" s="27">
        <v>0.98</v>
      </c>
      <c r="D55" s="27"/>
      <c r="E55" s="26">
        <v>0</v>
      </c>
      <c r="F55" s="27">
        <v>0.99</v>
      </c>
      <c r="G55" s="27"/>
      <c r="H55" s="26">
        <v>0.6</v>
      </c>
      <c r="I55" s="27">
        <v>0.67</v>
      </c>
      <c r="J55" s="27"/>
      <c r="K55" s="26">
        <v>0</v>
      </c>
      <c r="L55" s="27">
        <v>0.98</v>
      </c>
      <c r="M55" s="27"/>
    </row>
    <row r="56" spans="1:13" ht="30" x14ac:dyDescent="0.15">
      <c r="A56" s="25" t="s">
        <v>80</v>
      </c>
      <c r="B56" s="26">
        <v>2.9</v>
      </c>
      <c r="C56" s="27">
        <v>0.2</v>
      </c>
      <c r="D56" s="27"/>
      <c r="E56" s="26">
        <v>10.3</v>
      </c>
      <c r="F56" s="27">
        <v>5.8999999999999999E-3</v>
      </c>
      <c r="G56" s="27" t="s">
        <v>180</v>
      </c>
      <c r="H56" s="26">
        <v>7.8</v>
      </c>
      <c r="I56" s="27">
        <v>7.6E-3</v>
      </c>
      <c r="J56" s="27" t="s">
        <v>180</v>
      </c>
      <c r="K56" s="26">
        <v>3</v>
      </c>
      <c r="L56" s="27">
        <v>0.32</v>
      </c>
      <c r="M56" s="27"/>
    </row>
    <row r="57" spans="1:13" ht="15" x14ac:dyDescent="0.15">
      <c r="A57" s="25" t="s">
        <v>201</v>
      </c>
      <c r="B57" s="26">
        <v>2.2000000000000002</v>
      </c>
      <c r="C57" s="27">
        <v>3.9E-2</v>
      </c>
      <c r="D57" s="27" t="s">
        <v>180</v>
      </c>
      <c r="E57" s="26">
        <v>3</v>
      </c>
      <c r="F57" s="27">
        <v>4.4999999999999998E-2</v>
      </c>
      <c r="G57" s="27" t="s">
        <v>180</v>
      </c>
      <c r="H57" s="26">
        <v>1.3</v>
      </c>
      <c r="I57" s="27">
        <v>0.57999999999999996</v>
      </c>
      <c r="J57" s="27"/>
      <c r="K57" s="26">
        <v>2.7</v>
      </c>
      <c r="L57" s="27">
        <v>4.3999999999999997E-2</v>
      </c>
      <c r="M57" s="27" t="s">
        <v>180</v>
      </c>
    </row>
    <row r="58" spans="1:13" ht="15" x14ac:dyDescent="0.15">
      <c r="A58" s="25" t="s">
        <v>182</v>
      </c>
      <c r="B58" s="26">
        <v>6.4</v>
      </c>
      <c r="C58" s="27">
        <v>1.5E-19</v>
      </c>
      <c r="D58" s="27" t="s">
        <v>180</v>
      </c>
      <c r="E58" s="26">
        <v>4.4000000000000004</v>
      </c>
      <c r="F58" s="27">
        <v>2.3999999999999999E-6</v>
      </c>
      <c r="G58" s="27" t="s">
        <v>180</v>
      </c>
      <c r="H58" s="26">
        <v>3.6</v>
      </c>
      <c r="I58" s="27">
        <v>3.1000000000000002E-10</v>
      </c>
      <c r="J58" s="27" t="s">
        <v>180</v>
      </c>
      <c r="K58" s="26">
        <v>3.6</v>
      </c>
      <c r="L58" s="27">
        <v>5.6999999999999996E-6</v>
      </c>
      <c r="M58" s="27" t="s">
        <v>180</v>
      </c>
    </row>
    <row r="59" spans="1:13" ht="15" x14ac:dyDescent="0.15">
      <c r="A59" s="25" t="s">
        <v>199</v>
      </c>
      <c r="B59" s="26">
        <v>3.8</v>
      </c>
      <c r="C59" s="27">
        <v>4.6999999999999997E-8</v>
      </c>
      <c r="D59" s="27" t="s">
        <v>180</v>
      </c>
      <c r="E59" s="26">
        <v>2.7</v>
      </c>
      <c r="F59" s="27">
        <v>1.0999999999999999E-2</v>
      </c>
      <c r="G59" s="27" t="s">
        <v>180</v>
      </c>
      <c r="H59" s="26">
        <v>3.4</v>
      </c>
      <c r="I59" s="27">
        <v>2.2999999999999999E-7</v>
      </c>
      <c r="J59" s="27" t="s">
        <v>180</v>
      </c>
      <c r="K59" s="26">
        <v>3.4</v>
      </c>
      <c r="L59" s="27">
        <v>1.7000000000000001E-4</v>
      </c>
      <c r="M59" s="27" t="s">
        <v>180</v>
      </c>
    </row>
    <row r="60" spans="1:13" ht="15" x14ac:dyDescent="0.15">
      <c r="A60" s="25" t="s">
        <v>81</v>
      </c>
      <c r="B60" s="26">
        <v>3.3</v>
      </c>
      <c r="C60" s="27">
        <v>2.7E-2</v>
      </c>
      <c r="D60" s="27" t="s">
        <v>180</v>
      </c>
      <c r="E60" s="26">
        <v>1.7</v>
      </c>
      <c r="F60" s="27">
        <v>0.62</v>
      </c>
      <c r="G60" s="27"/>
      <c r="H60" s="26">
        <v>3.5</v>
      </c>
      <c r="I60" s="27">
        <v>1.6E-2</v>
      </c>
      <c r="J60" s="27" t="s">
        <v>180</v>
      </c>
      <c r="K60" s="26">
        <v>4.2</v>
      </c>
      <c r="L60" s="27">
        <v>2.8000000000000001E-2</v>
      </c>
      <c r="M60" s="27" t="s">
        <v>180</v>
      </c>
    </row>
    <row r="61" spans="1:13" ht="15" x14ac:dyDescent="0.15">
      <c r="A61" s="25" t="s">
        <v>71</v>
      </c>
      <c r="B61" s="26">
        <v>2.8</v>
      </c>
      <c r="C61" s="27">
        <v>2E-3</v>
      </c>
      <c r="D61" s="27" t="s">
        <v>180</v>
      </c>
      <c r="E61" s="26">
        <v>5.7</v>
      </c>
      <c r="F61" s="27">
        <v>2.3E-5</v>
      </c>
      <c r="G61" s="27" t="s">
        <v>180</v>
      </c>
      <c r="H61" s="26">
        <v>4</v>
      </c>
      <c r="I61" s="27">
        <v>5.3000000000000001E-6</v>
      </c>
      <c r="J61" s="27" t="s">
        <v>180</v>
      </c>
      <c r="K61" s="26">
        <v>1.6</v>
      </c>
      <c r="L61" s="27">
        <v>0.36</v>
      </c>
      <c r="M61" s="27"/>
    </row>
    <row r="62" spans="1:13" ht="15" x14ac:dyDescent="0.15">
      <c r="A62" s="25" t="s">
        <v>72</v>
      </c>
      <c r="B62" s="26">
        <v>3.7</v>
      </c>
      <c r="C62" s="27">
        <v>9.7999999999999997E-5</v>
      </c>
      <c r="D62" s="27" t="s">
        <v>180</v>
      </c>
      <c r="E62" s="26">
        <v>1.9</v>
      </c>
      <c r="F62" s="27">
        <v>0.28999999999999998</v>
      </c>
      <c r="G62" s="27"/>
      <c r="H62" s="26">
        <v>4.4000000000000004</v>
      </c>
      <c r="I62" s="27">
        <v>3.3000000000000002E-6</v>
      </c>
      <c r="J62" s="27" t="s">
        <v>180</v>
      </c>
      <c r="K62" s="26">
        <v>2.4</v>
      </c>
      <c r="L62" s="27">
        <v>7.3999999999999996E-2</v>
      </c>
      <c r="M62" s="27"/>
    </row>
    <row r="63" spans="1:13" ht="15" x14ac:dyDescent="0.15">
      <c r="A63" s="25" t="s">
        <v>69</v>
      </c>
      <c r="B63" s="26">
        <v>2.5</v>
      </c>
      <c r="C63" s="27">
        <v>1.4E-3</v>
      </c>
      <c r="D63" s="27" t="s">
        <v>180</v>
      </c>
      <c r="E63" s="26">
        <v>1.5</v>
      </c>
      <c r="F63" s="27">
        <v>0.48</v>
      </c>
      <c r="G63" s="27"/>
      <c r="H63" s="26">
        <v>2.7</v>
      </c>
      <c r="I63" s="27">
        <v>1.1E-4</v>
      </c>
      <c r="J63" s="27" t="s">
        <v>180</v>
      </c>
      <c r="K63" s="26">
        <v>2.6</v>
      </c>
      <c r="L63" s="27">
        <v>0.01</v>
      </c>
      <c r="M63" s="27" t="s">
        <v>180</v>
      </c>
    </row>
    <row r="64" spans="1:13" ht="15" x14ac:dyDescent="0.15">
      <c r="A64" s="25" t="s">
        <v>76</v>
      </c>
      <c r="B64" s="26">
        <v>0</v>
      </c>
      <c r="C64" s="27">
        <v>0.98</v>
      </c>
      <c r="D64" s="27"/>
      <c r="E64" s="26">
        <v>0</v>
      </c>
      <c r="F64" s="27">
        <v>0.98</v>
      </c>
      <c r="G64" s="27"/>
      <c r="H64" s="26">
        <v>0</v>
      </c>
      <c r="I64" s="27">
        <v>0.97</v>
      </c>
      <c r="J64" s="27"/>
      <c r="K64" s="26">
        <v>0</v>
      </c>
      <c r="L64" s="27">
        <v>0.98</v>
      </c>
      <c r="M64" s="27"/>
    </row>
    <row r="65" spans="1:13" ht="15" x14ac:dyDescent="0.15">
      <c r="A65" s="25" t="s">
        <v>183</v>
      </c>
      <c r="B65" s="26">
        <v>2.4</v>
      </c>
      <c r="C65" s="27">
        <v>1.1000000000000001E-3</v>
      </c>
      <c r="D65" s="27" t="s">
        <v>180</v>
      </c>
      <c r="E65" s="26">
        <v>1.6</v>
      </c>
      <c r="F65" s="27">
        <v>0.31</v>
      </c>
      <c r="G65" s="27"/>
      <c r="H65" s="26">
        <v>2</v>
      </c>
      <c r="I65" s="27">
        <v>8.3999999999999995E-3</v>
      </c>
      <c r="J65" s="27" t="s">
        <v>180</v>
      </c>
      <c r="K65" s="26">
        <v>1.7</v>
      </c>
      <c r="L65" s="27">
        <v>0.22</v>
      </c>
      <c r="M65" s="27"/>
    </row>
    <row r="66" spans="1:13" ht="15" x14ac:dyDescent="0.15">
      <c r="A66" s="25" t="s">
        <v>184</v>
      </c>
      <c r="B66" s="26">
        <v>2.1</v>
      </c>
      <c r="C66" s="27">
        <v>7.3000000000000001E-3</v>
      </c>
      <c r="D66" s="27" t="s">
        <v>180</v>
      </c>
      <c r="E66" s="26">
        <v>1.9</v>
      </c>
      <c r="F66" s="27">
        <v>0.14000000000000001</v>
      </c>
      <c r="G66" s="27"/>
      <c r="H66" s="26">
        <v>1.8</v>
      </c>
      <c r="I66" s="27">
        <v>1.9E-2</v>
      </c>
      <c r="J66" s="27" t="s">
        <v>180</v>
      </c>
      <c r="K66" s="26">
        <v>1.3</v>
      </c>
      <c r="L66" s="27">
        <v>0.56000000000000005</v>
      </c>
      <c r="M66" s="27"/>
    </row>
    <row r="67" spans="1:13" ht="15" x14ac:dyDescent="0.15">
      <c r="A67" s="25" t="s">
        <v>200</v>
      </c>
      <c r="B67" s="26">
        <v>4.7</v>
      </c>
      <c r="C67" s="27">
        <v>1.6000000000000001E-4</v>
      </c>
      <c r="D67" s="27" t="s">
        <v>180</v>
      </c>
      <c r="E67" s="26">
        <v>6.4</v>
      </c>
      <c r="F67" s="27">
        <v>3.2000000000000003E-4</v>
      </c>
      <c r="G67" s="27" t="s">
        <v>180</v>
      </c>
      <c r="H67" s="26">
        <v>2.1</v>
      </c>
      <c r="I67" s="27">
        <v>8.8999999999999996E-2</v>
      </c>
      <c r="J67" s="27"/>
      <c r="K67" s="26">
        <v>3.3</v>
      </c>
      <c r="L67" s="27">
        <v>3.1E-2</v>
      </c>
      <c r="M67" s="27" t="s">
        <v>180</v>
      </c>
    </row>
    <row r="68" spans="1:13" ht="15" x14ac:dyDescent="0.15">
      <c r="A68" s="25" t="s">
        <v>74</v>
      </c>
      <c r="B68" s="26">
        <v>3.2</v>
      </c>
      <c r="C68" s="27">
        <v>0.01</v>
      </c>
      <c r="D68" s="27" t="s">
        <v>180</v>
      </c>
      <c r="E68" s="26">
        <v>4.0999999999999996</v>
      </c>
      <c r="F68" s="27">
        <v>2.5999999999999999E-2</v>
      </c>
      <c r="G68" s="27" t="s">
        <v>180</v>
      </c>
      <c r="H68" s="26">
        <v>1.7</v>
      </c>
      <c r="I68" s="27">
        <v>0.3</v>
      </c>
      <c r="J68" s="27"/>
      <c r="K68" s="26">
        <v>1.8</v>
      </c>
      <c r="L68" s="27">
        <v>0.44</v>
      </c>
      <c r="M68" s="27"/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6060-A2DC-8F49-A9F0-E8F0DF3BA1F4}">
  <dimension ref="A1:N28"/>
  <sheetViews>
    <sheetView workbookViewId="0">
      <selection activeCell="B14" sqref="A1:XFD1048576"/>
    </sheetView>
  </sheetViews>
  <sheetFormatPr baseColWidth="10" defaultRowHeight="16" x14ac:dyDescent="0.2"/>
  <cols>
    <col min="1" max="1" width="24.6640625" bestFit="1" customWidth="1"/>
    <col min="2" max="2" width="10.83203125" style="1"/>
    <col min="3" max="4" width="10.83203125" style="2"/>
    <col min="5" max="5" width="10.83203125" style="1"/>
    <col min="6" max="7" width="10.83203125" style="2"/>
    <col min="8" max="8" width="10.83203125" style="1"/>
    <col min="9" max="10" width="10.83203125" style="2"/>
    <col min="11" max="11" width="10.83203125" style="1"/>
    <col min="12" max="13" width="10.83203125" style="2"/>
    <col min="14" max="14" width="10.83203125" style="1"/>
  </cols>
  <sheetData>
    <row r="1" spans="1:13" x14ac:dyDescent="0.2">
      <c r="A1" t="s">
        <v>105</v>
      </c>
    </row>
    <row r="2" spans="1:13" x14ac:dyDescent="0.2">
      <c r="B2" s="1" t="s">
        <v>56</v>
      </c>
      <c r="E2" s="1" t="s">
        <v>57</v>
      </c>
      <c r="H2" s="1" t="s">
        <v>58</v>
      </c>
      <c r="K2" s="1" t="s">
        <v>59</v>
      </c>
    </row>
    <row r="3" spans="1:13" x14ac:dyDescent="0.2">
      <c r="B3" s="1" t="s">
        <v>86</v>
      </c>
      <c r="C3" s="2" t="s">
        <v>87</v>
      </c>
      <c r="D3" s="2" t="s">
        <v>88</v>
      </c>
      <c r="E3" s="1" t="s">
        <v>86</v>
      </c>
      <c r="F3" s="2" t="s">
        <v>87</v>
      </c>
      <c r="G3" s="2" t="s">
        <v>88</v>
      </c>
      <c r="H3" s="1" t="s">
        <v>86</v>
      </c>
      <c r="I3" s="2" t="s">
        <v>87</v>
      </c>
      <c r="J3" s="2" t="s">
        <v>88</v>
      </c>
      <c r="K3" s="1" t="s">
        <v>86</v>
      </c>
      <c r="L3" s="2" t="s">
        <v>87</v>
      </c>
      <c r="M3" s="7" t="s">
        <v>88</v>
      </c>
    </row>
    <row r="4" spans="1:13" x14ac:dyDescent="0.2">
      <c r="A4" t="s">
        <v>89</v>
      </c>
      <c r="B4" s="1">
        <v>-2.9467451979999999</v>
      </c>
      <c r="C4" s="2">
        <v>-3.1196000000000002</v>
      </c>
      <c r="D4" s="2">
        <v>-2.9922</v>
      </c>
      <c r="E4" s="1">
        <v>-3.9158192779999998</v>
      </c>
      <c r="F4" s="6">
        <v>-4.1638000000000002</v>
      </c>
      <c r="G4">
        <v>-3.9548999999999999</v>
      </c>
      <c r="H4" s="1">
        <v>-2.5640111399999999</v>
      </c>
      <c r="I4" s="2">
        <v>-2.5310000000000001</v>
      </c>
      <c r="J4">
        <v>-2.6466500000000002</v>
      </c>
      <c r="K4" s="1">
        <v>377211.32900000003</v>
      </c>
      <c r="L4" s="2">
        <v>-2.8738000000000001</v>
      </c>
      <c r="M4">
        <v>-3.5148000000000001</v>
      </c>
    </row>
    <row r="5" spans="1:13" x14ac:dyDescent="0.2">
      <c r="A5" t="s">
        <v>101</v>
      </c>
      <c r="B5" s="1">
        <v>-0.34854415900000002</v>
      </c>
      <c r="E5" s="1">
        <v>-0.82595488299999997</v>
      </c>
      <c r="F5" s="2">
        <v>-1.1375</v>
      </c>
      <c r="H5" s="1">
        <v>-0.32676604999999997</v>
      </c>
      <c r="K5" s="1">
        <v>94930.122000000003</v>
      </c>
    </row>
    <row r="6" spans="1:13" x14ac:dyDescent="0.2">
      <c r="A6" t="s">
        <v>90</v>
      </c>
      <c r="B6" s="1">
        <v>-0.473017627</v>
      </c>
      <c r="C6" s="2">
        <v>-0.61412</v>
      </c>
      <c r="E6" s="1">
        <v>-9.1275839999999997E-2</v>
      </c>
      <c r="H6" s="1">
        <v>-9.924065E-2</v>
      </c>
      <c r="K6" s="1">
        <v>-9374.4140000000007</v>
      </c>
    </row>
    <row r="7" spans="1:13" x14ac:dyDescent="0.2">
      <c r="A7" t="s">
        <v>91</v>
      </c>
      <c r="B7" s="1">
        <v>-6.7530806999999998E-2</v>
      </c>
      <c r="E7" s="1" t="s">
        <v>94</v>
      </c>
      <c r="H7" s="1">
        <v>-0.18114448999999999</v>
      </c>
      <c r="K7" s="1">
        <v>62501.24</v>
      </c>
    </row>
    <row r="8" spans="1:13" x14ac:dyDescent="0.2">
      <c r="A8" t="s">
        <v>92</v>
      </c>
      <c r="B8" s="1">
        <v>-5.7374930999999997E-2</v>
      </c>
      <c r="E8" s="1">
        <v>-2.0671313E-2</v>
      </c>
      <c r="H8" s="1">
        <v>-6.990826E-2</v>
      </c>
      <c r="K8" s="1">
        <v>15213.107</v>
      </c>
    </row>
    <row r="9" spans="1:13" x14ac:dyDescent="0.2">
      <c r="A9" t="s">
        <v>93</v>
      </c>
      <c r="B9" s="1" t="s">
        <v>94</v>
      </c>
      <c r="E9" s="1" t="s">
        <v>94</v>
      </c>
      <c r="H9" s="1" t="s">
        <v>94</v>
      </c>
      <c r="K9" s="1">
        <v>-141133.149</v>
      </c>
    </row>
    <row r="10" spans="1:13" x14ac:dyDescent="0.2">
      <c r="A10" t="s">
        <v>95</v>
      </c>
      <c r="B10" s="1">
        <v>-0.14593568800000001</v>
      </c>
      <c r="E10" s="1">
        <v>-2.1040809999999998E-3</v>
      </c>
      <c r="H10" s="1" t="s">
        <v>94</v>
      </c>
      <c r="K10" s="1">
        <v>-28900.519</v>
      </c>
    </row>
    <row r="11" spans="1:13" x14ac:dyDescent="0.2">
      <c r="A11" t="s">
        <v>96</v>
      </c>
      <c r="B11" s="1">
        <v>-0.11736780199999999</v>
      </c>
      <c r="E11" s="1" t="s">
        <v>94</v>
      </c>
      <c r="H11" s="1">
        <v>9.7109829999999994E-2</v>
      </c>
      <c r="K11" s="1">
        <v>18999.242999999999</v>
      </c>
    </row>
    <row r="12" spans="1:13" x14ac:dyDescent="0.2">
      <c r="A12" t="s">
        <v>97</v>
      </c>
      <c r="B12" s="1">
        <v>-1.9994570000000001E-3</v>
      </c>
      <c r="E12" s="1" t="s">
        <v>94</v>
      </c>
      <c r="H12" s="1">
        <v>2.4376999999999999E-2</v>
      </c>
      <c r="K12" s="1" t="s">
        <v>94</v>
      </c>
    </row>
    <row r="13" spans="1:13" x14ac:dyDescent="0.2">
      <c r="A13" t="s">
        <v>98</v>
      </c>
      <c r="B13" s="1" t="s">
        <v>94</v>
      </c>
      <c r="C13" s="2">
        <v>-8.7819999999999995E-2</v>
      </c>
      <c r="E13" s="1">
        <v>-7.5465807999999995E-2</v>
      </c>
      <c r="H13" s="1">
        <v>-4.0243439999999998E-2</v>
      </c>
      <c r="K13" s="1">
        <v>-8034.1459999999997</v>
      </c>
    </row>
    <row r="14" spans="1:13" x14ac:dyDescent="0.2">
      <c r="A14" t="s">
        <v>40</v>
      </c>
      <c r="B14" s="1">
        <v>1.151002563</v>
      </c>
      <c r="C14" s="2">
        <v>1.4735400000000001</v>
      </c>
      <c r="D14" s="2">
        <v>1.4008</v>
      </c>
      <c r="E14" s="1">
        <v>1.4444911E-2</v>
      </c>
      <c r="G14">
        <v>0.70430000000000004</v>
      </c>
      <c r="H14" s="1" t="s">
        <v>94</v>
      </c>
      <c r="J14">
        <v>0.19092999999999999</v>
      </c>
      <c r="K14" s="1">
        <v>11010.679</v>
      </c>
      <c r="M14">
        <v>0.35549999999999998</v>
      </c>
    </row>
    <row r="15" spans="1:13" x14ac:dyDescent="0.2">
      <c r="A15" t="s">
        <v>42</v>
      </c>
      <c r="B15" s="1" t="s">
        <v>94</v>
      </c>
      <c r="D15" s="2">
        <v>0.35070000000000001</v>
      </c>
      <c r="E15" s="1">
        <v>0.19684934000000001</v>
      </c>
      <c r="G15">
        <v>0.51829999999999998</v>
      </c>
      <c r="H15" s="1">
        <v>1.1744169600000001</v>
      </c>
      <c r="I15" s="2">
        <v>1.6180000000000001</v>
      </c>
      <c r="J15">
        <v>1.4376100000000001</v>
      </c>
      <c r="K15" s="1">
        <v>4875.7749999999996</v>
      </c>
      <c r="M15">
        <v>0.60029999999999994</v>
      </c>
    </row>
    <row r="16" spans="1:13" x14ac:dyDescent="0.2">
      <c r="A16" t="s">
        <v>43</v>
      </c>
      <c r="B16" s="1" t="s">
        <v>94</v>
      </c>
      <c r="E16" s="1" t="s">
        <v>94</v>
      </c>
      <c r="F16" s="2">
        <v>0.1517</v>
      </c>
      <c r="H16" s="1" t="s">
        <v>94</v>
      </c>
      <c r="K16" s="1">
        <v>89430.601999999999</v>
      </c>
    </row>
    <row r="17" spans="1:13" x14ac:dyDescent="0.2">
      <c r="A17" t="s">
        <v>44</v>
      </c>
      <c r="B17" s="1">
        <v>1.7956349999999999E-2</v>
      </c>
      <c r="C17" s="2">
        <v>0.14931</v>
      </c>
      <c r="E17" s="1" t="s">
        <v>94</v>
      </c>
      <c r="F17" s="2">
        <v>-0.22600000000000001</v>
      </c>
      <c r="H17" s="1">
        <v>-0.15331961999999999</v>
      </c>
      <c r="K17" s="1">
        <v>-23810.124</v>
      </c>
    </row>
    <row r="18" spans="1:13" x14ac:dyDescent="0.2">
      <c r="A18" t="s">
        <v>50</v>
      </c>
      <c r="B18" s="1">
        <v>-5.1581099999999996E-3</v>
      </c>
      <c r="C18" s="2">
        <v>-5.1450000000000003E-2</v>
      </c>
      <c r="E18" s="1" t="s">
        <v>94</v>
      </c>
      <c r="F18" s="2">
        <v>5.0299999999999997E-2</v>
      </c>
      <c r="H18" s="1">
        <v>-2.6843869999999999E-2</v>
      </c>
      <c r="K18" s="1" t="s">
        <v>94</v>
      </c>
      <c r="L18" s="2">
        <v>0.1053</v>
      </c>
    </row>
    <row r="19" spans="1:13" x14ac:dyDescent="0.2">
      <c r="A19" t="s">
        <v>51</v>
      </c>
      <c r="B19" s="1" t="s">
        <v>94</v>
      </c>
      <c r="D19" s="2">
        <v>0.1893</v>
      </c>
      <c r="E19" s="1">
        <v>2.3255056999999999E-2</v>
      </c>
      <c r="G19">
        <v>0.2787</v>
      </c>
      <c r="H19" s="1">
        <v>0.20305661</v>
      </c>
      <c r="J19">
        <v>0.41620000000000001</v>
      </c>
      <c r="K19" s="1">
        <v>-65773.33</v>
      </c>
      <c r="M19">
        <v>0.53559999999999997</v>
      </c>
    </row>
    <row r="20" spans="1:13" x14ac:dyDescent="0.2">
      <c r="A20" t="s">
        <v>49</v>
      </c>
      <c r="B20" s="1" t="s">
        <v>94</v>
      </c>
      <c r="E20" s="1" t="s">
        <v>94</v>
      </c>
      <c r="H20" s="1">
        <v>0.17239452999999999</v>
      </c>
      <c r="K20" s="1">
        <v>45190.163999999997</v>
      </c>
    </row>
    <row r="21" spans="1:13" x14ac:dyDescent="0.2">
      <c r="A21" t="s">
        <v>53</v>
      </c>
      <c r="B21" s="1">
        <v>3.4979956E-2</v>
      </c>
      <c r="E21" s="1" t="s">
        <v>94</v>
      </c>
      <c r="F21" s="2">
        <v>-0.125</v>
      </c>
      <c r="H21" s="1">
        <v>0.20938172999999999</v>
      </c>
      <c r="K21" s="1">
        <v>6960236.6189999999</v>
      </c>
    </row>
    <row r="22" spans="1:13" x14ac:dyDescent="0.2">
      <c r="A22" t="s">
        <v>54</v>
      </c>
      <c r="B22" s="1" t="s">
        <v>94</v>
      </c>
      <c r="D22" s="2">
        <v>0.2283</v>
      </c>
      <c r="E22" s="1" t="s">
        <v>94</v>
      </c>
      <c r="F22" s="2">
        <v>0.50249999999999995</v>
      </c>
      <c r="G22">
        <v>0.22109999999999999</v>
      </c>
      <c r="H22" s="1" t="s">
        <v>94</v>
      </c>
      <c r="J22">
        <v>7.7259999999999995E-2</v>
      </c>
      <c r="K22" s="1" t="s">
        <v>94</v>
      </c>
      <c r="M22">
        <v>0.26929999999999998</v>
      </c>
    </row>
    <row r="23" spans="1:13" x14ac:dyDescent="0.2">
      <c r="A23" t="s">
        <v>99</v>
      </c>
      <c r="B23" s="1" t="s">
        <v>94</v>
      </c>
      <c r="E23" s="1" t="s">
        <v>94</v>
      </c>
      <c r="H23" s="1">
        <v>0.12077287</v>
      </c>
      <c r="K23" s="1" t="s">
        <v>94</v>
      </c>
    </row>
    <row r="24" spans="1:13" x14ac:dyDescent="0.2">
      <c r="A24" t="s">
        <v>48</v>
      </c>
      <c r="B24" s="1" t="s">
        <v>94</v>
      </c>
      <c r="E24" s="1" t="s">
        <v>94</v>
      </c>
      <c r="F24" s="2">
        <v>0.19919999999999999</v>
      </c>
      <c r="H24" s="1" t="s">
        <v>94</v>
      </c>
      <c r="K24" s="1" t="s">
        <v>94</v>
      </c>
    </row>
    <row r="25" spans="1:13" x14ac:dyDescent="0.2">
      <c r="A25" t="s">
        <v>62</v>
      </c>
      <c r="B25" s="1">
        <v>7.0049076000000002E-2</v>
      </c>
      <c r="E25" s="1" t="s">
        <v>94</v>
      </c>
      <c r="F25" s="2">
        <v>-0.55579999999999996</v>
      </c>
      <c r="H25" s="1" t="s">
        <v>94</v>
      </c>
      <c r="K25" s="1" t="s">
        <v>94</v>
      </c>
    </row>
    <row r="27" spans="1:13" x14ac:dyDescent="0.2">
      <c r="A27" t="s">
        <v>100</v>
      </c>
      <c r="B27" s="1">
        <v>12</v>
      </c>
      <c r="C27" s="2">
        <v>5</v>
      </c>
      <c r="D27" s="2">
        <v>4</v>
      </c>
      <c r="E27" s="1">
        <v>8</v>
      </c>
      <c r="F27" s="6">
        <v>8</v>
      </c>
      <c r="G27" s="6">
        <v>4</v>
      </c>
      <c r="H27" s="1">
        <v>14</v>
      </c>
      <c r="I27" s="6">
        <v>1</v>
      </c>
      <c r="J27" s="6">
        <v>4</v>
      </c>
      <c r="K27" s="1">
        <v>15</v>
      </c>
      <c r="L27" s="6">
        <v>1</v>
      </c>
      <c r="M27" s="6">
        <v>4</v>
      </c>
    </row>
    <row r="28" spans="1:13" x14ac:dyDescent="0.2">
      <c r="A28" t="s">
        <v>102</v>
      </c>
      <c r="B28" s="1">
        <v>0.91239999999999999</v>
      </c>
      <c r="C28">
        <v>0.88819999999999999</v>
      </c>
      <c r="D28">
        <v>0.89410000000000001</v>
      </c>
      <c r="E28" s="1">
        <v>0.88349999999999995</v>
      </c>
      <c r="F28">
        <v>0.76829999999999998</v>
      </c>
      <c r="G28">
        <v>0.81200000000000006</v>
      </c>
      <c r="H28" s="1">
        <v>0.90969999999999995</v>
      </c>
      <c r="I28">
        <v>0.86890000000000001</v>
      </c>
      <c r="J28">
        <v>0.89510000000000001</v>
      </c>
      <c r="K28" s="1">
        <v>0.71440000000000003</v>
      </c>
      <c r="L28">
        <v>0.84419999999999995</v>
      </c>
      <c r="M28">
        <v>0.85709999999999997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B48A-01B3-4443-ACA5-8A19E219CDB7}">
  <dimension ref="A1:N28"/>
  <sheetViews>
    <sheetView workbookViewId="0">
      <selection activeCell="D11" sqref="D11"/>
    </sheetView>
  </sheetViews>
  <sheetFormatPr baseColWidth="10" defaultRowHeight="16" x14ac:dyDescent="0.2"/>
  <cols>
    <col min="1" max="1" width="18.6640625" customWidth="1"/>
    <col min="2" max="2" width="6.5" bestFit="1" customWidth="1"/>
    <col min="3" max="3" width="4.6640625" bestFit="1" customWidth="1"/>
    <col min="4" max="4" width="7.33203125" bestFit="1" customWidth="1"/>
    <col min="5" max="5" width="6.5" bestFit="1" customWidth="1"/>
    <col min="6" max="6" width="4.6640625" bestFit="1" customWidth="1"/>
    <col min="7" max="7" width="7.33203125" bestFit="1" customWidth="1"/>
    <col min="8" max="8" width="6.5" bestFit="1" customWidth="1"/>
    <col min="9" max="9" width="4.6640625" bestFit="1" customWidth="1"/>
    <col min="10" max="10" width="7.33203125" bestFit="1" customWidth="1"/>
    <col min="11" max="11" width="6.5" bestFit="1" customWidth="1"/>
    <col min="12" max="12" width="4.6640625" bestFit="1" customWidth="1"/>
    <col min="13" max="13" width="7.33203125" bestFit="1" customWidth="1"/>
  </cols>
  <sheetData>
    <row r="1" spans="1:14" x14ac:dyDescent="0.2">
      <c r="A1" s="12" t="s">
        <v>105</v>
      </c>
      <c r="B1" s="16"/>
      <c r="C1" s="13"/>
      <c r="D1" s="13"/>
      <c r="E1" s="16"/>
      <c r="F1" s="13"/>
      <c r="G1" s="13"/>
      <c r="H1" s="16"/>
      <c r="I1" s="13"/>
      <c r="J1" s="13"/>
      <c r="K1" s="16"/>
      <c r="L1" s="13"/>
      <c r="M1" s="13"/>
      <c r="N1" s="33"/>
    </row>
    <row r="2" spans="1:14" x14ac:dyDescent="0.2">
      <c r="A2" s="12"/>
      <c r="B2" s="42" t="s">
        <v>56</v>
      </c>
      <c r="C2" s="43"/>
      <c r="D2" s="44"/>
      <c r="E2" s="45" t="s">
        <v>57</v>
      </c>
      <c r="F2" s="46"/>
      <c r="G2" s="44"/>
      <c r="H2" s="45" t="s">
        <v>58</v>
      </c>
      <c r="I2" s="46"/>
      <c r="J2" s="44"/>
      <c r="K2" s="45" t="s">
        <v>59</v>
      </c>
      <c r="L2" s="46"/>
      <c r="M2" s="44"/>
      <c r="N2" s="12"/>
    </row>
    <row r="3" spans="1:14" x14ac:dyDescent="0.2">
      <c r="A3" s="12"/>
      <c r="B3" s="15" t="s">
        <v>86</v>
      </c>
      <c r="C3" s="14" t="s">
        <v>87</v>
      </c>
      <c r="D3" s="14" t="s">
        <v>88</v>
      </c>
      <c r="E3" s="15" t="s">
        <v>86</v>
      </c>
      <c r="F3" s="14" t="s">
        <v>87</v>
      </c>
      <c r="G3" s="14" t="s">
        <v>88</v>
      </c>
      <c r="H3" s="15" t="s">
        <v>86</v>
      </c>
      <c r="I3" s="14" t="s">
        <v>87</v>
      </c>
      <c r="J3" s="14" t="s">
        <v>88</v>
      </c>
      <c r="K3" s="15" t="s">
        <v>86</v>
      </c>
      <c r="L3" s="14" t="s">
        <v>87</v>
      </c>
      <c r="M3" s="34" t="s">
        <v>88</v>
      </c>
      <c r="N3" s="12"/>
    </row>
    <row r="4" spans="1:14" x14ac:dyDescent="0.2">
      <c r="A4" s="11" t="s">
        <v>89</v>
      </c>
      <c r="B4" s="16" t="s">
        <v>205</v>
      </c>
      <c r="C4" s="13" t="s">
        <v>205</v>
      </c>
      <c r="D4" s="13" t="s">
        <v>205</v>
      </c>
      <c r="E4" s="16" t="s">
        <v>205</v>
      </c>
      <c r="F4" s="13" t="s">
        <v>205</v>
      </c>
      <c r="G4" s="13" t="s">
        <v>205</v>
      </c>
      <c r="H4" s="16" t="s">
        <v>205</v>
      </c>
      <c r="I4" s="13" t="s">
        <v>205</v>
      </c>
      <c r="J4" s="13" t="s">
        <v>205</v>
      </c>
      <c r="K4" s="16" t="s">
        <v>205</v>
      </c>
      <c r="L4" s="13" t="s">
        <v>205</v>
      </c>
      <c r="M4" s="13" t="s">
        <v>205</v>
      </c>
      <c r="N4" s="33"/>
    </row>
    <row r="5" spans="1:14" x14ac:dyDescent="0.2">
      <c r="A5" s="11" t="s">
        <v>109</v>
      </c>
      <c r="B5" s="16" t="s">
        <v>206</v>
      </c>
      <c r="C5" s="13" t="s">
        <v>206</v>
      </c>
      <c r="D5" s="13" t="s">
        <v>206</v>
      </c>
      <c r="E5" s="16"/>
      <c r="F5" s="13"/>
      <c r="G5" s="13" t="s">
        <v>206</v>
      </c>
      <c r="H5" s="16"/>
      <c r="I5" s="13" t="s">
        <v>206</v>
      </c>
      <c r="J5" s="13" t="s">
        <v>206</v>
      </c>
      <c r="K5" s="16"/>
      <c r="L5" s="13"/>
      <c r="M5" s="13" t="s">
        <v>206</v>
      </c>
      <c r="N5" s="33"/>
    </row>
    <row r="6" spans="1:14" x14ac:dyDescent="0.2">
      <c r="A6" s="11" t="s">
        <v>207</v>
      </c>
      <c r="B6" s="16"/>
      <c r="C6" s="13"/>
      <c r="D6" s="13" t="s">
        <v>206</v>
      </c>
      <c r="E6" s="16"/>
      <c r="F6" s="13"/>
      <c r="G6" s="13" t="s">
        <v>206</v>
      </c>
      <c r="H6" s="16" t="s">
        <v>206</v>
      </c>
      <c r="I6" s="13" t="s">
        <v>206</v>
      </c>
      <c r="J6" s="13" t="s">
        <v>206</v>
      </c>
      <c r="K6" s="16"/>
      <c r="L6" s="13" t="s">
        <v>206</v>
      </c>
      <c r="M6" s="13" t="s">
        <v>206</v>
      </c>
      <c r="N6" s="33"/>
    </row>
    <row r="7" spans="1:14" x14ac:dyDescent="0.2">
      <c r="A7" s="11" t="s">
        <v>208</v>
      </c>
      <c r="B7" s="16"/>
      <c r="C7" s="13"/>
      <c r="D7" s="13"/>
      <c r="E7" s="16"/>
      <c r="F7" s="13"/>
      <c r="G7" s="13"/>
      <c r="H7" s="16"/>
      <c r="I7" s="13" t="s">
        <v>206</v>
      </c>
      <c r="J7" s="13"/>
      <c r="K7" s="16"/>
      <c r="L7" s="13"/>
      <c r="M7" s="13"/>
      <c r="N7" s="33"/>
    </row>
    <row r="8" spans="1:14" x14ac:dyDescent="0.2">
      <c r="A8" s="11" t="s">
        <v>209</v>
      </c>
      <c r="B8" s="16" t="s">
        <v>205</v>
      </c>
      <c r="C8" s="13"/>
      <c r="D8" s="13"/>
      <c r="E8" s="16" t="s">
        <v>205</v>
      </c>
      <c r="F8" s="13" t="s">
        <v>205</v>
      </c>
      <c r="G8" s="13"/>
      <c r="H8" s="16" t="s">
        <v>205</v>
      </c>
      <c r="I8" s="13" t="s">
        <v>205</v>
      </c>
      <c r="J8" s="13"/>
      <c r="K8" s="16"/>
      <c r="L8" s="13" t="s">
        <v>205</v>
      </c>
      <c r="M8" s="13"/>
      <c r="N8" s="33"/>
    </row>
    <row r="9" spans="1:14" x14ac:dyDescent="0.2">
      <c r="A9" s="11" t="s">
        <v>210</v>
      </c>
      <c r="B9" s="16" t="s">
        <v>205</v>
      </c>
      <c r="C9" s="13" t="s">
        <v>205</v>
      </c>
      <c r="D9" s="13"/>
      <c r="E9" s="16"/>
      <c r="F9" s="13"/>
      <c r="G9" s="13"/>
      <c r="H9" s="16"/>
      <c r="I9" s="13"/>
      <c r="J9" s="13"/>
      <c r="K9" s="16" t="s">
        <v>205</v>
      </c>
      <c r="L9" s="13" t="s">
        <v>205</v>
      </c>
      <c r="M9" s="13"/>
      <c r="N9" s="33"/>
    </row>
    <row r="10" spans="1:14" x14ac:dyDescent="0.2">
      <c r="A10" s="11" t="s">
        <v>211</v>
      </c>
      <c r="B10" s="16"/>
      <c r="C10" s="13"/>
      <c r="D10" s="13"/>
      <c r="E10" s="16"/>
      <c r="F10" s="13"/>
      <c r="G10" s="13"/>
      <c r="H10" s="16" t="s">
        <v>205</v>
      </c>
      <c r="I10" s="13" t="s">
        <v>205</v>
      </c>
      <c r="J10" s="13"/>
      <c r="K10" s="16"/>
      <c r="L10" s="13"/>
      <c r="M10" s="13"/>
      <c r="N10" s="33"/>
    </row>
    <row r="11" spans="1:14" x14ac:dyDescent="0.2">
      <c r="A11" s="11" t="s">
        <v>212</v>
      </c>
      <c r="B11" s="16"/>
      <c r="C11" s="13"/>
      <c r="D11" s="13"/>
      <c r="E11" s="16"/>
      <c r="F11" s="13"/>
      <c r="G11" s="13"/>
      <c r="H11" s="16" t="s">
        <v>205</v>
      </c>
      <c r="I11" s="13" t="s">
        <v>205</v>
      </c>
      <c r="J11" s="13"/>
      <c r="K11" s="16" t="s">
        <v>205</v>
      </c>
      <c r="L11" s="13" t="s">
        <v>205</v>
      </c>
      <c r="M11" s="13"/>
      <c r="N11" s="33"/>
    </row>
    <row r="12" spans="1:14" x14ac:dyDescent="0.2">
      <c r="A12" s="11" t="s">
        <v>213</v>
      </c>
      <c r="B12" s="16"/>
      <c r="C12" s="13"/>
      <c r="D12" s="13"/>
      <c r="E12" s="16"/>
      <c r="F12" s="13"/>
      <c r="G12" s="13"/>
      <c r="H12" s="16"/>
      <c r="I12" s="13" t="s">
        <v>206</v>
      </c>
      <c r="J12" s="13"/>
      <c r="K12" s="16"/>
      <c r="L12" s="13"/>
      <c r="M12" s="13"/>
      <c r="N12" s="33"/>
    </row>
    <row r="13" spans="1:14" x14ac:dyDescent="0.2">
      <c r="A13" s="11" t="s">
        <v>214</v>
      </c>
      <c r="B13" s="16" t="s">
        <v>205</v>
      </c>
      <c r="C13" s="13"/>
      <c r="D13" s="13"/>
      <c r="E13" s="16"/>
      <c r="F13" s="13"/>
      <c r="G13" s="13"/>
      <c r="H13" s="16"/>
      <c r="I13" s="13" t="s">
        <v>206</v>
      </c>
      <c r="J13" s="13"/>
      <c r="K13" s="16"/>
      <c r="L13" s="13" t="s">
        <v>205</v>
      </c>
      <c r="M13" s="13"/>
      <c r="N13" s="33"/>
    </row>
    <row r="14" spans="1:14" x14ac:dyDescent="0.2">
      <c r="A14" s="11" t="s">
        <v>215</v>
      </c>
      <c r="B14" s="16"/>
      <c r="C14" s="13"/>
      <c r="D14" s="13"/>
      <c r="E14" s="16"/>
      <c r="F14" s="13"/>
      <c r="G14" s="13"/>
      <c r="H14" s="16"/>
      <c r="I14" s="13" t="s">
        <v>206</v>
      </c>
      <c r="J14" s="13"/>
      <c r="K14" s="16"/>
      <c r="L14" s="13" t="s">
        <v>205</v>
      </c>
      <c r="M14" s="13"/>
      <c r="N14" s="33"/>
    </row>
    <row r="15" spans="1:14" x14ac:dyDescent="0.2">
      <c r="A15" s="11" t="s">
        <v>216</v>
      </c>
      <c r="B15" s="16"/>
      <c r="C15" s="13"/>
      <c r="D15" s="13"/>
      <c r="E15" s="16"/>
      <c r="F15" s="13"/>
      <c r="G15" s="13"/>
      <c r="H15" s="16"/>
      <c r="I15" s="13" t="s">
        <v>205</v>
      </c>
      <c r="J15" s="13"/>
      <c r="K15" s="16"/>
      <c r="L15" s="13" t="s">
        <v>206</v>
      </c>
      <c r="M15" s="13"/>
      <c r="N15" s="33"/>
    </row>
    <row r="16" spans="1:14" x14ac:dyDescent="0.2">
      <c r="A16" s="11" t="s">
        <v>217</v>
      </c>
      <c r="B16" s="16"/>
      <c r="C16" s="13" t="s">
        <v>205</v>
      </c>
      <c r="D16" s="13"/>
      <c r="E16" s="16"/>
      <c r="F16" s="13"/>
      <c r="G16" s="13"/>
      <c r="H16" s="16"/>
      <c r="I16" s="13" t="s">
        <v>205</v>
      </c>
      <c r="J16" s="13"/>
      <c r="K16" s="16"/>
      <c r="L16" s="13"/>
      <c r="M16" s="13"/>
      <c r="N16" s="33"/>
    </row>
    <row r="17" spans="1:14" x14ac:dyDescent="0.2">
      <c r="A17" s="11" t="s">
        <v>157</v>
      </c>
      <c r="B17" s="16"/>
      <c r="C17" s="13"/>
      <c r="D17" s="13" t="s">
        <v>206</v>
      </c>
      <c r="E17" s="16"/>
      <c r="F17" s="13"/>
      <c r="G17" s="13" t="s">
        <v>206</v>
      </c>
      <c r="H17" s="16"/>
      <c r="I17" s="13" t="s">
        <v>206</v>
      </c>
      <c r="J17" s="13" t="s">
        <v>206</v>
      </c>
      <c r="K17" s="16"/>
      <c r="L17" s="13" t="s">
        <v>206</v>
      </c>
      <c r="M17" s="13" t="s">
        <v>206</v>
      </c>
      <c r="N17" s="33"/>
    </row>
    <row r="18" spans="1:14" x14ac:dyDescent="0.2">
      <c r="A18" s="11" t="s">
        <v>43</v>
      </c>
      <c r="B18" s="16"/>
      <c r="C18" s="13"/>
      <c r="D18" s="13"/>
      <c r="E18" s="16"/>
      <c r="F18" s="13"/>
      <c r="G18" s="13"/>
      <c r="H18" s="16"/>
      <c r="I18" s="13" t="s">
        <v>206</v>
      </c>
      <c r="J18" s="13"/>
      <c r="K18" s="16"/>
      <c r="L18" s="13" t="s">
        <v>205</v>
      </c>
      <c r="M18" s="13"/>
      <c r="N18" s="33"/>
    </row>
    <row r="19" spans="1:14" x14ac:dyDescent="0.2">
      <c r="A19" s="11" t="s">
        <v>44</v>
      </c>
      <c r="B19" s="16"/>
      <c r="C19" s="13" t="s">
        <v>206</v>
      </c>
      <c r="D19" s="13"/>
      <c r="E19" s="16"/>
      <c r="F19" s="13"/>
      <c r="G19" s="13"/>
      <c r="H19" s="16"/>
      <c r="I19" s="13" t="s">
        <v>205</v>
      </c>
      <c r="J19" s="13"/>
      <c r="K19" s="16"/>
      <c r="L19" s="13" t="s">
        <v>205</v>
      </c>
      <c r="M19" s="13"/>
      <c r="N19" s="33"/>
    </row>
    <row r="20" spans="1:14" x14ac:dyDescent="0.2">
      <c r="A20" s="11" t="s">
        <v>165</v>
      </c>
      <c r="B20" s="16"/>
      <c r="C20" s="13" t="s">
        <v>205</v>
      </c>
      <c r="D20" s="13"/>
      <c r="E20" s="16"/>
      <c r="F20" s="13"/>
      <c r="G20" s="13"/>
      <c r="H20" s="16"/>
      <c r="I20" s="13" t="s">
        <v>205</v>
      </c>
      <c r="J20" s="13"/>
      <c r="K20" s="16"/>
      <c r="L20" s="13" t="s">
        <v>206</v>
      </c>
      <c r="M20" s="13"/>
      <c r="N20" s="33"/>
    </row>
    <row r="21" spans="1:14" x14ac:dyDescent="0.2">
      <c r="A21" s="11" t="s">
        <v>163</v>
      </c>
      <c r="B21" s="16"/>
      <c r="C21" s="13"/>
      <c r="D21" s="13"/>
      <c r="E21" s="16"/>
      <c r="F21" s="13"/>
      <c r="G21" s="13"/>
      <c r="H21" s="16" t="s">
        <v>206</v>
      </c>
      <c r="I21" s="13" t="s">
        <v>206</v>
      </c>
      <c r="J21" s="13"/>
      <c r="K21" s="16" t="s">
        <v>206</v>
      </c>
      <c r="L21" s="13" t="s">
        <v>206</v>
      </c>
      <c r="M21" s="13"/>
      <c r="N21" s="33"/>
    </row>
    <row r="22" spans="1:14" x14ac:dyDescent="0.2">
      <c r="A22" s="11" t="s">
        <v>218</v>
      </c>
      <c r="B22" s="16"/>
      <c r="C22" s="13"/>
      <c r="D22" s="13"/>
      <c r="E22" s="16"/>
      <c r="F22" s="13"/>
      <c r="G22" s="13"/>
      <c r="H22" s="16" t="s">
        <v>206</v>
      </c>
      <c r="I22" s="13" t="s">
        <v>206</v>
      </c>
      <c r="J22" s="13"/>
      <c r="K22" s="16"/>
      <c r="L22" s="13" t="s">
        <v>206</v>
      </c>
      <c r="M22" s="13"/>
      <c r="N22" s="33"/>
    </row>
    <row r="23" spans="1:14" x14ac:dyDescent="0.2">
      <c r="A23" s="11" t="s">
        <v>48</v>
      </c>
      <c r="B23" s="16"/>
      <c r="C23" s="13"/>
      <c r="D23" s="13"/>
      <c r="E23" s="16"/>
      <c r="F23" s="13"/>
      <c r="G23" s="13"/>
      <c r="H23" s="16"/>
      <c r="I23" s="13" t="s">
        <v>205</v>
      </c>
      <c r="J23" s="13"/>
      <c r="K23" s="16"/>
      <c r="L23" s="13"/>
      <c r="M23" s="13"/>
      <c r="N23" s="33"/>
    </row>
    <row r="24" spans="1:14" x14ac:dyDescent="0.2">
      <c r="A24" s="11" t="s">
        <v>219</v>
      </c>
      <c r="B24" s="16"/>
      <c r="C24" s="13"/>
      <c r="D24" s="13" t="s">
        <v>206</v>
      </c>
      <c r="E24" s="16"/>
      <c r="F24" s="13"/>
      <c r="G24" s="13" t="s">
        <v>206</v>
      </c>
      <c r="H24" s="16"/>
      <c r="I24" s="13" t="s">
        <v>206</v>
      </c>
      <c r="J24" s="13" t="s">
        <v>206</v>
      </c>
      <c r="K24" s="16"/>
      <c r="L24" s="13" t="s">
        <v>205</v>
      </c>
      <c r="M24" s="13" t="s">
        <v>206</v>
      </c>
      <c r="N24" s="33"/>
    </row>
    <row r="25" spans="1:14" x14ac:dyDescent="0.2">
      <c r="A25" s="11" t="s">
        <v>195</v>
      </c>
      <c r="B25" s="16"/>
      <c r="C25" s="13"/>
      <c r="D25" s="13"/>
      <c r="E25" s="16"/>
      <c r="F25" s="13"/>
      <c r="G25" s="13"/>
      <c r="H25" s="16"/>
      <c r="I25" s="13" t="s">
        <v>205</v>
      </c>
      <c r="J25" s="13"/>
      <c r="K25" s="16"/>
      <c r="L25" s="13" t="s">
        <v>206</v>
      </c>
      <c r="M25" s="13"/>
      <c r="N25" s="33"/>
    </row>
    <row r="26" spans="1:14" x14ac:dyDescent="0.2">
      <c r="A26" s="11"/>
      <c r="B26" s="16"/>
      <c r="C26" s="13"/>
      <c r="D26" s="13"/>
      <c r="E26" s="16"/>
      <c r="F26" s="13"/>
      <c r="G26" s="13"/>
      <c r="H26" s="16"/>
      <c r="I26" s="13"/>
      <c r="J26" s="13"/>
      <c r="K26" s="16"/>
      <c r="L26" s="13"/>
      <c r="M26" s="13"/>
      <c r="N26" s="33"/>
    </row>
    <row r="27" spans="1:14" x14ac:dyDescent="0.2">
      <c r="A27" s="11" t="s">
        <v>100</v>
      </c>
      <c r="B27" s="16">
        <v>4</v>
      </c>
      <c r="C27" s="13">
        <v>5</v>
      </c>
      <c r="D27" s="13">
        <v>4</v>
      </c>
      <c r="E27" s="16">
        <v>1</v>
      </c>
      <c r="F27" s="13">
        <v>1</v>
      </c>
      <c r="G27" s="13">
        <v>4</v>
      </c>
      <c r="H27" s="16">
        <v>6</v>
      </c>
      <c r="I27" s="13">
        <v>21</v>
      </c>
      <c r="J27" s="13">
        <v>4</v>
      </c>
      <c r="K27" s="16">
        <v>3</v>
      </c>
      <c r="L27" s="13">
        <v>15</v>
      </c>
      <c r="M27" s="13">
        <v>4</v>
      </c>
      <c r="N27" s="33"/>
    </row>
    <row r="28" spans="1:14" x14ac:dyDescent="0.2">
      <c r="A28" s="11" t="s">
        <v>102</v>
      </c>
      <c r="B28" s="16">
        <v>0.91</v>
      </c>
      <c r="C28" s="35">
        <v>0.89</v>
      </c>
      <c r="D28" s="35">
        <v>0.89</v>
      </c>
      <c r="E28" s="36">
        <v>0.79</v>
      </c>
      <c r="F28" s="35">
        <v>0.78</v>
      </c>
      <c r="G28" s="35">
        <v>0.79</v>
      </c>
      <c r="H28" s="36">
        <v>0.93</v>
      </c>
      <c r="I28" s="35">
        <v>0.92</v>
      </c>
      <c r="J28" s="35">
        <v>0.91</v>
      </c>
      <c r="K28" s="36">
        <v>0.9</v>
      </c>
      <c r="L28" s="35">
        <v>0.88</v>
      </c>
      <c r="M28" s="35">
        <v>0.82</v>
      </c>
      <c r="N28" s="33"/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C285-DBD9-0749-AD29-8AAF1C141933}">
  <dimension ref="A1:K83"/>
  <sheetViews>
    <sheetView workbookViewId="0">
      <selection activeCell="D13" sqref="D13"/>
    </sheetView>
  </sheetViews>
  <sheetFormatPr baseColWidth="10" defaultRowHeight="16" x14ac:dyDescent="0.2"/>
  <sheetData>
    <row r="1" spans="1:11" x14ac:dyDescent="0.2">
      <c r="A1" s="37"/>
    </row>
    <row r="2" spans="1:11" x14ac:dyDescent="0.2">
      <c r="A2" t="s">
        <v>220</v>
      </c>
      <c r="B2" s="38">
        <v>4.1666666666666664E-2</v>
      </c>
      <c r="C2" t="s">
        <v>0</v>
      </c>
      <c r="D2" t="s">
        <v>221</v>
      </c>
      <c r="E2" t="s">
        <v>40</v>
      </c>
      <c r="F2" t="s">
        <v>206</v>
      </c>
      <c r="G2" t="s">
        <v>42</v>
      </c>
      <c r="H2" t="s">
        <v>206</v>
      </c>
      <c r="I2" t="s">
        <v>51</v>
      </c>
      <c r="J2" t="s">
        <v>206</v>
      </c>
      <c r="K2" t="s">
        <v>54</v>
      </c>
    </row>
    <row r="3" spans="1:11" x14ac:dyDescent="0.2">
      <c r="A3" s="37" t="s">
        <v>220</v>
      </c>
      <c r="B3" s="38">
        <v>8.3333333333333329E-2</v>
      </c>
      <c r="C3" t="s">
        <v>0</v>
      </c>
      <c r="D3" t="s">
        <v>221</v>
      </c>
      <c r="E3" t="s">
        <v>40</v>
      </c>
      <c r="F3" t="s">
        <v>180</v>
      </c>
      <c r="G3" t="s">
        <v>42</v>
      </c>
      <c r="H3" t="s">
        <v>206</v>
      </c>
      <c r="I3" t="s">
        <v>51</v>
      </c>
      <c r="J3" t="s">
        <v>206</v>
      </c>
      <c r="K3" t="s">
        <v>54</v>
      </c>
    </row>
    <row r="4" spans="1:11" x14ac:dyDescent="0.2">
      <c r="A4" s="37"/>
    </row>
    <row r="5" spans="1:11" x14ac:dyDescent="0.2">
      <c r="A5" t="s">
        <v>224</v>
      </c>
      <c r="B5" t="s">
        <v>222</v>
      </c>
      <c r="C5" t="s">
        <v>223</v>
      </c>
    </row>
    <row r="6" spans="1:11" x14ac:dyDescent="0.2">
      <c r="A6" s="39">
        <v>14.27206</v>
      </c>
      <c r="B6" s="40">
        <v>1</v>
      </c>
      <c r="C6" s="40">
        <v>1.5819559999999999E-4</v>
      </c>
    </row>
    <row r="7" spans="1:11" x14ac:dyDescent="0.2">
      <c r="A7" s="37"/>
    </row>
    <row r="8" spans="1:11" x14ac:dyDescent="0.2">
      <c r="A8" s="37"/>
    </row>
    <row r="9" spans="1:11" x14ac:dyDescent="0.2">
      <c r="A9" s="37" t="s">
        <v>220</v>
      </c>
      <c r="B9" s="38">
        <v>4.1666666666666664E-2</v>
      </c>
      <c r="C9" t="s">
        <v>1</v>
      </c>
      <c r="D9" t="s">
        <v>221</v>
      </c>
      <c r="E9" t="s">
        <v>40</v>
      </c>
      <c r="F9" t="s">
        <v>206</v>
      </c>
      <c r="G9" t="s">
        <v>42</v>
      </c>
      <c r="H9" t="s">
        <v>206</v>
      </c>
      <c r="I9" t="s">
        <v>51</v>
      </c>
      <c r="J9" t="s">
        <v>206</v>
      </c>
      <c r="K9" t="s">
        <v>54</v>
      </c>
    </row>
    <row r="10" spans="1:11" x14ac:dyDescent="0.2">
      <c r="A10" s="37" t="s">
        <v>220</v>
      </c>
      <c r="B10" s="38">
        <v>8.3333333333333329E-2</v>
      </c>
      <c r="C10" t="s">
        <v>1</v>
      </c>
      <c r="D10" t="s">
        <v>221</v>
      </c>
      <c r="E10" t="s">
        <v>40</v>
      </c>
      <c r="F10" t="s">
        <v>180</v>
      </c>
      <c r="G10" t="s">
        <v>42</v>
      </c>
      <c r="H10" t="s">
        <v>206</v>
      </c>
      <c r="I10" t="s">
        <v>51</v>
      </c>
      <c r="J10" t="s">
        <v>206</v>
      </c>
      <c r="K10" t="s">
        <v>54</v>
      </c>
    </row>
    <row r="11" spans="1:11" x14ac:dyDescent="0.2">
      <c r="A11" s="37"/>
    </row>
    <row r="12" spans="1:11" x14ac:dyDescent="0.2">
      <c r="A12" t="s">
        <v>224</v>
      </c>
      <c r="B12" t="s">
        <v>222</v>
      </c>
      <c r="C12" t="s">
        <v>223</v>
      </c>
    </row>
    <row r="13" spans="1:11" x14ac:dyDescent="0.2">
      <c r="A13" s="37">
        <v>8.2184162060000006</v>
      </c>
      <c r="B13">
        <v>1</v>
      </c>
      <c r="C13">
        <v>4.1467379999999996E-3</v>
      </c>
    </row>
    <row r="14" spans="1:11" x14ac:dyDescent="0.2">
      <c r="A14" s="37"/>
    </row>
    <row r="15" spans="1:11" x14ac:dyDescent="0.2">
      <c r="A15" s="37"/>
    </row>
    <row r="16" spans="1:11" x14ac:dyDescent="0.2">
      <c r="A16" s="37" t="s">
        <v>220</v>
      </c>
      <c r="B16" s="38">
        <v>4.1666666666666664E-2</v>
      </c>
      <c r="C16" t="s">
        <v>2</v>
      </c>
      <c r="D16" t="s">
        <v>221</v>
      </c>
      <c r="E16" t="s">
        <v>40</v>
      </c>
      <c r="F16" t="s">
        <v>206</v>
      </c>
      <c r="G16" t="s">
        <v>42</v>
      </c>
      <c r="H16" t="s">
        <v>206</v>
      </c>
      <c r="I16" t="s">
        <v>51</v>
      </c>
      <c r="J16" t="s">
        <v>206</v>
      </c>
      <c r="K16" t="s">
        <v>54</v>
      </c>
    </row>
    <row r="17" spans="1:11" x14ac:dyDescent="0.2">
      <c r="A17" s="37" t="s">
        <v>220</v>
      </c>
      <c r="B17" s="38">
        <v>8.3333333333333329E-2</v>
      </c>
      <c r="C17" t="s">
        <v>2</v>
      </c>
      <c r="D17" t="s">
        <v>221</v>
      </c>
      <c r="E17" t="s">
        <v>40</v>
      </c>
      <c r="F17" t="s">
        <v>180</v>
      </c>
      <c r="G17" t="s">
        <v>42</v>
      </c>
      <c r="H17" t="s">
        <v>206</v>
      </c>
      <c r="I17" t="s">
        <v>51</v>
      </c>
      <c r="J17" t="s">
        <v>206</v>
      </c>
      <c r="K17" t="s">
        <v>54</v>
      </c>
    </row>
    <row r="18" spans="1:11" x14ac:dyDescent="0.2">
      <c r="A18" s="37"/>
    </row>
    <row r="19" spans="1:11" x14ac:dyDescent="0.2">
      <c r="A19" t="s">
        <v>224</v>
      </c>
      <c r="B19" t="s">
        <v>222</v>
      </c>
      <c r="C19" t="s">
        <v>223</v>
      </c>
    </row>
    <row r="20" spans="1:11" x14ac:dyDescent="0.2">
      <c r="A20" s="39">
        <v>58.721420000000002</v>
      </c>
      <c r="B20" s="40">
        <v>1</v>
      </c>
      <c r="C20" s="40">
        <v>1.8207660000000001E-14</v>
      </c>
    </row>
    <row r="22" spans="1:11" x14ac:dyDescent="0.2">
      <c r="A22" s="37"/>
    </row>
    <row r="23" spans="1:11" x14ac:dyDescent="0.2">
      <c r="A23" t="s">
        <v>220</v>
      </c>
      <c r="B23" s="38">
        <v>4.1666666666666664E-2</v>
      </c>
      <c r="C23" t="s">
        <v>3</v>
      </c>
      <c r="D23" t="s">
        <v>221</v>
      </c>
      <c r="E23" t="s">
        <v>40</v>
      </c>
      <c r="F23" t="s">
        <v>206</v>
      </c>
      <c r="G23" t="s">
        <v>42</v>
      </c>
      <c r="H23" t="s">
        <v>206</v>
      </c>
      <c r="I23" t="s">
        <v>51</v>
      </c>
      <c r="J23" t="s">
        <v>206</v>
      </c>
      <c r="K23" t="s">
        <v>54</v>
      </c>
    </row>
    <row r="24" spans="1:11" x14ac:dyDescent="0.2">
      <c r="A24" s="37" t="s">
        <v>220</v>
      </c>
      <c r="B24" s="38">
        <v>8.3333333333333329E-2</v>
      </c>
      <c r="C24" t="s">
        <v>3</v>
      </c>
      <c r="D24" t="s">
        <v>221</v>
      </c>
      <c r="E24" t="s">
        <v>40</v>
      </c>
      <c r="F24" t="s">
        <v>180</v>
      </c>
      <c r="G24" t="s">
        <v>42</v>
      </c>
      <c r="H24" t="s">
        <v>206</v>
      </c>
      <c r="I24" t="s">
        <v>51</v>
      </c>
      <c r="J24" t="s">
        <v>206</v>
      </c>
      <c r="K24" t="s">
        <v>54</v>
      </c>
    </row>
    <row r="25" spans="1:11" x14ac:dyDescent="0.2">
      <c r="A25" s="37"/>
    </row>
    <row r="26" spans="1:11" x14ac:dyDescent="0.2">
      <c r="A26" t="s">
        <v>224</v>
      </c>
      <c r="B26" t="s">
        <v>222</v>
      </c>
      <c r="C26" t="s">
        <v>223</v>
      </c>
    </row>
    <row r="27" spans="1:11" x14ac:dyDescent="0.2">
      <c r="A27" s="39">
        <v>13.66929</v>
      </c>
      <c r="B27" s="40">
        <v>1</v>
      </c>
      <c r="C27" s="40">
        <v>2.179901E-4</v>
      </c>
    </row>
    <row r="28" spans="1:11" x14ac:dyDescent="0.2">
      <c r="A28" s="37"/>
    </row>
    <row r="29" spans="1:11" x14ac:dyDescent="0.2">
      <c r="A29" s="37"/>
    </row>
    <row r="30" spans="1:11" x14ac:dyDescent="0.2">
      <c r="A30" s="37"/>
    </row>
    <row r="31" spans="1:11" x14ac:dyDescent="0.2">
      <c r="A31" s="37"/>
    </row>
    <row r="32" spans="1:11" x14ac:dyDescent="0.2">
      <c r="A32" s="37"/>
    </row>
    <row r="33" spans="1:1" x14ac:dyDescent="0.2">
      <c r="A33" s="37"/>
    </row>
    <row r="34" spans="1:1" x14ac:dyDescent="0.2">
      <c r="A34" s="37"/>
    </row>
    <row r="35" spans="1:1" x14ac:dyDescent="0.2">
      <c r="A35" s="37"/>
    </row>
    <row r="36" spans="1:1" x14ac:dyDescent="0.2">
      <c r="A36" s="37"/>
    </row>
    <row r="37" spans="1:1" x14ac:dyDescent="0.2">
      <c r="A37" s="37"/>
    </row>
    <row r="38" spans="1:1" x14ac:dyDescent="0.2">
      <c r="A38" s="37"/>
    </row>
    <row r="39" spans="1:1" x14ac:dyDescent="0.2">
      <c r="A39" s="37"/>
    </row>
    <row r="40" spans="1:1" x14ac:dyDescent="0.2">
      <c r="A40" s="37"/>
    </row>
    <row r="41" spans="1:1" x14ac:dyDescent="0.2">
      <c r="A41" s="37"/>
    </row>
    <row r="43" spans="1:1" x14ac:dyDescent="0.2">
      <c r="A43" s="37"/>
    </row>
    <row r="45" spans="1:1" x14ac:dyDescent="0.2">
      <c r="A45" s="37"/>
    </row>
    <row r="46" spans="1:1" x14ac:dyDescent="0.2">
      <c r="A46" s="37"/>
    </row>
    <row r="47" spans="1:1" x14ac:dyDescent="0.2">
      <c r="A47" s="37"/>
    </row>
    <row r="48" spans="1:1" x14ac:dyDescent="0.2">
      <c r="A48" s="37"/>
    </row>
    <row r="49" spans="1:1" x14ac:dyDescent="0.2">
      <c r="A49" s="37"/>
    </row>
    <row r="50" spans="1:1" x14ac:dyDescent="0.2">
      <c r="A50" s="37"/>
    </row>
    <row r="51" spans="1:1" x14ac:dyDescent="0.2">
      <c r="A51" s="37"/>
    </row>
    <row r="52" spans="1:1" x14ac:dyDescent="0.2">
      <c r="A52" s="37"/>
    </row>
    <row r="53" spans="1:1" x14ac:dyDescent="0.2">
      <c r="A53" s="37"/>
    </row>
    <row r="54" spans="1:1" x14ac:dyDescent="0.2">
      <c r="A54" s="37"/>
    </row>
    <row r="55" spans="1:1" x14ac:dyDescent="0.2">
      <c r="A55" s="37"/>
    </row>
    <row r="56" spans="1:1" x14ac:dyDescent="0.2">
      <c r="A56" s="37"/>
    </row>
    <row r="57" spans="1:1" x14ac:dyDescent="0.2">
      <c r="A57" s="37"/>
    </row>
    <row r="58" spans="1:1" x14ac:dyDescent="0.2">
      <c r="A58" s="37"/>
    </row>
    <row r="59" spans="1:1" x14ac:dyDescent="0.2">
      <c r="A59" s="37"/>
    </row>
    <row r="60" spans="1:1" x14ac:dyDescent="0.2">
      <c r="A60" s="37"/>
    </row>
    <row r="61" spans="1:1" x14ac:dyDescent="0.2">
      <c r="A61" s="37"/>
    </row>
    <row r="62" spans="1:1" x14ac:dyDescent="0.2">
      <c r="A62" s="37"/>
    </row>
    <row r="64" spans="1:1" x14ac:dyDescent="0.2">
      <c r="A64" s="37"/>
    </row>
    <row r="66" spans="1:1" x14ac:dyDescent="0.2">
      <c r="A66" s="37"/>
    </row>
    <row r="67" spans="1:1" x14ac:dyDescent="0.2">
      <c r="A67" s="37"/>
    </row>
    <row r="68" spans="1:1" x14ac:dyDescent="0.2">
      <c r="A68" s="37"/>
    </row>
    <row r="69" spans="1:1" x14ac:dyDescent="0.2">
      <c r="A69" s="37"/>
    </row>
    <row r="70" spans="1:1" x14ac:dyDescent="0.2">
      <c r="A70" s="37"/>
    </row>
    <row r="71" spans="1:1" x14ac:dyDescent="0.2">
      <c r="A71" s="37"/>
    </row>
    <row r="72" spans="1:1" x14ac:dyDescent="0.2">
      <c r="A72" s="37"/>
    </row>
    <row r="73" spans="1:1" x14ac:dyDescent="0.2">
      <c r="A73" s="37"/>
    </row>
    <row r="74" spans="1:1" x14ac:dyDescent="0.2">
      <c r="A74" s="37"/>
    </row>
    <row r="75" spans="1:1" x14ac:dyDescent="0.2">
      <c r="A75" s="37"/>
    </row>
    <row r="76" spans="1:1" x14ac:dyDescent="0.2">
      <c r="A76" s="37"/>
    </row>
    <row r="77" spans="1:1" x14ac:dyDescent="0.2">
      <c r="A77" s="37"/>
    </row>
    <row r="78" spans="1:1" x14ac:dyDescent="0.2">
      <c r="A78" s="37"/>
    </row>
    <row r="79" spans="1:1" x14ac:dyDescent="0.2">
      <c r="A79" s="37"/>
    </row>
    <row r="80" spans="1:1" x14ac:dyDescent="0.2">
      <c r="A80" s="37"/>
    </row>
    <row r="81" spans="1:1" x14ac:dyDescent="0.2">
      <c r="A81" s="37"/>
    </row>
    <row r="82" spans="1:1" x14ac:dyDescent="0.2">
      <c r="A82" s="37"/>
    </row>
    <row r="83" spans="1:1" x14ac:dyDescent="0.2">
      <c r="A83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468A-055E-BA41-A377-B9D926328429}">
  <dimension ref="A1:K109"/>
  <sheetViews>
    <sheetView tabSelected="1" topLeftCell="A76" workbookViewId="0">
      <selection activeCell="F86" sqref="F86"/>
    </sheetView>
  </sheetViews>
  <sheetFormatPr baseColWidth="10" defaultRowHeight="16" x14ac:dyDescent="0.2"/>
  <sheetData>
    <row r="1" spans="2:11" x14ac:dyDescent="0.2">
      <c r="B1" t="s">
        <v>225</v>
      </c>
      <c r="C1" t="s">
        <v>226</v>
      </c>
      <c r="D1" t="s">
        <v>227</v>
      </c>
      <c r="E1" t="s">
        <v>0</v>
      </c>
    </row>
    <row r="3" spans="2:11" x14ac:dyDescent="0.2">
      <c r="B3" t="s">
        <v>228</v>
      </c>
      <c r="C3" t="s">
        <v>229</v>
      </c>
      <c r="D3" t="s">
        <v>230</v>
      </c>
      <c r="E3" t="s">
        <v>231</v>
      </c>
      <c r="F3" t="s">
        <v>232</v>
      </c>
      <c r="G3" t="s">
        <v>233</v>
      </c>
      <c r="H3" t="s">
        <v>234</v>
      </c>
      <c r="I3">
        <v>0.95</v>
      </c>
      <c r="J3" t="s">
        <v>235</v>
      </c>
      <c r="K3">
        <v>0.95</v>
      </c>
    </row>
    <row r="4" spans="2:11" x14ac:dyDescent="0.2">
      <c r="B4" t="s">
        <v>40</v>
      </c>
      <c r="C4">
        <v>14.657999999999999</v>
      </c>
      <c r="D4">
        <v>46.497</v>
      </c>
      <c r="E4">
        <v>31.838999999999999</v>
      </c>
      <c r="F4" s="40">
        <v>11.329000000000001</v>
      </c>
      <c r="G4">
        <v>5.9211</v>
      </c>
      <c r="H4" s="40">
        <v>-0.27594000000000002</v>
      </c>
      <c r="I4" s="40">
        <v>22.934000000000001</v>
      </c>
    </row>
    <row r="5" spans="2:11" x14ac:dyDescent="0.2">
      <c r="B5" t="s">
        <v>236</v>
      </c>
      <c r="C5" t="s">
        <v>237</v>
      </c>
      <c r="D5">
        <v>14.657999999999999</v>
      </c>
      <c r="E5">
        <v>46.497</v>
      </c>
      <c r="F5">
        <v>31.838999999999999</v>
      </c>
      <c r="G5" s="40">
        <v>83215</v>
      </c>
      <c r="H5" t="s">
        <v>238</v>
      </c>
      <c r="I5" s="40">
        <v>0.75885999999999998</v>
      </c>
      <c r="J5" s="40">
        <v>9125200000</v>
      </c>
    </row>
    <row r="6" spans="2:11" x14ac:dyDescent="0.2">
      <c r="B6" t="s">
        <v>42</v>
      </c>
      <c r="C6">
        <v>3.6701000000000001</v>
      </c>
      <c r="D6">
        <v>23.2</v>
      </c>
      <c r="E6">
        <v>19.53</v>
      </c>
      <c r="F6" s="40">
        <v>-3.7461000000000002</v>
      </c>
      <c r="G6">
        <v>3.5760999999999998</v>
      </c>
      <c r="H6" s="40">
        <v>-10.755000000000001</v>
      </c>
      <c r="I6" s="40">
        <v>3.2629000000000001</v>
      </c>
    </row>
    <row r="7" spans="2:11" x14ac:dyDescent="0.2">
      <c r="B7" t="s">
        <v>236</v>
      </c>
      <c r="C7" t="s">
        <v>237</v>
      </c>
      <c r="D7">
        <v>3.6701000000000001</v>
      </c>
      <c r="E7">
        <v>23.2</v>
      </c>
      <c r="F7">
        <v>19.53</v>
      </c>
      <c r="G7" s="40">
        <v>2.3609000000000002E-2</v>
      </c>
      <c r="H7" t="s">
        <v>238</v>
      </c>
      <c r="I7" s="40">
        <v>2.1335000000000002E-5</v>
      </c>
      <c r="J7" s="40">
        <v>26.126000000000001</v>
      </c>
    </row>
    <row r="8" spans="2:11" x14ac:dyDescent="0.2">
      <c r="B8" t="s">
        <v>51</v>
      </c>
      <c r="C8">
        <v>110</v>
      </c>
      <c r="D8">
        <v>126.67</v>
      </c>
      <c r="E8">
        <v>16.667000000000002</v>
      </c>
      <c r="F8" s="40">
        <v>0.22297</v>
      </c>
      <c r="G8">
        <v>0.14026</v>
      </c>
      <c r="H8" s="40">
        <v>-5.1929999999999997E-2</v>
      </c>
      <c r="I8" s="40">
        <v>0.49787999999999999</v>
      </c>
    </row>
    <row r="9" spans="2:11" x14ac:dyDescent="0.2">
      <c r="B9" t="s">
        <v>236</v>
      </c>
      <c r="C9" t="s">
        <v>237</v>
      </c>
      <c r="D9">
        <v>110</v>
      </c>
      <c r="E9">
        <v>126.67</v>
      </c>
      <c r="F9">
        <v>16.667000000000002</v>
      </c>
      <c r="G9" s="40">
        <v>1.2498</v>
      </c>
      <c r="H9" t="s">
        <v>238</v>
      </c>
      <c r="I9" s="40">
        <v>0.94938999999999996</v>
      </c>
      <c r="J9" s="40">
        <v>1.6452</v>
      </c>
    </row>
    <row r="10" spans="2:11" x14ac:dyDescent="0.2">
      <c r="B10" t="s">
        <v>41</v>
      </c>
      <c r="C10">
        <v>7</v>
      </c>
      <c r="D10">
        <v>21</v>
      </c>
      <c r="E10">
        <v>14</v>
      </c>
      <c r="F10" s="40">
        <v>-3.0402999999999998</v>
      </c>
      <c r="G10">
        <v>2.6067</v>
      </c>
      <c r="H10" s="40">
        <v>-8.1493000000000002</v>
      </c>
      <c r="I10" s="40">
        <v>2.0688</v>
      </c>
    </row>
    <row r="11" spans="2:11" x14ac:dyDescent="0.2">
      <c r="B11" t="s">
        <v>236</v>
      </c>
      <c r="C11" t="s">
        <v>237</v>
      </c>
      <c r="D11">
        <v>7</v>
      </c>
      <c r="E11">
        <v>21</v>
      </c>
      <c r="F11">
        <v>14</v>
      </c>
      <c r="G11" s="40">
        <v>4.7822000000000003E-2</v>
      </c>
      <c r="H11" t="s">
        <v>238</v>
      </c>
      <c r="I11" s="40">
        <v>2.8892000000000002E-4</v>
      </c>
      <c r="J11" s="40">
        <v>7.9154</v>
      </c>
    </row>
    <row r="12" spans="2:11" x14ac:dyDescent="0.2">
      <c r="B12" t="s">
        <v>54</v>
      </c>
      <c r="C12">
        <v>7.1333000000000002</v>
      </c>
      <c r="D12">
        <v>8.7667000000000002</v>
      </c>
      <c r="E12">
        <v>1.6333</v>
      </c>
      <c r="F12" s="40">
        <v>0.48903000000000002</v>
      </c>
      <c r="G12">
        <v>0.23946000000000001</v>
      </c>
      <c r="H12" s="40">
        <v>1.9701E-2</v>
      </c>
      <c r="I12" s="40">
        <v>0.95835999999999999</v>
      </c>
    </row>
    <row r="13" spans="2:11" x14ac:dyDescent="0.2">
      <c r="B13" t="s">
        <v>236</v>
      </c>
      <c r="C13" t="s">
        <v>237</v>
      </c>
      <c r="D13">
        <v>7.1333000000000002</v>
      </c>
      <c r="E13">
        <v>8.7667000000000002</v>
      </c>
      <c r="F13">
        <v>1.6333</v>
      </c>
      <c r="G13" s="40">
        <v>1.6307</v>
      </c>
      <c r="H13" t="s">
        <v>238</v>
      </c>
      <c r="I13" s="40">
        <v>1.0199</v>
      </c>
      <c r="J13" s="40">
        <v>2.6074000000000002</v>
      </c>
    </row>
    <row r="15" spans="2:11" x14ac:dyDescent="0.2">
      <c r="B15" t="s">
        <v>225</v>
      </c>
      <c r="C15" t="s">
        <v>226</v>
      </c>
      <c r="D15" t="s">
        <v>227</v>
      </c>
      <c r="E15" t="s">
        <v>1</v>
      </c>
    </row>
    <row r="17" spans="2:11" x14ac:dyDescent="0.2">
      <c r="B17" t="s">
        <v>228</v>
      </c>
      <c r="C17" t="s">
        <v>229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>
        <v>0.95</v>
      </c>
      <c r="J17" t="s">
        <v>235</v>
      </c>
      <c r="K17">
        <v>0.95</v>
      </c>
    </row>
    <row r="18" spans="2:11" x14ac:dyDescent="0.2">
      <c r="B18" t="s">
        <v>40</v>
      </c>
      <c r="C18">
        <v>14.657999999999999</v>
      </c>
      <c r="D18">
        <v>46.497</v>
      </c>
      <c r="E18">
        <v>31.838999999999999</v>
      </c>
      <c r="F18" s="40">
        <v>13.866</v>
      </c>
      <c r="G18">
        <v>6.9396000000000004</v>
      </c>
      <c r="H18" s="40">
        <v>0.26488</v>
      </c>
      <c r="I18" s="40">
        <v>27.466999999999999</v>
      </c>
    </row>
    <row r="19" spans="2:11" x14ac:dyDescent="0.2">
      <c r="B19" t="s">
        <v>236</v>
      </c>
      <c r="C19" t="s">
        <v>237</v>
      </c>
      <c r="D19">
        <v>14.657999999999999</v>
      </c>
      <c r="E19">
        <v>46.497</v>
      </c>
      <c r="F19">
        <v>31.838999999999999</v>
      </c>
      <c r="G19" s="40">
        <v>1052000</v>
      </c>
      <c r="H19" t="s">
        <v>238</v>
      </c>
      <c r="I19" s="40">
        <v>1.3032999999999999</v>
      </c>
      <c r="J19" s="40">
        <v>849130000000</v>
      </c>
    </row>
    <row r="20" spans="2:11" x14ac:dyDescent="0.2">
      <c r="B20" t="s">
        <v>42</v>
      </c>
      <c r="C20">
        <v>3.6701000000000001</v>
      </c>
      <c r="D20">
        <v>23.2</v>
      </c>
      <c r="E20">
        <v>19.53</v>
      </c>
      <c r="F20" s="40">
        <v>-4.5547000000000004</v>
      </c>
      <c r="G20">
        <v>4.1223999999999998</v>
      </c>
      <c r="H20" s="40">
        <v>-12.634</v>
      </c>
      <c r="I20" s="40">
        <v>3.5249999999999999</v>
      </c>
    </row>
    <row r="21" spans="2:11" x14ac:dyDescent="0.2">
      <c r="B21" t="s">
        <v>236</v>
      </c>
      <c r="C21" t="s">
        <v>237</v>
      </c>
      <c r="D21">
        <v>3.6701000000000001</v>
      </c>
      <c r="E21">
        <v>23.2</v>
      </c>
      <c r="F21">
        <v>19.53</v>
      </c>
      <c r="G21" s="40">
        <v>1.0518E-2</v>
      </c>
      <c r="H21" t="s">
        <v>238</v>
      </c>
      <c r="I21" s="40">
        <v>3.258E-6</v>
      </c>
      <c r="J21" s="40">
        <v>33.954000000000001</v>
      </c>
    </row>
    <row r="22" spans="2:11" x14ac:dyDescent="0.2">
      <c r="B22" t="s">
        <v>41</v>
      </c>
      <c r="C22">
        <v>7</v>
      </c>
      <c r="D22">
        <v>21</v>
      </c>
      <c r="E22">
        <v>14</v>
      </c>
      <c r="F22" s="40">
        <v>-2.5173999999999999</v>
      </c>
      <c r="G22">
        <v>3.0882000000000001</v>
      </c>
      <c r="H22" s="40">
        <v>-8.5701999999999998</v>
      </c>
      <c r="I22" s="40">
        <v>3.5352999999999999</v>
      </c>
    </row>
    <row r="23" spans="2:11" x14ac:dyDescent="0.2">
      <c r="B23" t="s">
        <v>236</v>
      </c>
      <c r="C23" t="s">
        <v>237</v>
      </c>
      <c r="D23">
        <v>7</v>
      </c>
      <c r="E23">
        <v>21</v>
      </c>
      <c r="F23">
        <v>14</v>
      </c>
      <c r="G23" s="40">
        <v>8.0667000000000003E-2</v>
      </c>
      <c r="H23" t="s">
        <v>238</v>
      </c>
      <c r="I23" s="40">
        <v>1.8966999999999999E-4</v>
      </c>
      <c r="J23" s="40">
        <v>34.307000000000002</v>
      </c>
    </row>
    <row r="24" spans="2:11" x14ac:dyDescent="0.2">
      <c r="B24" t="s">
        <v>51</v>
      </c>
      <c r="C24">
        <v>110</v>
      </c>
      <c r="D24">
        <v>126.67</v>
      </c>
      <c r="E24">
        <v>16.667000000000002</v>
      </c>
      <c r="F24" s="40">
        <v>0.19153999999999999</v>
      </c>
      <c r="G24">
        <v>0.21576000000000001</v>
      </c>
      <c r="H24" s="40">
        <v>-0.23133999999999999</v>
      </c>
      <c r="I24" s="40">
        <v>0.61441999999999997</v>
      </c>
    </row>
    <row r="25" spans="2:11" x14ac:dyDescent="0.2">
      <c r="B25" t="s">
        <v>236</v>
      </c>
      <c r="C25" t="s">
        <v>237</v>
      </c>
      <c r="D25">
        <v>110</v>
      </c>
      <c r="E25">
        <v>126.67</v>
      </c>
      <c r="F25">
        <v>16.667000000000002</v>
      </c>
      <c r="G25" s="40">
        <v>1.2111000000000001</v>
      </c>
      <c r="H25" t="s">
        <v>238</v>
      </c>
      <c r="I25" s="40">
        <v>0.79347000000000001</v>
      </c>
      <c r="J25" s="40">
        <v>1.8486</v>
      </c>
    </row>
    <row r="26" spans="2:11" x14ac:dyDescent="0.2">
      <c r="B26" t="s">
        <v>54</v>
      </c>
      <c r="C26">
        <v>7.1333000000000002</v>
      </c>
      <c r="D26">
        <v>8.7667000000000002</v>
      </c>
      <c r="E26">
        <v>1.6333</v>
      </c>
      <c r="F26" s="40">
        <v>0.25953999999999999</v>
      </c>
      <c r="G26">
        <v>0.36853999999999998</v>
      </c>
      <c r="H26" s="40">
        <v>-0.46278999999999998</v>
      </c>
      <c r="I26" s="40">
        <v>0.98187000000000002</v>
      </c>
    </row>
    <row r="27" spans="2:11" x14ac:dyDescent="0.2">
      <c r="B27" t="s">
        <v>236</v>
      </c>
      <c r="C27" t="s">
        <v>237</v>
      </c>
      <c r="D27">
        <v>7.1333000000000002</v>
      </c>
      <c r="E27">
        <v>8.7667000000000002</v>
      </c>
      <c r="F27">
        <v>1.6333</v>
      </c>
      <c r="G27" s="40">
        <v>1.2963</v>
      </c>
      <c r="H27" t="s">
        <v>238</v>
      </c>
      <c r="I27" s="40">
        <v>0.62953000000000003</v>
      </c>
      <c r="J27" s="40">
        <v>2.6694</v>
      </c>
    </row>
    <row r="29" spans="2:11" x14ac:dyDescent="0.2">
      <c r="B29" t="s">
        <v>225</v>
      </c>
      <c r="C29" t="s">
        <v>226</v>
      </c>
      <c r="D29" t="s">
        <v>227</v>
      </c>
      <c r="E29" t="s">
        <v>2</v>
      </c>
    </row>
    <row r="31" spans="2:11" x14ac:dyDescent="0.2">
      <c r="B31" t="s">
        <v>228</v>
      </c>
      <c r="C31" t="s">
        <v>229</v>
      </c>
      <c r="D31" t="s">
        <v>230</v>
      </c>
      <c r="E31" t="s">
        <v>231</v>
      </c>
      <c r="F31" t="s">
        <v>232</v>
      </c>
      <c r="G31" t="s">
        <v>233</v>
      </c>
      <c r="H31" t="s">
        <v>234</v>
      </c>
      <c r="I31">
        <v>0.95</v>
      </c>
      <c r="J31" t="s">
        <v>235</v>
      </c>
      <c r="K31">
        <v>0.95</v>
      </c>
    </row>
    <row r="32" spans="2:11" x14ac:dyDescent="0.2">
      <c r="B32" t="s">
        <v>40</v>
      </c>
      <c r="C32">
        <v>14.657999999999999</v>
      </c>
      <c r="D32">
        <v>46.497</v>
      </c>
      <c r="E32">
        <v>31.838999999999999</v>
      </c>
      <c r="F32">
        <v>4.2435</v>
      </c>
      <c r="G32">
        <v>6.0075000000000003</v>
      </c>
      <c r="H32">
        <v>-7.5311000000000003</v>
      </c>
      <c r="I32" s="40">
        <v>16.018000000000001</v>
      </c>
    </row>
    <row r="33" spans="2:11" x14ac:dyDescent="0.2">
      <c r="B33" t="s">
        <v>236</v>
      </c>
      <c r="C33" t="s">
        <v>237</v>
      </c>
      <c r="D33">
        <v>14.657999999999999</v>
      </c>
      <c r="E33">
        <v>46.497</v>
      </c>
      <c r="F33">
        <v>31.838999999999999</v>
      </c>
      <c r="G33">
        <v>69.650999999999996</v>
      </c>
      <c r="H33" t="s">
        <v>238</v>
      </c>
      <c r="I33">
        <v>5.3616999999999998E-4</v>
      </c>
      <c r="J33" s="40">
        <v>9047900</v>
      </c>
    </row>
    <row r="34" spans="2:11" x14ac:dyDescent="0.2">
      <c r="B34" t="s">
        <v>42</v>
      </c>
      <c r="C34">
        <v>3.6701000000000001</v>
      </c>
      <c r="D34">
        <v>23.2</v>
      </c>
      <c r="E34">
        <v>19.53</v>
      </c>
      <c r="F34">
        <v>4.0008999999999997</v>
      </c>
      <c r="G34">
        <v>3.7159</v>
      </c>
      <c r="H34">
        <v>-3.2820999999999998</v>
      </c>
      <c r="I34" s="40">
        <v>11.284000000000001</v>
      </c>
    </row>
    <row r="35" spans="2:11" x14ac:dyDescent="0.2">
      <c r="B35" t="s">
        <v>236</v>
      </c>
      <c r="C35" t="s">
        <v>237</v>
      </c>
      <c r="D35">
        <v>3.6701000000000001</v>
      </c>
      <c r="E35">
        <v>23.2</v>
      </c>
      <c r="F35">
        <v>19.53</v>
      </c>
      <c r="G35">
        <v>54.645000000000003</v>
      </c>
      <c r="H35" t="s">
        <v>238</v>
      </c>
      <c r="I35">
        <v>3.7547999999999998E-2</v>
      </c>
      <c r="J35" s="40">
        <v>79526</v>
      </c>
    </row>
    <row r="36" spans="2:11" x14ac:dyDescent="0.2">
      <c r="B36" t="s">
        <v>41</v>
      </c>
      <c r="C36">
        <v>7</v>
      </c>
      <c r="D36">
        <v>21</v>
      </c>
      <c r="E36">
        <v>14</v>
      </c>
      <c r="F36">
        <v>-0.67383000000000004</v>
      </c>
      <c r="G36">
        <v>2.6373000000000002</v>
      </c>
      <c r="H36">
        <v>-5.8428000000000004</v>
      </c>
      <c r="I36" s="40">
        <v>4.4951999999999996</v>
      </c>
    </row>
    <row r="37" spans="2:11" x14ac:dyDescent="0.2">
      <c r="B37" t="s">
        <v>236</v>
      </c>
      <c r="C37" t="s">
        <v>237</v>
      </c>
      <c r="D37">
        <v>7</v>
      </c>
      <c r="E37">
        <v>21</v>
      </c>
      <c r="F37">
        <v>14</v>
      </c>
      <c r="G37">
        <v>0.50975000000000004</v>
      </c>
      <c r="H37" t="s">
        <v>238</v>
      </c>
      <c r="I37">
        <v>2.9006000000000001E-3</v>
      </c>
      <c r="J37" s="40">
        <v>89.584999999999994</v>
      </c>
    </row>
    <row r="38" spans="2:11" x14ac:dyDescent="0.2">
      <c r="B38" t="s">
        <v>51</v>
      </c>
      <c r="C38">
        <v>110</v>
      </c>
      <c r="D38">
        <v>126.67</v>
      </c>
      <c r="E38">
        <v>16.667000000000002</v>
      </c>
      <c r="F38">
        <v>0.55112000000000005</v>
      </c>
      <c r="G38">
        <v>0.14482999999999999</v>
      </c>
      <c r="H38">
        <v>0.26727000000000001</v>
      </c>
      <c r="I38" s="40">
        <v>0.83496999999999999</v>
      </c>
    </row>
    <row r="39" spans="2:11" x14ac:dyDescent="0.2">
      <c r="B39" t="s">
        <v>236</v>
      </c>
      <c r="C39" t="s">
        <v>237</v>
      </c>
      <c r="D39">
        <v>110</v>
      </c>
      <c r="E39">
        <v>126.67</v>
      </c>
      <c r="F39">
        <v>16.667000000000002</v>
      </c>
      <c r="G39">
        <v>1.7352000000000001</v>
      </c>
      <c r="H39" t="s">
        <v>238</v>
      </c>
      <c r="I39">
        <v>1.3064</v>
      </c>
      <c r="J39" s="40">
        <v>2.3048000000000002</v>
      </c>
    </row>
    <row r="40" spans="2:11" x14ac:dyDescent="0.2">
      <c r="B40" t="s">
        <v>54</v>
      </c>
      <c r="C40">
        <v>7.1333000000000002</v>
      </c>
      <c r="D40">
        <v>8.7667000000000002</v>
      </c>
      <c r="E40">
        <v>1.6333</v>
      </c>
      <c r="F40">
        <v>0.21193999999999999</v>
      </c>
      <c r="G40">
        <v>0.24096000000000001</v>
      </c>
      <c r="H40">
        <v>-0.26033000000000001</v>
      </c>
      <c r="I40" s="40">
        <v>0.68420999999999998</v>
      </c>
    </row>
    <row r="41" spans="2:11" x14ac:dyDescent="0.2">
      <c r="B41" t="s">
        <v>236</v>
      </c>
      <c r="C41" t="s">
        <v>237</v>
      </c>
      <c r="D41">
        <v>7.1333000000000002</v>
      </c>
      <c r="E41">
        <v>8.7667000000000002</v>
      </c>
      <c r="F41">
        <v>1.6333</v>
      </c>
      <c r="G41">
        <v>1.2361</v>
      </c>
      <c r="H41" t="s">
        <v>238</v>
      </c>
      <c r="I41">
        <v>0.77080000000000004</v>
      </c>
      <c r="J41" s="40">
        <v>1.9822</v>
      </c>
    </row>
    <row r="43" spans="2:11" x14ac:dyDescent="0.2">
      <c r="B43" t="s">
        <v>225</v>
      </c>
      <c r="C43" t="s">
        <v>226</v>
      </c>
      <c r="D43" t="s">
        <v>227</v>
      </c>
      <c r="E43" t="s">
        <v>3</v>
      </c>
    </row>
    <row r="45" spans="2:11" x14ac:dyDescent="0.2">
      <c r="B45" t="s">
        <v>228</v>
      </c>
      <c r="C45" t="s">
        <v>229</v>
      </c>
      <c r="D45" t="s">
        <v>230</v>
      </c>
      <c r="E45" t="s">
        <v>231</v>
      </c>
      <c r="F45" t="s">
        <v>232</v>
      </c>
      <c r="G45" t="s">
        <v>233</v>
      </c>
      <c r="H45" t="s">
        <v>234</v>
      </c>
      <c r="I45">
        <v>0.95</v>
      </c>
      <c r="J45" t="s">
        <v>235</v>
      </c>
      <c r="K45">
        <v>0.95</v>
      </c>
    </row>
    <row r="46" spans="2:11" x14ac:dyDescent="0.2">
      <c r="B46" t="s">
        <v>40</v>
      </c>
      <c r="C46">
        <v>14.657999999999999</v>
      </c>
      <c r="D46">
        <v>46.497</v>
      </c>
      <c r="E46">
        <v>31.838999999999999</v>
      </c>
      <c r="F46" s="40">
        <v>18.189</v>
      </c>
      <c r="G46">
        <v>7.9683000000000002</v>
      </c>
      <c r="H46" s="40">
        <v>2.5718000000000001</v>
      </c>
      <c r="I46" s="40">
        <v>33.807000000000002</v>
      </c>
    </row>
    <row r="47" spans="2:11" x14ac:dyDescent="0.2">
      <c r="B47" t="s">
        <v>236</v>
      </c>
      <c r="C47" t="s">
        <v>237</v>
      </c>
      <c r="D47">
        <v>14.657999999999999</v>
      </c>
      <c r="E47">
        <v>46.497</v>
      </c>
      <c r="F47">
        <v>31.838999999999999</v>
      </c>
      <c r="G47" s="40">
        <v>79349000</v>
      </c>
      <c r="H47" t="s">
        <v>238</v>
      </c>
      <c r="I47" s="40">
        <v>13.09</v>
      </c>
      <c r="J47" s="40">
        <v>481010000000000</v>
      </c>
    </row>
    <row r="48" spans="2:11" x14ac:dyDescent="0.2">
      <c r="B48" t="s">
        <v>42</v>
      </c>
      <c r="C48">
        <v>3.6701000000000001</v>
      </c>
      <c r="D48">
        <v>23.2</v>
      </c>
      <c r="E48">
        <v>19.53</v>
      </c>
      <c r="F48" s="40">
        <v>-8.6631</v>
      </c>
      <c r="G48">
        <v>4.8284000000000002</v>
      </c>
      <c r="H48" s="40">
        <v>-18.126999999999999</v>
      </c>
      <c r="I48" s="40">
        <v>0.80035000000000001</v>
      </c>
    </row>
    <row r="49" spans="1:10" x14ac:dyDescent="0.2">
      <c r="B49" t="s">
        <v>236</v>
      </c>
      <c r="C49" t="s">
        <v>237</v>
      </c>
      <c r="D49">
        <v>3.6701000000000001</v>
      </c>
      <c r="E49">
        <v>23.2</v>
      </c>
      <c r="F49">
        <v>19.53</v>
      </c>
      <c r="G49" s="40">
        <v>1.7284000000000001E-4</v>
      </c>
      <c r="H49" t="s">
        <v>238</v>
      </c>
      <c r="I49" s="40">
        <v>1.3418999999999999E-8</v>
      </c>
      <c r="J49" s="40">
        <v>2.2263000000000002</v>
      </c>
    </row>
    <row r="50" spans="1:10" x14ac:dyDescent="0.2">
      <c r="B50" t="s">
        <v>41</v>
      </c>
      <c r="C50">
        <v>7</v>
      </c>
      <c r="D50">
        <v>21</v>
      </c>
      <c r="E50">
        <v>14</v>
      </c>
      <c r="F50" s="40">
        <v>-6.8796999999999997</v>
      </c>
      <c r="G50">
        <v>3.5139999999999998</v>
      </c>
      <c r="H50" s="40">
        <v>-13.766999999999999</v>
      </c>
      <c r="I50" s="40">
        <v>7.6572999999999997E-3</v>
      </c>
    </row>
    <row r="51" spans="1:10" x14ac:dyDescent="0.2">
      <c r="B51" t="s">
        <v>236</v>
      </c>
      <c r="C51" t="s">
        <v>237</v>
      </c>
      <c r="D51">
        <v>7</v>
      </c>
      <c r="E51">
        <v>21</v>
      </c>
      <c r="F51">
        <v>14</v>
      </c>
      <c r="G51" s="40">
        <v>1.0284000000000001E-3</v>
      </c>
      <c r="H51" t="s">
        <v>238</v>
      </c>
      <c r="I51" s="40">
        <v>1.0496000000000001E-6</v>
      </c>
      <c r="J51" s="40">
        <v>1.0077</v>
      </c>
    </row>
    <row r="52" spans="1:10" x14ac:dyDescent="0.2">
      <c r="B52" t="s">
        <v>51</v>
      </c>
      <c r="C52">
        <v>110</v>
      </c>
      <c r="D52">
        <v>126.67</v>
      </c>
      <c r="E52">
        <v>16.667000000000002</v>
      </c>
      <c r="F52" s="40">
        <v>0.57843</v>
      </c>
      <c r="G52">
        <v>0.18620999999999999</v>
      </c>
      <c r="H52" s="40">
        <v>0.21346000000000001</v>
      </c>
      <c r="I52" s="40">
        <v>0.94340000000000002</v>
      </c>
    </row>
    <row r="53" spans="1:10" x14ac:dyDescent="0.2">
      <c r="B53" t="s">
        <v>236</v>
      </c>
      <c r="C53" t="s">
        <v>237</v>
      </c>
      <c r="D53">
        <v>110</v>
      </c>
      <c r="E53">
        <v>126.67</v>
      </c>
      <c r="F53">
        <v>16.667000000000002</v>
      </c>
      <c r="G53" s="40">
        <v>1.7831999999999999</v>
      </c>
      <c r="H53" t="s">
        <v>238</v>
      </c>
      <c r="I53" s="40">
        <v>1.238</v>
      </c>
      <c r="J53" s="40">
        <v>2.5687000000000002</v>
      </c>
    </row>
    <row r="54" spans="1:10" x14ac:dyDescent="0.2">
      <c r="B54" t="s">
        <v>54</v>
      </c>
      <c r="C54">
        <v>7.1333000000000002</v>
      </c>
      <c r="D54">
        <v>8.7667000000000002</v>
      </c>
      <c r="E54">
        <v>1.6333</v>
      </c>
      <c r="F54" s="40">
        <v>0.39133000000000001</v>
      </c>
      <c r="G54">
        <v>0.31381999999999999</v>
      </c>
      <c r="H54" s="40">
        <v>-0.22375</v>
      </c>
      <c r="I54" s="40">
        <v>1.0064</v>
      </c>
    </row>
    <row r="55" spans="1:10" x14ac:dyDescent="0.2">
      <c r="B55" t="s">
        <v>236</v>
      </c>
      <c r="C55" t="s">
        <v>237</v>
      </c>
      <c r="D55">
        <v>7.1333000000000002</v>
      </c>
      <c r="E55">
        <v>8.7667000000000002</v>
      </c>
      <c r="F55">
        <v>1.6333</v>
      </c>
      <c r="G55" s="40">
        <v>1.4789000000000001</v>
      </c>
      <c r="H55" t="s">
        <v>238</v>
      </c>
      <c r="I55" s="40">
        <v>0.79951000000000005</v>
      </c>
      <c r="J55" s="40">
        <v>2.7357999999999998</v>
      </c>
    </row>
    <row r="60" spans="1:10" x14ac:dyDescent="0.2">
      <c r="A60" t="s">
        <v>263</v>
      </c>
      <c r="H60" t="s">
        <v>272</v>
      </c>
    </row>
    <row r="61" spans="1:10" x14ac:dyDescent="0.2">
      <c r="A61" t="s">
        <v>264</v>
      </c>
      <c r="H61" t="s">
        <v>273</v>
      </c>
    </row>
    <row r="62" spans="1:10" x14ac:dyDescent="0.2">
      <c r="H62" t="s">
        <v>274</v>
      </c>
    </row>
    <row r="63" spans="1:10" x14ac:dyDescent="0.2">
      <c r="H63" t="s">
        <v>275</v>
      </c>
    </row>
    <row r="64" spans="1:10" x14ac:dyDescent="0.2">
      <c r="A64" t="s">
        <v>265</v>
      </c>
      <c r="H64" t="s">
        <v>276</v>
      </c>
    </row>
    <row r="65" spans="1:8" x14ac:dyDescent="0.2">
      <c r="H65" t="s">
        <v>277</v>
      </c>
    </row>
    <row r="66" spans="1:8" x14ac:dyDescent="0.2">
      <c r="A66" t="s">
        <v>266</v>
      </c>
      <c r="H66" t="s">
        <v>278</v>
      </c>
    </row>
    <row r="67" spans="1:8" x14ac:dyDescent="0.2">
      <c r="A67" t="s">
        <v>267</v>
      </c>
      <c r="H67" t="s">
        <v>279</v>
      </c>
    </row>
    <row r="69" spans="1:8" x14ac:dyDescent="0.2">
      <c r="H69" t="s">
        <v>280</v>
      </c>
    </row>
    <row r="70" spans="1:8" x14ac:dyDescent="0.2">
      <c r="A70" t="s">
        <v>268</v>
      </c>
      <c r="H70" t="s">
        <v>281</v>
      </c>
    </row>
    <row r="71" spans="1:8" x14ac:dyDescent="0.2">
      <c r="A71" t="s">
        <v>269</v>
      </c>
    </row>
    <row r="73" spans="1:8" x14ac:dyDescent="0.2">
      <c r="H73" t="s">
        <v>282</v>
      </c>
    </row>
    <row r="74" spans="1:8" x14ac:dyDescent="0.2">
      <c r="A74" t="s">
        <v>270</v>
      </c>
      <c r="H74" t="s">
        <v>273</v>
      </c>
    </row>
    <row r="75" spans="1:8" x14ac:dyDescent="0.2">
      <c r="A75" t="s">
        <v>271</v>
      </c>
      <c r="H75" t="s">
        <v>274</v>
      </c>
    </row>
    <row r="76" spans="1:8" x14ac:dyDescent="0.2">
      <c r="H76" t="s">
        <v>275</v>
      </c>
    </row>
    <row r="77" spans="1:8" x14ac:dyDescent="0.2">
      <c r="H77" t="s">
        <v>276</v>
      </c>
    </row>
    <row r="78" spans="1:8" x14ac:dyDescent="0.2">
      <c r="H78" t="s">
        <v>277</v>
      </c>
    </row>
    <row r="79" spans="1:8" x14ac:dyDescent="0.2">
      <c r="H79" t="s">
        <v>283</v>
      </c>
    </row>
    <row r="80" spans="1:8" x14ac:dyDescent="0.2">
      <c r="H80" t="s">
        <v>284</v>
      </c>
    </row>
    <row r="82" spans="8:8" x14ac:dyDescent="0.2">
      <c r="H82" t="s">
        <v>285</v>
      </c>
    </row>
    <row r="83" spans="8:8" x14ac:dyDescent="0.2">
      <c r="H83" t="s">
        <v>286</v>
      </c>
    </row>
    <row r="86" spans="8:8" x14ac:dyDescent="0.2">
      <c r="H86" t="s">
        <v>287</v>
      </c>
    </row>
    <row r="87" spans="8:8" x14ac:dyDescent="0.2">
      <c r="H87" t="s">
        <v>273</v>
      </c>
    </row>
    <row r="88" spans="8:8" x14ac:dyDescent="0.2">
      <c r="H88" t="s">
        <v>274</v>
      </c>
    </row>
    <row r="89" spans="8:8" x14ac:dyDescent="0.2">
      <c r="H89" t="s">
        <v>275</v>
      </c>
    </row>
    <row r="90" spans="8:8" x14ac:dyDescent="0.2">
      <c r="H90" t="s">
        <v>276</v>
      </c>
    </row>
    <row r="91" spans="8:8" x14ac:dyDescent="0.2">
      <c r="H91" t="s">
        <v>277</v>
      </c>
    </row>
    <row r="92" spans="8:8" x14ac:dyDescent="0.2">
      <c r="H92" t="s">
        <v>288</v>
      </c>
    </row>
    <row r="93" spans="8:8" x14ac:dyDescent="0.2">
      <c r="H93" t="s">
        <v>289</v>
      </c>
    </row>
    <row r="95" spans="8:8" x14ac:dyDescent="0.2">
      <c r="H95" t="s">
        <v>280</v>
      </c>
    </row>
    <row r="96" spans="8:8" x14ac:dyDescent="0.2">
      <c r="H96" t="s">
        <v>290</v>
      </c>
    </row>
    <row r="99" spans="8:8" x14ac:dyDescent="0.2">
      <c r="H99" t="s">
        <v>291</v>
      </c>
    </row>
    <row r="100" spans="8:8" x14ac:dyDescent="0.2">
      <c r="H100" t="s">
        <v>292</v>
      </c>
    </row>
    <row r="101" spans="8:8" x14ac:dyDescent="0.2">
      <c r="H101" t="s">
        <v>274</v>
      </c>
    </row>
    <row r="102" spans="8:8" x14ac:dyDescent="0.2">
      <c r="H102" t="s">
        <v>275</v>
      </c>
    </row>
    <row r="103" spans="8:8" x14ac:dyDescent="0.2">
      <c r="H103" t="s">
        <v>276</v>
      </c>
    </row>
    <row r="104" spans="8:8" x14ac:dyDescent="0.2">
      <c r="H104" t="s">
        <v>277</v>
      </c>
    </row>
    <row r="105" spans="8:8" x14ac:dyDescent="0.2">
      <c r="H105" t="s">
        <v>293</v>
      </c>
    </row>
    <row r="106" spans="8:8" x14ac:dyDescent="0.2">
      <c r="H106" t="s">
        <v>294</v>
      </c>
    </row>
    <row r="108" spans="8:8" x14ac:dyDescent="0.2">
      <c r="H108" t="s">
        <v>295</v>
      </c>
    </row>
    <row r="109" spans="8:8" x14ac:dyDescent="0.2">
      <c r="H109" t="s">
        <v>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7885-C709-614F-8DFD-D0F729A65828}">
  <dimension ref="A1:I50"/>
  <sheetViews>
    <sheetView workbookViewId="0">
      <selection activeCell="H9" sqref="H9"/>
    </sheetView>
  </sheetViews>
  <sheetFormatPr baseColWidth="10" defaultRowHeight="16" x14ac:dyDescent="0.2"/>
  <sheetData>
    <row r="1" spans="1:9" x14ac:dyDescent="0.2"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262</v>
      </c>
    </row>
    <row r="2" spans="1:9" ht="17" x14ac:dyDescent="0.25">
      <c r="A2" t="s">
        <v>245</v>
      </c>
      <c r="B2">
        <v>0.76380000000000003</v>
      </c>
      <c r="C2">
        <v>0.77429999999999999</v>
      </c>
      <c r="D2">
        <v>0.75739999999999996</v>
      </c>
      <c r="E2">
        <v>1.6899999999999998E-2</v>
      </c>
      <c r="F2">
        <v>0.74690000000000001</v>
      </c>
      <c r="G2">
        <v>500</v>
      </c>
      <c r="H2">
        <f>0.5*(F2+1)</f>
        <v>0.87345000000000006</v>
      </c>
      <c r="I2" s="47" t="s">
        <v>261</v>
      </c>
    </row>
    <row r="3" spans="1:9" x14ac:dyDescent="0.2">
      <c r="A3" t="s">
        <v>246</v>
      </c>
      <c r="B3">
        <v>0.4103</v>
      </c>
      <c r="C3">
        <v>0.42370000000000002</v>
      </c>
      <c r="D3">
        <v>0.39810000000000001</v>
      </c>
      <c r="E3">
        <v>2.5600000000000001E-2</v>
      </c>
      <c r="F3">
        <v>0.38469999999999999</v>
      </c>
      <c r="G3">
        <v>500</v>
      </c>
    </row>
    <row r="4" spans="1:9" x14ac:dyDescent="0.2">
      <c r="A4" t="s">
        <v>247</v>
      </c>
      <c r="B4">
        <v>0</v>
      </c>
      <c r="C4">
        <v>0</v>
      </c>
      <c r="D4">
        <v>-8.3500000000000005E-2</v>
      </c>
      <c r="E4">
        <v>8.3500000000000005E-2</v>
      </c>
      <c r="F4">
        <v>-8.3500000000000005E-2</v>
      </c>
      <c r="G4">
        <v>500</v>
      </c>
    </row>
    <row r="5" spans="1:9" x14ac:dyDescent="0.2">
      <c r="A5" t="s">
        <v>248</v>
      </c>
      <c r="B5">
        <v>1</v>
      </c>
      <c r="C5">
        <v>1</v>
      </c>
      <c r="D5">
        <v>0.9123</v>
      </c>
      <c r="E5">
        <v>8.77E-2</v>
      </c>
      <c r="F5">
        <v>0.9123</v>
      </c>
      <c r="G5">
        <v>500</v>
      </c>
    </row>
    <row r="6" spans="1:9" x14ac:dyDescent="0.2">
      <c r="A6" t="s">
        <v>249</v>
      </c>
      <c r="B6">
        <v>0</v>
      </c>
      <c r="C6">
        <v>0</v>
      </c>
      <c r="D6">
        <v>3.5299999999999998E-2</v>
      </c>
      <c r="E6">
        <v>3.5299999999999998E-2</v>
      </c>
      <c r="F6">
        <v>3.5299999999999998E-2</v>
      </c>
      <c r="G6">
        <v>500</v>
      </c>
    </row>
    <row r="7" spans="1:9" x14ac:dyDescent="0.2">
      <c r="A7" t="s">
        <v>250</v>
      </c>
      <c r="B7">
        <v>0.247</v>
      </c>
      <c r="C7">
        <v>0.25600000000000001</v>
      </c>
      <c r="D7">
        <v>0.2387</v>
      </c>
      <c r="E7">
        <v>1.7299999999999999E-2</v>
      </c>
      <c r="F7">
        <v>0.2298</v>
      </c>
      <c r="G7">
        <v>500</v>
      </c>
    </row>
    <row r="8" spans="1:9" x14ac:dyDescent="0.2">
      <c r="A8" t="s">
        <v>251</v>
      </c>
      <c r="B8">
        <v>-1.5E-3</v>
      </c>
      <c r="C8">
        <v>-1.5E-3</v>
      </c>
      <c r="D8">
        <v>1.1999999999999999E-3</v>
      </c>
      <c r="E8">
        <v>-2.7000000000000001E-3</v>
      </c>
      <c r="F8">
        <v>1.1999999999999999E-3</v>
      </c>
      <c r="G8">
        <v>500</v>
      </c>
    </row>
    <row r="9" spans="1:9" x14ac:dyDescent="0.2">
      <c r="A9" t="s">
        <v>252</v>
      </c>
      <c r="B9">
        <v>0.2485</v>
      </c>
      <c r="C9">
        <v>0.25750000000000001</v>
      </c>
      <c r="D9">
        <v>0.23760000000000001</v>
      </c>
      <c r="E9">
        <v>1.9900000000000001E-2</v>
      </c>
      <c r="F9">
        <v>0.2286</v>
      </c>
      <c r="G9">
        <v>500</v>
      </c>
    </row>
    <row r="10" spans="1:9" x14ac:dyDescent="0.2">
      <c r="A10" t="s">
        <v>253</v>
      </c>
      <c r="B10">
        <v>8.3299999999999999E-2</v>
      </c>
      <c r="C10">
        <v>8.1100000000000005E-2</v>
      </c>
      <c r="D10">
        <v>8.4699999999999998E-2</v>
      </c>
      <c r="E10">
        <v>-3.5999999999999999E-3</v>
      </c>
      <c r="F10">
        <v>8.6900000000000005E-2</v>
      </c>
      <c r="G10">
        <v>500</v>
      </c>
    </row>
    <row r="11" spans="1:9" x14ac:dyDescent="0.2">
      <c r="A11" t="s">
        <v>254</v>
      </c>
      <c r="B11">
        <v>2.9933000000000001</v>
      </c>
      <c r="C11">
        <v>3.1646999999999998</v>
      </c>
      <c r="D11">
        <v>2.8689</v>
      </c>
      <c r="E11">
        <v>0.29580000000000001</v>
      </c>
      <c r="F11">
        <v>2.6974999999999998</v>
      </c>
      <c r="G11">
        <v>500</v>
      </c>
    </row>
    <row r="12" spans="1:9" x14ac:dyDescent="0.2">
      <c r="A12" t="s">
        <v>255</v>
      </c>
      <c r="B12">
        <v>0.17119999999999999</v>
      </c>
      <c r="C12">
        <v>0.17280000000000001</v>
      </c>
      <c r="D12">
        <v>0.16880000000000001</v>
      </c>
      <c r="E12">
        <v>4.0000000000000001E-3</v>
      </c>
      <c r="F12">
        <v>0.16719999999999999</v>
      </c>
      <c r="G12">
        <v>500</v>
      </c>
    </row>
    <row r="14" spans="1:9" x14ac:dyDescent="0.2">
      <c r="A14" t="s">
        <v>256</v>
      </c>
      <c r="B14" t="s">
        <v>257</v>
      </c>
      <c r="C14" t="s">
        <v>258</v>
      </c>
      <c r="D14" t="s">
        <v>259</v>
      </c>
      <c r="E14">
        <v>31</v>
      </c>
      <c r="F14" t="s">
        <v>260</v>
      </c>
    </row>
    <row r="15" spans="1:9" x14ac:dyDescent="0.2">
      <c r="B15" t="s">
        <v>239</v>
      </c>
      <c r="C15" t="s">
        <v>240</v>
      </c>
      <c r="D15" t="s">
        <v>241</v>
      </c>
      <c r="E15" t="s">
        <v>242</v>
      </c>
      <c r="F15" t="s">
        <v>243</v>
      </c>
      <c r="G15" t="s">
        <v>244</v>
      </c>
    </row>
    <row r="16" spans="1:9" x14ac:dyDescent="0.2">
      <c r="A16" t="s">
        <v>245</v>
      </c>
      <c r="B16">
        <v>0.7661</v>
      </c>
      <c r="C16">
        <v>0.7843</v>
      </c>
      <c r="D16">
        <v>0.74429999999999996</v>
      </c>
      <c r="E16">
        <v>0.04</v>
      </c>
      <c r="F16">
        <v>0.72609999999999997</v>
      </c>
      <c r="G16">
        <v>469</v>
      </c>
      <c r="H16">
        <f>0.5*(F16+1)</f>
        <v>0.86304999999999998</v>
      </c>
    </row>
    <row r="17" spans="1:8" x14ac:dyDescent="0.2">
      <c r="A17" t="s">
        <v>246</v>
      </c>
      <c r="B17">
        <v>0.28789999999999999</v>
      </c>
      <c r="C17">
        <v>0.3155</v>
      </c>
      <c r="D17">
        <v>0.26329999999999998</v>
      </c>
      <c r="E17">
        <v>5.21E-2</v>
      </c>
      <c r="F17">
        <v>0.23569999999999999</v>
      </c>
      <c r="G17">
        <v>469</v>
      </c>
    </row>
    <row r="18" spans="1:8" x14ac:dyDescent="0.2">
      <c r="A18" t="s">
        <v>247</v>
      </c>
      <c r="B18">
        <v>0</v>
      </c>
      <c r="C18">
        <v>0</v>
      </c>
      <c r="D18">
        <v>-0.51690000000000003</v>
      </c>
      <c r="E18">
        <v>0.51690000000000003</v>
      </c>
      <c r="F18">
        <v>-0.51690000000000003</v>
      </c>
      <c r="G18">
        <v>469</v>
      </c>
    </row>
    <row r="19" spans="1:8" x14ac:dyDescent="0.2">
      <c r="A19" t="s">
        <v>248</v>
      </c>
      <c r="B19">
        <v>1</v>
      </c>
      <c r="C19">
        <v>1</v>
      </c>
      <c r="D19">
        <v>0.75490000000000002</v>
      </c>
      <c r="E19">
        <v>0.24510000000000001</v>
      </c>
      <c r="F19">
        <v>0.75490000000000002</v>
      </c>
      <c r="G19">
        <v>469</v>
      </c>
    </row>
    <row r="20" spans="1:8" x14ac:dyDescent="0.2">
      <c r="A20" t="s">
        <v>249</v>
      </c>
      <c r="B20">
        <v>0</v>
      </c>
      <c r="C20">
        <v>0</v>
      </c>
      <c r="D20">
        <v>0.1726</v>
      </c>
      <c r="E20">
        <v>0.1726</v>
      </c>
      <c r="F20">
        <v>0.1726</v>
      </c>
      <c r="G20">
        <v>469</v>
      </c>
    </row>
    <row r="21" spans="1:8" x14ac:dyDescent="0.2">
      <c r="A21" t="s">
        <v>250</v>
      </c>
      <c r="B21">
        <v>8.5699999999999998E-2</v>
      </c>
      <c r="C21">
        <v>9.4100000000000003E-2</v>
      </c>
      <c r="D21">
        <v>7.8E-2</v>
      </c>
      <c r="E21">
        <v>1.61E-2</v>
      </c>
      <c r="F21">
        <v>6.9699999999999998E-2</v>
      </c>
      <c r="G21">
        <v>469</v>
      </c>
    </row>
    <row r="22" spans="1:8" x14ac:dyDescent="0.2">
      <c r="A22" t="s">
        <v>251</v>
      </c>
      <c r="B22">
        <v>-1.5E-3</v>
      </c>
      <c r="C22">
        <v>-1.5E-3</v>
      </c>
      <c r="D22">
        <v>4.0000000000000001E-3</v>
      </c>
      <c r="E22">
        <v>-5.4999999999999997E-3</v>
      </c>
      <c r="F22">
        <v>4.0000000000000001E-3</v>
      </c>
      <c r="G22">
        <v>469</v>
      </c>
    </row>
    <row r="23" spans="1:8" x14ac:dyDescent="0.2">
      <c r="A23" t="s">
        <v>252</v>
      </c>
      <c r="B23">
        <v>8.72E-2</v>
      </c>
      <c r="C23">
        <v>9.5600000000000004E-2</v>
      </c>
      <c r="D23">
        <v>7.4099999999999999E-2</v>
      </c>
      <c r="E23">
        <v>2.1499999999999998E-2</v>
      </c>
      <c r="F23">
        <v>6.5699999999999995E-2</v>
      </c>
      <c r="G23">
        <v>469</v>
      </c>
    </row>
    <row r="24" spans="1:8" x14ac:dyDescent="0.2">
      <c r="A24" t="s">
        <v>253</v>
      </c>
      <c r="B24">
        <v>3.49E-2</v>
      </c>
      <c r="C24">
        <v>3.3599999999999998E-2</v>
      </c>
      <c r="D24">
        <v>3.5700000000000003E-2</v>
      </c>
      <c r="E24">
        <v>-2.0999999999999999E-3</v>
      </c>
      <c r="F24">
        <v>3.6999999999999998E-2</v>
      </c>
      <c r="G24">
        <v>469</v>
      </c>
    </row>
    <row r="25" spans="1:8" x14ac:dyDescent="0.2">
      <c r="A25" t="s">
        <v>254</v>
      </c>
      <c r="B25">
        <v>5.3625999999999996</v>
      </c>
      <c r="C25">
        <v>6.6986999999999997</v>
      </c>
      <c r="D25">
        <v>4.8350999999999997</v>
      </c>
      <c r="E25">
        <v>1.8635999999999999</v>
      </c>
      <c r="F25">
        <v>3.4990000000000001</v>
      </c>
      <c r="G25">
        <v>469</v>
      </c>
    </row>
    <row r="26" spans="1:8" x14ac:dyDescent="0.2">
      <c r="A26" t="s">
        <v>255</v>
      </c>
      <c r="B26">
        <v>5.8900000000000001E-2</v>
      </c>
      <c r="C26">
        <v>6.0400000000000002E-2</v>
      </c>
      <c r="D26">
        <v>5.6500000000000002E-2</v>
      </c>
      <c r="E26">
        <v>4.0000000000000001E-3</v>
      </c>
      <c r="F26">
        <v>5.4899999999999997E-2</v>
      </c>
      <c r="G26">
        <v>469</v>
      </c>
    </row>
    <row r="27" spans="1:8" x14ac:dyDescent="0.2">
      <c r="B27" t="s">
        <v>239</v>
      </c>
      <c r="C27" t="s">
        <v>240</v>
      </c>
      <c r="D27" t="s">
        <v>241</v>
      </c>
      <c r="E27" t="s">
        <v>242</v>
      </c>
      <c r="F27" t="s">
        <v>243</v>
      </c>
      <c r="G27" t="s">
        <v>244</v>
      </c>
    </row>
    <row r="28" spans="1:8" x14ac:dyDescent="0.2">
      <c r="A28" t="s">
        <v>245</v>
      </c>
      <c r="B28">
        <v>0.82799999999999996</v>
      </c>
      <c r="C28">
        <v>0.83440000000000003</v>
      </c>
      <c r="D28">
        <v>0.82110000000000005</v>
      </c>
      <c r="E28">
        <v>1.3299999999999999E-2</v>
      </c>
      <c r="F28">
        <v>0.81469999999999998</v>
      </c>
      <c r="G28">
        <v>500</v>
      </c>
      <c r="H28">
        <f>0.5*(F28+1)</f>
        <v>0.90734999999999999</v>
      </c>
    </row>
    <row r="29" spans="1:8" x14ac:dyDescent="0.2">
      <c r="A29" t="s">
        <v>246</v>
      </c>
      <c r="B29">
        <v>0.51529999999999998</v>
      </c>
      <c r="C29">
        <v>0.52610000000000001</v>
      </c>
      <c r="D29">
        <v>0.50419999999999998</v>
      </c>
      <c r="E29">
        <v>2.18E-2</v>
      </c>
      <c r="F29">
        <v>0.49349999999999999</v>
      </c>
      <c r="G29">
        <v>500</v>
      </c>
    </row>
    <row r="30" spans="1:8" x14ac:dyDescent="0.2">
      <c r="A30" t="s">
        <v>247</v>
      </c>
      <c r="B30">
        <v>0</v>
      </c>
      <c r="C30">
        <v>0</v>
      </c>
      <c r="D30">
        <v>-4.7E-2</v>
      </c>
      <c r="E30">
        <v>4.7E-2</v>
      </c>
      <c r="F30">
        <v>-4.7E-2</v>
      </c>
      <c r="G30">
        <v>500</v>
      </c>
    </row>
    <row r="31" spans="1:8" x14ac:dyDescent="0.2">
      <c r="A31" t="s">
        <v>248</v>
      </c>
      <c r="B31">
        <v>1</v>
      </c>
      <c r="C31">
        <v>1</v>
      </c>
      <c r="D31">
        <v>0.91</v>
      </c>
      <c r="E31">
        <v>0.09</v>
      </c>
      <c r="F31">
        <v>0.91</v>
      </c>
      <c r="G31">
        <v>500</v>
      </c>
    </row>
    <row r="32" spans="1:8" x14ac:dyDescent="0.2">
      <c r="A32" t="s">
        <v>249</v>
      </c>
      <c r="B32">
        <v>0</v>
      </c>
      <c r="C32">
        <v>0</v>
      </c>
      <c r="D32">
        <v>2.8899999999999999E-2</v>
      </c>
      <c r="E32">
        <v>2.8899999999999999E-2</v>
      </c>
      <c r="F32">
        <v>2.8899999999999999E-2</v>
      </c>
      <c r="G32">
        <v>500</v>
      </c>
    </row>
    <row r="33" spans="1:8" x14ac:dyDescent="0.2">
      <c r="A33" t="s">
        <v>250</v>
      </c>
      <c r="B33">
        <v>0.3518</v>
      </c>
      <c r="C33">
        <v>0.3604</v>
      </c>
      <c r="D33">
        <v>0.34279999999999999</v>
      </c>
      <c r="E33">
        <v>1.7600000000000001E-2</v>
      </c>
      <c r="F33">
        <v>0.3342</v>
      </c>
      <c r="G33">
        <v>500</v>
      </c>
    </row>
    <row r="34" spans="1:8" x14ac:dyDescent="0.2">
      <c r="A34" t="s">
        <v>251</v>
      </c>
      <c r="B34">
        <v>-1.5E-3</v>
      </c>
      <c r="C34">
        <v>-1.5E-3</v>
      </c>
      <c r="D34">
        <v>1.1000000000000001E-3</v>
      </c>
      <c r="E34">
        <v>-2.5999999999999999E-3</v>
      </c>
      <c r="F34">
        <v>1.1000000000000001E-3</v>
      </c>
      <c r="G34">
        <v>500</v>
      </c>
    </row>
    <row r="35" spans="1:8" x14ac:dyDescent="0.2">
      <c r="A35" t="s">
        <v>252</v>
      </c>
      <c r="B35">
        <v>0.3533</v>
      </c>
      <c r="C35">
        <v>0.3619</v>
      </c>
      <c r="D35">
        <v>0.3417</v>
      </c>
      <c r="E35">
        <v>2.0199999999999999E-2</v>
      </c>
      <c r="F35">
        <v>0.33310000000000001</v>
      </c>
      <c r="G35">
        <v>500</v>
      </c>
    </row>
    <row r="36" spans="1:8" x14ac:dyDescent="0.2">
      <c r="A36" t="s">
        <v>253</v>
      </c>
      <c r="B36">
        <v>8.3599999999999994E-2</v>
      </c>
      <c r="C36">
        <v>8.1600000000000006E-2</v>
      </c>
      <c r="D36">
        <v>8.5300000000000001E-2</v>
      </c>
      <c r="E36">
        <v>-3.7000000000000002E-3</v>
      </c>
      <c r="F36">
        <v>8.7300000000000003E-2</v>
      </c>
      <c r="G36">
        <v>500</v>
      </c>
    </row>
    <row r="37" spans="1:8" x14ac:dyDescent="0.2">
      <c r="A37" t="s">
        <v>254</v>
      </c>
      <c r="B37">
        <v>4.6203000000000003</v>
      </c>
      <c r="C37">
        <v>4.8997999999999999</v>
      </c>
      <c r="D37">
        <v>4.4211999999999998</v>
      </c>
      <c r="E37">
        <v>0.47849999999999998</v>
      </c>
      <c r="F37">
        <v>4.1417000000000002</v>
      </c>
      <c r="G37">
        <v>500</v>
      </c>
    </row>
    <row r="38" spans="1:8" x14ac:dyDescent="0.2">
      <c r="A38" t="s">
        <v>255</v>
      </c>
      <c r="B38">
        <v>0.21490000000000001</v>
      </c>
      <c r="C38">
        <v>0.21609999999999999</v>
      </c>
      <c r="D38">
        <v>0.21279999999999999</v>
      </c>
      <c r="E38">
        <v>3.3E-3</v>
      </c>
      <c r="F38">
        <v>0.21149999999999999</v>
      </c>
      <c r="G38">
        <v>500</v>
      </c>
    </row>
    <row r="39" spans="1:8" x14ac:dyDescent="0.2">
      <c r="B39" t="s">
        <v>239</v>
      </c>
      <c r="C39" t="s">
        <v>240</v>
      </c>
      <c r="D39" t="s">
        <v>241</v>
      </c>
      <c r="E39" t="s">
        <v>242</v>
      </c>
      <c r="F39" t="s">
        <v>243</v>
      </c>
      <c r="G39" t="s">
        <v>244</v>
      </c>
    </row>
    <row r="40" spans="1:8" x14ac:dyDescent="0.2">
      <c r="A40" t="s">
        <v>245</v>
      </c>
      <c r="B40">
        <v>0.71220000000000006</v>
      </c>
      <c r="C40">
        <v>0.72950000000000004</v>
      </c>
      <c r="D40">
        <v>0.69520000000000004</v>
      </c>
      <c r="E40">
        <v>3.4299999999999997E-2</v>
      </c>
      <c r="F40">
        <v>0.67779999999999996</v>
      </c>
      <c r="G40">
        <v>500</v>
      </c>
      <c r="H40">
        <f>0.5*(F40+1)</f>
        <v>0.83889999999999998</v>
      </c>
    </row>
    <row r="41" spans="1:8" x14ac:dyDescent="0.2">
      <c r="A41" t="s">
        <v>246</v>
      </c>
      <c r="B41">
        <v>0.26100000000000001</v>
      </c>
      <c r="C41">
        <v>0.28449999999999998</v>
      </c>
      <c r="D41">
        <v>0.2402</v>
      </c>
      <c r="E41">
        <v>4.4299999999999999E-2</v>
      </c>
      <c r="F41">
        <v>0.2167</v>
      </c>
      <c r="G41">
        <v>500</v>
      </c>
    </row>
    <row r="42" spans="1:8" x14ac:dyDescent="0.2">
      <c r="A42" t="s">
        <v>247</v>
      </c>
      <c r="B42">
        <v>0</v>
      </c>
      <c r="C42">
        <v>0</v>
      </c>
      <c r="D42">
        <v>-0.29120000000000001</v>
      </c>
      <c r="E42">
        <v>0.29120000000000001</v>
      </c>
      <c r="F42">
        <v>-0.29120000000000001</v>
      </c>
      <c r="G42">
        <v>500</v>
      </c>
    </row>
    <row r="43" spans="1:8" x14ac:dyDescent="0.2">
      <c r="A43" t="s">
        <v>248</v>
      </c>
      <c r="B43">
        <v>1</v>
      </c>
      <c r="C43">
        <v>1</v>
      </c>
      <c r="D43">
        <v>0.85740000000000005</v>
      </c>
      <c r="E43">
        <v>0.1426</v>
      </c>
      <c r="F43">
        <v>0.85740000000000005</v>
      </c>
      <c r="G43">
        <v>500</v>
      </c>
    </row>
    <row r="44" spans="1:8" x14ac:dyDescent="0.2">
      <c r="A44" t="s">
        <v>249</v>
      </c>
      <c r="B44">
        <v>0</v>
      </c>
      <c r="C44">
        <v>0</v>
      </c>
      <c r="D44">
        <v>9.3200000000000005E-2</v>
      </c>
      <c r="E44">
        <v>9.3200000000000005E-2</v>
      </c>
      <c r="F44">
        <v>9.3200000000000005E-2</v>
      </c>
      <c r="G44">
        <v>500</v>
      </c>
    </row>
    <row r="45" spans="1:8" x14ac:dyDescent="0.2">
      <c r="A45" t="s">
        <v>250</v>
      </c>
      <c r="B45">
        <v>9.4600000000000004E-2</v>
      </c>
      <c r="C45">
        <v>0.1037</v>
      </c>
      <c r="D45">
        <v>8.6699999999999999E-2</v>
      </c>
      <c r="E45">
        <v>1.7000000000000001E-2</v>
      </c>
      <c r="F45">
        <v>7.7600000000000002E-2</v>
      </c>
      <c r="G45">
        <v>500</v>
      </c>
    </row>
    <row r="46" spans="1:8" x14ac:dyDescent="0.2">
      <c r="A46" t="s">
        <v>251</v>
      </c>
      <c r="B46">
        <v>-1.5E-3</v>
      </c>
      <c r="C46">
        <v>-1.5E-3</v>
      </c>
      <c r="D46">
        <v>1.8E-3</v>
      </c>
      <c r="E46">
        <v>-3.3E-3</v>
      </c>
      <c r="F46">
        <v>1.8E-3</v>
      </c>
      <c r="G46">
        <v>500</v>
      </c>
    </row>
    <row r="47" spans="1:8" x14ac:dyDescent="0.2">
      <c r="A47" t="s">
        <v>252</v>
      </c>
      <c r="B47">
        <v>9.6100000000000005E-2</v>
      </c>
      <c r="C47">
        <v>0.1052</v>
      </c>
      <c r="D47">
        <v>8.4900000000000003E-2</v>
      </c>
      <c r="E47">
        <v>2.0299999999999999E-2</v>
      </c>
      <c r="F47">
        <v>7.5800000000000006E-2</v>
      </c>
      <c r="G47">
        <v>500</v>
      </c>
    </row>
    <row r="48" spans="1:8" x14ac:dyDescent="0.2">
      <c r="A48" t="s">
        <v>253</v>
      </c>
      <c r="B48">
        <v>4.6600000000000003E-2</v>
      </c>
      <c r="C48">
        <v>4.5199999999999997E-2</v>
      </c>
      <c r="D48">
        <v>4.7399999999999998E-2</v>
      </c>
      <c r="E48">
        <v>-2.3E-3</v>
      </c>
      <c r="F48">
        <v>4.8899999999999999E-2</v>
      </c>
      <c r="G48">
        <v>500</v>
      </c>
    </row>
    <row r="49" spans="1:7" x14ac:dyDescent="0.2">
      <c r="A49" t="s">
        <v>254</v>
      </c>
      <c r="B49">
        <v>2.2484000000000002</v>
      </c>
      <c r="C49">
        <v>2.4174000000000002</v>
      </c>
      <c r="D49">
        <v>2.0526</v>
      </c>
      <c r="E49">
        <v>0.36480000000000001</v>
      </c>
      <c r="F49">
        <v>1.8835999999999999</v>
      </c>
      <c r="G49">
        <v>500</v>
      </c>
    </row>
    <row r="50" spans="1:7" x14ac:dyDescent="0.2">
      <c r="A50" t="s">
        <v>255</v>
      </c>
      <c r="B50">
        <v>7.2999999999999995E-2</v>
      </c>
      <c r="C50">
        <v>7.5300000000000006E-2</v>
      </c>
      <c r="D50">
        <v>7.0300000000000001E-2</v>
      </c>
      <c r="E50">
        <v>5.0000000000000001E-3</v>
      </c>
      <c r="F50">
        <v>6.8000000000000005E-2</v>
      </c>
      <c r="G50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1 raw</vt:lpstr>
      <vt:lpstr>table 1</vt:lpstr>
      <vt:lpstr>table 2 raw</vt:lpstr>
      <vt:lpstr>table 2</vt:lpstr>
      <vt:lpstr>table 3 raw</vt:lpstr>
      <vt:lpstr>table 3</vt:lpstr>
      <vt:lpstr>interaction improvement</vt:lpstr>
      <vt:lpstr>lrm mods odds ratios</vt:lpstr>
      <vt:lpstr>lrm mods validity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2020-12-19T04:32:33Z</dcterms:created>
  <dcterms:modified xsi:type="dcterms:W3CDTF">2020-12-26T17:38:50Z</dcterms:modified>
</cp:coreProperties>
</file>