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rik_rutjens_nottingham_ac_uk/Documents/FSPM/Polyculture OAT sims data/"/>
    </mc:Choice>
  </mc:AlternateContent>
  <xr:revisionPtr revIDLastSave="2792" documentId="8_{A9B1C24D-B56E-4E7F-9867-D1D0D67A9E94}" xr6:coauthVersionLast="47" xr6:coauthVersionMax="47" xr10:uidLastSave="{461EEEC1-D4A6-442D-B5FC-E08B52FBC3C3}"/>
  <bookViews>
    <workbookView xWindow="1050" yWindow="-120" windowWidth="27870" windowHeight="16440" activeTab="2" xr2:uid="{FE4FE6B9-1E6F-444D-93E4-7AC10070D000}"/>
  </bookViews>
  <sheets>
    <sheet name="Sheet1" sheetId="1" r:id="rId1"/>
    <sheet name="Sheet2" sheetId="3" r:id="rId2"/>
    <sheet name="Temp plo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6" i="4"/>
  <c r="Y3" i="3"/>
  <c r="Y4" i="3"/>
  <c r="Y5" i="3"/>
  <c r="Y6" i="3"/>
  <c r="Y7" i="3"/>
  <c r="Y8" i="3"/>
  <c r="Y9" i="3"/>
  <c r="Y10" i="3"/>
  <c r="Y11" i="3"/>
  <c r="Y12" i="3"/>
  <c r="Y13" i="3"/>
  <c r="Y2" i="3"/>
  <c r="X3" i="3"/>
  <c r="X4" i="3"/>
  <c r="X5" i="3"/>
  <c r="X6" i="3"/>
  <c r="X7" i="3"/>
  <c r="X8" i="3"/>
  <c r="X9" i="3"/>
  <c r="X10" i="3"/>
  <c r="X11" i="3"/>
  <c r="X12" i="3"/>
  <c r="X13" i="3"/>
  <c r="X2" i="3"/>
  <c r="B114" i="1"/>
  <c r="B115" i="1"/>
  <c r="B117" i="1"/>
  <c r="B116" i="1" l="1"/>
</calcChain>
</file>

<file path=xl/sharedStrings.xml><?xml version="1.0" encoding="utf-8"?>
<sst xmlns="http://schemas.openxmlformats.org/spreadsheetml/2006/main" count="536" uniqueCount="191">
  <si>
    <t>Parameter name</t>
  </si>
  <si>
    <t>.rrg file</t>
  </si>
  <si>
    <t>nrRows</t>
  </si>
  <si>
    <t>parameters_x</t>
  </si>
  <si>
    <t>No</t>
  </si>
  <si>
    <t>nrPlants</t>
  </si>
  <si>
    <t>rowDistance</t>
  </si>
  <si>
    <t>plantDistance</t>
  </si>
  <si>
    <t>delay</t>
  </si>
  <si>
    <t>harvest</t>
  </si>
  <si>
    <t>hexa</t>
  </si>
  <si>
    <t>offspotIntraRow</t>
  </si>
  <si>
    <t>Yes</t>
  </si>
  <si>
    <t>offspotInterRow</t>
  </si>
  <si>
    <t>determinate</t>
  </si>
  <si>
    <t>phyllochron</t>
  </si>
  <si>
    <t>finalPhytNum</t>
  </si>
  <si>
    <t>nrShortInternodes</t>
  </si>
  <si>
    <t>wmaxRoot</t>
  </si>
  <si>
    <t>wmaxFlower</t>
  </si>
  <si>
    <t>wmaxInt</t>
  </si>
  <si>
    <t>wmaxLeaf</t>
  </si>
  <si>
    <t>teRoot</t>
  </si>
  <si>
    <t>teFlower</t>
  </si>
  <si>
    <t>teInt</t>
  </si>
  <si>
    <t>teLeaf</t>
  </si>
  <si>
    <t>maxWidthInt</t>
  </si>
  <si>
    <t>specificInternodeLength</t>
  </si>
  <si>
    <t>amax</t>
  </si>
  <si>
    <t>eff</t>
  </si>
  <si>
    <t>C4</t>
  </si>
  <si>
    <t>nitro</t>
  </si>
  <si>
    <t>LMA</t>
  </si>
  <si>
    <t>leafLife</t>
  </si>
  <si>
    <t>lwRatio</t>
  </si>
  <si>
    <t>maxWidth</t>
  </si>
  <si>
    <t>shapeCoeff</t>
  </si>
  <si>
    <t>leafCurve</t>
  </si>
  <si>
    <t>nrLeafletsLower</t>
  </si>
  <si>
    <t>nrLeafletsUpper</t>
  </si>
  <si>
    <t>petioleFraction</t>
  </si>
  <si>
    <t>petioluleFraction</t>
  </si>
  <si>
    <t>specificPetioleLength</t>
  </si>
  <si>
    <t>specificPetioluleLength</t>
  </si>
  <si>
    <t>nrLeavesLower</t>
  </si>
  <si>
    <t>nrLeavesUpper</t>
  </si>
  <si>
    <t>rankLower</t>
  </si>
  <si>
    <t>phyllotaxisLower</t>
  </si>
  <si>
    <t>phyllotaxisUpper</t>
  </si>
  <si>
    <t>varDelay</t>
  </si>
  <si>
    <t>seedMass</t>
  </si>
  <si>
    <t>SASextend</t>
  </si>
  <si>
    <t>branching</t>
  </si>
  <si>
    <t>tillersOnly</t>
  </si>
  <si>
    <t>dominance</t>
  </si>
  <si>
    <t>srAbortThresh</t>
  </si>
  <si>
    <t>tb</t>
  </si>
  <si>
    <t>rootModule</t>
  </si>
  <si>
    <t xml:space="preserve">Parameters </t>
  </si>
  <si>
    <t>Parameters</t>
  </si>
  <si>
    <t>weeds</t>
  </si>
  <si>
    <t>functional</t>
  </si>
  <si>
    <t>plantDeath</t>
  </si>
  <si>
    <t>leafSenescence</t>
  </si>
  <si>
    <t>fallPAR</t>
  </si>
  <si>
    <t>FvCB</t>
  </si>
  <si>
    <t>timeToFLower</t>
  </si>
  <si>
    <t>rfrIncoming</t>
  </si>
  <si>
    <t>Parameters (light model options)</t>
  </si>
  <si>
    <t>infinite</t>
  </si>
  <si>
    <t>nrClones</t>
  </si>
  <si>
    <t>flux</t>
  </si>
  <si>
    <t>reflectancePAR</t>
  </si>
  <si>
    <t>transmittancePAR</t>
  </si>
  <si>
    <t>reflectanceRed</t>
  </si>
  <si>
    <t>transmittanceRed</t>
  </si>
  <si>
    <t>reflectanceFarRed</t>
  </si>
  <si>
    <t>transmittanceFarRed</t>
  </si>
  <si>
    <t xml:space="preserve">latitude </t>
  </si>
  <si>
    <t>Parameters (environmental settings)</t>
  </si>
  <si>
    <t>startingDayOfYear</t>
  </si>
  <si>
    <t>Ca</t>
  </si>
  <si>
    <t>VPD</t>
  </si>
  <si>
    <t>O2</t>
  </si>
  <si>
    <t>Photosynthesis (FvCB)</t>
  </si>
  <si>
    <t>rg</t>
  </si>
  <si>
    <t>Modules_organs</t>
  </si>
  <si>
    <t>kNkL</t>
  </si>
  <si>
    <t>Modules_organs (VisibleOrgan)</t>
  </si>
  <si>
    <t xml:space="preserve">Zpfr </t>
  </si>
  <si>
    <t xml:space="preserve">phiR </t>
  </si>
  <si>
    <t>phiFR</t>
  </si>
  <si>
    <t>endoN</t>
  </si>
  <si>
    <t>Modules_organs (Seed)</t>
  </si>
  <si>
    <t>Modules_Base (PlantBase)</t>
  </si>
  <si>
    <t xml:space="preserve">rm </t>
  </si>
  <si>
    <t>fCO2</t>
  </si>
  <si>
    <t>Environment</t>
  </si>
  <si>
    <t>Transmissivity</t>
  </si>
  <si>
    <t>Environment (light sources setup)</t>
  </si>
  <si>
    <t>FractionDiffuseLightDaily</t>
  </si>
  <si>
    <t>tilt</t>
  </si>
  <si>
    <t>c</t>
  </si>
  <si>
    <t>n</t>
  </si>
  <si>
    <t>PPFD</t>
  </si>
  <si>
    <t>eccentricity</t>
  </si>
  <si>
    <t>Environment (solar azimuth angle)</t>
  </si>
  <si>
    <t>DailyExtraTerrestrialRadiation</t>
  </si>
  <si>
    <t xml:space="preserve">Sg </t>
  </si>
  <si>
    <t xml:space="preserve">S0 </t>
  </si>
  <si>
    <t>S0d</t>
  </si>
  <si>
    <t>Included parameters (YES)</t>
  </si>
  <si>
    <t>Unsure parameters</t>
  </si>
  <si>
    <t>Potential # for analysis</t>
  </si>
  <si>
    <t>Not included (No)</t>
  </si>
  <si>
    <t>Type</t>
  </si>
  <si>
    <t>Integer</t>
  </si>
  <si>
    <t>Double</t>
  </si>
  <si>
    <t>Boolean</t>
  </si>
  <si>
    <t>Current values</t>
  </si>
  <si>
    <t>n/a</t>
  </si>
  <si>
    <t>default? (1.2)</t>
  </si>
  <si>
    <t>leafAngleLower</t>
  </si>
  <si>
    <t>leafAngleUpper</t>
  </si>
  <si>
    <t>plastochronconst</t>
  </si>
  <si>
    <t>k2ll_a</t>
  </si>
  <si>
    <t>k2ll_b</t>
  </si>
  <si>
    <t>Vcmax25_a</t>
  </si>
  <si>
    <t>Vcmax25_b</t>
  </si>
  <si>
    <t>Jmax25_a</t>
  </si>
  <si>
    <t>Jmax25_b</t>
  </si>
  <si>
    <t>Rd25</t>
  </si>
  <si>
    <t>TPU25_a</t>
  </si>
  <si>
    <t>TPU25_b</t>
  </si>
  <si>
    <t>tav_a</t>
  </si>
  <si>
    <t>tav_b</t>
  </si>
  <si>
    <t>23.45*ToRadians</t>
  </si>
  <si>
    <t>Month</t>
  </si>
  <si>
    <t>Min (°C)</t>
  </si>
  <si>
    <t>Max (°C)</t>
  </si>
  <si>
    <t>Mean (°C)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</si>
  <si>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</si>
  <si>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</si>
  <si>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</si>
  <si>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</si>
  <si>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</si>
  <si>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</si>
  <si>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</si>
  <si>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</si>
  <si>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</si>
  <si>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</si>
  <si>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</si>
  <si>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</si>
  <si>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</si>
  <si>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https://www.climatestotravel.com/climate/mexico/yucatan</t>
  </si>
  <si>
    <t>20 * Math.PI/180</t>
  </si>
  <si>
    <t>alpha_helix</t>
  </si>
  <si>
    <t>Lmax</t>
  </si>
  <si>
    <t>Branching constant</t>
  </si>
  <si>
    <t>Variable?</t>
  </si>
  <si>
    <t>Mean value of range</t>
  </si>
  <si>
    <t>DOY start</t>
  </si>
  <si>
    <t>DOY end</t>
  </si>
  <si>
    <t>Aquitaine, France</t>
  </si>
  <si>
    <t>Average Temperature</t>
  </si>
  <si>
    <t>Cloud Covering (in %)</t>
  </si>
  <si>
    <t>Fit in terms of DOY:</t>
  </si>
  <si>
    <t>8.98731×10^-11 x^5 - 7.34978×10^-8 x^4 + 0.0000185507 x^3 - 0.00162066 x^2 + 0.100566 x + 9.90174</t>
  </si>
  <si>
    <t>Fit in terms of Month:</t>
  </si>
  <si>
    <t>4.311404 + 9.00363*x - 4.260053*x^2 + 1.047573*x^3 - 0.1054179*x^4 + 0.003565934*x^5</t>
  </si>
  <si>
    <t>Predicted through fit</t>
  </si>
  <si>
    <t>Difference</t>
  </si>
  <si>
    <t>Latitude:</t>
  </si>
  <si>
    <t>Transmissisivity</t>
  </si>
  <si>
    <t>44.7002° N, 0.2996° W</t>
  </si>
  <si>
    <t>https://www.regions-of-france.com/regions/aquitaine/weather</t>
  </si>
  <si>
    <t>no information, take value between NL and MEX</t>
  </si>
  <si>
    <t>so 45</t>
  </si>
  <si>
    <t>Netherlands</t>
  </si>
  <si>
    <t>Yucatan</t>
  </si>
  <si>
    <t>France</t>
  </si>
  <si>
    <t>10.7 + 7.55 * Math.sin(2*Math.PI*(dayOfYear-111)/365);</t>
  </si>
  <si>
    <t>DOY</t>
  </si>
  <si>
    <t>NL</t>
  </si>
  <si>
    <t>MEX</t>
  </si>
  <si>
    <t>FR</t>
  </si>
  <si>
    <t>23.7 + 281.385 * (1.0*dayOfYear/365)**(100.0/49)*(1-1.0*dayOfYear/365)**(4);</t>
  </si>
  <si>
    <t>Measured</t>
  </si>
  <si>
    <t>Mex</t>
  </si>
  <si>
    <t>A6 = 364/11*(x-1)+1</t>
  </si>
  <si>
    <t>x = (A6-1)*11/364+1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</si>
</sst>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Georgia"/>
      <family val="1"/>
    </font>
    <font>
      <sz val="12"/>
      <color rgb="FF000000"/>
      <name val="Georgia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D5E5"/>
        <bgColor indexed="64"/>
      </patternFill>
    </fill>
    <fill>
      <patternFill patternType="solid">
        <fgColor rgb="FFEDF2F4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000099"/>
      </left>
      <right style="medium">
        <color rgb="FF333333"/>
      </right>
      <top style="medium">
        <color rgb="FF000099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000099"/>
      </top>
      <bottom style="medium">
        <color rgb="FF333333"/>
      </bottom>
      <diagonal/>
    </border>
    <border>
      <left style="medium">
        <color rgb="FF333333"/>
      </left>
      <right style="medium">
        <color rgb="FF000099"/>
      </right>
      <top style="medium">
        <color rgb="FF000099"/>
      </top>
      <bottom style="medium">
        <color rgb="FF333333"/>
      </bottom>
      <diagonal/>
    </border>
    <border>
      <left style="medium">
        <color rgb="FF000099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666666"/>
      </left>
      <right style="medium">
        <color rgb="FF000099"/>
      </right>
      <top style="medium">
        <color rgb="FF666666"/>
      </top>
      <bottom style="medium">
        <color rgb="FF666666"/>
      </bottom>
      <diagonal/>
    </border>
    <border>
      <left style="medium">
        <color rgb="FF000099"/>
      </left>
      <right style="medium">
        <color rgb="FF333333"/>
      </right>
      <top style="medium">
        <color rgb="FF333333"/>
      </top>
      <bottom style="medium">
        <color rgb="FF000099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000099"/>
      </bottom>
      <diagonal/>
    </border>
    <border>
      <left style="medium">
        <color rgb="FF666666"/>
      </left>
      <right style="medium">
        <color rgb="FF000099"/>
      </right>
      <top style="medium">
        <color rgb="FF666666"/>
      </top>
      <bottom style="medium">
        <color rgb="FF000099"/>
      </bottom>
      <diagonal/>
    </border>
    <border>
      <left style="medium">
        <color rgb="FF000099"/>
      </left>
      <right style="medium">
        <color rgb="FF333333"/>
      </right>
      <top style="medium">
        <color rgb="FF000099"/>
      </top>
      <bottom style="medium">
        <color rgb="FF000099"/>
      </bottom>
      <diagonal/>
    </border>
    <border>
      <left style="medium">
        <color rgb="FF666666"/>
      </left>
      <right style="medium">
        <color rgb="FF666666"/>
      </right>
      <top style="medium">
        <color rgb="FF000099"/>
      </top>
      <bottom style="medium">
        <color rgb="FF000099"/>
      </bottom>
      <diagonal/>
    </border>
    <border>
      <left style="medium">
        <color rgb="FF666666"/>
      </left>
      <right style="medium">
        <color rgb="FF000099"/>
      </right>
      <top style="medium">
        <color rgb="FF000099"/>
      </top>
      <bottom style="medium">
        <color rgb="FF00009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1" xfId="0" applyBorder="1"/>
    <xf numFmtId="0" fontId="3" fillId="3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4" borderId="0" xfId="0" applyFill="1" applyAlignment="1">
      <alignment horizontal="right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1"/>
    <xf numFmtId="2" fontId="0" fillId="0" borderId="0" xfId="0" applyNumberFormat="1"/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Yucatan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</c:f>
              <c:numCache>
                <c:formatCode>General</c:formatCode>
                <c:ptCount val="12"/>
                <c:pt idx="0">
                  <c:v>23.7</c:v>
                </c:pt>
                <c:pt idx="1">
                  <c:v>25.2</c:v>
                </c:pt>
                <c:pt idx="2">
                  <c:v>26.6</c:v>
                </c:pt>
                <c:pt idx="3">
                  <c:v>28.4</c:v>
                </c:pt>
                <c:pt idx="4">
                  <c:v>29.6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28.9</c:v>
                </c:pt>
                <c:pt idx="9">
                  <c:v>27.3</c:v>
                </c:pt>
                <c:pt idx="10">
                  <c:v>25.3</c:v>
                </c:pt>
                <c:pt idx="11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4-4BD1-8BA0-2776B804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21760"/>
        <c:axId val="1069833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23</c:v>
                      </c:pt>
                      <c:pt idx="5">
                        <c:v>24</c:v>
                      </c:pt>
                      <c:pt idx="6">
                        <c:v>23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22</c:v>
                      </c:pt>
                      <c:pt idx="10">
                        <c:v>19</c:v>
                      </c:pt>
                      <c:pt idx="11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E4-4BD1-8BA0-2776B804B35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32</c:v>
                      </c:pt>
                      <c:pt idx="2">
                        <c:v>34</c:v>
                      </c:pt>
                      <c:pt idx="3">
                        <c:v>36</c:v>
                      </c:pt>
                      <c:pt idx="4">
                        <c:v>36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33</c:v>
                      </c:pt>
                      <c:pt idx="10">
                        <c:v>31</c:v>
                      </c:pt>
                      <c:pt idx="11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E4-4BD1-8BA0-2776B804B35F}"/>
                  </c:ext>
                </c:extLst>
              </c15:ser>
            </c15:filteredLineSeries>
          </c:ext>
        </c:extLst>
      </c:lineChart>
      <c:catAx>
        <c:axId val="106982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9833280"/>
        <c:crosses val="autoZero"/>
        <c:auto val="1"/>
        <c:lblAlgn val="ctr"/>
        <c:lblOffset val="100"/>
        <c:noMultiLvlLbl val="0"/>
      </c:catAx>
      <c:valAx>
        <c:axId val="10698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98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Aquitaine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Sheet2!$V$2:$V$13</c:f>
              <c:numCache>
                <c:formatCode>0.00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13.6</c:v>
                </c:pt>
                <c:pt idx="3">
                  <c:v>15.8</c:v>
                </c:pt>
                <c:pt idx="4">
                  <c:v>19</c:v>
                </c:pt>
                <c:pt idx="5">
                  <c:v>22.4</c:v>
                </c:pt>
                <c:pt idx="6">
                  <c:v>24.7</c:v>
                </c:pt>
                <c:pt idx="7">
                  <c:v>25.2</c:v>
                </c:pt>
                <c:pt idx="8">
                  <c:v>22.7</c:v>
                </c:pt>
                <c:pt idx="9">
                  <c:v>18.5</c:v>
                </c:pt>
                <c:pt idx="10">
                  <c:v>13</c:v>
                </c:pt>
                <c:pt idx="11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5-4EE8-8CD8-61B828901AB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Sheet2!$X$2:$X$13</c:f>
              <c:numCache>
                <c:formatCode>General</c:formatCode>
                <c:ptCount val="12"/>
                <c:pt idx="0">
                  <c:v>10.000702033999996</c:v>
                </c:pt>
                <c:pt idx="1">
                  <c:v>12.086459487999999</c:v>
                </c:pt>
                <c:pt idx="2">
                  <c:v>13.593960062000001</c:v>
                </c:pt>
                <c:pt idx="3">
                  <c:v>15.874282016000006</c:v>
                </c:pt>
                <c:pt idx="4">
                  <c:v>19.032210250000013</c:v>
                </c:pt>
                <c:pt idx="5">
                  <c:v>22.354148384000037</c:v>
                </c:pt>
                <c:pt idx="6">
                  <c:v>24.736030837999976</c:v>
                </c:pt>
                <c:pt idx="7">
                  <c:v>25.111234912000057</c:v>
                </c:pt>
                <c:pt idx="8">
                  <c:v>22.87849286600013</c:v>
                </c:pt>
                <c:pt idx="9">
                  <c:v>18.329804000000252</c:v>
                </c:pt>
                <c:pt idx="10">
                  <c:v>13.078346734000434</c:v>
                </c:pt>
                <c:pt idx="11">
                  <c:v>10.486390688000597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5-4EE8-8CD8-61B82890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21760"/>
        <c:axId val="1069833280"/>
      </c:lineChart>
      <c:catAx>
        <c:axId val="106982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9833280"/>
        <c:crosses val="autoZero"/>
        <c:auto val="1"/>
        <c:lblAlgn val="ctr"/>
        <c:lblOffset val="100"/>
        <c:noMultiLvlLbl val="0"/>
      </c:catAx>
      <c:valAx>
        <c:axId val="106983328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98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'Temp plots'!$B$5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'Temp plots'!$A$6:$A$370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'Temp plots'!$B$6:$B$370</c:f>
              <c:numCache>
                <c:formatCode>General</c:formatCode>
                <c:ptCount val="365"/>
                <c:pt idx="0">
                  <c:v>3.5398700709081048</c:v>
                </c:pt>
                <c:pt idx="1">
                  <c:v>3.4997084754401344</c:v>
                </c:pt>
                <c:pt idx="2">
                  <c:v>3.4616804817459119</c:v>
                </c:pt>
                <c:pt idx="3">
                  <c:v>3.4257973583406756</c:v>
                </c:pt>
                <c:pt idx="4">
                  <c:v>3.3920697381683151</c:v>
                </c:pt>
                <c:pt idx="5">
                  <c:v>3.3605076154505866</c:v>
                </c:pt>
                <c:pt idx="6">
                  <c:v>3.3311203427256189</c:v>
                </c:pt>
                <c:pt idx="7">
                  <c:v>3.30391662807655</c:v>
                </c:pt>
                <c:pt idx="8">
                  <c:v>3.2789045325511337</c:v>
                </c:pt>
                <c:pt idx="9">
                  <c:v>3.2560914677730803</c:v>
                </c:pt>
                <c:pt idx="10">
                  <c:v>3.2354841937458287</c:v>
                </c:pt>
                <c:pt idx="11">
                  <c:v>3.2170888168494169</c:v>
                </c:pt>
                <c:pt idx="12">
                  <c:v>3.2009107880310212</c:v>
                </c:pt>
                <c:pt idx="13">
                  <c:v>3.1869549011897327</c:v>
                </c:pt>
                <c:pt idx="14">
                  <c:v>3.1752252917560151</c:v>
                </c:pt>
                <c:pt idx="15">
                  <c:v>3.1657254354662889</c:v>
                </c:pt>
                <c:pt idx="16">
                  <c:v>3.1584581473329951</c:v>
                </c:pt>
                <c:pt idx="17">
                  <c:v>3.1534255808104517</c:v>
                </c:pt>
                <c:pt idx="18">
                  <c:v>3.1506292271567284</c:v>
                </c:pt>
                <c:pt idx="19">
                  <c:v>3.1500699149917644</c:v>
                </c:pt>
                <c:pt idx="20">
                  <c:v>3.1517478100518233</c:v>
                </c:pt>
                <c:pt idx="21">
                  <c:v>3.1556624151403891</c:v>
                </c:pt>
                <c:pt idx="22">
                  <c:v>3.1618125702754893</c:v>
                </c:pt>
                <c:pt idx="23">
                  <c:v>3.1701964530334257</c:v>
                </c:pt>
                <c:pt idx="24">
                  <c:v>3.1808115790887976</c:v>
                </c:pt>
                <c:pt idx="25">
                  <c:v>3.193654802950662</c:v>
                </c:pt>
                <c:pt idx="26">
                  <c:v>3.208722318894611</c:v>
                </c:pt>
                <c:pt idx="27">
                  <c:v>3.2260096620904841</c:v>
                </c:pt>
                <c:pt idx="28">
                  <c:v>3.2455117099254025</c:v>
                </c:pt>
                <c:pt idx="29">
                  <c:v>3.2672226835217035</c:v>
                </c:pt>
                <c:pt idx="30">
                  <c:v>3.2911361494493487</c:v>
                </c:pt>
                <c:pt idx="31">
                  <c:v>3.3172450216322904</c:v>
                </c:pt>
                <c:pt idx="32">
                  <c:v>3.3455415634482248</c:v>
                </c:pt>
                <c:pt idx="33">
                  <c:v>3.3760173900211203</c:v>
                </c:pt>
                <c:pt idx="34">
                  <c:v>3.4086634707058447</c:v>
                </c:pt>
                <c:pt idx="35">
                  <c:v>3.443470131764129</c:v>
                </c:pt>
                <c:pt idx="36">
                  <c:v>3.4804270592311122</c:v>
                </c:pt>
                <c:pt idx="37">
                  <c:v>3.5195233019715904</c:v>
                </c:pt>
                <c:pt idx="38">
                  <c:v>3.560747274925073</c:v>
                </c:pt>
                <c:pt idx="39">
                  <c:v>3.6040867625386888</c:v>
                </c:pt>
                <c:pt idx="40">
                  <c:v>3.6495289223869145</c:v>
                </c:pt>
                <c:pt idx="41">
                  <c:v>3.697060288977065</c:v>
                </c:pt>
                <c:pt idx="42">
                  <c:v>3.7466667777394083</c:v>
                </c:pt>
                <c:pt idx="43">
                  <c:v>3.7983336892007298</c:v>
                </c:pt>
                <c:pt idx="44">
                  <c:v>3.8520457133400985</c:v>
                </c:pt>
                <c:pt idx="45">
                  <c:v>3.9077869341255624</c:v>
                </c:pt>
                <c:pt idx="46">
                  <c:v>3.9655408342304082</c:v>
                </c:pt>
                <c:pt idx="47">
                  <c:v>4.0252902999276046</c:v>
                </c:pt>
                <c:pt idx="48">
                  <c:v>4.0870176261609661</c:v>
                </c:pt>
                <c:pt idx="49">
                  <c:v>4.1507045217915435</c:v>
                </c:pt>
                <c:pt idx="50">
                  <c:v>4.2163321150176873</c:v>
                </c:pt>
                <c:pt idx="51">
                  <c:v>4.2838809589671643</c:v>
                </c:pt>
                <c:pt idx="52">
                  <c:v>4.3533310374596894</c:v>
                </c:pt>
                <c:pt idx="53">
                  <c:v>4.4246617709381502</c:v>
                </c:pt>
                <c:pt idx="54">
                  <c:v>4.4978520225667724</c:v>
                </c:pt>
                <c:pt idx="55">
                  <c:v>4.5728801044944234</c:v>
                </c:pt>
                <c:pt idx="56">
                  <c:v>4.6497237842811918</c:v>
                </c:pt>
                <c:pt idx="57">
                  <c:v>4.7283602914863314</c:v>
                </c:pt>
                <c:pt idx="58">
                  <c:v>4.8087663244156449</c:v>
                </c:pt>
                <c:pt idx="59">
                  <c:v>4.8909180570262691</c:v>
                </c:pt>
                <c:pt idx="60">
                  <c:v>4.9747911459868535</c:v>
                </c:pt>
                <c:pt idx="61">
                  <c:v>5.0603607378910072</c:v>
                </c:pt>
                <c:pt idx="62">
                  <c:v>5.1476014766219089</c:v>
                </c:pt>
                <c:pt idx="63">
                  <c:v>5.2364875108658611</c:v>
                </c:pt>
                <c:pt idx="64">
                  <c:v>5.326992501772601</c:v>
                </c:pt>
                <c:pt idx="65">
                  <c:v>5.4190896307600633</c:v>
                </c:pt>
                <c:pt idx="66">
                  <c:v>5.5127516074613139</c:v>
                </c:pt>
                <c:pt idx="67">
                  <c:v>5.6079506778112611</c:v>
                </c:pt>
                <c:pt idx="68">
                  <c:v>5.7046586322707977</c:v>
                </c:pt>
                <c:pt idx="69">
                  <c:v>5.80284681418589</c:v>
                </c:pt>
                <c:pt idx="70">
                  <c:v>5.9024861282791594</c:v>
                </c:pt>
                <c:pt idx="71">
                  <c:v>6.0035470492714502</c:v>
                </c:pt>
                <c:pt idx="72">
                  <c:v>6.1059996306307971</c:v>
                </c:pt>
                <c:pt idx="73">
                  <c:v>6.2098135134462362</c:v>
                </c:pt>
                <c:pt idx="74">
                  <c:v>6.3149579354238021</c:v>
                </c:pt>
                <c:pt idx="75">
                  <c:v>6.4214017400020609</c:v>
                </c:pt>
                <c:pt idx="76">
                  <c:v>6.5291133855844716</c:v>
                </c:pt>
                <c:pt idx="77">
                  <c:v>6.6380609548858374</c:v>
                </c:pt>
                <c:pt idx="78">
                  <c:v>6.748212164390095</c:v>
                </c:pt>
                <c:pt idx="79">
                  <c:v>6.8595343739166115</c:v>
                </c:pt>
                <c:pt idx="80">
                  <c:v>6.9719945962921717</c:v>
                </c:pt>
                <c:pt idx="81">
                  <c:v>7.0855595071257964</c:v>
                </c:pt>
                <c:pt idx="82">
                  <c:v>7.2001954546834757</c:v>
                </c:pt>
                <c:pt idx="83">
                  <c:v>7.3158684698598986</c:v>
                </c:pt>
                <c:pt idx="84">
                  <c:v>7.4325442762442435</c:v>
                </c:pt>
                <c:pt idx="85">
                  <c:v>7.5501883002770072</c:v>
                </c:pt>
                <c:pt idx="86">
                  <c:v>7.6687656814949037</c:v>
                </c:pt>
                <c:pt idx="87">
                  <c:v>7.7882412828607661</c:v>
                </c:pt>
                <c:pt idx="88">
                  <c:v>7.9085797011754178</c:v>
                </c:pt>
                <c:pt idx="89">
                  <c:v>8.0297452775683933</c:v>
                </c:pt>
                <c:pt idx="90">
                  <c:v>8.1517021080644447</c:v>
                </c:pt>
                <c:pt idx="91">
                  <c:v>8.2744140542226479</c:v>
                </c:pt>
                <c:pt idx="92">
                  <c:v>8.3978447538450176</c:v>
                </c:pt>
                <c:pt idx="93">
                  <c:v>8.5219576317514019</c:v>
                </c:pt>
                <c:pt idx="94">
                  <c:v>8.6467159106175018</c:v>
                </c:pt>
                <c:pt idx="95">
                  <c:v>8.7720826218727872</c:v>
                </c:pt>
                <c:pt idx="96">
                  <c:v>8.8980206166550762</c:v>
                </c:pt>
                <c:pt idx="97">
                  <c:v>9.0244925768185507</c:v>
                </c:pt>
                <c:pt idx="98">
                  <c:v>9.1514610259919245</c:v>
                </c:pt>
                <c:pt idx="99">
                  <c:v>9.2788883406835048</c:v>
                </c:pt>
                <c:pt idx="100">
                  <c:v>9.4067367614298441</c:v>
                </c:pt>
                <c:pt idx="101">
                  <c:v>9.534968403984676</c:v>
                </c:pt>
                <c:pt idx="102">
                  <c:v>9.6635452705448497</c:v>
                </c:pt>
                <c:pt idx="103">
                  <c:v>9.792429261009886</c:v>
                </c:pt>
                <c:pt idx="104">
                  <c:v>9.9215821842718661</c:v>
                </c:pt>
                <c:pt idx="105">
                  <c:v>10.050965769532278</c:v>
                </c:pt>
                <c:pt idx="106">
                  <c:v>10.180541677642484</c:v>
                </c:pt>
                <c:pt idx="107">
                  <c:v>10.310271512464434</c:v>
                </c:pt>
                <c:pt idx="108">
                  <c:v>10.440116832248268</c:v>
                </c:pt>
                <c:pt idx="109">
                  <c:v>10.570039161023448</c:v>
                </c:pt>
                <c:pt idx="110">
                  <c:v>10.7</c:v>
                </c:pt>
                <c:pt idx="111">
                  <c:v>10.82996083897655</c:v>
                </c:pt>
                <c:pt idx="112">
                  <c:v>10.95988316775173</c:v>
                </c:pt>
                <c:pt idx="113">
                  <c:v>11.089728487535565</c:v>
                </c:pt>
                <c:pt idx="114">
                  <c:v>11.219458322357514</c:v>
                </c:pt>
                <c:pt idx="115">
                  <c:v>11.349034230467721</c:v>
                </c:pt>
                <c:pt idx="116">
                  <c:v>11.478417815728132</c:v>
                </c:pt>
                <c:pt idx="117">
                  <c:v>11.607570738990113</c:v>
                </c:pt>
                <c:pt idx="118">
                  <c:v>11.736454729455149</c:v>
                </c:pt>
                <c:pt idx="119">
                  <c:v>11.865031596015323</c:v>
                </c:pt>
                <c:pt idx="120">
                  <c:v>11.993263238570155</c:v>
                </c:pt>
                <c:pt idx="121">
                  <c:v>12.121111659316494</c:v>
                </c:pt>
                <c:pt idx="122">
                  <c:v>12.248538974008074</c:v>
                </c:pt>
                <c:pt idx="123">
                  <c:v>12.375507423181448</c:v>
                </c:pt>
                <c:pt idx="124">
                  <c:v>12.501979383344922</c:v>
                </c:pt>
                <c:pt idx="125">
                  <c:v>12.627917378127211</c:v>
                </c:pt>
                <c:pt idx="126">
                  <c:v>12.753284089382497</c:v>
                </c:pt>
                <c:pt idx="127">
                  <c:v>12.878042368248597</c:v>
                </c:pt>
                <c:pt idx="128">
                  <c:v>13.002155246154981</c:v>
                </c:pt>
                <c:pt idx="129">
                  <c:v>13.125585945777351</c:v>
                </c:pt>
                <c:pt idx="130">
                  <c:v>13.248297891935554</c:v>
                </c:pt>
                <c:pt idx="131">
                  <c:v>13.370254722431605</c:v>
                </c:pt>
                <c:pt idx="132">
                  <c:v>13.491420298824581</c:v>
                </c:pt>
                <c:pt idx="133">
                  <c:v>13.611758717139232</c:v>
                </c:pt>
                <c:pt idx="134">
                  <c:v>13.731234318505095</c:v>
                </c:pt>
                <c:pt idx="135">
                  <c:v>13.849811699722991</c:v>
                </c:pt>
                <c:pt idx="136">
                  <c:v>13.967455723755755</c:v>
                </c:pt>
                <c:pt idx="137">
                  <c:v>14.0841315301401</c:v>
                </c:pt>
                <c:pt idx="138">
                  <c:v>14.199804545316523</c:v>
                </c:pt>
                <c:pt idx="139">
                  <c:v>14.314440492874201</c:v>
                </c:pt>
                <c:pt idx="140">
                  <c:v>14.428005403707827</c:v>
                </c:pt>
                <c:pt idx="141">
                  <c:v>14.540465626083387</c:v>
                </c:pt>
                <c:pt idx="142">
                  <c:v>14.651787835609904</c:v>
                </c:pt>
                <c:pt idx="143">
                  <c:v>14.761939045114161</c:v>
                </c:pt>
                <c:pt idx="144">
                  <c:v>14.870886614415527</c:v>
                </c:pt>
                <c:pt idx="145">
                  <c:v>14.978598259997938</c:v>
                </c:pt>
                <c:pt idx="146">
                  <c:v>15.085042064576196</c:v>
                </c:pt>
                <c:pt idx="147">
                  <c:v>15.190186486553763</c:v>
                </c:pt>
                <c:pt idx="148">
                  <c:v>15.294000369369201</c:v>
                </c:pt>
                <c:pt idx="149">
                  <c:v>15.396452950728548</c:v>
                </c:pt>
                <c:pt idx="150">
                  <c:v>15.497513871720839</c:v>
                </c:pt>
                <c:pt idx="151">
                  <c:v>15.597153185814108</c:v>
                </c:pt>
                <c:pt idx="152">
                  <c:v>15.695341367729201</c:v>
                </c:pt>
                <c:pt idx="153">
                  <c:v>15.792049322188738</c:v>
                </c:pt>
                <c:pt idx="154">
                  <c:v>15.887248392538684</c:v>
                </c:pt>
                <c:pt idx="155">
                  <c:v>15.980910369239936</c:v>
                </c:pt>
                <c:pt idx="156">
                  <c:v>16.073007498227398</c:v>
                </c:pt>
                <c:pt idx="157">
                  <c:v>16.163512489134138</c:v>
                </c:pt>
                <c:pt idx="158">
                  <c:v>16.252398523378091</c:v>
                </c:pt>
                <c:pt idx="159">
                  <c:v>16.339639262108992</c:v>
                </c:pt>
                <c:pt idx="160">
                  <c:v>16.425208854013146</c:v>
                </c:pt>
                <c:pt idx="161">
                  <c:v>16.509081942973729</c:v>
                </c:pt>
                <c:pt idx="162">
                  <c:v>16.591233675584355</c:v>
                </c:pt>
                <c:pt idx="163">
                  <c:v>16.671639708513666</c:v>
                </c:pt>
                <c:pt idx="164">
                  <c:v>16.750276215718806</c:v>
                </c:pt>
                <c:pt idx="165">
                  <c:v>16.827119895505575</c:v>
                </c:pt>
                <c:pt idx="166">
                  <c:v>16.902147977433227</c:v>
                </c:pt>
                <c:pt idx="167">
                  <c:v>16.975338229061848</c:v>
                </c:pt>
                <c:pt idx="168">
                  <c:v>17.046668962540309</c:v>
                </c:pt>
                <c:pt idx="169">
                  <c:v>17.116119041032835</c:v>
                </c:pt>
                <c:pt idx="170">
                  <c:v>17.183667884982313</c:v>
                </c:pt>
                <c:pt idx="171">
                  <c:v>17.249295478208456</c:v>
                </c:pt>
                <c:pt idx="172">
                  <c:v>17.312982373839034</c:v>
                </c:pt>
                <c:pt idx="173">
                  <c:v>17.374709700072394</c:v>
                </c:pt>
                <c:pt idx="174">
                  <c:v>17.434459165769589</c:v>
                </c:pt>
                <c:pt idx="175">
                  <c:v>17.492213065874438</c:v>
                </c:pt>
                <c:pt idx="176">
                  <c:v>17.547954286659902</c:v>
                </c:pt>
                <c:pt idx="177">
                  <c:v>17.601666310799267</c:v>
                </c:pt>
                <c:pt idx="178">
                  <c:v>17.653333222260592</c:v>
                </c:pt>
                <c:pt idx="179">
                  <c:v>17.702939711022935</c:v>
                </c:pt>
                <c:pt idx="180">
                  <c:v>17.750471077613085</c:v>
                </c:pt>
                <c:pt idx="181">
                  <c:v>17.79591323746131</c:v>
                </c:pt>
                <c:pt idx="182">
                  <c:v>17.839252725074925</c:v>
                </c:pt>
                <c:pt idx="183">
                  <c:v>17.88047669802841</c:v>
                </c:pt>
                <c:pt idx="184">
                  <c:v>17.919572940768887</c:v>
                </c:pt>
                <c:pt idx="185">
                  <c:v>17.956529868235869</c:v>
                </c:pt>
                <c:pt idx="186">
                  <c:v>17.991336529294152</c:v>
                </c:pt>
                <c:pt idx="187">
                  <c:v>18.02398260997888</c:v>
                </c:pt>
                <c:pt idx="188">
                  <c:v>18.054458436551773</c:v>
                </c:pt>
                <c:pt idx="189">
                  <c:v>18.08275497836771</c:v>
                </c:pt>
                <c:pt idx="190">
                  <c:v>18.108863850550648</c:v>
                </c:pt>
                <c:pt idx="191">
                  <c:v>18.132777316478297</c:v>
                </c:pt>
                <c:pt idx="192">
                  <c:v>18.154488290074596</c:v>
                </c:pt>
                <c:pt idx="193">
                  <c:v>18.173990337909515</c:v>
                </c:pt>
                <c:pt idx="194">
                  <c:v>18.191277681105387</c:v>
                </c:pt>
                <c:pt idx="195">
                  <c:v>18.206345197049338</c:v>
                </c:pt>
                <c:pt idx="196">
                  <c:v>18.219188420911202</c:v>
                </c:pt>
                <c:pt idx="197">
                  <c:v>18.229803546966572</c:v>
                </c:pt>
                <c:pt idx="198">
                  <c:v>18.238187429724508</c:v>
                </c:pt>
                <c:pt idx="199">
                  <c:v>18.244337584859608</c:v>
                </c:pt>
                <c:pt idx="200">
                  <c:v>18.248252189948175</c:v>
                </c:pt>
                <c:pt idx="201">
                  <c:v>18.249930085008234</c:v>
                </c:pt>
                <c:pt idx="202">
                  <c:v>18.249370772843271</c:v>
                </c:pt>
                <c:pt idx="203">
                  <c:v>18.246574419189546</c:v>
                </c:pt>
                <c:pt idx="204">
                  <c:v>18.241541852667005</c:v>
                </c:pt>
                <c:pt idx="205">
                  <c:v>18.23427456453371</c:v>
                </c:pt>
                <c:pt idx="206">
                  <c:v>18.224774708243984</c:v>
                </c:pt>
                <c:pt idx="207">
                  <c:v>18.213045098810266</c:v>
                </c:pt>
                <c:pt idx="208">
                  <c:v>18.199089211968978</c:v>
                </c:pt>
                <c:pt idx="209">
                  <c:v>18.18291118315058</c:v>
                </c:pt>
                <c:pt idx="210">
                  <c:v>18.164515806254169</c:v>
                </c:pt>
                <c:pt idx="211">
                  <c:v>18.143908532226916</c:v>
                </c:pt>
                <c:pt idx="212">
                  <c:v>18.121095467448864</c:v>
                </c:pt>
                <c:pt idx="213">
                  <c:v>18.096083371923449</c:v>
                </c:pt>
                <c:pt idx="214">
                  <c:v>18.06887965727438</c:v>
                </c:pt>
                <c:pt idx="215">
                  <c:v>18.039492384549412</c:v>
                </c:pt>
                <c:pt idx="216">
                  <c:v>18.007930261831682</c:v>
                </c:pt>
                <c:pt idx="217">
                  <c:v>17.974202641659325</c:v>
                </c:pt>
                <c:pt idx="218">
                  <c:v>17.938319518254087</c:v>
                </c:pt>
                <c:pt idx="219">
                  <c:v>17.900291524559865</c:v>
                </c:pt>
                <c:pt idx="220">
                  <c:v>17.860129929091894</c:v>
                </c:pt>
                <c:pt idx="221">
                  <c:v>17.817846632597675</c:v>
                </c:pt>
                <c:pt idx="222">
                  <c:v>17.773454164530506</c:v>
                </c:pt>
                <c:pt idx="223">
                  <c:v>17.726965679336743</c:v>
                </c:pt>
                <c:pt idx="224">
                  <c:v>17.678394952557852</c:v>
                </c:pt>
                <c:pt idx="225">
                  <c:v>17.627756376748422</c:v>
                </c:pt>
                <c:pt idx="226">
                  <c:v>17.575064957211332</c:v>
                </c:pt>
                <c:pt idx="227">
                  <c:v>17.520336307551368</c:v>
                </c:pt>
                <c:pt idx="228">
                  <c:v>17.463586645048562</c:v>
                </c:pt>
                <c:pt idx="229">
                  <c:v>17.404832785852673</c:v>
                </c:pt>
                <c:pt idx="230">
                  <c:v>17.344092140000193</c:v>
                </c:pt>
                <c:pt idx="231">
                  <c:v>17.281382706255378</c:v>
                </c:pt>
                <c:pt idx="232">
                  <c:v>17.216723066776829</c:v>
                </c:pt>
                <c:pt idx="233">
                  <c:v>17.150132381611193</c:v>
                </c:pt>
                <c:pt idx="234">
                  <c:v>17.081630383015629</c:v>
                </c:pt>
                <c:pt idx="235">
                  <c:v>17.011237369610711</c:v>
                </c:pt>
                <c:pt idx="236">
                  <c:v>16.938974200365514</c:v>
                </c:pt>
                <c:pt idx="237">
                  <c:v>16.864862288416667</c:v>
                </c:pt>
                <c:pt idx="238">
                  <c:v>16.788923594723133</c:v>
                </c:pt>
                <c:pt idx="239">
                  <c:v>16.71118062155875</c:v>
                </c:pt>
                <c:pt idx="240">
                  <c:v>16.631656405844296</c:v>
                </c:pt>
                <c:pt idx="241">
                  <c:v>16.550374512321156</c:v>
                </c:pt>
                <c:pt idx="242">
                  <c:v>16.467359026568598</c:v>
                </c:pt>
                <c:pt idx="243">
                  <c:v>16.382634547866662</c:v>
                </c:pt>
                <c:pt idx="244">
                  <c:v>16.296226181906899</c:v>
                </c:pt>
                <c:pt idx="245">
                  <c:v>16.20815953335298</c:v>
                </c:pt>
                <c:pt idx="246">
                  <c:v>16.118460698253511</c:v>
                </c:pt>
                <c:pt idx="247">
                  <c:v>16.027156256309194</c:v>
                </c:pt>
                <c:pt idx="248">
                  <c:v>15.93427326299668</c:v>
                </c:pt>
                <c:pt idx="249">
                  <c:v>15.83983924155147</c:v>
                </c:pt>
                <c:pt idx="250">
                  <c:v>15.743882174812178</c:v>
                </c:pt>
                <c:pt idx="251">
                  <c:v>15.646430496928593</c:v>
                </c:pt>
                <c:pt idx="252">
                  <c:v>15.547513084936055</c:v>
                </c:pt>
                <c:pt idx="253">
                  <c:v>15.447159250198549</c:v>
                </c:pt>
                <c:pt idx="254">
                  <c:v>15.345398729723122</c:v>
                </c:pt>
                <c:pt idx="255">
                  <c:v>15.242261677348164</c:v>
                </c:pt>
                <c:pt idx="256">
                  <c:v>15.137778654808173</c:v>
                </c:pt>
                <c:pt idx="257">
                  <c:v>15.031980622677651</c:v>
                </c:pt>
                <c:pt idx="258">
                  <c:v>14.924898931196832</c:v>
                </c:pt>
                <c:pt idx="259">
                  <c:v>14.816565310981915</c:v>
                </c:pt>
                <c:pt idx="260">
                  <c:v>14.707011863622597</c:v>
                </c:pt>
                <c:pt idx="261">
                  <c:v>14.596271052169687</c:v>
                </c:pt>
                <c:pt idx="262">
                  <c:v>14.484375691515606</c:v>
                </c:pt>
                <c:pt idx="263">
                  <c:v>14.371358938670609</c:v>
                </c:pt>
                <c:pt idx="264">
                  <c:v>14.257254282937671</c:v>
                </c:pt>
                <c:pt idx="265">
                  <c:v>14.142095535988863</c:v>
                </c:pt>
                <c:pt idx="266">
                  <c:v>14.025916821846236</c:v>
                </c:pt>
                <c:pt idx="267">
                  <c:v>13.908752566770133</c:v>
                </c:pt>
                <c:pt idx="268">
                  <c:v>13.790637489057939</c:v>
                </c:pt>
                <c:pt idx="269">
                  <c:v>13.671606588756323</c:v>
                </c:pt>
                <c:pt idx="270">
                  <c:v>13.551695137289935</c:v>
                </c:pt>
                <c:pt idx="271">
                  <c:v>13.430938667009745</c:v>
                </c:pt>
                <c:pt idx="272">
                  <c:v>13.309372960664037</c:v>
                </c:pt>
                <c:pt idx="273">
                  <c:v>13.187034040795204</c:v>
                </c:pt>
                <c:pt idx="274">
                  <c:v>13.063958159065493</c:v>
                </c:pt>
                <c:pt idx="275">
                  <c:v>12.940181785514854</c:v>
                </c:pt>
                <c:pt idx="276">
                  <c:v>12.81574159775408</c:v>
                </c:pt>
                <c:pt idx="277">
                  <c:v>12.690674470096452</c:v>
                </c:pt>
                <c:pt idx="278">
                  <c:v>12.565017462631062</c:v>
                </c:pt>
                <c:pt idx="279">
                  <c:v>12.438807810241121</c:v>
                </c:pt>
                <c:pt idx="280">
                  <c:v>12.31208291157046</c:v>
                </c:pt>
                <c:pt idx="281">
                  <c:v>12.184880317941502</c:v>
                </c:pt>
                <c:pt idx="282">
                  <c:v>12.057237722227995</c:v>
                </c:pt>
                <c:pt idx="283">
                  <c:v>11.929192947685804</c:v>
                </c:pt>
                <c:pt idx="284">
                  <c:v>11.800783936745056</c:v>
                </c:pt>
                <c:pt idx="285">
                  <c:v>11.672048739766989</c:v>
                </c:pt>
                <c:pt idx="286">
                  <c:v>11.543025503768797</c:v>
                </c:pt>
                <c:pt idx="287">
                  <c:v>11.413752461119852</c:v>
                </c:pt>
                <c:pt idx="288">
                  <c:v>11.284267918212645</c:v>
                </c:pt>
                <c:pt idx="289">
                  <c:v>11.154610244111737</c:v>
                </c:pt>
                <c:pt idx="290">
                  <c:v>11.024817859184205</c:v>
                </c:pt>
                <c:pt idx="291">
                  <c:v>10.894929223714854</c:v>
                </c:pt>
                <c:pt idx="292">
                  <c:v>10.764982826509598</c:v>
                </c:pt>
                <c:pt idx="293">
                  <c:v>10.635017173490406</c:v>
                </c:pt>
                <c:pt idx="294">
                  <c:v>10.50507077628515</c:v>
                </c:pt>
                <c:pt idx="295">
                  <c:v>10.375182140815795</c:v>
                </c:pt>
                <c:pt idx="296">
                  <c:v>10.245389755888263</c:v>
                </c:pt>
                <c:pt idx="297">
                  <c:v>10.115732081787352</c:v>
                </c:pt>
                <c:pt idx="298">
                  <c:v>9.9862475388801446</c:v>
                </c:pt>
                <c:pt idx="299">
                  <c:v>9.8569744962312065</c:v>
                </c:pt>
                <c:pt idx="300">
                  <c:v>9.7279512602330147</c:v>
                </c:pt>
                <c:pt idx="301">
                  <c:v>9.5992160632549481</c:v>
                </c:pt>
                <c:pt idx="302">
                  <c:v>9.4708070523141998</c:v>
                </c:pt>
                <c:pt idx="303">
                  <c:v>9.342762277772005</c:v>
                </c:pt>
                <c:pt idx="304">
                  <c:v>9.2151196820584982</c:v>
                </c:pt>
                <c:pt idx="305">
                  <c:v>9.0879170884295402</c:v>
                </c:pt>
                <c:pt idx="306">
                  <c:v>8.9611921897588793</c:v>
                </c:pt>
                <c:pt idx="307">
                  <c:v>8.8349825373689388</c:v>
                </c:pt>
                <c:pt idx="308">
                  <c:v>8.7093255299035448</c:v>
                </c:pt>
                <c:pt idx="309">
                  <c:v>8.5842584022459185</c:v>
                </c:pt>
                <c:pt idx="310">
                  <c:v>8.4598182144851499</c:v>
                </c:pt>
                <c:pt idx="311">
                  <c:v>8.3360418409345076</c:v>
                </c:pt>
                <c:pt idx="312">
                  <c:v>8.2129659592047961</c:v>
                </c:pt>
                <c:pt idx="313">
                  <c:v>8.0906270393359634</c:v>
                </c:pt>
                <c:pt idx="314">
                  <c:v>7.9690613329902558</c:v>
                </c:pt>
                <c:pt idx="315">
                  <c:v>7.8483048627100658</c:v>
                </c:pt>
                <c:pt idx="316">
                  <c:v>7.7283934112436778</c:v>
                </c:pt>
                <c:pt idx="317">
                  <c:v>7.6093625109420602</c:v>
                </c:pt>
                <c:pt idx="318">
                  <c:v>7.4912474332298675</c:v>
                </c:pt>
                <c:pt idx="319">
                  <c:v>7.3740831781537608</c:v>
                </c:pt>
                <c:pt idx="320">
                  <c:v>7.2579044640111334</c:v>
                </c:pt>
                <c:pt idx="321">
                  <c:v>7.1427457170623265</c:v>
                </c:pt>
                <c:pt idx="322">
                  <c:v>7.0286410613293882</c:v>
                </c:pt>
                <c:pt idx="323">
                  <c:v>6.9156243084843938</c:v>
                </c:pt>
                <c:pt idx="324">
                  <c:v>6.8037289478303116</c:v>
                </c:pt>
                <c:pt idx="325">
                  <c:v>6.6929881363774042</c:v>
                </c:pt>
                <c:pt idx="326">
                  <c:v>6.5834346890180866</c:v>
                </c:pt>
                <c:pt idx="327">
                  <c:v>6.4751010688031689</c:v>
                </c:pt>
                <c:pt idx="328">
                  <c:v>6.3680193773223506</c:v>
                </c:pt>
                <c:pt idx="329">
                  <c:v>6.2622213451918256</c:v>
                </c:pt>
                <c:pt idx="330">
                  <c:v>6.1577383226518334</c:v>
                </c:pt>
                <c:pt idx="331">
                  <c:v>6.0546012702768746</c:v>
                </c:pt>
                <c:pt idx="332">
                  <c:v>5.9528407498014486</c:v>
                </c:pt>
                <c:pt idx="333">
                  <c:v>5.8524869150639445</c:v>
                </c:pt>
                <c:pt idx="334">
                  <c:v>5.7535695030714074</c:v>
                </c:pt>
                <c:pt idx="335">
                  <c:v>5.656117825187823</c:v>
                </c:pt>
                <c:pt idx="336">
                  <c:v>5.5601607584485286</c:v>
                </c:pt>
                <c:pt idx="337">
                  <c:v>5.4657267370033225</c:v>
                </c:pt>
                <c:pt idx="338">
                  <c:v>5.3728437436908099</c:v>
                </c:pt>
                <c:pt idx="339">
                  <c:v>5.2815393017464896</c:v>
                </c:pt>
                <c:pt idx="340">
                  <c:v>5.1918404666470179</c:v>
                </c:pt>
                <c:pt idx="341">
                  <c:v>5.103773818093102</c:v>
                </c:pt>
                <c:pt idx="342">
                  <c:v>5.0173654521333368</c:v>
                </c:pt>
                <c:pt idx="343">
                  <c:v>4.9326409734314005</c:v>
                </c:pt>
                <c:pt idx="344">
                  <c:v>4.8496254876788427</c:v>
                </c:pt>
                <c:pt idx="345">
                  <c:v>4.7683435941557057</c:v>
                </c:pt>
                <c:pt idx="346">
                  <c:v>4.6888193784412531</c:v>
                </c:pt>
                <c:pt idx="347">
                  <c:v>4.6110764052768669</c:v>
                </c:pt>
                <c:pt idx="348">
                  <c:v>4.535137711583336</c:v>
                </c:pt>
                <c:pt idx="349">
                  <c:v>4.4610257996344842</c:v>
                </c:pt>
                <c:pt idx="350">
                  <c:v>4.3887626303892944</c:v>
                </c:pt>
                <c:pt idx="351">
                  <c:v>4.3183696169843717</c:v>
                </c:pt>
                <c:pt idx="352">
                  <c:v>4.249867618388806</c:v>
                </c:pt>
                <c:pt idx="353">
                  <c:v>4.1832769332231674</c:v>
                </c:pt>
                <c:pt idx="354">
                  <c:v>4.118617293744621</c:v>
                </c:pt>
                <c:pt idx="355">
                  <c:v>4.0559078599998051</c:v>
                </c:pt>
                <c:pt idx="356">
                  <c:v>3.9951672141473269</c:v>
                </c:pt>
                <c:pt idx="357">
                  <c:v>3.9364133549514371</c:v>
                </c:pt>
                <c:pt idx="358">
                  <c:v>3.8796636924486343</c:v>
                </c:pt>
                <c:pt idx="359">
                  <c:v>3.8249350427886668</c:v>
                </c:pt>
                <c:pt idx="360">
                  <c:v>3.7722436232515797</c:v>
                </c:pt>
                <c:pt idx="361">
                  <c:v>3.7216050474421447</c:v>
                </c:pt>
                <c:pt idx="362">
                  <c:v>3.6730343206632554</c:v>
                </c:pt>
                <c:pt idx="363">
                  <c:v>3.6265458354694919</c:v>
                </c:pt>
                <c:pt idx="364">
                  <c:v>3.5821533674023236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B-4123-BFB8-73109A5FAC2E}"/>
            </c:ext>
          </c:extLst>
        </c:ser>
        <c:ser>
          <c:idx val="2"/>
          <c:order val="1"/>
          <c:tx>
            <c:strRef>
              <c:f>'Temp plots'!$D$5</c:f>
              <c:strCache>
                <c:ptCount val="1"/>
                <c:pt idx="0">
                  <c:v>FR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'Temp plots'!$A$6:$A$370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'Temp plots'!$D$6:$D$370</c:f>
              <c:numCache>
                <c:formatCode>General</c:formatCode>
                <c:ptCount val="365"/>
                <c:pt idx="0">
                  <c:v>10.000703817292074</c:v>
                </c:pt>
                <c:pt idx="1">
                  <c:v>10.096536592511139</c:v>
                </c:pt>
                <c:pt idx="2">
                  <c:v>10.189346997417363</c:v>
                </c:pt>
                <c:pt idx="3">
                  <c:v>10.279241961393254</c:v>
                </c:pt>
                <c:pt idx="4">
                  <c:v>10.366326682228438</c:v>
                </c:pt>
                <c:pt idx="5">
                  <c:v>10.450704636904426</c:v>
                </c:pt>
                <c:pt idx="6">
                  <c:v>10.532477592379392</c:v>
                </c:pt>
                <c:pt idx="7">
                  <c:v>10.611745616372941</c:v>
                </c:pt>
                <c:pt idx="8">
                  <c:v>10.688607088150881</c:v>
                </c:pt>
                <c:pt idx="9">
                  <c:v>10.76315870931</c:v>
                </c:pt>
                <c:pt idx="10">
                  <c:v>10.835495514562828</c:v>
                </c:pt>
                <c:pt idx="11">
                  <c:v>10.90571088252242</c:v>
                </c:pt>
                <c:pt idx="12">
                  <c:v>10.973896546487119</c:v>
                </c:pt>
                <c:pt idx="13">
                  <c:v>11.040142605225334</c:v>
                </c:pt>
                <c:pt idx="14">
                  <c:v>11.104537533760313</c:v>
                </c:pt>
                <c:pt idx="15">
                  <c:v>11.167168194154906</c:v>
                </c:pt>
                <c:pt idx="16">
                  <c:v>11.228119846296346</c:v>
                </c:pt>
                <c:pt idx="17">
                  <c:v>11.28747615868102</c:v>
                </c:pt>
                <c:pt idx="18">
                  <c:v>11.345319219199236</c:v>
                </c:pt>
                <c:pt idx="19">
                  <c:v>11.40172954592</c:v>
                </c:pt>
                <c:pt idx="20">
                  <c:v>11.456786097875783</c:v>
                </c:pt>
                <c:pt idx="21">
                  <c:v>11.510566285847299</c:v>
                </c:pt>
                <c:pt idx="22">
                  <c:v>11.563145983148274</c:v>
                </c:pt>
                <c:pt idx="23">
                  <c:v>11.614599536410214</c:v>
                </c:pt>
                <c:pt idx="24">
                  <c:v>11.664999776367187</c:v>
                </c:pt>
                <c:pt idx="25">
                  <c:v>11.714418028640585</c:v>
                </c:pt>
                <c:pt idx="26">
                  <c:v>11.762924124523902</c:v>
                </c:pt>
                <c:pt idx="27">
                  <c:v>11.810586411767501</c:v>
                </c:pt>
                <c:pt idx="28">
                  <c:v>11.857471765363393</c:v>
                </c:pt>
                <c:pt idx="29">
                  <c:v>11.903645598330002</c:v>
                </c:pt>
                <c:pt idx="30">
                  <c:v>11.949171872496938</c:v>
                </c:pt>
                <c:pt idx="31">
                  <c:v>11.994113109289779</c:v>
                </c:pt>
                <c:pt idx="32">
                  <c:v>12.03853040051483</c:v>
                </c:pt>
                <c:pt idx="33">
                  <c:v>12.082483419143895</c:v>
                </c:pt>
                <c:pt idx="34">
                  <c:v>12.126030430099062</c:v>
                </c:pt>
                <c:pt idx="35">
                  <c:v>12.169228301037467</c:v>
                </c:pt>
                <c:pt idx="36">
                  <c:v>12.212132513136057</c:v>
                </c:pt>
                <c:pt idx="37">
                  <c:v>12.254797171876382</c:v>
                </c:pt>
                <c:pt idx="38">
                  <c:v>12.297275017829348</c:v>
                </c:pt>
                <c:pt idx="39">
                  <c:v>12.339617437440001</c:v>
                </c:pt>
                <c:pt idx="40">
                  <c:v>12.381874473812292</c:v>
                </c:pt>
                <c:pt idx="41">
                  <c:v>12.424094837493859</c:v>
                </c:pt>
                <c:pt idx="42">
                  <c:v>12.466325917260784</c:v>
                </c:pt>
                <c:pt idx="43">
                  <c:v>12.508613790902373</c:v>
                </c:pt>
                <c:pt idx="44">
                  <c:v>12.551003236005938</c:v>
                </c:pt>
                <c:pt idx="45">
                  <c:v>12.593537740741546</c:v>
                </c:pt>
                <c:pt idx="46">
                  <c:v>12.636259514646811</c:v>
                </c:pt>
                <c:pt idx="47">
                  <c:v>12.679209499411662</c:v>
                </c:pt>
                <c:pt idx="48">
                  <c:v>12.722427379663102</c:v>
                </c:pt>
                <c:pt idx="49">
                  <c:v>12.76595159375</c:v>
                </c:pt>
                <c:pt idx="50">
                  <c:v>12.809819344527849</c:v>
                </c:pt>
                <c:pt idx="51">
                  <c:v>12.854066610143539</c:v>
                </c:pt>
                <c:pt idx="52">
                  <c:v>12.898728154820139</c:v>
                </c:pt>
                <c:pt idx="53">
                  <c:v>12.943837539641656</c:v>
                </c:pt>
                <c:pt idx="54">
                  <c:v>12.989427133337813</c:v>
                </c:pt>
                <c:pt idx="55">
                  <c:v>13.035528123068826</c:v>
                </c:pt>
                <c:pt idx="56">
                  <c:v>13.082170525210167</c:v>
                </c:pt>
                <c:pt idx="57">
                  <c:v>13.129383196137342</c:v>
                </c:pt>
                <c:pt idx="58">
                  <c:v>13.177193843010658</c:v>
                </c:pt>
                <c:pt idx="59">
                  <c:v>13.225629034560001</c:v>
                </c:pt>
                <c:pt idx="60">
                  <c:v>13.274714211869604</c:v>
                </c:pt>
                <c:pt idx="61">
                  <c:v>13.324473699162819</c:v>
                </c:pt>
                <c:pt idx="62">
                  <c:v>13.374930714586894</c:v>
                </c:pt>
                <c:pt idx="63">
                  <c:v>13.426107380997735</c:v>
                </c:pt>
                <c:pt idx="64">
                  <c:v>13.478024736744688</c:v>
                </c:pt>
                <c:pt idx="65">
                  <c:v>13.530702746455306</c:v>
                </c:pt>
                <c:pt idx="66">
                  <c:v>13.584160311820121</c:v>
                </c:pt>
                <c:pt idx="67">
                  <c:v>13.638415282377419</c:v>
                </c:pt>
                <c:pt idx="68">
                  <c:v>13.693484466298013</c:v>
                </c:pt>
                <c:pt idx="69">
                  <c:v>13.749383641169999</c:v>
                </c:pt>
                <c:pt idx="70">
                  <c:v>13.806127564783559</c:v>
                </c:pt>
                <c:pt idx="71">
                  <c:v>13.8637299859157</c:v>
                </c:pt>
                <c:pt idx="72">
                  <c:v>13.922203655115048</c:v>
                </c:pt>
                <c:pt idx="73">
                  <c:v>13.981560335486614</c:v>
                </c:pt>
                <c:pt idx="74">
                  <c:v>14.041810813476562</c:v>
                </c:pt>
                <c:pt idx="75">
                  <c:v>14.102964909656986</c:v>
                </c:pt>
                <c:pt idx="76">
                  <c:v>14.165031489510678</c:v>
                </c:pt>
                <c:pt idx="77">
                  <c:v>14.228018474215903</c:v>
                </c:pt>
                <c:pt idx="78">
                  <c:v>14.291932851431167</c:v>
                </c:pt>
                <c:pt idx="79">
                  <c:v>14.35678068608</c:v>
                </c:pt>
                <c:pt idx="80">
                  <c:v>14.422567131135715</c:v>
                </c:pt>
                <c:pt idx="81">
                  <c:v>14.489296438406178</c:v>
                </c:pt>
                <c:pt idx="82">
                  <c:v>14.556971969318603</c:v>
                </c:pt>
                <c:pt idx="83">
                  <c:v>14.625596205704294</c:v>
                </c:pt>
                <c:pt idx="84">
                  <c:v>14.695170760583437</c:v>
                </c:pt>
                <c:pt idx="85">
                  <c:v>14.765696388949866</c:v>
                </c:pt>
                <c:pt idx="86">
                  <c:v>14.837172998555832</c:v>
                </c:pt>
                <c:pt idx="87">
                  <c:v>14.909599660696779</c:v>
                </c:pt>
                <c:pt idx="88">
                  <c:v>14.982974620996123</c:v>
                </c:pt>
                <c:pt idx="89">
                  <c:v>15.05729531019</c:v>
                </c:pt>
                <c:pt idx="90">
                  <c:v>15.132558354912067</c:v>
                </c:pt>
                <c:pt idx="91">
                  <c:v>15.208759588478259</c:v>
                </c:pt>
                <c:pt idx="92">
                  <c:v>15.285894061671559</c:v>
                </c:pt>
                <c:pt idx="93">
                  <c:v>15.363956053526772</c:v>
                </c:pt>
                <c:pt idx="94">
                  <c:v>15.442939082115313</c:v>
                </c:pt>
                <c:pt idx="95">
                  <c:v>15.522835915329948</c:v>
                </c:pt>
                <c:pt idx="96">
                  <c:v>15.603638581669584</c:v>
                </c:pt>
                <c:pt idx="97">
                  <c:v>15.685338381024062</c:v>
                </c:pt>
                <c:pt idx="98">
                  <c:v>15.767925895458875</c:v>
                </c:pt>
                <c:pt idx="99">
                  <c:v>15.851391</c:v>
                </c:pt>
                <c:pt idx="100">
                  <c:v>15.935722873418623</c:v>
                </c:pt>
                <c:pt idx="101">
                  <c:v>16.020910009015942</c:v>
                </c:pt>
                <c:pt idx="102">
                  <c:v>16.106940225407914</c:v>
                </c:pt>
                <c:pt idx="103">
                  <c:v>16.193800677310051</c:v>
                </c:pt>
                <c:pt idx="104">
                  <c:v>16.281477866322192</c:v>
                </c:pt>
                <c:pt idx="105">
                  <c:v>16.369957651713225</c:v>
                </c:pt>
                <c:pt idx="106">
                  <c:v>16.45922526120594</c:v>
                </c:pt>
                <c:pt idx="107">
                  <c:v>16.549265301761743</c:v>
                </c:pt>
                <c:pt idx="108">
                  <c:v>16.640061770365428</c:v>
                </c:pt>
                <c:pt idx="109">
                  <c:v>16.731598064810001</c:v>
                </c:pt>
                <c:pt idx="110">
                  <c:v>16.823856994481375</c:v>
                </c:pt>
                <c:pt idx="111">
                  <c:v>16.916820791143216</c:v>
                </c:pt>
                <c:pt idx="112">
                  <c:v>17.010471119721668</c:v>
                </c:pt>
                <c:pt idx="113">
                  <c:v>17.104789089090133</c:v>
                </c:pt>
                <c:pt idx="114">
                  <c:v>17.199755262854062</c:v>
                </c:pt>
                <c:pt idx="115">
                  <c:v>17.295349670135707</c:v>
                </c:pt>
                <c:pt idx="116">
                  <c:v>17.391551816358898</c:v>
                </c:pt>
                <c:pt idx="117">
                  <c:v>17.48834069403382</c:v>
                </c:pt>
                <c:pt idx="118">
                  <c:v>17.585694793541787</c:v>
                </c:pt>
                <c:pt idx="119">
                  <c:v>17.68359211392</c:v>
                </c:pt>
                <c:pt idx="120">
                  <c:v>17.782010173646334</c:v>
                </c:pt>
                <c:pt idx="121">
                  <c:v>17.880926021424102</c:v>
                </c:pt>
                <c:pt idx="122">
                  <c:v>17.980316246966815</c:v>
                </c:pt>
                <c:pt idx="123">
                  <c:v>18.08015699178301</c:v>
                </c:pt>
                <c:pt idx="124">
                  <c:v>18.180423959960933</c:v>
                </c:pt>
                <c:pt idx="125">
                  <c:v>18.281092428953382</c:v>
                </c:pt>
                <c:pt idx="126">
                  <c:v>18.382137260362448</c:v>
                </c:pt>
                <c:pt idx="127">
                  <c:v>18.4835329107243</c:v>
                </c:pt>
                <c:pt idx="128">
                  <c:v>18.58525344229394</c:v>
                </c:pt>
                <c:pt idx="129">
                  <c:v>18.687272533829997</c:v>
                </c:pt>
                <c:pt idx="130">
                  <c:v>18.789563491379482</c:v>
                </c:pt>
                <c:pt idx="131">
                  <c:v>18.892099259062579</c:v>
                </c:pt>
                <c:pt idx="132">
                  <c:v>18.994852429857374</c:v>
                </c:pt>
                <c:pt idx="133">
                  <c:v>19.097795256384693</c:v>
                </c:pt>
                <c:pt idx="134">
                  <c:v>19.200899661692809</c:v>
                </c:pt>
                <c:pt idx="135">
                  <c:v>19.30413725004226</c:v>
                </c:pt>
                <c:pt idx="136">
                  <c:v>19.407479317690608</c:v>
                </c:pt>
                <c:pt idx="137">
                  <c:v>19.510896863677175</c:v>
                </c:pt>
                <c:pt idx="138">
                  <c:v>19.614360600607888</c:v>
                </c:pt>
                <c:pt idx="139">
                  <c:v>19.717840965439997</c:v>
                </c:pt>
                <c:pt idx="140">
                  <c:v>19.821308130266836</c:v>
                </c:pt>
                <c:pt idx="141">
                  <c:v>19.924732013102659</c:v>
                </c:pt>
                <c:pt idx="142">
                  <c:v>20.028082288667328</c:v>
                </c:pt>
                <c:pt idx="143">
                  <c:v>20.131328399171171</c:v>
                </c:pt>
                <c:pt idx="144">
                  <c:v>20.234439565099677</c:v>
                </c:pt>
                <c:pt idx="145">
                  <c:v>20.337384795998339</c:v>
                </c:pt>
                <c:pt idx="146">
                  <c:v>20.440132901257364</c:v>
                </c:pt>
                <c:pt idx="147">
                  <c:v>20.542652500896459</c:v>
                </c:pt>
                <c:pt idx="148">
                  <c:v>20.644912036349645</c:v>
                </c:pt>
                <c:pt idx="149">
                  <c:v>20.746879781249994</c:v>
                </c:pt>
                <c:pt idx="150">
                  <c:v>20.848523852214392</c:v>
                </c:pt>
                <c:pt idx="151">
                  <c:v>20.949812219628342</c:v>
                </c:pt>
                <c:pt idx="152">
                  <c:v>21.050712718430688</c:v>
                </c:pt>
                <c:pt idx="153">
                  <c:v>21.151193058898453</c:v>
                </c:pt>
                <c:pt idx="154">
                  <c:v>21.25122083743155</c:v>
                </c:pt>
                <c:pt idx="155">
                  <c:v>21.350763547337625</c:v>
                </c:pt>
                <c:pt idx="156">
                  <c:v>21.449788589616702</c:v>
                </c:pt>
                <c:pt idx="157">
                  <c:v>21.548263283746138</c:v>
                </c:pt>
                <c:pt idx="158">
                  <c:v>21.646154878465204</c:v>
                </c:pt>
                <c:pt idx="159">
                  <c:v>21.74343056256</c:v>
                </c:pt>
                <c:pt idx="160">
                  <c:v>21.840057475648138</c:v>
                </c:pt>
                <c:pt idx="161">
                  <c:v>21.936002718963621</c:v>
                </c:pt>
                <c:pt idx="162">
                  <c:v>22.031233366141443</c:v>
                </c:pt>
                <c:pt idx="163">
                  <c:v>22.12571647400252</c:v>
                </c:pt>
                <c:pt idx="164">
                  <c:v>22.219419093338427</c:v>
                </c:pt>
                <c:pt idx="165">
                  <c:v>22.312308279696101</c:v>
                </c:pt>
                <c:pt idx="166">
                  <c:v>22.404351104162668</c:v>
                </c:pt>
                <c:pt idx="167">
                  <c:v>22.495514664150217</c:v>
                </c:pt>
                <c:pt idx="168">
                  <c:v>22.585766094180553</c:v>
                </c:pt>
                <c:pt idx="169">
                  <c:v>22.675072576669997</c:v>
                </c:pt>
                <c:pt idx="170">
                  <c:v>22.763401352714098</c:v>
                </c:pt>
                <c:pt idx="171">
                  <c:v>22.850719732872498</c:v>
                </c:pt>
                <c:pt idx="172">
                  <c:v>22.936995107953585</c:v>
                </c:pt>
                <c:pt idx="173">
                  <c:v>23.022194959799414</c:v>
                </c:pt>
                <c:pt idx="174">
                  <c:v>23.106286872070307</c:v>
                </c:pt>
                <c:pt idx="175">
                  <c:v>23.189238541029777</c:v>
                </c:pt>
                <c:pt idx="176">
                  <c:v>23.271017786329214</c:v>
                </c:pt>
                <c:pt idx="177">
                  <c:v>23.351592561792696</c:v>
                </c:pt>
                <c:pt idx="178">
                  <c:v>23.430930966201711</c:v>
                </c:pt>
                <c:pt idx="179">
                  <c:v>23.509001254079987</c:v>
                </c:pt>
                <c:pt idx="180">
                  <c:v>23.58577184647827</c:v>
                </c:pt>
                <c:pt idx="181">
                  <c:v>23.661211341758971</c:v>
                </c:pt>
                <c:pt idx="182">
                  <c:v>23.735288526381154</c:v>
                </c:pt>
                <c:pt idx="183">
                  <c:v>23.807972385685083</c:v>
                </c:pt>
                <c:pt idx="184">
                  <c:v>23.879232114677187</c:v>
                </c:pt>
                <c:pt idx="185">
                  <c:v>23.949037128814659</c:v>
                </c:pt>
                <c:pt idx="186">
                  <c:v>24.017357074790375</c:v>
                </c:pt>
                <c:pt idx="187">
                  <c:v>24.08416184131757</c:v>
                </c:pt>
                <c:pt idx="188">
                  <c:v>24.149421569914661</c:v>
                </c:pt>
                <c:pt idx="189">
                  <c:v>24.213106665689988</c:v>
                </c:pt>
                <c:pt idx="190">
                  <c:v>24.275187808126621</c:v>
                </c:pt>
                <c:pt idx="191">
                  <c:v>24.335635961867052</c:v>
                </c:pt>
                <c:pt idx="192">
                  <c:v>24.394422387498114</c:v>
                </c:pt>
                <c:pt idx="193">
                  <c:v>24.451518652335558</c:v>
                </c:pt>
                <c:pt idx="194">
                  <c:v>24.506896641209053</c:v>
                </c:pt>
                <c:pt idx="195">
                  <c:v>24.560528567246742</c:v>
                </c:pt>
                <c:pt idx="196">
                  <c:v>24.612386982660126</c:v>
                </c:pt>
                <c:pt idx="197">
                  <c:v>24.662444789528841</c:v>
                </c:pt>
                <c:pt idx="198">
                  <c:v>24.710675250585417</c:v>
                </c:pt>
                <c:pt idx="199">
                  <c:v>24.757052000000005</c:v>
                </c:pt>
                <c:pt idx="200">
                  <c:v>24.801549054165168</c:v>
                </c:pt>
                <c:pt idx="201">
                  <c:v>24.844140822480728</c:v>
                </c:pt>
                <c:pt idx="202">
                  <c:v>24.884802118138442</c:v>
                </c:pt>
                <c:pt idx="203">
                  <c:v>24.923508168906839</c:v>
                </c:pt>
                <c:pt idx="204">
                  <c:v>24.960234627915941</c:v>
                </c:pt>
                <c:pt idx="205">
                  <c:v>24.99495758444202</c:v>
                </c:pt>
                <c:pt idx="206">
                  <c:v>25.027653574692494</c:v>
                </c:pt>
                <c:pt idx="207">
                  <c:v>25.058299592590515</c:v>
                </c:pt>
                <c:pt idx="208">
                  <c:v>25.086873100559956</c:v>
                </c:pt>
                <c:pt idx="209">
                  <c:v>25.113352040309991</c:v>
                </c:pt>
                <c:pt idx="210">
                  <c:v>25.137714843619904</c:v>
                </c:pt>
                <c:pt idx="211">
                  <c:v>25.159940443123997</c:v>
                </c:pt>
                <c:pt idx="212">
                  <c:v>25.180008283096196</c:v>
                </c:pt>
                <c:pt idx="213">
                  <c:v>25.197898330234917</c:v>
                </c:pt>
                <c:pt idx="214">
                  <c:v>25.213591084447824</c:v>
                </c:pt>
                <c:pt idx="215">
                  <c:v>25.227067589636516</c:v>
                </c:pt>
                <c:pt idx="216">
                  <c:v>25.238309444481427</c:v>
                </c:pt>
                <c:pt idx="217">
                  <c:v>25.247298813226585</c:v>
                </c:pt>
                <c:pt idx="218">
                  <c:v>25.254018436464314</c:v>
                </c:pt>
                <c:pt idx="219">
                  <c:v>25.258451641919969</c:v>
                </c:pt>
                <c:pt idx="220">
                  <c:v>25.260582355236856</c:v>
                </c:pt>
                <c:pt idx="221">
                  <c:v>25.260395110760861</c:v>
                </c:pt>
                <c:pt idx="222">
                  <c:v>25.257875062325347</c:v>
                </c:pt>
                <c:pt idx="223">
                  <c:v>25.253007994035773</c:v>
                </c:pt>
                <c:pt idx="224">
                  <c:v>25.245780331054664</c:v>
                </c:pt>
                <c:pt idx="225">
                  <c:v>25.236179150386167</c:v>
                </c:pt>
                <c:pt idx="226">
                  <c:v>25.224192191660993</c:v>
                </c:pt>
                <c:pt idx="227">
                  <c:v>25.209807867921089</c:v>
                </c:pt>
                <c:pt idx="228">
                  <c:v>25.19301527640447</c:v>
                </c:pt>
                <c:pt idx="229">
                  <c:v>25.173804209329987</c:v>
                </c:pt>
                <c:pt idx="230">
                  <c:v>25.152165164682017</c:v>
                </c:pt>
                <c:pt idx="231">
                  <c:v>25.128089356995361</c:v>
                </c:pt>
                <c:pt idx="232">
                  <c:v>25.101568728139952</c:v>
                </c:pt>
                <c:pt idx="233">
                  <c:v>25.072595958105481</c:v>
                </c:pt>
                <c:pt idx="234">
                  <c:v>25.04116447578653</c:v>
                </c:pt>
                <c:pt idx="235">
                  <c:v>25.007268469767052</c:v>
                </c:pt>
                <c:pt idx="236">
                  <c:v>24.970902899105123</c:v>
                </c:pt>
                <c:pt idx="237">
                  <c:v>24.932063504117959</c:v>
                </c:pt>
                <c:pt idx="238">
                  <c:v>24.890746817166399</c:v>
                </c:pt>
                <c:pt idx="239">
                  <c:v>24.846950173439946</c:v>
                </c:pt>
                <c:pt idx="240">
                  <c:v>24.80067172174132</c:v>
                </c:pt>
                <c:pt idx="241">
                  <c:v>24.751910435271434</c:v>
                </c:pt>
                <c:pt idx="242">
                  <c:v>24.700666122413857</c:v>
                </c:pt>
                <c:pt idx="243">
                  <c:v>24.64693943751994</c:v>
                </c:pt>
                <c:pt idx="244">
                  <c:v>24.590731891693416</c:v>
                </c:pt>
                <c:pt idx="245">
                  <c:v>24.532045863575071</c:v>
                </c:pt>
                <c:pt idx="246">
                  <c:v>24.470884610127904</c:v>
                </c:pt>
                <c:pt idx="247">
                  <c:v>24.407252277421225</c:v>
                </c:pt>
                <c:pt idx="248">
                  <c:v>24.341153911416232</c:v>
                </c:pt>
                <c:pt idx="249">
                  <c:v>24.272595468749959</c:v>
                </c:pt>
                <c:pt idx="250">
                  <c:v>24.201583827520881</c:v>
                </c:pt>
                <c:pt idx="251">
                  <c:v>24.128126798073072</c:v>
                </c:pt>
                <c:pt idx="252">
                  <c:v>24.052233133781233</c:v>
                </c:pt>
                <c:pt idx="253">
                  <c:v>23.973912541835233</c:v>
                </c:pt>
                <c:pt idx="254">
                  <c:v>23.893175694025246</c:v>
                </c:pt>
                <c:pt idx="255">
                  <c:v>23.810034237526395</c:v>
                </c:pt>
                <c:pt idx="256">
                  <c:v>23.724500805683249</c:v>
                </c:pt>
                <c:pt idx="257">
                  <c:v>23.636589028794901</c:v>
                </c:pt>
                <c:pt idx="258">
                  <c:v>23.5463135448997</c:v>
                </c:pt>
                <c:pt idx="259">
                  <c:v>23.453690010559963</c:v>
                </c:pt>
                <c:pt idx="260">
                  <c:v>23.358735111646691</c:v>
                </c:pt>
                <c:pt idx="261">
                  <c:v>23.261466574124338</c:v>
                </c:pt>
                <c:pt idx="262">
                  <c:v>23.161903174835938</c:v>
                </c:pt>
                <c:pt idx="263">
                  <c:v>23.060064752287314</c:v>
                </c:pt>
                <c:pt idx="264">
                  <c:v>22.955972217432141</c:v>
                </c:pt>
                <c:pt idx="265">
                  <c:v>22.849647564456895</c:v>
                </c:pt>
                <c:pt idx="266">
                  <c:v>22.741113881565177</c:v>
                </c:pt>
                <c:pt idx="267">
                  <c:v>22.630395361762957</c:v>
                </c:pt>
                <c:pt idx="268">
                  <c:v>22.51751731364309</c:v>
                </c:pt>
                <c:pt idx="269">
                  <c:v>22.402506172169957</c:v>
                </c:pt>
                <c:pt idx="270">
                  <c:v>22.285389509464625</c:v>
                </c:pt>
                <c:pt idx="271">
                  <c:v>22.166196045589263</c:v>
                </c:pt>
                <c:pt idx="272">
                  <c:v>22.044955659332064</c:v>
                </c:pt>
                <c:pt idx="273">
                  <c:v>21.921699398992207</c:v>
                </c:pt>
                <c:pt idx="274">
                  <c:v>21.796459493163983</c:v>
                </c:pt>
                <c:pt idx="275">
                  <c:v>21.669269361522556</c:v>
                </c:pt>
                <c:pt idx="276">
                  <c:v>21.540163625607761</c:v>
                </c:pt>
                <c:pt idx="277">
                  <c:v>21.409178119609422</c:v>
                </c:pt>
                <c:pt idx="278">
                  <c:v>21.27634990115223</c:v>
                </c:pt>
                <c:pt idx="279">
                  <c:v>21.141717262079922</c:v>
                </c:pt>
                <c:pt idx="280">
                  <c:v>21.005319739240804</c:v>
                </c:pt>
                <c:pt idx="281">
                  <c:v>20.867198125271742</c:v>
                </c:pt>
                <c:pt idx="282">
                  <c:v>20.727394479383687</c:v>
                </c:pt>
                <c:pt idx="283">
                  <c:v>20.585952138145881</c:v>
                </c:pt>
                <c:pt idx="284">
                  <c:v>20.442915726270908</c:v>
                </c:pt>
                <c:pt idx="285">
                  <c:v>20.298331167399379</c:v>
                </c:pt>
                <c:pt idx="286">
                  <c:v>20.152245694884837</c:v>
                </c:pt>
                <c:pt idx="287">
                  <c:v>20.004707862578311</c:v>
                </c:pt>
                <c:pt idx="288">
                  <c:v>19.855767555613163</c:v>
                </c:pt>
                <c:pt idx="289">
                  <c:v>19.705476001189886</c:v>
                </c:pt>
                <c:pt idx="290">
                  <c:v>19.553885779361188</c:v>
                </c:pt>
                <c:pt idx="291">
                  <c:v>19.401050833815795</c:v>
                </c:pt>
                <c:pt idx="292">
                  <c:v>19.247026482664602</c:v>
                </c:pt>
                <c:pt idx="293">
                  <c:v>19.091869429224353</c:v>
                </c:pt>
                <c:pt idx="294">
                  <c:v>18.935637772802682</c:v>
                </c:pt>
                <c:pt idx="295">
                  <c:v>18.778391019483511</c:v>
                </c:pt>
                <c:pt idx="296">
                  <c:v>18.620190092910622</c:v>
                </c:pt>
                <c:pt idx="297">
                  <c:v>18.461097345073544</c:v>
                </c:pt>
                <c:pt idx="298">
                  <c:v>18.301176567091847</c:v>
                </c:pt>
                <c:pt idx="299">
                  <c:v>18.140492999999967</c:v>
                </c:pt>
                <c:pt idx="300">
                  <c:v>17.979113345531673</c:v>
                </c:pt>
                <c:pt idx="301">
                  <c:v>17.817105776905407</c:v>
                </c:pt>
                <c:pt idx="302">
                  <c:v>17.654539949608946</c:v>
                </c:pt>
                <c:pt idx="303">
                  <c:v>17.491487012183711</c:v>
                </c:pt>
                <c:pt idx="304">
                  <c:v>17.32801961700973</c:v>
                </c:pt>
                <c:pt idx="305">
                  <c:v>17.164211931090762</c:v>
                </c:pt>
                <c:pt idx="306">
                  <c:v>17.000139646838971</c:v>
                </c:pt>
                <c:pt idx="307">
                  <c:v>16.835879992859386</c:v>
                </c:pt>
                <c:pt idx="308">
                  <c:v>16.671511744734385</c:v>
                </c:pt>
                <c:pt idx="309">
                  <c:v>16.507115235809831</c:v>
                </c:pt>
                <c:pt idx="310">
                  <c:v>16.342772367978494</c:v>
                </c:pt>
                <c:pt idx="311">
                  <c:v>16.178566622464782</c:v>
                </c:pt>
                <c:pt idx="312">
                  <c:v>16.014583070610747</c:v>
                </c:pt>
                <c:pt idx="313">
                  <c:v>15.85090838465964</c:v>
                </c:pt>
                <c:pt idx="314">
                  <c:v>15.68763084854141</c:v>
                </c:pt>
                <c:pt idx="315">
                  <c:v>15.524840368657202</c:v>
                </c:pt>
                <c:pt idx="316">
                  <c:v>15.362628484663993</c:v>
                </c:pt>
                <c:pt idx="317">
                  <c:v>15.201088380259328</c:v>
                </c:pt>
                <c:pt idx="318">
                  <c:v>15.040314893966897</c:v>
                </c:pt>
                <c:pt idx="319">
                  <c:v>14.880404529919947</c:v>
                </c:pt>
                <c:pt idx="320">
                  <c:v>14.72145546864741</c:v>
                </c:pt>
                <c:pt idx="321">
                  <c:v>14.563567577857572</c:v>
                </c:pt>
                <c:pt idx="322">
                  <c:v>14.406842423223797</c:v>
                </c:pt>
                <c:pt idx="323">
                  <c:v>14.251383279168625</c:v>
                </c:pt>
                <c:pt idx="324">
                  <c:v>14.097295139648342</c:v>
                </c:pt>
                <c:pt idx="325">
                  <c:v>13.944684728938956</c:v>
                </c:pt>
                <c:pt idx="326">
                  <c:v>13.79366051241951</c:v>
                </c:pt>
                <c:pt idx="327">
                  <c:v>13.644332707357716</c:v>
                </c:pt>
                <c:pt idx="328">
                  <c:v>13.496813293694938</c:v>
                </c:pt>
                <c:pt idx="329">
                  <c:v>13.351216024829892</c:v>
                </c:pt>
                <c:pt idx="330">
                  <c:v>13.207656438404623</c:v>
                </c:pt>
                <c:pt idx="331">
                  <c:v>13.066251867088067</c:v>
                </c:pt>
                <c:pt idx="332">
                  <c:v>12.927121449362485</c:v>
                </c:pt>
                <c:pt idx="333">
                  <c:v>12.790386140306207</c:v>
                </c:pt>
                <c:pt idx="334">
                  <c:v>12.65616872238024</c:v>
                </c:pt>
                <c:pt idx="335">
                  <c:v>12.524593816211802</c:v>
                </c:pt>
                <c:pt idx="336">
                  <c:v>12.395787891379594</c:v>
                </c:pt>
                <c:pt idx="337">
                  <c:v>12.26987927719868</c:v>
                </c:pt>
                <c:pt idx="338">
                  <c:v>12.146998173504894</c:v>
                </c:pt>
                <c:pt idx="339">
                  <c:v>12.027276661439917</c:v>
                </c:pt>
                <c:pt idx="340">
                  <c:v>11.910848714235829</c:v>
                </c:pt>
                <c:pt idx="341">
                  <c:v>11.797850208000174</c:v>
                </c:pt>
                <c:pt idx="342">
                  <c:v>11.688418932500372</c:v>
                </c:pt>
                <c:pt idx="343">
                  <c:v>11.582694601948734</c:v>
                </c:pt>
                <c:pt idx="344">
                  <c:v>11.480818865787075</c:v>
                </c:pt>
                <c:pt idx="345">
                  <c:v>11.382935319471731</c:v>
                </c:pt>
                <c:pt idx="346">
                  <c:v>11.28918951525829</c:v>
                </c:pt>
                <c:pt idx="347">
                  <c:v>11.199728972986041</c:v>
                </c:pt>
                <c:pt idx="348">
                  <c:v>11.114703190862731</c:v>
                </c:pt>
                <c:pt idx="349">
                  <c:v>11.034263656249923</c:v>
                </c:pt>
                <c:pt idx="350">
                  <c:v>10.958563856447444</c:v>
                </c:pt>
                <c:pt idx="351">
                  <c:v>10.887759289477938</c:v>
                </c:pt>
                <c:pt idx="352">
                  <c:v>10.822007474871793</c:v>
                </c:pt>
                <c:pt idx="353">
                  <c:v>10.761467964451892</c:v>
                </c:pt>
                <c:pt idx="354">
                  <c:v>10.706302353118996</c:v>
                </c:pt>
                <c:pt idx="355">
                  <c:v>10.656674289635273</c:v>
                </c:pt>
                <c:pt idx="356">
                  <c:v>10.612749487409769</c:v>
                </c:pt>
                <c:pt idx="357">
                  <c:v>10.574695735283566</c:v>
                </c:pt>
                <c:pt idx="358">
                  <c:v>10.54268290831423</c:v>
                </c:pt>
                <c:pt idx="359">
                  <c:v>10.51688297855986</c:v>
                </c:pt>
                <c:pt idx="360">
                  <c:v>10.497470025865123</c:v>
                </c:pt>
                <c:pt idx="361">
                  <c:v>10.484620248645196</c:v>
                </c:pt>
                <c:pt idx="362">
                  <c:v>10.47851197467055</c:v>
                </c:pt>
                <c:pt idx="363">
                  <c:v>10.479325671852013</c:v>
                </c:pt>
                <c:pt idx="364">
                  <c:v>10.487243959025736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DB-4123-BFB8-73109A5FAC2E}"/>
            </c:ext>
          </c:extLst>
        </c:ser>
        <c:ser>
          <c:idx val="1"/>
          <c:order val="2"/>
          <c:tx>
            <c:strRef>
              <c:f>'Temp plots'!$C$5</c:f>
              <c:strCache>
                <c:ptCount val="1"/>
                <c:pt idx="0">
                  <c:v>MEX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 plots'!$A$6:$A$370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'Temp plots'!$C$6:$C$370</c:f>
              <c:numCache>
                <c:formatCode>General</c:formatCode>
                <c:ptCount val="365"/>
                <c:pt idx="0">
                  <c:v>23.70164197260917</c:v>
                </c:pt>
                <c:pt idx="1">
                  <c:v>23.706682420543981</c:v>
                </c:pt>
                <c:pt idx="2">
                  <c:v>23.715118597394067</c:v>
                </c:pt>
                <c:pt idx="3">
                  <c:v>23.726895711708103</c:v>
                </c:pt>
                <c:pt idx="4">
                  <c:v>23.741941095802563</c:v>
                </c:pt>
                <c:pt idx="5">
                  <c:v>23.760173038763963</c:v>
                </c:pt>
                <c:pt idx="6">
                  <c:v>23.781504644529758</c:v>
                </c:pt>
                <c:pt idx="7">
                  <c:v>23.805845896997514</c:v>
                </c:pt>
                <c:pt idx="8">
                  <c:v>23.833104904486071</c:v>
                </c:pt>
                <c:pt idx="9">
                  <c:v>23.863188711086217</c:v>
                </c:pt>
                <c:pt idx="10">
                  <c:v>23.896003856201482</c:v>
                </c:pt>
                <c:pt idx="11">
                  <c:v>23.931456776957411</c:v>
                </c:pt>
                <c:pt idx="12">
                  <c:v>23.96945410709769</c:v>
                </c:pt>
                <c:pt idx="13">
                  <c:v>24.009902904694105</c:v>
                </c:pt>
                <c:pt idx="14">
                  <c:v>24.052710829159306</c:v>
                </c:pt>
                <c:pt idx="15">
                  <c:v>24.097786281090443</c:v>
                </c:pt>
                <c:pt idx="16">
                  <c:v>24.145038514186119</c:v>
                </c:pt>
                <c:pt idx="17">
                  <c:v>24.194377725736537</c:v>
                </c:pt>
                <c:pt idx="18">
                  <c:v>24.245715130373334</c:v>
                </c:pt>
                <c:pt idx="19">
                  <c:v>24.298963020532</c:v>
                </c:pt>
                <c:pt idx="20">
                  <c:v>24.354034816219649</c:v>
                </c:pt>
                <c:pt idx="21">
                  <c:v>24.410845106068152</c:v>
                </c:pt>
                <c:pt idx="22">
                  <c:v>24.469309681207363</c:v>
                </c:pt>
                <c:pt idx="23">
                  <c:v>24.529345563164362</c:v>
                </c:pt>
                <c:pt idx="24">
                  <c:v>24.590871026747571</c:v>
                </c:pt>
                <c:pt idx="25">
                  <c:v>24.653805618686896</c:v>
                </c:pt>
                <c:pt idx="26">
                  <c:v>24.718070172656049</c:v>
                </c:pt>
                <c:pt idx="27">
                  <c:v>24.78358682119039</c:v>
                </c:pt>
                <c:pt idx="28">
                  <c:v>24.85027900492457</c:v>
                </c:pt>
                <c:pt idx="29">
                  <c:v>24.91807147950345</c:v>
                </c:pt>
                <c:pt idx="30">
                  <c:v>24.986890320462898</c:v>
                </c:pt>
                <c:pt idx="31">
                  <c:v>25.056662926330951</c:v>
                </c:pt>
                <c:pt idx="32">
                  <c:v>25.127318020162356</c:v>
                </c:pt>
                <c:pt idx="33">
                  <c:v>25.198785649688475</c:v>
                </c:pt>
                <c:pt idx="34">
                  <c:v>25.270997186239079</c:v>
                </c:pt>
                <c:pt idx="35">
                  <c:v>25.343885322571197</c:v>
                </c:pt>
                <c:pt idx="36">
                  <c:v>25.417384069722416</c:v>
                </c:pt>
                <c:pt idx="37">
                  <c:v>25.491428752990878</c:v>
                </c:pt>
                <c:pt idx="38">
                  <c:v>25.565956007131675</c:v>
                </c:pt>
                <c:pt idx="39">
                  <c:v>25.640903770848372</c:v>
                </c:pt>
                <c:pt idx="40">
                  <c:v>25.716211280649198</c:v>
                </c:pt>
                <c:pt idx="41">
                  <c:v>25.791819064129445</c:v>
                </c:pt>
                <c:pt idx="42">
                  <c:v>25.867668932734858</c:v>
                </c:pt>
                <c:pt idx="43">
                  <c:v>25.943703974054763</c:v>
                </c:pt>
                <c:pt idx="44">
                  <c:v>26.019868543688542</c:v>
                </c:pt>
                <c:pt idx="45">
                  <c:v>26.096108256724634</c:v>
                </c:pt>
                <c:pt idx="46">
                  <c:v>26.172369978867248</c:v>
                </c:pt>
                <c:pt idx="47">
                  <c:v>26.248601817242484</c:v>
                </c:pt>
                <c:pt idx="48">
                  <c:v>26.324753110912631</c:v>
                </c:pt>
                <c:pt idx="49">
                  <c:v>26.400774421124559</c:v>
                </c:pt>
                <c:pt idx="50">
                  <c:v>26.476617521315951</c:v>
                </c:pt>
                <c:pt idx="51">
                  <c:v>26.552235386900758</c:v>
                </c:pt>
                <c:pt idx="52">
                  <c:v>26.627582184853598</c:v>
                </c:pt>
                <c:pt idx="53">
                  <c:v>26.702613263111012</c:v>
                </c:pt>
                <c:pt idx="54">
                  <c:v>26.777285139806008</c:v>
                </c:pt>
                <c:pt idx="55">
                  <c:v>26.851555492350982</c:v>
                </c:pt>
                <c:pt idx="56">
                  <c:v>26.925383146382938</c:v>
                </c:pt>
                <c:pt idx="57">
                  <c:v>26.998728064583695</c:v>
                </c:pt>
                <c:pt idx="58">
                  <c:v>27.071551335386999</c:v>
                </c:pt>
                <c:pt idx="59">
                  <c:v>27.143815161583301</c:v>
                </c:pt>
                <c:pt idx="60">
                  <c:v>27.215482848832426</c:v>
                </c:pt>
                <c:pt idx="61">
                  <c:v>27.286518794093389</c:v>
                </c:pt>
                <c:pt idx="62">
                  <c:v>27.356888473980096</c:v>
                </c:pt>
                <c:pt idx="63">
                  <c:v>27.426558433050968</c:v>
                </c:pt>
                <c:pt idx="64">
                  <c:v>27.495496272040082</c:v>
                </c:pt>
                <c:pt idx="65">
                  <c:v>27.563670636036758</c:v>
                </c:pt>
                <c:pt idx="66">
                  <c:v>27.631051202620135</c:v>
                </c:pt>
                <c:pt idx="67">
                  <c:v>27.697608669954988</c:v>
                </c:pt>
                <c:pt idx="68">
                  <c:v>27.763314744854334</c:v>
                </c:pt>
                <c:pt idx="69">
                  <c:v>27.828142130814307</c:v>
                </c:pt>
                <c:pt idx="70">
                  <c:v>27.892064516026291</c:v>
                </c:pt>
                <c:pt idx="71">
                  <c:v>27.955056561371073</c:v>
                </c:pt>
                <c:pt idx="72">
                  <c:v>28.01709388839943</c:v>
                </c:pt>
                <c:pt idx="73">
                  <c:v>28.078153067303312</c:v>
                </c:pt>
                <c:pt idx="74">
                  <c:v>28.138211604881654</c:v>
                </c:pt>
                <c:pt idx="75">
                  <c:v>28.197247932504386</c:v>
                </c:pt>
                <c:pt idx="76">
                  <c:v>28.255241394078308</c:v>
                </c:pt>
                <c:pt idx="77">
                  <c:v>28.312172234018036</c:v>
                </c:pt>
                <c:pt idx="78">
                  <c:v>28.368021585225161</c:v>
                </c:pt>
                <c:pt idx="79">
                  <c:v>28.42277145707865</c:v>
                </c:pt>
                <c:pt idx="80">
                  <c:v>28.476404723439252</c:v>
                </c:pt>
                <c:pt idx="81">
                  <c:v>28.528905110670561</c:v>
                </c:pt>
                <c:pt idx="82">
                  <c:v>28.580257185679301</c:v>
                </c:pt>
                <c:pt idx="83">
                  <c:v>28.630446343977241</c:v>
                </c:pt>
                <c:pt idx="84">
                  <c:v>28.679458797766934</c:v>
                </c:pt>
                <c:pt idx="85">
                  <c:v>28.727281564053616</c:v>
                </c:pt>
                <c:pt idx="86">
                  <c:v>28.773902452785133</c:v>
                </c:pt>
                <c:pt idx="87">
                  <c:v>28.819310055022036</c:v>
                </c:pt>
                <c:pt idx="88">
                  <c:v>28.863493731139627</c:v>
                </c:pt>
                <c:pt idx="89">
                  <c:v>28.906443599063749</c:v>
                </c:pt>
                <c:pt idx="90">
                  <c:v>28.948150522542093</c:v>
                </c:pt>
                <c:pt idx="91">
                  <c:v>28.988606099452571</c:v>
                </c:pt>
                <c:pt idx="92">
                  <c:v>29.027802650150385</c:v>
                </c:pt>
                <c:pt idx="93">
                  <c:v>29.065733205855217</c:v>
                </c:pt>
                <c:pt idx="94">
                  <c:v>29.102391497080063</c:v>
                </c:pt>
                <c:pt idx="95">
                  <c:v>29.137771942102965</c:v>
                </c:pt>
                <c:pt idx="96">
                  <c:v>29.171869635483063</c:v>
                </c:pt>
                <c:pt idx="97">
                  <c:v>29.204680336622104</c:v>
                </c:pt>
                <c:pt idx="98">
                  <c:v>29.236200458372757</c:v>
                </c:pt>
                <c:pt idx="99">
                  <c:v>29.266427055694756</c:v>
                </c:pt>
                <c:pt idx="100">
                  <c:v>29.295357814360052</c:v>
                </c:pt>
                <c:pt idx="101">
                  <c:v>29.322991039708082</c:v>
                </c:pt>
                <c:pt idx="102">
                  <c:v>29.349325645452019</c:v>
                </c:pt>
                <c:pt idx="103">
                  <c:v>29.37436114253725</c:v>
                </c:pt>
                <c:pt idx="104">
                  <c:v>29.398097628052728</c:v>
                </c:pt>
                <c:pt idx="105">
                  <c:v>29.420535774196416</c:v>
                </c:pt>
                <c:pt idx="106">
                  <c:v>29.441676817295452</c:v>
                </c:pt>
                <c:pt idx="107">
                  <c:v>29.461522546882033</c:v>
                </c:pt>
                <c:pt idx="108">
                  <c:v>29.480075294825816</c:v>
                </c:pt>
                <c:pt idx="109">
                  <c:v>29.497337924523553</c:v>
                </c:pt>
                <c:pt idx="110">
                  <c:v>29.513313820146834</c:v>
                </c:pt>
                <c:pt idx="111">
                  <c:v>29.52800687594857</c:v>
                </c:pt>
                <c:pt idx="112">
                  <c:v>29.541421485629023</c:v>
                </c:pt>
                <c:pt idx="113">
                  <c:v>29.553562531761951</c:v>
                </c:pt>
                <c:pt idx="114">
                  <c:v>29.5644353752817</c:v>
                </c:pt>
                <c:pt idx="115">
                  <c:v>29.574045845031684</c:v>
                </c:pt>
                <c:pt idx="116">
                  <c:v>29.582400227375086</c:v>
                </c:pt>
                <c:pt idx="117">
                  <c:v>29.58950525586819</c:v>
                </c:pt>
                <c:pt idx="118">
                  <c:v>29.595368100997057</c:v>
                </c:pt>
                <c:pt idx="119">
                  <c:v>29.599996359978078</c:v>
                </c:pt>
                <c:pt idx="120">
                  <c:v>29.603398046622907</c:v>
                </c:pt>
                <c:pt idx="121">
                  <c:v>29.605581581268371</c:v>
                </c:pt>
                <c:pt idx="122">
                  <c:v>29.606555780771799</c:v>
                </c:pt>
                <c:pt idx="123">
                  <c:v>29.606329848572361</c:v>
                </c:pt>
                <c:pt idx="124">
                  <c:v>29.604913364818799</c:v>
                </c:pt>
                <c:pt idx="125">
                  <c:v>29.602316276564128</c:v>
                </c:pt>
                <c:pt idx="126">
                  <c:v>29.598548888027629</c:v>
                </c:pt>
                <c:pt idx="127">
                  <c:v>29.593621850924734</c:v>
                </c:pt>
                <c:pt idx="128">
                  <c:v>29.587546154865116</c:v>
                </c:pt>
                <c:pt idx="129">
                  <c:v>29.580333117819439</c:v>
                </c:pt>
                <c:pt idx="130">
                  <c:v>29.571994376655194</c:v>
                </c:pt>
                <c:pt idx="131">
                  <c:v>29.562541877741985</c:v>
                </c:pt>
                <c:pt idx="132">
                  <c:v>29.551987867626728</c:v>
                </c:pt>
                <c:pt idx="133">
                  <c:v>29.540344883778964</c:v>
                </c:pt>
                <c:pt idx="134">
                  <c:v>29.527625745406883</c:v>
                </c:pt>
                <c:pt idx="135">
                  <c:v>29.513843544344219</c:v>
                </c:pt>
                <c:pt idx="136">
                  <c:v>29.499011636008504</c:v>
                </c:pt>
                <c:pt idx="137">
                  <c:v>29.483143630430895</c:v>
                </c:pt>
                <c:pt idx="138">
                  <c:v>29.466253383358005</c:v>
                </c:pt>
                <c:pt idx="139">
                  <c:v>29.448354987426004</c:v>
                </c:pt>
                <c:pt idx="140">
                  <c:v>29.429462763407322</c:v>
                </c:pt>
                <c:pt idx="141">
                  <c:v>29.409591251530259</c:v>
                </c:pt>
                <c:pt idx="142">
                  <c:v>29.388755202871774</c:v>
                </c:pt>
                <c:pt idx="143">
                  <c:v>29.366969570823812</c:v>
                </c:pt>
                <c:pt idx="144">
                  <c:v>29.344249502633325</c:v>
                </c:pt>
                <c:pt idx="145">
                  <c:v>29.320610331016461</c:v>
                </c:pt>
                <c:pt idx="146">
                  <c:v>29.296067565846954</c:v>
                </c:pt>
                <c:pt idx="147">
                  <c:v>29.270636885919188</c:v>
                </c:pt>
                <c:pt idx="148">
                  <c:v>29.244334130786079</c:v>
                </c:pt>
                <c:pt idx="149">
                  <c:v>29.217175292672032</c:v>
                </c:pt>
                <c:pt idx="150">
                  <c:v>29.189176508461284</c:v>
                </c:pt>
                <c:pt idx="151">
                  <c:v>29.160354051761807</c:v>
                </c:pt>
                <c:pt idx="152">
                  <c:v>29.130724325045044</c:v>
                </c:pt>
                <c:pt idx="153">
                  <c:v>29.100303851861675</c:v>
                </c:pt>
                <c:pt idx="154">
                  <c:v>29.069109269133726</c:v>
                </c:pt>
                <c:pt idx="155">
                  <c:v>29.037157319523065</c:v>
                </c:pt>
                <c:pt idx="156">
                  <c:v>29.004464843876757</c:v>
                </c:pt>
                <c:pt idx="157">
                  <c:v>28.971048773749231</c:v>
                </c:pt>
                <c:pt idx="158">
                  <c:v>28.936926124001637</c:v>
                </c:pt>
                <c:pt idx="159">
                  <c:v>28.902113985478547</c:v>
                </c:pt>
                <c:pt idx="160">
                  <c:v>28.866629517762139</c:v>
                </c:pt>
                <c:pt idx="161">
                  <c:v>28.830489942004228</c:v>
                </c:pt>
                <c:pt idx="162">
                  <c:v>28.793712533836061</c:v>
                </c:pt>
                <c:pt idx="163">
                  <c:v>28.756314616356406</c:v>
                </c:pt>
                <c:pt idx="164">
                  <c:v>28.718313553197778</c:v>
                </c:pt>
                <c:pt idx="165">
                  <c:v>28.679726741671242</c:v>
                </c:pt>
                <c:pt idx="166">
                  <c:v>28.640571605989834</c:v>
                </c:pt>
                <c:pt idx="167">
                  <c:v>28.600865590570798</c:v>
                </c:pt>
                <c:pt idx="168">
                  <c:v>28.560626153416855</c:v>
                </c:pt>
                <c:pt idx="169">
                  <c:v>28.519870759576609</c:v>
                </c:pt>
                <c:pt idx="170">
                  <c:v>28.478616874684274</c:v>
                </c:pt>
                <c:pt idx="171">
                  <c:v>28.436881958578912</c:v>
                </c:pt>
                <c:pt idx="172">
                  <c:v>28.394683459003339</c:v>
                </c:pt>
                <c:pt idx="173">
                  <c:v>28.352038805382733</c:v>
                </c:pt>
                <c:pt idx="174">
                  <c:v>28.308965402683352</c:v>
                </c:pt>
                <c:pt idx="175">
                  <c:v>28.265480625351195</c:v>
                </c:pt>
                <c:pt idx="176">
                  <c:v>28.221601811331041</c:v>
                </c:pt>
                <c:pt idx="177">
                  <c:v>28.177346256165805</c:v>
                </c:pt>
                <c:pt idx="178">
                  <c:v>28.132731207176466</c:v>
                </c:pt>
                <c:pt idx="179">
                  <c:v>28.08777385772267</c:v>
                </c:pt>
                <c:pt idx="180">
                  <c:v>28.042491341544125</c:v>
                </c:pt>
                <c:pt idx="181">
                  <c:v>27.996900727182979</c:v>
                </c:pt>
                <c:pt idx="182">
                  <c:v>27.951019012487244</c:v>
                </c:pt>
                <c:pt idx="183">
                  <c:v>27.904863119195468</c:v>
                </c:pt>
                <c:pt idx="184">
                  <c:v>27.858449887602724</c:v>
                </c:pt>
                <c:pt idx="185">
                  <c:v>27.811796071308056</c:v>
                </c:pt>
                <c:pt idx="186">
                  <c:v>27.764918332043543</c:v>
                </c:pt>
                <c:pt idx="187">
                  <c:v>27.717833234585072</c:v>
                </c:pt>
                <c:pt idx="188">
                  <c:v>27.67055724174492</c:v>
                </c:pt>
                <c:pt idx="189">
                  <c:v>27.623106709446311</c:v>
                </c:pt>
                <c:pt idx="190">
                  <c:v>27.57549788188004</c:v>
                </c:pt>
                <c:pt idx="191">
                  <c:v>27.527746886743266</c:v>
                </c:pt>
                <c:pt idx="192">
                  <c:v>27.479869730560615</c:v>
                </c:pt>
                <c:pt idx="193">
                  <c:v>27.431882294087682</c:v>
                </c:pt>
                <c:pt idx="194">
                  <c:v>27.383800327797065</c:v>
                </c:pt>
                <c:pt idx="195">
                  <c:v>27.335639447446994</c:v>
                </c:pt>
                <c:pt idx="196">
                  <c:v>27.287415129732725</c:v>
                </c:pt>
                <c:pt idx="197">
                  <c:v>27.239142708020751</c:v>
                </c:pt>
                <c:pt idx="198">
                  <c:v>27.190837368165973</c:v>
                </c:pt>
                <c:pt idx="199">
                  <c:v>27.142514144411862</c:v>
                </c:pt>
                <c:pt idx="200">
                  <c:v>27.094187915373841</c:v>
                </c:pt>
                <c:pt idx="201">
                  <c:v>27.045873400105837</c:v>
                </c:pt>
                <c:pt idx="202">
                  <c:v>26.997585154250213</c:v>
                </c:pt>
                <c:pt idx="203">
                  <c:v>26.949337566271126</c:v>
                </c:pt>
                <c:pt idx="204">
                  <c:v>26.901144853771392</c:v>
                </c:pt>
                <c:pt idx="205">
                  <c:v>26.85302105989302</c:v>
                </c:pt>
                <c:pt idx="206">
                  <c:v>26.804980049801411</c:v>
                </c:pt>
                <c:pt idx="207">
                  <c:v>26.757035507253413</c:v>
                </c:pt>
                <c:pt idx="208">
                  <c:v>26.709200931249214</c:v>
                </c:pt>
                <c:pt idx="209">
                  <c:v>26.661489632768287</c:v>
                </c:pt>
                <c:pt idx="210">
                  <c:v>26.61391473158935</c:v>
                </c:pt>
                <c:pt idx="211">
                  <c:v>26.566489153194524</c:v>
                </c:pt>
                <c:pt idx="212">
                  <c:v>26.519225625757699</c:v>
                </c:pt>
                <c:pt idx="213">
                  <c:v>26.472136677217282</c:v>
                </c:pt>
                <c:pt idx="214">
                  <c:v>26.425234632433284</c:v>
                </c:pt>
                <c:pt idx="215">
                  <c:v>26.378531610428979</c:v>
                </c:pt>
                <c:pt idx="216">
                  <c:v>26.33203952171705</c:v>
                </c:pt>
                <c:pt idx="217">
                  <c:v>26.28577006571048</c:v>
                </c:pt>
                <c:pt idx="218">
                  <c:v>26.23973472821811</c:v>
                </c:pt>
                <c:pt idx="219">
                  <c:v>26.193944779025028</c:v>
                </c:pt>
                <c:pt idx="220">
                  <c:v>26.148411269557851</c:v>
                </c:pt>
                <c:pt idx="221">
                  <c:v>26.103145030634966</c:v>
                </c:pt>
                <c:pt idx="222">
                  <c:v>26.05815667030182</c:v>
                </c:pt>
                <c:pt idx="223">
                  <c:v>26.013456571751295</c:v>
                </c:pt>
                <c:pt idx="224">
                  <c:v>25.969054891329296</c:v>
                </c:pt>
                <c:pt idx="225">
                  <c:v>25.924961556625604</c:v>
                </c:pt>
                <c:pt idx="226">
                  <c:v>25.881186264650022</c:v>
                </c:pt>
                <c:pt idx="227">
                  <c:v>25.837738480093961</c:v>
                </c:pt>
                <c:pt idx="228">
                  <c:v>25.79462743367748</c:v>
                </c:pt>
                <c:pt idx="229">
                  <c:v>25.751862120581869</c:v>
                </c:pt>
                <c:pt idx="230">
                  <c:v>25.709451298967828</c:v>
                </c:pt>
                <c:pt idx="231">
                  <c:v>25.667403488579357</c:v>
                </c:pt>
                <c:pt idx="232">
                  <c:v>25.625726969433359</c:v>
                </c:pt>
                <c:pt idx="233">
                  <c:v>25.584429780595045</c:v>
                </c:pt>
                <c:pt idx="234">
                  <c:v>25.543519719039256</c:v>
                </c:pt>
                <c:pt idx="235">
                  <c:v>25.503004338597677</c:v>
                </c:pt>
                <c:pt idx="236">
                  <c:v>25.462890948992086</c:v>
                </c:pt>
                <c:pt idx="237">
                  <c:v>25.423186614953664</c:v>
                </c:pt>
                <c:pt idx="238">
                  <c:v>25.383898155428415</c:v>
                </c:pt>
                <c:pt idx="239">
                  <c:v>25.345032142868803</c:v>
                </c:pt>
                <c:pt idx="240">
                  <c:v>25.306594902611629</c:v>
                </c:pt>
                <c:pt idx="241">
                  <c:v>25.268592512342217</c:v>
                </c:pt>
                <c:pt idx="242">
                  <c:v>25.231030801644991</c:v>
                </c:pt>
                <c:pt idx="243">
                  <c:v>25.193915351640456</c:v>
                </c:pt>
                <c:pt idx="244">
                  <c:v>25.157251494708699</c:v>
                </c:pt>
                <c:pt idx="245">
                  <c:v>25.121044314299414</c:v>
                </c:pt>
                <c:pt idx="246">
                  <c:v>25.085298644828562</c:v>
                </c:pt>
                <c:pt idx="247">
                  <c:v>25.050019071661659</c:v>
                </c:pt>
                <c:pt idx="248">
                  <c:v>25.015209931183826</c:v>
                </c:pt>
                <c:pt idx="249">
                  <c:v>24.980875310956577</c:v>
                </c:pt>
                <c:pt idx="250">
                  <c:v>24.947019049961455</c:v>
                </c:pt>
                <c:pt idx="251">
                  <c:v>24.913644738930564</c:v>
                </c:pt>
                <c:pt idx="252">
                  <c:v>24.880755720764022</c:v>
                </c:pt>
                <c:pt idx="253">
                  <c:v>24.848355091034417</c:v>
                </c:pt>
                <c:pt idx="254">
                  <c:v>24.81644569857831</c:v>
                </c:pt>
                <c:pt idx="255">
                  <c:v>24.785030146174833</c:v>
                </c:pt>
                <c:pt idx="256">
                  <c:v>24.754110791311458</c:v>
                </c:pt>
                <c:pt idx="257">
                  <c:v>24.723689747036929</c:v>
                </c:pt>
                <c:pt idx="258">
                  <c:v>24.693768882901491</c:v>
                </c:pt>
                <c:pt idx="259">
                  <c:v>24.664349825984409</c:v>
                </c:pt>
                <c:pt idx="260">
                  <c:v>24.635433962008822</c:v>
                </c:pt>
                <c:pt idx="261">
                  <c:v>24.607022436544039</c:v>
                </c:pt>
                <c:pt idx="262">
                  <c:v>24.57911615629526</c:v>
                </c:pt>
                <c:pt idx="263">
                  <c:v>24.551715790480817</c:v>
                </c:pt>
                <c:pt idx="264">
                  <c:v>24.524821772296949</c:v>
                </c:pt>
                <c:pt idx="265">
                  <c:v>24.498434300470201</c:v>
                </c:pt>
                <c:pt idx="266">
                  <c:v>24.472553340897459</c:v>
                </c:pt>
                <c:pt idx="267">
                  <c:v>24.447178628373656</c:v>
                </c:pt>
                <c:pt idx="268">
                  <c:v>24.422309668407266</c:v>
                </c:pt>
                <c:pt idx="269">
                  <c:v>24.397945739123543</c:v>
                </c:pt>
                <c:pt idx="270">
                  <c:v>24.374085893255618</c:v>
                </c:pt>
                <c:pt idx="271">
                  <c:v>24.35072896022346</c:v>
                </c:pt>
                <c:pt idx="272">
                  <c:v>24.327873548300776</c:v>
                </c:pt>
                <c:pt idx="273">
                  <c:v>24.305518046869853</c:v>
                </c:pt>
                <c:pt idx="274">
                  <c:v>24.283660628764448</c:v>
                </c:pt>
                <c:pt idx="275">
                  <c:v>24.262299252700704</c:v>
                </c:pt>
                <c:pt idx="276">
                  <c:v>24.241431665796188</c:v>
                </c:pt>
                <c:pt idx="277">
                  <c:v>24.221055406177051</c:v>
                </c:pt>
                <c:pt idx="278">
                  <c:v>24.2011678056734</c:v>
                </c:pt>
                <c:pt idx="279">
                  <c:v>24.181765992602866</c:v>
                </c:pt>
                <c:pt idx="280">
                  <c:v>24.162846894642481</c:v>
                </c:pt>
                <c:pt idx="281">
                  <c:v>24.144407241788837</c:v>
                </c:pt>
                <c:pt idx="282">
                  <c:v>24.126443569406607</c:v>
                </c:pt>
                <c:pt idx="283">
                  <c:v>24.108952221365481</c:v>
                </c:pt>
                <c:pt idx="284">
                  <c:v>24.091929353265499</c:v>
                </c:pt>
                <c:pt idx="285">
                  <c:v>24.075370935750893</c:v>
                </c:pt>
                <c:pt idx="286">
                  <c:v>24.059272757912442</c:v>
                </c:pt>
                <c:pt idx="287">
                  <c:v>24.043630430778371</c:v>
                </c:pt>
                <c:pt idx="288">
                  <c:v>24.028439390893844</c:v>
                </c:pt>
                <c:pt idx="289">
                  <c:v>24.013694903989116</c:v>
                </c:pt>
                <c:pt idx="290">
                  <c:v>23.999392068736324</c:v>
                </c:pt>
                <c:pt idx="291">
                  <c:v>23.985525820595026</c:v>
                </c:pt>
                <c:pt idx="292">
                  <c:v>23.972090935746476</c:v>
                </c:pt>
                <c:pt idx="293">
                  <c:v>23.959082035116662</c:v>
                </c:pt>
                <c:pt idx="294">
                  <c:v>23.946493588488231</c:v>
                </c:pt>
                <c:pt idx="295">
                  <c:v>23.93431991870121</c:v>
                </c:pt>
                <c:pt idx="296">
                  <c:v>23.922555205942682</c:v>
                </c:pt>
                <c:pt idx="297">
                  <c:v>23.911193492125378</c:v>
                </c:pt>
                <c:pt idx="298">
                  <c:v>23.900228685355227</c:v>
                </c:pt>
                <c:pt idx="299">
                  <c:v>23.889654564487962</c:v>
                </c:pt>
                <c:pt idx="300">
                  <c:v>23.879464783774726</c:v>
                </c:pt>
                <c:pt idx="301">
                  <c:v>23.869652877596792</c:v>
                </c:pt>
                <c:pt idx="302">
                  <c:v>23.86021226528938</c:v>
                </c:pt>
                <c:pt idx="303">
                  <c:v>23.851136256054659</c:v>
                </c:pt>
                <c:pt idx="304">
                  <c:v>23.8424180539639</c:v>
                </c:pt>
                <c:pt idx="305">
                  <c:v>23.834050763048882</c:v>
                </c:pt>
                <c:pt idx="306">
                  <c:v>23.826027392482537</c:v>
                </c:pt>
                <c:pt idx="307">
                  <c:v>23.818340861848906</c:v>
                </c:pt>
                <c:pt idx="308">
                  <c:v>23.810984006502409</c:v>
                </c:pt>
                <c:pt idx="309">
                  <c:v>23.803949583016468</c:v>
                </c:pt>
                <c:pt idx="310">
                  <c:v>23.797230274721549</c:v>
                </c:pt>
                <c:pt idx="311">
                  <c:v>23.790818697332615</c:v>
                </c:pt>
                <c:pt idx="312">
                  <c:v>23.78470740466603</c:v>
                </c:pt>
                <c:pt idx="313">
                  <c:v>23.778888894445984</c:v>
                </c:pt>
                <c:pt idx="314">
                  <c:v>23.773355614200419</c:v>
                </c:pt>
                <c:pt idx="315">
                  <c:v>23.768099967246524</c:v>
                </c:pt>
                <c:pt idx="316">
                  <c:v>23.763114318765822</c:v>
                </c:pt>
                <c:pt idx="317">
                  <c:v>23.758391001968885</c:v>
                </c:pt>
                <c:pt idx="318">
                  <c:v>23.753922324349688</c:v>
                </c:pt>
                <c:pt idx="319">
                  <c:v>23.749700574029653</c:v>
                </c:pt>
                <c:pt idx="320">
                  <c:v>23.74571802619143</c:v>
                </c:pt>
                <c:pt idx="321">
                  <c:v>23.741966949602414</c:v>
                </c:pt>
                <c:pt idx="322">
                  <c:v>23.738439613228024</c:v>
                </c:pt>
                <c:pt idx="323">
                  <c:v>23.735128292934824</c:v>
                </c:pt>
                <c:pt idx="324">
                  <c:v>23.732025278283473</c:v>
                </c:pt>
                <c:pt idx="325">
                  <c:v>23.729122879411534</c:v>
                </c:pt>
                <c:pt idx="326">
                  <c:v>23.726413434006204</c:v>
                </c:pt>
                <c:pt idx="327">
                  <c:v>23.723889314366964</c:v>
                </c:pt>
                <c:pt idx="328">
                  <c:v>23.721542934558197</c:v>
                </c:pt>
                <c:pt idx="329">
                  <c:v>23.719366757651798</c:v>
                </c:pt>
                <c:pt idx="330">
                  <c:v>23.717353303059792</c:v>
                </c:pt>
                <c:pt idx="331">
                  <c:v>23.715495153957015</c:v>
                </c:pt>
                <c:pt idx="332">
                  <c:v>23.713784964793888</c:v>
                </c:pt>
                <c:pt idx="333">
                  <c:v>23.712215468899252</c:v>
                </c:pt>
                <c:pt idx="334">
                  <c:v>23.710779486173394</c:v>
                </c:pt>
                <c:pt idx="335">
                  <c:v>23.709469930871201</c:v>
                </c:pt>
                <c:pt idx="336">
                  <c:v>23.708279819475532</c:v>
                </c:pt>
                <c:pt idx="337">
                  <c:v>23.707202278660791</c:v>
                </c:pt>
                <c:pt idx="338">
                  <c:v>23.706230553346753</c:v>
                </c:pt>
                <c:pt idx="339">
                  <c:v>23.705358014842698</c:v>
                </c:pt>
                <c:pt idx="340">
                  <c:v>23.704578169081806</c:v>
                </c:pt>
                <c:pt idx="341">
                  <c:v>23.70388466494591</c:v>
                </c:pt>
                <c:pt idx="342">
                  <c:v>23.703271302680612</c:v>
                </c:pt>
                <c:pt idx="343">
                  <c:v>23.702732042400775</c:v>
                </c:pt>
                <c:pt idx="344">
                  <c:v>23.702261012686428</c:v>
                </c:pt>
                <c:pt idx="345">
                  <c:v>23.701852519269135</c:v>
                </c:pt>
                <c:pt idx="346">
                  <c:v>23.701501053808798</c:v>
                </c:pt>
                <c:pt idx="347">
                  <c:v>23.701201302760985</c:v>
                </c:pt>
                <c:pt idx="348">
                  <c:v>23.700948156334761</c:v>
                </c:pt>
                <c:pt idx="349">
                  <c:v>23.70073671754108</c:v>
                </c:pt>
                <c:pt idx="350">
                  <c:v>23.70056231133173</c:v>
                </c:pt>
                <c:pt idx="351">
                  <c:v>23.700420493828908</c:v>
                </c:pt>
                <c:pt idx="352">
                  <c:v>23.700307061645393</c:v>
                </c:pt>
                <c:pt idx="353">
                  <c:v>23.700218061295374</c:v>
                </c:pt>
                <c:pt idx="354">
                  <c:v>23.700149798695982</c:v>
                </c:pt>
                <c:pt idx="355">
                  <c:v>23.700098848759481</c:v>
                </c:pt>
                <c:pt idx="356">
                  <c:v>23.700062065076228</c:v>
                </c:pt>
                <c:pt idx="357">
                  <c:v>23.700036589688345</c:v>
                </c:pt>
                <c:pt idx="358">
                  <c:v>23.700019862954214</c:v>
                </c:pt>
                <c:pt idx="359">
                  <c:v>23.700009633503733</c:v>
                </c:pt>
                <c:pt idx="360">
                  <c:v>23.700003968284417</c:v>
                </c:pt>
                <c:pt idx="361">
                  <c:v>23.700001262698365</c:v>
                </c:pt>
                <c:pt idx="362">
                  <c:v>23.700000250830065</c:v>
                </c:pt>
                <c:pt idx="363">
                  <c:v>23.700000015765141</c:v>
                </c:pt>
                <c:pt idx="364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DB-4123-BFB8-73109A5F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26368"/>
        <c:axId val="1686519888"/>
      </c:scatterChart>
      <c:valAx>
        <c:axId val="2095026368"/>
        <c:scaling>
          <c:orientation val="minMax"/>
          <c:max val="3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Day of 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6519888"/>
        <c:crosses val="autoZero"/>
        <c:crossBetween val="midCat"/>
        <c:majorUnit val="50"/>
      </c:valAx>
      <c:valAx>
        <c:axId val="1686519888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Temperature (</a:t>
                </a: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˚</a:t>
                </a:r>
                <a:r>
                  <a:rPr lang="en-GB" sz="1200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95026368"/>
        <c:crosses val="autoZero"/>
        <c:crossBetween val="midCat"/>
        <c:majorUnit val="10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133350</xdr:rowOff>
    </xdr:from>
    <xdr:to>
      <xdr:col>15</xdr:col>
      <xdr:colOff>152400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B5B69-9BBF-6429-FA85-C1EB990DE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13</xdr:row>
      <xdr:rowOff>161925</xdr:rowOff>
    </xdr:from>
    <xdr:to>
      <xdr:col>15</xdr:col>
      <xdr:colOff>171450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FBFA1-0D64-449A-945F-C491E1A80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14</xdr:row>
      <xdr:rowOff>47625</xdr:rowOff>
    </xdr:from>
    <xdr:to>
      <xdr:col>17</xdr:col>
      <xdr:colOff>428625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CF7A7-7113-35D9-355C-FDFABA05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12ECC-70E1-4581-90C7-6F70664FD050}" name="Table1" displayName="Table1" ref="A1:E112" totalsRowShown="0" dataDxfId="15">
  <autoFilter ref="A1:E112" xr:uid="{741A87C9-77B4-484B-B64B-41DF66BA3E3D}"/>
  <tableColumns count="5">
    <tableColumn id="1" xr3:uid="{78D02AA4-2408-4E74-86E5-83536BF77675}" name="Parameter name" dataDxfId="14"/>
    <tableColumn id="8" xr3:uid="{A6ADBD0C-BA84-4191-A2E3-94001A5A73AC}" name=".rrg file" dataDxfId="13"/>
    <tableColumn id="12" xr3:uid="{24D0C282-46E4-4FC2-B81A-B92ACD16DCB8}" name="Type" dataDxfId="12"/>
    <tableColumn id="3" xr3:uid="{378076FD-ED58-48CD-8237-727DB54113C8}" name="Variable?" dataDxfId="11"/>
    <tableColumn id="13" xr3:uid="{7819A164-BFEE-4158-B204-75EEC9CD88C3}" name="Current values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363740-BD68-4A97-B603-98211C68AA98}" name="Table2" displayName="Table2" ref="A114:B117" headerRowCount="0" totalsRowShown="0" tableBorderDxfId="9">
  <tableColumns count="2">
    <tableColumn id="1" xr3:uid="{8229C69F-94C9-427B-BAA8-84324B93E7B1}" name="Column1" headerRowDxfId="8"/>
    <tableColumn id="2" xr3:uid="{BD3631B4-A833-4259-9417-2C401117ECB1}" name="Column2" headerRowDxfId="7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limatestotravel.com/climate/mexico/yucat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44C7-9561-4FC0-BF5E-FA9406922FD5}">
  <dimension ref="A1:F117"/>
  <sheetViews>
    <sheetView topLeftCell="A67" zoomScale="88" zoomScaleNormal="88" workbookViewId="0">
      <selection activeCell="M14" sqref="M14"/>
    </sheetView>
  </sheetViews>
  <sheetFormatPr defaultRowHeight="15" x14ac:dyDescent="0.25"/>
  <cols>
    <col min="1" max="1" width="29.140625" customWidth="1"/>
    <col min="2" max="2" width="34.42578125" bestFit="1" customWidth="1"/>
    <col min="3" max="3" width="8.42578125" bestFit="1" customWidth="1"/>
    <col min="4" max="4" width="15.5703125" bestFit="1" customWidth="1"/>
    <col min="5" max="5" width="16.7109375" style="19" bestFit="1" customWidth="1"/>
  </cols>
  <sheetData>
    <row r="1" spans="1:6" x14ac:dyDescent="0.25">
      <c r="A1" t="s">
        <v>0</v>
      </c>
      <c r="B1" t="s">
        <v>1</v>
      </c>
      <c r="C1" t="s">
        <v>115</v>
      </c>
      <c r="D1" t="s">
        <v>159</v>
      </c>
      <c r="E1" s="23" t="s">
        <v>119</v>
      </c>
    </row>
    <row r="2" spans="1:6" x14ac:dyDescent="0.25">
      <c r="A2" s="1" t="s">
        <v>2</v>
      </c>
      <c r="B2" s="1" t="s">
        <v>3</v>
      </c>
      <c r="C2" s="1" t="s">
        <v>116</v>
      </c>
      <c r="D2" s="1" t="s">
        <v>4</v>
      </c>
      <c r="E2" s="20">
        <v>10</v>
      </c>
    </row>
    <row r="3" spans="1:6" x14ac:dyDescent="0.25">
      <c r="A3" s="1" t="s">
        <v>5</v>
      </c>
      <c r="B3" s="1" t="s">
        <v>3</v>
      </c>
      <c r="C3" s="1" t="s">
        <v>116</v>
      </c>
      <c r="D3" s="1" t="s">
        <v>4</v>
      </c>
      <c r="E3" s="20">
        <v>10</v>
      </c>
    </row>
    <row r="4" spans="1:6" x14ac:dyDescent="0.25">
      <c r="A4" s="1" t="s">
        <v>6</v>
      </c>
      <c r="B4" s="1" t="s">
        <v>3</v>
      </c>
      <c r="C4" s="1" t="s">
        <v>117</v>
      </c>
      <c r="D4" s="1" t="s">
        <v>4</v>
      </c>
      <c r="E4" s="20">
        <v>0.5</v>
      </c>
    </row>
    <row r="5" spans="1:6" x14ac:dyDescent="0.25">
      <c r="A5" s="1" t="s">
        <v>7</v>
      </c>
      <c r="B5" s="1" t="s">
        <v>3</v>
      </c>
      <c r="C5" s="1" t="s">
        <v>117</v>
      </c>
      <c r="D5" s="1" t="s">
        <v>4</v>
      </c>
      <c r="E5" s="20">
        <v>0.2</v>
      </c>
    </row>
    <row r="6" spans="1:6" x14ac:dyDescent="0.25">
      <c r="A6" s="1" t="s">
        <v>8</v>
      </c>
      <c r="B6" s="1" t="s">
        <v>3</v>
      </c>
      <c r="C6" s="1" t="s">
        <v>116</v>
      </c>
      <c r="D6" s="1" t="s">
        <v>12</v>
      </c>
      <c r="E6" s="21">
        <v>41</v>
      </c>
      <c r="F6" t="s">
        <v>160</v>
      </c>
    </row>
    <row r="7" spans="1:6" x14ac:dyDescent="0.25">
      <c r="A7" s="1" t="s">
        <v>9</v>
      </c>
      <c r="B7" s="1" t="s">
        <v>3</v>
      </c>
      <c r="C7" s="1" t="s">
        <v>116</v>
      </c>
      <c r="D7" s="1" t="s">
        <v>4</v>
      </c>
      <c r="E7" s="20">
        <v>150</v>
      </c>
    </row>
    <row r="8" spans="1:6" x14ac:dyDescent="0.25">
      <c r="A8" s="1" t="s">
        <v>10</v>
      </c>
      <c r="B8" s="1" t="s">
        <v>3</v>
      </c>
      <c r="C8" s="1" t="s">
        <v>118</v>
      </c>
      <c r="D8" s="1" t="s">
        <v>4</v>
      </c>
      <c r="E8" s="20" t="b">
        <v>0</v>
      </c>
    </row>
    <row r="9" spans="1:6" x14ac:dyDescent="0.25">
      <c r="A9" s="1" t="s">
        <v>11</v>
      </c>
      <c r="B9" s="1" t="s">
        <v>3</v>
      </c>
      <c r="C9" s="1" t="s">
        <v>117</v>
      </c>
      <c r="D9" s="1" t="s">
        <v>4</v>
      </c>
      <c r="E9" s="20">
        <v>0.05</v>
      </c>
    </row>
    <row r="10" spans="1:6" x14ac:dyDescent="0.25">
      <c r="A10" s="1" t="s">
        <v>13</v>
      </c>
      <c r="B10" s="1" t="s">
        <v>3</v>
      </c>
      <c r="C10" s="1" t="s">
        <v>117</v>
      </c>
      <c r="D10" s="1" t="s">
        <v>4</v>
      </c>
      <c r="E10" s="20">
        <v>0.1</v>
      </c>
    </row>
    <row r="11" spans="1:6" x14ac:dyDescent="0.25">
      <c r="A11" s="1" t="s">
        <v>14</v>
      </c>
      <c r="B11" s="1" t="s">
        <v>3</v>
      </c>
      <c r="C11" s="1" t="s">
        <v>118</v>
      </c>
      <c r="D11" s="1" t="s">
        <v>4</v>
      </c>
      <c r="E11" s="20" t="b">
        <v>0</v>
      </c>
    </row>
    <row r="12" spans="1:6" x14ac:dyDescent="0.25">
      <c r="A12" s="1" t="s">
        <v>124</v>
      </c>
      <c r="B12" s="1" t="s">
        <v>3</v>
      </c>
      <c r="C12" s="1" t="s">
        <v>117</v>
      </c>
      <c r="D12" s="1" t="s">
        <v>4</v>
      </c>
      <c r="E12" s="20">
        <v>0.875</v>
      </c>
    </row>
    <row r="13" spans="1:6" x14ac:dyDescent="0.25">
      <c r="A13" s="1" t="s">
        <v>15</v>
      </c>
      <c r="B13" s="1" t="s">
        <v>3</v>
      </c>
      <c r="C13" s="1" t="s">
        <v>117</v>
      </c>
      <c r="D13" s="1" t="s">
        <v>12</v>
      </c>
      <c r="E13" s="21">
        <v>62.5</v>
      </c>
    </row>
    <row r="14" spans="1:6" x14ac:dyDescent="0.25">
      <c r="A14" s="1" t="s">
        <v>16</v>
      </c>
      <c r="B14" s="1" t="s">
        <v>3</v>
      </c>
      <c r="C14" s="1" t="s">
        <v>116</v>
      </c>
      <c r="D14" s="1" t="s">
        <v>4</v>
      </c>
      <c r="E14" s="20">
        <v>9</v>
      </c>
    </row>
    <row r="15" spans="1:6" x14ac:dyDescent="0.25">
      <c r="A15" s="1" t="s">
        <v>17</v>
      </c>
      <c r="B15" s="1" t="s">
        <v>3</v>
      </c>
      <c r="C15" s="1" t="s">
        <v>116</v>
      </c>
      <c r="D15" s="1" t="s">
        <v>4</v>
      </c>
      <c r="E15" s="20">
        <v>0</v>
      </c>
    </row>
    <row r="16" spans="1:6" x14ac:dyDescent="0.25">
      <c r="A16" s="1" t="s">
        <v>18</v>
      </c>
      <c r="B16" s="1" t="s">
        <v>3</v>
      </c>
      <c r="C16" s="1" t="s">
        <v>117</v>
      </c>
      <c r="D16" s="1" t="s">
        <v>4</v>
      </c>
      <c r="E16" s="20">
        <v>10000</v>
      </c>
    </row>
    <row r="17" spans="1:5" x14ac:dyDescent="0.25">
      <c r="A17" s="1" t="s">
        <v>19</v>
      </c>
      <c r="B17" s="1" t="s">
        <v>3</v>
      </c>
      <c r="C17" s="1" t="s">
        <v>117</v>
      </c>
      <c r="D17" s="1" t="s">
        <v>4</v>
      </c>
      <c r="E17" s="20">
        <v>1500</v>
      </c>
    </row>
    <row r="18" spans="1:5" x14ac:dyDescent="0.25">
      <c r="A18" s="1" t="s">
        <v>20</v>
      </c>
      <c r="B18" s="1" t="s">
        <v>3</v>
      </c>
      <c r="C18" s="1" t="s">
        <v>117</v>
      </c>
      <c r="D18" s="1" t="s">
        <v>4</v>
      </c>
      <c r="E18" s="20">
        <v>300</v>
      </c>
    </row>
    <row r="19" spans="1:5" x14ac:dyDescent="0.25">
      <c r="A19" s="1" t="s">
        <v>21</v>
      </c>
      <c r="B19" s="1" t="s">
        <v>3</v>
      </c>
      <c r="C19" s="1" t="s">
        <v>117</v>
      </c>
      <c r="D19" s="1" t="s">
        <v>12</v>
      </c>
      <c r="E19" s="21">
        <v>1100</v>
      </c>
    </row>
    <row r="20" spans="1:5" x14ac:dyDescent="0.25">
      <c r="A20" s="1" t="s">
        <v>22</v>
      </c>
      <c r="B20" s="1" t="s">
        <v>3</v>
      </c>
      <c r="C20" s="1" t="s">
        <v>117</v>
      </c>
      <c r="D20" s="1" t="s">
        <v>4</v>
      </c>
      <c r="E20" s="20">
        <v>1800</v>
      </c>
    </row>
    <row r="21" spans="1:5" x14ac:dyDescent="0.25">
      <c r="A21" s="1" t="s">
        <v>23</v>
      </c>
      <c r="B21" s="1" t="s">
        <v>3</v>
      </c>
      <c r="C21" s="1" t="s">
        <v>117</v>
      </c>
      <c r="D21" s="1" t="s">
        <v>4</v>
      </c>
      <c r="E21" s="20">
        <v>250</v>
      </c>
    </row>
    <row r="22" spans="1:5" x14ac:dyDescent="0.25">
      <c r="A22" s="1" t="s">
        <v>24</v>
      </c>
      <c r="B22" s="1" t="s">
        <v>3</v>
      </c>
      <c r="C22" s="1" t="s">
        <v>117</v>
      </c>
      <c r="D22" s="1" t="s">
        <v>4</v>
      </c>
      <c r="E22" s="20" t="s">
        <v>120</v>
      </c>
    </row>
    <row r="23" spans="1:5" x14ac:dyDescent="0.25">
      <c r="A23" s="1" t="s">
        <v>25</v>
      </c>
      <c r="B23" s="1" t="s">
        <v>3</v>
      </c>
      <c r="C23" s="1" t="s">
        <v>117</v>
      </c>
      <c r="D23" s="1" t="s">
        <v>4</v>
      </c>
      <c r="E23" s="20">
        <v>250</v>
      </c>
    </row>
    <row r="24" spans="1:5" x14ac:dyDescent="0.25">
      <c r="A24" s="1" t="s">
        <v>26</v>
      </c>
      <c r="B24" s="1" t="s">
        <v>3</v>
      </c>
      <c r="C24" s="1" t="s">
        <v>117</v>
      </c>
      <c r="D24" s="1" t="s">
        <v>4</v>
      </c>
      <c r="E24" s="20">
        <v>5.0000000000000001E-3</v>
      </c>
    </row>
    <row r="25" spans="1:5" x14ac:dyDescent="0.25">
      <c r="A25" s="1" t="s">
        <v>27</v>
      </c>
      <c r="B25" s="1" t="s">
        <v>3</v>
      </c>
      <c r="C25" s="1" t="s">
        <v>117</v>
      </c>
      <c r="D25" s="1" t="s">
        <v>4</v>
      </c>
      <c r="E25" s="20">
        <v>0.1</v>
      </c>
    </row>
    <row r="26" spans="1:5" x14ac:dyDescent="0.25">
      <c r="A26" s="1" t="s">
        <v>28</v>
      </c>
      <c r="B26" s="1" t="s">
        <v>3</v>
      </c>
      <c r="C26" s="1" t="s">
        <v>117</v>
      </c>
      <c r="D26" s="1" t="s">
        <v>4</v>
      </c>
      <c r="E26" s="20" t="s">
        <v>120</v>
      </c>
    </row>
    <row r="27" spans="1:5" x14ac:dyDescent="0.25">
      <c r="A27" s="1" t="s">
        <v>29</v>
      </c>
      <c r="B27" s="1" t="s">
        <v>3</v>
      </c>
      <c r="C27" s="1" t="s">
        <v>117</v>
      </c>
      <c r="D27" s="1" t="s">
        <v>4</v>
      </c>
      <c r="E27" s="20" t="s">
        <v>120</v>
      </c>
    </row>
    <row r="28" spans="1:5" x14ac:dyDescent="0.25">
      <c r="A28" s="1" t="s">
        <v>30</v>
      </c>
      <c r="B28" s="1" t="s">
        <v>3</v>
      </c>
      <c r="C28" s="1" t="s">
        <v>118</v>
      </c>
      <c r="D28" s="1" t="s">
        <v>4</v>
      </c>
      <c r="E28" s="20" t="b">
        <v>0</v>
      </c>
    </row>
    <row r="29" spans="1:5" x14ac:dyDescent="0.25">
      <c r="A29" s="1" t="s">
        <v>31</v>
      </c>
      <c r="B29" s="1" t="s">
        <v>3</v>
      </c>
      <c r="C29" s="1" t="s">
        <v>117</v>
      </c>
      <c r="D29" s="1" t="s">
        <v>12</v>
      </c>
      <c r="E29" s="21">
        <v>2</v>
      </c>
    </row>
    <row r="30" spans="1:5" x14ac:dyDescent="0.25">
      <c r="A30" s="1" t="s">
        <v>32</v>
      </c>
      <c r="B30" s="1" t="s">
        <v>3</v>
      </c>
      <c r="C30" s="1" t="s">
        <v>117</v>
      </c>
      <c r="D30" s="1" t="s">
        <v>12</v>
      </c>
      <c r="E30" s="21">
        <v>5.5</v>
      </c>
    </row>
    <row r="31" spans="1:5" x14ac:dyDescent="0.25">
      <c r="A31" s="1" t="s">
        <v>33</v>
      </c>
      <c r="B31" s="1" t="s">
        <v>3</v>
      </c>
      <c r="C31" s="1" t="s">
        <v>117</v>
      </c>
      <c r="D31" s="1" t="s">
        <v>4</v>
      </c>
      <c r="E31" s="20">
        <v>8</v>
      </c>
    </row>
    <row r="32" spans="1:5" x14ac:dyDescent="0.25">
      <c r="A32" s="1" t="s">
        <v>34</v>
      </c>
      <c r="B32" s="1" t="s">
        <v>3</v>
      </c>
      <c r="C32" s="1" t="s">
        <v>117</v>
      </c>
      <c r="D32" s="1" t="s">
        <v>4</v>
      </c>
      <c r="E32" s="20">
        <v>1.4</v>
      </c>
    </row>
    <row r="33" spans="1:5" x14ac:dyDescent="0.25">
      <c r="A33" s="1" t="s">
        <v>35</v>
      </c>
      <c r="B33" s="1" t="s">
        <v>3</v>
      </c>
      <c r="C33" s="1" t="s">
        <v>117</v>
      </c>
      <c r="D33" s="1" t="s">
        <v>4</v>
      </c>
      <c r="E33" s="20">
        <v>0.8</v>
      </c>
    </row>
    <row r="34" spans="1:5" x14ac:dyDescent="0.25">
      <c r="A34" s="1" t="s">
        <v>36</v>
      </c>
      <c r="B34" s="1" t="s">
        <v>3</v>
      </c>
      <c r="C34" s="1" t="s">
        <v>117</v>
      </c>
      <c r="D34" s="1" t="s">
        <v>4</v>
      </c>
      <c r="E34" s="20">
        <v>0.5</v>
      </c>
    </row>
    <row r="35" spans="1:5" x14ac:dyDescent="0.25">
      <c r="A35" s="1" t="s">
        <v>122</v>
      </c>
      <c r="B35" s="1" t="s">
        <v>3</v>
      </c>
      <c r="C35" s="1" t="s">
        <v>117</v>
      </c>
      <c r="D35" s="1" t="s">
        <v>4</v>
      </c>
      <c r="E35" s="20">
        <v>90</v>
      </c>
    </row>
    <row r="36" spans="1:5" x14ac:dyDescent="0.25">
      <c r="A36" s="1" t="s">
        <v>123</v>
      </c>
      <c r="B36" s="1" t="s">
        <v>3</v>
      </c>
      <c r="C36" s="1" t="s">
        <v>117</v>
      </c>
      <c r="D36" s="1" t="s">
        <v>4</v>
      </c>
      <c r="E36" s="20">
        <v>90</v>
      </c>
    </row>
    <row r="37" spans="1:5" x14ac:dyDescent="0.25">
      <c r="A37" s="1" t="s">
        <v>37</v>
      </c>
      <c r="B37" s="1" t="s">
        <v>3</v>
      </c>
      <c r="C37" s="1" t="s">
        <v>117</v>
      </c>
      <c r="D37" s="1" t="s">
        <v>4</v>
      </c>
      <c r="E37" s="20">
        <v>30</v>
      </c>
    </row>
    <row r="38" spans="1:5" x14ac:dyDescent="0.25">
      <c r="A38" s="1" t="s">
        <v>38</v>
      </c>
      <c r="B38" s="1" t="s">
        <v>3</v>
      </c>
      <c r="C38" s="1" t="s">
        <v>116</v>
      </c>
      <c r="D38" s="1" t="s">
        <v>4</v>
      </c>
      <c r="E38" s="20">
        <v>1</v>
      </c>
    </row>
    <row r="39" spans="1:5" x14ac:dyDescent="0.25">
      <c r="A39" s="1" t="s">
        <v>39</v>
      </c>
      <c r="B39" s="1" t="s">
        <v>3</v>
      </c>
      <c r="C39" s="1" t="s">
        <v>116</v>
      </c>
      <c r="D39" s="1" t="s">
        <v>4</v>
      </c>
      <c r="E39" s="20">
        <v>3</v>
      </c>
    </row>
    <row r="40" spans="1:5" x14ac:dyDescent="0.25">
      <c r="A40" s="1" t="s">
        <v>40</v>
      </c>
      <c r="B40" s="1" t="s">
        <v>3</v>
      </c>
      <c r="C40" s="1" t="s">
        <v>117</v>
      </c>
      <c r="D40" s="1" t="s">
        <v>4</v>
      </c>
      <c r="E40" s="20">
        <v>0.05</v>
      </c>
    </row>
    <row r="41" spans="1:5" x14ac:dyDescent="0.25">
      <c r="A41" s="1" t="s">
        <v>41</v>
      </c>
      <c r="B41" s="1" t="s">
        <v>3</v>
      </c>
      <c r="C41" s="1" t="s">
        <v>117</v>
      </c>
      <c r="D41" s="1" t="s">
        <v>4</v>
      </c>
      <c r="E41" s="20">
        <v>0.1</v>
      </c>
    </row>
    <row r="42" spans="1:5" x14ac:dyDescent="0.25">
      <c r="A42" s="1" t="s">
        <v>42</v>
      </c>
      <c r="B42" s="1" t="s">
        <v>3</v>
      </c>
      <c r="C42" s="1" t="s">
        <v>117</v>
      </c>
      <c r="D42" s="1" t="s">
        <v>4</v>
      </c>
      <c r="E42" s="20">
        <v>0.25</v>
      </c>
    </row>
    <row r="43" spans="1:5" x14ac:dyDescent="0.25">
      <c r="A43" s="1" t="s">
        <v>43</v>
      </c>
      <c r="B43" s="1" t="s">
        <v>3</v>
      </c>
      <c r="C43" s="1" t="s">
        <v>117</v>
      </c>
      <c r="D43" s="1" t="s">
        <v>4</v>
      </c>
      <c r="E43" s="20">
        <v>0.25</v>
      </c>
    </row>
    <row r="44" spans="1:5" x14ac:dyDescent="0.25">
      <c r="A44" s="1" t="s">
        <v>44</v>
      </c>
      <c r="B44" s="1" t="s">
        <v>3</v>
      </c>
      <c r="C44" s="1" t="s">
        <v>116</v>
      </c>
      <c r="D44" s="1" t="s">
        <v>4</v>
      </c>
      <c r="E44" s="20">
        <v>2</v>
      </c>
    </row>
    <row r="45" spans="1:5" x14ac:dyDescent="0.25">
      <c r="A45" s="1" t="s">
        <v>45</v>
      </c>
      <c r="B45" s="1" t="s">
        <v>3</v>
      </c>
      <c r="C45" s="1" t="s">
        <v>116</v>
      </c>
      <c r="D45" s="1" t="s">
        <v>4</v>
      </c>
      <c r="E45" s="20">
        <v>1</v>
      </c>
    </row>
    <row r="46" spans="1:5" x14ac:dyDescent="0.25">
      <c r="A46" s="1" t="s">
        <v>46</v>
      </c>
      <c r="B46" s="1" t="s">
        <v>3</v>
      </c>
      <c r="C46" s="1" t="s">
        <v>116</v>
      </c>
      <c r="D46" s="1" t="s">
        <v>4</v>
      </c>
      <c r="E46" s="20">
        <v>1</v>
      </c>
    </row>
    <row r="47" spans="1:5" x14ac:dyDescent="0.25">
      <c r="A47" s="1" t="s">
        <v>47</v>
      </c>
      <c r="B47" s="1" t="s">
        <v>3</v>
      </c>
      <c r="C47" s="1" t="s">
        <v>117</v>
      </c>
      <c r="D47" s="1" t="s">
        <v>4</v>
      </c>
      <c r="E47" s="20">
        <v>180</v>
      </c>
    </row>
    <row r="48" spans="1:5" x14ac:dyDescent="0.25">
      <c r="A48" s="1" t="s">
        <v>48</v>
      </c>
      <c r="B48" s="1" t="s">
        <v>3</v>
      </c>
      <c r="C48" s="1" t="s">
        <v>117</v>
      </c>
      <c r="D48" s="1" t="s">
        <v>4</v>
      </c>
      <c r="E48" s="20" t="s">
        <v>120</v>
      </c>
    </row>
    <row r="49" spans="1:5" x14ac:dyDescent="0.25">
      <c r="A49" s="1" t="s">
        <v>49</v>
      </c>
      <c r="B49" s="1" t="s">
        <v>3</v>
      </c>
      <c r="C49" s="1" t="s">
        <v>116</v>
      </c>
      <c r="D49" s="1" t="s">
        <v>4</v>
      </c>
      <c r="E49" s="20">
        <v>2</v>
      </c>
    </row>
    <row r="50" spans="1:5" x14ac:dyDescent="0.25">
      <c r="A50" s="1" t="s">
        <v>50</v>
      </c>
      <c r="B50" s="1" t="s">
        <v>3</v>
      </c>
      <c r="C50" s="1" t="s">
        <v>117</v>
      </c>
      <c r="D50" s="1" t="s">
        <v>4</v>
      </c>
      <c r="E50" s="20">
        <v>375</v>
      </c>
    </row>
    <row r="51" spans="1:5" ht="75" customHeight="1" x14ac:dyDescent="0.25">
      <c r="A51" s="1" t="s">
        <v>51</v>
      </c>
      <c r="B51" s="1" t="s">
        <v>3</v>
      </c>
      <c r="C51" s="1" t="s">
        <v>118</v>
      </c>
      <c r="D51" s="1" t="s">
        <v>4</v>
      </c>
      <c r="E51" s="20" t="b">
        <v>0</v>
      </c>
    </row>
    <row r="52" spans="1:5" x14ac:dyDescent="0.25">
      <c r="A52" s="1" t="s">
        <v>52</v>
      </c>
      <c r="B52" s="1" t="s">
        <v>3</v>
      </c>
      <c r="C52" s="1" t="s">
        <v>118</v>
      </c>
      <c r="D52" s="1" t="s">
        <v>4</v>
      </c>
      <c r="E52" s="20" t="b">
        <v>1</v>
      </c>
    </row>
    <row r="53" spans="1:5" x14ac:dyDescent="0.25">
      <c r="A53" s="1" t="s">
        <v>53</v>
      </c>
      <c r="B53" s="1" t="s">
        <v>3</v>
      </c>
      <c r="C53" s="1" t="s">
        <v>118</v>
      </c>
      <c r="D53" s="1" t="s">
        <v>4</v>
      </c>
      <c r="E53" s="20" t="b">
        <v>0</v>
      </c>
    </row>
    <row r="54" spans="1:5" x14ac:dyDescent="0.25">
      <c r="A54" s="1" t="s">
        <v>54</v>
      </c>
      <c r="B54" s="1" t="s">
        <v>3</v>
      </c>
      <c r="C54" s="2" t="s">
        <v>117</v>
      </c>
      <c r="D54" s="1" t="s">
        <v>4</v>
      </c>
      <c r="E54" s="20" t="s">
        <v>120</v>
      </c>
    </row>
    <row r="55" spans="1:5" x14ac:dyDescent="0.25">
      <c r="A55" s="1" t="s">
        <v>55</v>
      </c>
      <c r="B55" s="1" t="s">
        <v>3</v>
      </c>
      <c r="C55" s="1" t="s">
        <v>117</v>
      </c>
      <c r="D55" s="1" t="s">
        <v>4</v>
      </c>
      <c r="E55" s="20">
        <v>0.2</v>
      </c>
    </row>
    <row r="56" spans="1:5" x14ac:dyDescent="0.25">
      <c r="A56" s="1" t="s">
        <v>56</v>
      </c>
      <c r="B56" s="1" t="s">
        <v>3</v>
      </c>
      <c r="C56" s="1" t="s">
        <v>117</v>
      </c>
      <c r="D56" s="1" t="s">
        <v>12</v>
      </c>
      <c r="E56" s="21">
        <v>11</v>
      </c>
    </row>
    <row r="57" spans="1:5" x14ac:dyDescent="0.25">
      <c r="A57" s="1" t="s">
        <v>57</v>
      </c>
      <c r="B57" s="1" t="s">
        <v>58</v>
      </c>
      <c r="C57" s="2" t="s">
        <v>118</v>
      </c>
      <c r="D57" s="1" t="s">
        <v>4</v>
      </c>
      <c r="E57" s="20" t="b">
        <v>0</v>
      </c>
    </row>
    <row r="58" spans="1:5" x14ac:dyDescent="0.25">
      <c r="A58" s="1" t="s">
        <v>60</v>
      </c>
      <c r="B58" s="1" t="s">
        <v>59</v>
      </c>
      <c r="C58" s="1" t="s">
        <v>118</v>
      </c>
      <c r="D58" s="1" t="s">
        <v>4</v>
      </c>
      <c r="E58" s="20" t="b">
        <v>0</v>
      </c>
    </row>
    <row r="59" spans="1:5" x14ac:dyDescent="0.25">
      <c r="A59" s="1" t="s">
        <v>61</v>
      </c>
      <c r="B59" s="1" t="s">
        <v>59</v>
      </c>
      <c r="C59" s="1" t="s">
        <v>118</v>
      </c>
      <c r="D59" s="1" t="s">
        <v>4</v>
      </c>
      <c r="E59" s="20" t="b">
        <v>1</v>
      </c>
    </row>
    <row r="60" spans="1:5" x14ac:dyDescent="0.25">
      <c r="A60" s="1" t="s">
        <v>62</v>
      </c>
      <c r="B60" s="1" t="s">
        <v>59</v>
      </c>
      <c r="C60" s="1" t="s">
        <v>118</v>
      </c>
      <c r="D60" s="1" t="s">
        <v>4</v>
      </c>
      <c r="E60" s="20" t="b">
        <v>0</v>
      </c>
    </row>
    <row r="61" spans="1:5" x14ac:dyDescent="0.25">
      <c r="A61" s="1" t="s">
        <v>63</v>
      </c>
      <c r="B61" s="1" t="s">
        <v>59</v>
      </c>
      <c r="C61" s="1" t="s">
        <v>118</v>
      </c>
      <c r="D61" s="1" t="s">
        <v>4</v>
      </c>
      <c r="E61" s="20" t="b">
        <v>1</v>
      </c>
    </row>
    <row r="62" spans="1:5" x14ac:dyDescent="0.25">
      <c r="A62" s="1" t="s">
        <v>64</v>
      </c>
      <c r="B62" s="1" t="s">
        <v>59</v>
      </c>
      <c r="C62" s="1" t="s">
        <v>117</v>
      </c>
      <c r="D62" s="1" t="s">
        <v>4</v>
      </c>
      <c r="E62" s="20">
        <v>60</v>
      </c>
    </row>
    <row r="63" spans="1:5" x14ac:dyDescent="0.25">
      <c r="A63" s="1" t="s">
        <v>65</v>
      </c>
      <c r="B63" s="1" t="s">
        <v>59</v>
      </c>
      <c r="C63" s="1" t="s">
        <v>118</v>
      </c>
      <c r="D63" s="1" t="s">
        <v>4</v>
      </c>
      <c r="E63" s="20" t="b">
        <v>1</v>
      </c>
    </row>
    <row r="64" spans="1:5" x14ac:dyDescent="0.25">
      <c r="A64" s="1" t="s">
        <v>66</v>
      </c>
      <c r="B64" s="1" t="s">
        <v>59</v>
      </c>
      <c r="C64" s="1" t="s">
        <v>116</v>
      </c>
      <c r="D64" s="1" t="s">
        <v>4</v>
      </c>
      <c r="E64" s="20">
        <v>36</v>
      </c>
    </row>
    <row r="65" spans="1:5" x14ac:dyDescent="0.25">
      <c r="A65" s="1" t="s">
        <v>67</v>
      </c>
      <c r="B65" s="1" t="s">
        <v>68</v>
      </c>
      <c r="C65" s="1" t="s">
        <v>117</v>
      </c>
      <c r="D65" s="1" t="s">
        <v>4</v>
      </c>
      <c r="E65" s="20" t="s">
        <v>121</v>
      </c>
    </row>
    <row r="66" spans="1:5" x14ac:dyDescent="0.25">
      <c r="A66" s="1" t="s">
        <v>69</v>
      </c>
      <c r="B66" s="1" t="s">
        <v>68</v>
      </c>
      <c r="C66" s="1" t="s">
        <v>118</v>
      </c>
      <c r="D66" s="1" t="s">
        <v>4</v>
      </c>
      <c r="E66" s="20" t="b">
        <v>1</v>
      </c>
    </row>
    <row r="67" spans="1:5" x14ac:dyDescent="0.25">
      <c r="A67" s="1" t="s">
        <v>70</v>
      </c>
      <c r="B67" s="1" t="s">
        <v>68</v>
      </c>
      <c r="C67" s="1" t="s">
        <v>116</v>
      </c>
      <c r="D67" s="1" t="s">
        <v>4</v>
      </c>
      <c r="E67" s="20">
        <v>10</v>
      </c>
    </row>
    <row r="68" spans="1:5" x14ac:dyDescent="0.25">
      <c r="A68" s="1" t="s">
        <v>71</v>
      </c>
      <c r="B68" s="1" t="s">
        <v>68</v>
      </c>
      <c r="C68" s="1" t="s">
        <v>118</v>
      </c>
      <c r="D68" s="1" t="s">
        <v>4</v>
      </c>
      <c r="E68" s="20" t="b">
        <v>0</v>
      </c>
    </row>
    <row r="69" spans="1:5" x14ac:dyDescent="0.25">
      <c r="A69" s="1" t="s">
        <v>72</v>
      </c>
      <c r="B69" s="1" t="s">
        <v>68</v>
      </c>
      <c r="C69" s="2" t="s">
        <v>117</v>
      </c>
      <c r="D69" s="1" t="s">
        <v>4</v>
      </c>
      <c r="E69" s="20">
        <v>0.11</v>
      </c>
    </row>
    <row r="70" spans="1:5" x14ac:dyDescent="0.25">
      <c r="A70" s="1" t="s">
        <v>73</v>
      </c>
      <c r="B70" s="1" t="s">
        <v>68</v>
      </c>
      <c r="C70" s="2" t="s">
        <v>117</v>
      </c>
      <c r="D70" s="1" t="s">
        <v>4</v>
      </c>
      <c r="E70" s="20">
        <v>9.5000000000000001E-2</v>
      </c>
    </row>
    <row r="71" spans="1:5" x14ac:dyDescent="0.25">
      <c r="A71" s="1" t="s">
        <v>74</v>
      </c>
      <c r="B71" s="1" t="s">
        <v>68</v>
      </c>
      <c r="C71" s="2" t="s">
        <v>117</v>
      </c>
      <c r="D71" s="1" t="s">
        <v>4</v>
      </c>
      <c r="E71" s="20" t="s">
        <v>120</v>
      </c>
    </row>
    <row r="72" spans="1:5" x14ac:dyDescent="0.25">
      <c r="A72" s="1" t="s">
        <v>75</v>
      </c>
      <c r="B72" s="1" t="s">
        <v>68</v>
      </c>
      <c r="C72" s="2" t="s">
        <v>117</v>
      </c>
      <c r="D72" s="1" t="s">
        <v>4</v>
      </c>
      <c r="E72" s="20" t="s">
        <v>120</v>
      </c>
    </row>
    <row r="73" spans="1:5" x14ac:dyDescent="0.25">
      <c r="A73" s="1" t="s">
        <v>76</v>
      </c>
      <c r="B73" s="1" t="s">
        <v>68</v>
      </c>
      <c r="C73" s="2" t="s">
        <v>117</v>
      </c>
      <c r="D73" s="1" t="s">
        <v>4</v>
      </c>
      <c r="E73" s="20" t="s">
        <v>120</v>
      </c>
    </row>
    <row r="74" spans="1:5" x14ac:dyDescent="0.25">
      <c r="A74" s="1" t="s">
        <v>77</v>
      </c>
      <c r="B74" s="1" t="s">
        <v>68</v>
      </c>
      <c r="C74" s="2" t="s">
        <v>117</v>
      </c>
      <c r="D74" s="1" t="s">
        <v>4</v>
      </c>
      <c r="E74" s="20" t="s">
        <v>120</v>
      </c>
    </row>
    <row r="75" spans="1:5" x14ac:dyDescent="0.25">
      <c r="A75" s="1" t="s">
        <v>78</v>
      </c>
      <c r="B75" s="1" t="s">
        <v>79</v>
      </c>
      <c r="C75" s="1" t="s">
        <v>117</v>
      </c>
      <c r="D75" s="1" t="s">
        <v>4</v>
      </c>
      <c r="E75" s="20" t="s">
        <v>155</v>
      </c>
    </row>
    <row r="76" spans="1:5" x14ac:dyDescent="0.25">
      <c r="A76" s="1" t="s">
        <v>80</v>
      </c>
      <c r="B76" s="1" t="s">
        <v>79</v>
      </c>
      <c r="C76" s="1" t="s">
        <v>116</v>
      </c>
      <c r="D76" s="1" t="s">
        <v>4</v>
      </c>
      <c r="E76" s="20">
        <v>170</v>
      </c>
    </row>
    <row r="77" spans="1:5" x14ac:dyDescent="0.25">
      <c r="A77" s="1" t="s">
        <v>81</v>
      </c>
      <c r="B77" s="1" t="s">
        <v>79</v>
      </c>
      <c r="C77" s="1" t="s">
        <v>117</v>
      </c>
      <c r="D77" s="1" t="s">
        <v>4</v>
      </c>
      <c r="E77" s="20">
        <v>420</v>
      </c>
    </row>
    <row r="78" spans="1:5" x14ac:dyDescent="0.25">
      <c r="A78" s="1" t="s">
        <v>82</v>
      </c>
      <c r="B78" s="1" t="s">
        <v>79</v>
      </c>
      <c r="C78" s="1" t="s">
        <v>117</v>
      </c>
      <c r="D78" s="1" t="s">
        <v>4</v>
      </c>
      <c r="E78" s="20">
        <v>1.65</v>
      </c>
    </row>
    <row r="79" spans="1:5" x14ac:dyDescent="0.25">
      <c r="A79" s="1" t="s">
        <v>83</v>
      </c>
      <c r="B79" s="1" t="s">
        <v>79</v>
      </c>
      <c r="C79" s="1" t="s">
        <v>117</v>
      </c>
      <c r="D79" s="1" t="s">
        <v>4</v>
      </c>
      <c r="E79" s="20">
        <v>210</v>
      </c>
    </row>
    <row r="80" spans="1:5" x14ac:dyDescent="0.25">
      <c r="A80" s="1" t="s">
        <v>125</v>
      </c>
      <c r="B80" s="1" t="s">
        <v>84</v>
      </c>
      <c r="C80" s="1" t="s">
        <v>117</v>
      </c>
      <c r="D80" s="1" t="s">
        <v>4</v>
      </c>
      <c r="E80" s="20">
        <v>4.3999999999999997E-2</v>
      </c>
    </row>
    <row r="81" spans="1:5" x14ac:dyDescent="0.25">
      <c r="A81" s="1" t="s">
        <v>126</v>
      </c>
      <c r="B81" s="1" t="s">
        <v>84</v>
      </c>
      <c r="C81" s="1" t="s">
        <v>117</v>
      </c>
      <c r="D81" s="1" t="s">
        <v>4</v>
      </c>
      <c r="E81" s="20">
        <v>0.20499999999999999</v>
      </c>
    </row>
    <row r="82" spans="1:5" x14ac:dyDescent="0.25">
      <c r="A82" s="1" t="s">
        <v>127</v>
      </c>
      <c r="B82" s="1" t="s">
        <v>84</v>
      </c>
      <c r="C82" s="1" t="s">
        <v>117</v>
      </c>
      <c r="D82" s="1" t="s">
        <v>4</v>
      </c>
      <c r="E82" s="20">
        <v>30.4</v>
      </c>
    </row>
    <row r="83" spans="1:5" x14ac:dyDescent="0.25">
      <c r="A83" s="1" t="s">
        <v>128</v>
      </c>
      <c r="B83" s="1" t="s">
        <v>84</v>
      </c>
      <c r="C83" s="1" t="s">
        <v>117</v>
      </c>
      <c r="D83" s="1" t="s">
        <v>4</v>
      </c>
      <c r="E83" s="22">
        <v>4.3600000000000003</v>
      </c>
    </row>
    <row r="84" spans="1:5" x14ac:dyDescent="0.25">
      <c r="A84" s="1" t="s">
        <v>129</v>
      </c>
      <c r="B84" s="1" t="s">
        <v>84</v>
      </c>
      <c r="C84" s="1" t="s">
        <v>117</v>
      </c>
      <c r="D84" s="1" t="s">
        <v>4</v>
      </c>
      <c r="E84" s="22">
        <v>99.38</v>
      </c>
    </row>
    <row r="85" spans="1:5" x14ac:dyDescent="0.25">
      <c r="A85" s="1" t="s">
        <v>130</v>
      </c>
      <c r="B85" s="1" t="s">
        <v>84</v>
      </c>
      <c r="C85" s="1" t="s">
        <v>117</v>
      </c>
      <c r="D85" s="1" t="s">
        <v>4</v>
      </c>
      <c r="E85" s="22">
        <v>5.75</v>
      </c>
    </row>
    <row r="86" spans="1:5" x14ac:dyDescent="0.25">
      <c r="A86" s="1" t="s">
        <v>131</v>
      </c>
      <c r="B86" s="1" t="s">
        <v>84</v>
      </c>
      <c r="C86" s="1" t="s">
        <v>117</v>
      </c>
      <c r="D86" s="1" t="s">
        <v>4</v>
      </c>
      <c r="E86" s="22">
        <v>1.2</v>
      </c>
    </row>
    <row r="87" spans="1:5" x14ac:dyDescent="0.25">
      <c r="A87" s="1" t="s">
        <v>132</v>
      </c>
      <c r="B87" s="1" t="s">
        <v>84</v>
      </c>
      <c r="C87" s="1" t="s">
        <v>117</v>
      </c>
      <c r="D87" s="1" t="s">
        <v>4</v>
      </c>
      <c r="E87" s="22">
        <v>5.367</v>
      </c>
    </row>
    <row r="88" spans="1:5" x14ac:dyDescent="0.25">
      <c r="A88" s="1" t="s">
        <v>133</v>
      </c>
      <c r="B88" s="1" t="s">
        <v>84</v>
      </c>
      <c r="C88" s="1" t="s">
        <v>117</v>
      </c>
      <c r="D88" s="1" t="s">
        <v>4</v>
      </c>
      <c r="E88" s="22">
        <v>0.93</v>
      </c>
    </row>
    <row r="89" spans="1:5" x14ac:dyDescent="0.25">
      <c r="A89" s="1" t="s">
        <v>85</v>
      </c>
      <c r="B89" s="1" t="s">
        <v>86</v>
      </c>
      <c r="C89" s="1" t="s">
        <v>117</v>
      </c>
      <c r="D89" s="1" t="s">
        <v>4</v>
      </c>
      <c r="E89" s="20">
        <v>0.34</v>
      </c>
    </row>
    <row r="90" spans="1:5" x14ac:dyDescent="0.25">
      <c r="A90" s="1" t="s">
        <v>87</v>
      </c>
      <c r="B90" s="1" t="s">
        <v>88</v>
      </c>
      <c r="C90" s="1" t="s">
        <v>117</v>
      </c>
      <c r="D90" s="1" t="s">
        <v>4</v>
      </c>
      <c r="E90" s="20">
        <v>0.6</v>
      </c>
    </row>
    <row r="91" spans="1:5" x14ac:dyDescent="0.25">
      <c r="A91" s="1" t="s">
        <v>89</v>
      </c>
      <c r="B91" s="1" t="s">
        <v>88</v>
      </c>
      <c r="C91" s="1" t="s">
        <v>117</v>
      </c>
      <c r="D91" s="1" t="s">
        <v>4</v>
      </c>
      <c r="E91" s="20" t="s">
        <v>120</v>
      </c>
    </row>
    <row r="92" spans="1:5" x14ac:dyDescent="0.25">
      <c r="A92" s="1" t="s">
        <v>90</v>
      </c>
      <c r="B92" s="1" t="s">
        <v>88</v>
      </c>
      <c r="C92" s="1" t="s">
        <v>117</v>
      </c>
      <c r="D92" s="1" t="s">
        <v>4</v>
      </c>
      <c r="E92" s="20" t="s">
        <v>120</v>
      </c>
    </row>
    <row r="93" spans="1:5" x14ac:dyDescent="0.25">
      <c r="A93" s="1" t="s">
        <v>91</v>
      </c>
      <c r="B93" s="1" t="s">
        <v>88</v>
      </c>
      <c r="C93" s="1" t="s">
        <v>117</v>
      </c>
      <c r="D93" s="1" t="s">
        <v>4</v>
      </c>
      <c r="E93" s="20" t="s">
        <v>120</v>
      </c>
    </row>
    <row r="94" spans="1:5" x14ac:dyDescent="0.25">
      <c r="A94" s="1" t="s">
        <v>92</v>
      </c>
      <c r="B94" s="1" t="s">
        <v>93</v>
      </c>
      <c r="C94" s="1" t="s">
        <v>117</v>
      </c>
      <c r="D94" s="1" t="s">
        <v>4</v>
      </c>
      <c r="E94" s="20" t="s">
        <v>120</v>
      </c>
    </row>
    <row r="95" spans="1:5" x14ac:dyDescent="0.25">
      <c r="A95" s="1" t="s">
        <v>95</v>
      </c>
      <c r="B95" s="1" t="s">
        <v>94</v>
      </c>
      <c r="C95" s="1" t="s">
        <v>117</v>
      </c>
      <c r="D95" s="1" t="s">
        <v>4</v>
      </c>
      <c r="E95" s="20">
        <v>1.7000000000000001E-2</v>
      </c>
    </row>
    <row r="96" spans="1:5" x14ac:dyDescent="0.25">
      <c r="A96" s="1" t="s">
        <v>96</v>
      </c>
      <c r="B96" s="1" t="s">
        <v>94</v>
      </c>
      <c r="C96" s="1" t="s">
        <v>117</v>
      </c>
      <c r="D96" s="1" t="s">
        <v>4</v>
      </c>
      <c r="E96" s="20">
        <v>0.6</v>
      </c>
    </row>
    <row r="97" spans="1:5" x14ac:dyDescent="0.25">
      <c r="A97" s="1" t="s">
        <v>134</v>
      </c>
      <c r="B97" s="1" t="s">
        <v>97</v>
      </c>
      <c r="C97" s="1" t="s">
        <v>117</v>
      </c>
      <c r="D97" s="1" t="s">
        <v>4</v>
      </c>
      <c r="E97" s="20">
        <v>23.7</v>
      </c>
    </row>
    <row r="98" spans="1:5" x14ac:dyDescent="0.25">
      <c r="A98" s="1" t="s">
        <v>135</v>
      </c>
      <c r="B98" s="1" t="s">
        <v>97</v>
      </c>
      <c r="C98" s="1" t="s">
        <v>117</v>
      </c>
      <c r="D98" s="1" t="s">
        <v>4</v>
      </c>
      <c r="E98" s="20">
        <v>281.38499999999999</v>
      </c>
    </row>
    <row r="99" spans="1:5" x14ac:dyDescent="0.25">
      <c r="A99" s="1" t="s">
        <v>98</v>
      </c>
      <c r="B99" s="1" t="s">
        <v>99</v>
      </c>
      <c r="C99" s="1" t="s">
        <v>117</v>
      </c>
      <c r="D99" s="1" t="s">
        <v>4</v>
      </c>
      <c r="E99" s="20">
        <v>0.77063899999999996</v>
      </c>
    </row>
    <row r="100" spans="1:5" x14ac:dyDescent="0.25">
      <c r="A100" s="1" t="s">
        <v>100</v>
      </c>
      <c r="B100" s="1" t="s">
        <v>99</v>
      </c>
      <c r="C100" s="1" t="s">
        <v>117</v>
      </c>
      <c r="D100" s="1" t="s">
        <v>4</v>
      </c>
      <c r="E100" s="20">
        <v>0.8</v>
      </c>
    </row>
    <row r="101" spans="1:5" x14ac:dyDescent="0.25">
      <c r="A101" s="1" t="s">
        <v>101</v>
      </c>
      <c r="B101" s="1" t="s">
        <v>99</v>
      </c>
      <c r="C101" s="1" t="s">
        <v>117</v>
      </c>
      <c r="D101" s="1" t="s">
        <v>4</v>
      </c>
      <c r="E101" s="20" t="s">
        <v>136</v>
      </c>
    </row>
    <row r="102" spans="1:5" x14ac:dyDescent="0.25">
      <c r="A102" s="1" t="s">
        <v>102</v>
      </c>
      <c r="B102" s="1" t="s">
        <v>99</v>
      </c>
      <c r="C102" s="1" t="s">
        <v>117</v>
      </c>
      <c r="D102" s="1" t="s">
        <v>4</v>
      </c>
      <c r="E102" s="20">
        <v>0.4</v>
      </c>
    </row>
    <row r="103" spans="1:5" x14ac:dyDescent="0.25">
      <c r="A103" s="1" t="s">
        <v>103</v>
      </c>
      <c r="B103" s="1" t="s">
        <v>99</v>
      </c>
      <c r="C103" s="1" t="s">
        <v>116</v>
      </c>
      <c r="D103" s="1" t="s">
        <v>4</v>
      </c>
      <c r="E103" s="20">
        <v>24</v>
      </c>
    </row>
    <row r="104" spans="1:5" x14ac:dyDescent="0.25">
      <c r="A104" s="1" t="s">
        <v>104</v>
      </c>
      <c r="B104" s="1" t="s">
        <v>99</v>
      </c>
      <c r="C104" s="1" t="s">
        <v>117</v>
      </c>
      <c r="D104" s="1" t="s">
        <v>4</v>
      </c>
      <c r="E104" s="20" t="s">
        <v>120</v>
      </c>
    </row>
    <row r="105" spans="1:5" x14ac:dyDescent="0.25">
      <c r="A105" s="1" t="s">
        <v>105</v>
      </c>
      <c r="B105" s="1" t="s">
        <v>106</v>
      </c>
      <c r="C105" s="1" t="s">
        <v>117</v>
      </c>
      <c r="D105" s="1" t="s">
        <v>4</v>
      </c>
      <c r="E105" s="20" t="s">
        <v>120</v>
      </c>
    </row>
    <row r="106" spans="1:5" x14ac:dyDescent="0.25">
      <c r="A106" s="1" t="s">
        <v>107</v>
      </c>
      <c r="B106" s="1" t="s">
        <v>106</v>
      </c>
      <c r="C106" s="1" t="s">
        <v>117</v>
      </c>
      <c r="D106" s="1" t="s">
        <v>4</v>
      </c>
      <c r="E106" s="20" t="s">
        <v>120</v>
      </c>
    </row>
    <row r="107" spans="1:5" x14ac:dyDescent="0.25">
      <c r="A107" s="1" t="s">
        <v>108</v>
      </c>
      <c r="B107" s="1" t="s">
        <v>106</v>
      </c>
      <c r="C107" s="1" t="s">
        <v>117</v>
      </c>
      <c r="D107" s="1" t="s">
        <v>4</v>
      </c>
      <c r="E107" s="20">
        <v>0</v>
      </c>
    </row>
    <row r="108" spans="1:5" x14ac:dyDescent="0.25">
      <c r="A108" s="1" t="s">
        <v>109</v>
      </c>
      <c r="B108" s="1" t="s">
        <v>106</v>
      </c>
      <c r="C108" s="1" t="s">
        <v>117</v>
      </c>
      <c r="D108" s="1" t="s">
        <v>4</v>
      </c>
      <c r="E108" s="20" t="s">
        <v>120</v>
      </c>
    </row>
    <row r="109" spans="1:5" x14ac:dyDescent="0.25">
      <c r="A109" s="1" t="s">
        <v>110</v>
      </c>
      <c r="B109" s="1" t="s">
        <v>106</v>
      </c>
      <c r="C109" s="1" t="s">
        <v>117</v>
      </c>
      <c r="D109" s="1" t="s">
        <v>4</v>
      </c>
      <c r="E109" s="20">
        <v>0</v>
      </c>
    </row>
    <row r="110" spans="1:5" x14ac:dyDescent="0.25">
      <c r="A110" s="1" t="s">
        <v>156</v>
      </c>
      <c r="B110" s="1" t="s">
        <v>59</v>
      </c>
      <c r="C110" s="1" t="s">
        <v>117</v>
      </c>
      <c r="D110" s="1" t="s">
        <v>12</v>
      </c>
      <c r="E110" s="21">
        <v>55</v>
      </c>
    </row>
    <row r="111" spans="1:5" x14ac:dyDescent="0.25">
      <c r="A111" s="1" t="s">
        <v>157</v>
      </c>
      <c r="B111" s="1" t="s">
        <v>59</v>
      </c>
      <c r="C111" s="1" t="s">
        <v>117</v>
      </c>
      <c r="D111" s="1" t="s">
        <v>4</v>
      </c>
      <c r="E111" s="20">
        <v>0.1</v>
      </c>
    </row>
    <row r="112" spans="1:5" x14ac:dyDescent="0.25">
      <c r="A112" s="1" t="s">
        <v>158</v>
      </c>
      <c r="B112" s="1" t="s">
        <v>59</v>
      </c>
      <c r="C112" s="1" t="s">
        <v>117</v>
      </c>
      <c r="D112" s="1" t="s">
        <v>4</v>
      </c>
      <c r="E112" s="20">
        <v>0.75</v>
      </c>
    </row>
    <row r="113" spans="1:2" ht="15.75" thickBot="1" x14ac:dyDescent="0.3"/>
    <row r="114" spans="1:2" x14ac:dyDescent="0.25">
      <c r="A114" s="3" t="s">
        <v>111</v>
      </c>
      <c r="B114" s="3">
        <f>COUNTIF(D:D,"Yes")</f>
        <v>7</v>
      </c>
    </row>
    <row r="115" spans="1:2" x14ac:dyDescent="0.25">
      <c r="A115" t="s">
        <v>112</v>
      </c>
      <c r="B115">
        <f>COUNTIF(D:D,"Unsure")</f>
        <v>0</v>
      </c>
    </row>
    <row r="116" spans="1:2" x14ac:dyDescent="0.25">
      <c r="A116" t="s">
        <v>113</v>
      </c>
      <c r="B116">
        <f>SUM(B114:B115)</f>
        <v>7</v>
      </c>
    </row>
    <row r="117" spans="1:2" x14ac:dyDescent="0.25">
      <c r="A117" t="s">
        <v>114</v>
      </c>
      <c r="B117">
        <f>COUNTIF(D:D,"No")</f>
        <v>104</v>
      </c>
    </row>
  </sheetData>
  <conditionalFormatting sqref="B114:B115 D115:D1048576">
    <cfRule type="containsText" dxfId="5" priority="13" operator="containsText" text="Unsure">
      <formula>NOT(ISERROR(SEARCH("Unsure",B114)))</formula>
    </cfRule>
    <cfRule type="containsText" dxfId="4" priority="14" operator="containsText" text="No">
      <formula>NOT(ISERROR(SEARCH("No",B114)))</formula>
    </cfRule>
    <cfRule type="containsText" dxfId="3" priority="15" operator="containsText" text="Yes">
      <formula>NOT(ISERROR(SEARCH("Yes",B114)))</formula>
    </cfRule>
  </conditionalFormatting>
  <conditionalFormatting sqref="D1:D112 B117">
    <cfRule type="containsText" dxfId="2" priority="10" operator="containsText" text="Unsure">
      <formula>NOT(ISERROR(SEARCH("Unsure",B1)))</formula>
    </cfRule>
    <cfRule type="containsText" dxfId="1" priority="11" operator="containsText" text="No">
      <formula>NOT(ISERROR(SEARCH("No",B1)))</formula>
    </cfRule>
    <cfRule type="containsText" dxfId="0" priority="12" operator="containsText" text="Yes">
      <formula>NOT(ISERROR(SEARCH("Yes",B1)))</formula>
    </cfRule>
  </conditionalFormatting>
  <pageMargins left="0.7" right="0.7" top="0.75" bottom="0.75" header="0.3" footer="0.3"/>
  <pageSetup orientation="portrait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C93D-4265-4522-8325-C11ED82DC299}">
  <dimension ref="A1:Y26"/>
  <sheetViews>
    <sheetView topLeftCell="D1" workbookViewId="0">
      <selection activeCell="G18" sqref="G18"/>
    </sheetView>
  </sheetViews>
  <sheetFormatPr defaultRowHeight="15" x14ac:dyDescent="0.25"/>
  <cols>
    <col min="23" max="23" width="20.28515625" bestFit="1" customWidth="1"/>
    <col min="24" max="24" width="25.7109375" bestFit="1" customWidth="1"/>
  </cols>
  <sheetData>
    <row r="1" spans="1:25" ht="30.75" thickBot="1" x14ac:dyDescent="0.3">
      <c r="A1" s="6" t="s">
        <v>137</v>
      </c>
      <c r="B1" s="7" t="s">
        <v>138</v>
      </c>
      <c r="C1" s="7" t="s">
        <v>139</v>
      </c>
      <c r="D1" s="7" t="s">
        <v>140</v>
      </c>
      <c r="E1" s="7" t="s">
        <v>161</v>
      </c>
      <c r="F1" s="7" t="s">
        <v>162</v>
      </c>
      <c r="G1" s="8"/>
      <c r="Q1" t="s">
        <v>163</v>
      </c>
      <c r="T1" t="s">
        <v>137</v>
      </c>
      <c r="V1" t="s">
        <v>164</v>
      </c>
      <c r="W1" t="s">
        <v>165</v>
      </c>
      <c r="X1" t="s">
        <v>170</v>
      </c>
      <c r="Y1" t="s">
        <v>171</v>
      </c>
    </row>
    <row r="2" spans="1:25" ht="30.75" thickBot="1" x14ac:dyDescent="0.3">
      <c r="A2" s="9" t="s">
        <v>141</v>
      </c>
      <c r="B2" s="4">
        <v>17</v>
      </c>
      <c r="C2" s="4">
        <v>30</v>
      </c>
      <c r="D2" s="4">
        <v>23.7</v>
      </c>
      <c r="E2" s="4">
        <v>1</v>
      </c>
      <c r="F2" s="4">
        <v>31</v>
      </c>
      <c r="G2" s="10"/>
      <c r="I2" s="24" t="s">
        <v>154</v>
      </c>
      <c r="T2" t="s">
        <v>141</v>
      </c>
      <c r="U2">
        <v>1</v>
      </c>
      <c r="V2" s="25">
        <v>10</v>
      </c>
      <c r="W2">
        <v>68</v>
      </c>
      <c r="X2">
        <f>4.311404 + 9.00363*U2 - 4.260053*U2^2 + 1.047573*U2^3 - 0.1054179*U2^4 + 0.003565934*U2^5</f>
        <v>10.000702033999996</v>
      </c>
      <c r="Y2">
        <f>ABS(V2-X2)</f>
        <v>7.0203399999613225E-4</v>
      </c>
    </row>
    <row r="3" spans="1:25" ht="30.75" thickBot="1" x14ac:dyDescent="0.3">
      <c r="A3" s="11" t="s">
        <v>142</v>
      </c>
      <c r="B3" s="5">
        <v>18</v>
      </c>
      <c r="C3" s="5">
        <v>32</v>
      </c>
      <c r="D3" s="5">
        <v>25.2</v>
      </c>
      <c r="E3" s="5">
        <v>32</v>
      </c>
      <c r="F3" s="5">
        <v>59</v>
      </c>
      <c r="G3" s="12"/>
      <c r="T3" t="s">
        <v>142</v>
      </c>
      <c r="U3">
        <v>2</v>
      </c>
      <c r="V3" s="25">
        <v>12</v>
      </c>
      <c r="W3">
        <v>63</v>
      </c>
      <c r="X3">
        <f t="shared" ref="X3:X13" si="0">4.311404 + 9.00363*U3 - 4.260053*U3^2 + 1.047573*U3^3 - 0.1054179*U3^4 + 0.003565934*U3^5</f>
        <v>12.086459487999999</v>
      </c>
      <c r="Y3">
        <f t="shared" ref="Y3:Y13" si="1">ABS(V3-X3)</f>
        <v>8.6459487999999141E-2</v>
      </c>
    </row>
    <row r="4" spans="1:25" ht="15.75" thickBot="1" x14ac:dyDescent="0.3">
      <c r="A4" s="9" t="s">
        <v>143</v>
      </c>
      <c r="B4" s="4">
        <v>19</v>
      </c>
      <c r="C4" s="4">
        <v>34</v>
      </c>
      <c r="D4" s="4">
        <v>26.6</v>
      </c>
      <c r="E4" s="4">
        <v>60</v>
      </c>
      <c r="F4" s="4">
        <v>90</v>
      </c>
      <c r="G4" s="10"/>
      <c r="T4" t="s">
        <v>143</v>
      </c>
      <c r="U4">
        <v>3</v>
      </c>
      <c r="V4" s="25">
        <v>13.6</v>
      </c>
      <c r="W4">
        <v>58</v>
      </c>
      <c r="X4">
        <f t="shared" si="0"/>
        <v>13.593960062000001</v>
      </c>
      <c r="Y4">
        <f t="shared" si="1"/>
        <v>6.0399379999989122E-3</v>
      </c>
    </row>
    <row r="5" spans="1:25" ht="15.75" thickBot="1" x14ac:dyDescent="0.3">
      <c r="A5" s="11" t="s">
        <v>144</v>
      </c>
      <c r="B5" s="5">
        <v>21</v>
      </c>
      <c r="C5" s="5">
        <v>36</v>
      </c>
      <c r="D5" s="5">
        <v>28.4</v>
      </c>
      <c r="E5" s="5">
        <v>91</v>
      </c>
      <c r="F5" s="5">
        <v>120</v>
      </c>
      <c r="G5" s="12"/>
      <c r="T5" t="s">
        <v>144</v>
      </c>
      <c r="U5">
        <v>4</v>
      </c>
      <c r="V5" s="25">
        <v>15.8</v>
      </c>
      <c r="W5">
        <v>60</v>
      </c>
      <c r="X5">
        <f t="shared" si="0"/>
        <v>15.874282016000006</v>
      </c>
      <c r="Y5">
        <f t="shared" si="1"/>
        <v>7.4282016000005058E-2</v>
      </c>
    </row>
    <row r="6" spans="1:25" ht="15.75" thickBot="1" x14ac:dyDescent="0.3">
      <c r="A6" s="9" t="s">
        <v>145</v>
      </c>
      <c r="B6" s="4">
        <v>23</v>
      </c>
      <c r="C6" s="4">
        <v>36</v>
      </c>
      <c r="D6" s="4">
        <v>29.6</v>
      </c>
      <c r="E6" s="4">
        <v>121</v>
      </c>
      <c r="F6" s="4">
        <v>151</v>
      </c>
      <c r="G6" s="10"/>
      <c r="T6" t="s">
        <v>145</v>
      </c>
      <c r="U6">
        <v>5</v>
      </c>
      <c r="V6" s="25">
        <v>19</v>
      </c>
      <c r="W6">
        <v>62</v>
      </c>
      <c r="X6">
        <f t="shared" si="0"/>
        <v>19.032210250000013</v>
      </c>
      <c r="Y6">
        <f t="shared" si="1"/>
        <v>3.2210250000012763E-2</v>
      </c>
    </row>
    <row r="7" spans="1:25" ht="15.75" thickBot="1" x14ac:dyDescent="0.3">
      <c r="A7" s="11" t="s">
        <v>146</v>
      </c>
      <c r="B7" s="5">
        <v>24</v>
      </c>
      <c r="C7" s="5">
        <v>35</v>
      </c>
      <c r="D7" s="5">
        <v>29.2</v>
      </c>
      <c r="E7" s="5">
        <v>152</v>
      </c>
      <c r="F7" s="5">
        <v>181</v>
      </c>
      <c r="G7" s="12"/>
      <c r="T7" t="s">
        <v>146</v>
      </c>
      <c r="U7">
        <v>6</v>
      </c>
      <c r="V7" s="25">
        <v>22.4</v>
      </c>
      <c r="W7">
        <v>55</v>
      </c>
      <c r="X7">
        <f t="shared" si="0"/>
        <v>22.354148384000037</v>
      </c>
      <c r="Y7">
        <f t="shared" si="1"/>
        <v>4.5851615999961126E-2</v>
      </c>
    </row>
    <row r="8" spans="1:25" ht="15.75" thickBot="1" x14ac:dyDescent="0.3">
      <c r="A8" s="9" t="s">
        <v>147</v>
      </c>
      <c r="B8" s="4">
        <v>23</v>
      </c>
      <c r="C8" s="4">
        <v>35</v>
      </c>
      <c r="D8" s="4">
        <v>29.2</v>
      </c>
      <c r="E8" s="4">
        <v>182</v>
      </c>
      <c r="F8" s="4">
        <v>212</v>
      </c>
      <c r="G8" s="10"/>
      <c r="T8" t="s">
        <v>147</v>
      </c>
      <c r="U8">
        <v>7</v>
      </c>
      <c r="V8" s="25">
        <v>24.7</v>
      </c>
      <c r="W8">
        <v>46</v>
      </c>
      <c r="X8">
        <f t="shared" si="0"/>
        <v>24.736030837999976</v>
      </c>
      <c r="Y8">
        <f t="shared" si="1"/>
        <v>3.6030837999977194E-2</v>
      </c>
    </row>
    <row r="9" spans="1:25" ht="30.75" thickBot="1" x14ac:dyDescent="0.3">
      <c r="A9" s="11" t="s">
        <v>148</v>
      </c>
      <c r="B9" s="5">
        <v>23</v>
      </c>
      <c r="C9" s="5">
        <v>35</v>
      </c>
      <c r="D9" s="5">
        <v>29.2</v>
      </c>
      <c r="E9" s="5">
        <v>213</v>
      </c>
      <c r="F9" s="5">
        <v>243</v>
      </c>
      <c r="G9" s="12"/>
      <c r="T9" t="s">
        <v>148</v>
      </c>
      <c r="U9">
        <v>8</v>
      </c>
      <c r="V9" s="25">
        <v>25.2</v>
      </c>
      <c r="W9">
        <v>49</v>
      </c>
      <c r="X9">
        <f t="shared" si="0"/>
        <v>25.111234912000057</v>
      </c>
      <c r="Y9">
        <f t="shared" si="1"/>
        <v>8.8765087999941983E-2</v>
      </c>
    </row>
    <row r="10" spans="1:25" ht="30.75" thickBot="1" x14ac:dyDescent="0.3">
      <c r="A10" s="9" t="s">
        <v>149</v>
      </c>
      <c r="B10" s="4">
        <v>23</v>
      </c>
      <c r="C10" s="4">
        <v>35</v>
      </c>
      <c r="D10" s="4">
        <v>28.9</v>
      </c>
      <c r="E10" s="4">
        <v>244</v>
      </c>
      <c r="F10" s="4">
        <v>273</v>
      </c>
      <c r="G10" s="10"/>
      <c r="T10" t="s">
        <v>149</v>
      </c>
      <c r="U10">
        <v>9</v>
      </c>
      <c r="V10" s="25">
        <v>22.7</v>
      </c>
      <c r="W10">
        <v>49</v>
      </c>
      <c r="X10">
        <f t="shared" si="0"/>
        <v>22.87849286600013</v>
      </c>
      <c r="Y10">
        <f t="shared" si="1"/>
        <v>0.17849286600013059</v>
      </c>
    </row>
    <row r="11" spans="1:25" ht="30.75" thickBot="1" x14ac:dyDescent="0.3">
      <c r="A11" s="11" t="s">
        <v>150</v>
      </c>
      <c r="B11" s="5">
        <v>22</v>
      </c>
      <c r="C11" s="5">
        <v>33</v>
      </c>
      <c r="D11" s="5">
        <v>27.3</v>
      </c>
      <c r="E11" s="5">
        <v>274</v>
      </c>
      <c r="F11" s="5">
        <v>304</v>
      </c>
      <c r="G11" s="12"/>
      <c r="T11" t="s">
        <v>150</v>
      </c>
      <c r="U11">
        <v>10</v>
      </c>
      <c r="V11" s="25">
        <v>18.5</v>
      </c>
      <c r="W11">
        <v>54</v>
      </c>
      <c r="X11">
        <f t="shared" si="0"/>
        <v>18.329804000000252</v>
      </c>
      <c r="Y11">
        <f t="shared" si="1"/>
        <v>0.17019599999974844</v>
      </c>
    </row>
    <row r="12" spans="1:25" ht="30.75" thickBot="1" x14ac:dyDescent="0.3">
      <c r="A12" s="9" t="s">
        <v>151</v>
      </c>
      <c r="B12" s="4">
        <v>19</v>
      </c>
      <c r="C12" s="4">
        <v>31</v>
      </c>
      <c r="D12" s="4">
        <v>25.3</v>
      </c>
      <c r="E12" s="4">
        <v>305</v>
      </c>
      <c r="F12" s="4">
        <v>334</v>
      </c>
      <c r="G12" s="10"/>
      <c r="T12" t="s">
        <v>151</v>
      </c>
      <c r="U12">
        <v>11</v>
      </c>
      <c r="V12" s="25">
        <v>13</v>
      </c>
      <c r="W12">
        <v>63</v>
      </c>
      <c r="X12">
        <f t="shared" si="0"/>
        <v>13.078346734000434</v>
      </c>
      <c r="Y12">
        <f t="shared" si="1"/>
        <v>7.8346734000433571E-2</v>
      </c>
    </row>
    <row r="13" spans="1:25" ht="30.75" thickBot="1" x14ac:dyDescent="0.3">
      <c r="A13" s="13" t="s">
        <v>152</v>
      </c>
      <c r="B13" s="14">
        <v>18</v>
      </c>
      <c r="C13" s="14">
        <v>30</v>
      </c>
      <c r="D13" s="14">
        <v>24.4</v>
      </c>
      <c r="E13" s="14">
        <v>335</v>
      </c>
      <c r="F13" s="14">
        <v>365</v>
      </c>
      <c r="G13" s="15"/>
      <c r="T13" t="s">
        <v>152</v>
      </c>
      <c r="U13">
        <v>12</v>
      </c>
      <c r="V13" s="25">
        <v>10.5</v>
      </c>
      <c r="W13">
        <v>66</v>
      </c>
      <c r="X13">
        <f t="shared" si="0"/>
        <v>10.486390688000597</v>
      </c>
      <c r="Y13">
        <f t="shared" si="1"/>
        <v>1.3609311999402962E-2</v>
      </c>
    </row>
    <row r="14" spans="1:25" ht="15.75" thickBot="1" x14ac:dyDescent="0.3">
      <c r="A14" s="16" t="s">
        <v>153</v>
      </c>
      <c r="B14" s="17">
        <v>21</v>
      </c>
      <c r="C14" s="17">
        <v>33.5</v>
      </c>
      <c r="D14" s="17">
        <v>27.2</v>
      </c>
      <c r="E14" s="17"/>
      <c r="F14" s="17"/>
      <c r="G14" s="18"/>
    </row>
    <row r="16" spans="1:25" x14ac:dyDescent="0.25">
      <c r="R16" t="s">
        <v>175</v>
      </c>
    </row>
    <row r="17" spans="4:23" x14ac:dyDescent="0.25">
      <c r="D17">
        <v>1</v>
      </c>
      <c r="E17">
        <v>23.7</v>
      </c>
      <c r="R17" t="s">
        <v>166</v>
      </c>
      <c r="T17" t="s">
        <v>167</v>
      </c>
    </row>
    <row r="18" spans="4:23" x14ac:dyDescent="0.25">
      <c r="D18">
        <v>2</v>
      </c>
      <c r="E18">
        <v>25.2</v>
      </c>
      <c r="R18" t="s">
        <v>168</v>
      </c>
      <c r="T18" t="s">
        <v>169</v>
      </c>
    </row>
    <row r="19" spans="4:23" x14ac:dyDescent="0.25">
      <c r="D19">
        <v>3</v>
      </c>
      <c r="E19">
        <v>26.6</v>
      </c>
    </row>
    <row r="20" spans="4:23" x14ac:dyDescent="0.25">
      <c r="D20">
        <v>4</v>
      </c>
      <c r="E20">
        <v>28.4</v>
      </c>
      <c r="R20" t="s">
        <v>172</v>
      </c>
      <c r="T20" t="s">
        <v>174</v>
      </c>
      <c r="W20" t="s">
        <v>177</v>
      </c>
    </row>
    <row r="21" spans="4:23" x14ac:dyDescent="0.25">
      <c r="D21">
        <v>5</v>
      </c>
      <c r="E21">
        <v>29.6</v>
      </c>
      <c r="R21" t="s">
        <v>173</v>
      </c>
      <c r="T21" t="s">
        <v>176</v>
      </c>
    </row>
    <row r="22" spans="4:23" x14ac:dyDescent="0.25">
      <c r="D22">
        <v>6</v>
      </c>
      <c r="E22">
        <v>29.2</v>
      </c>
      <c r="T22">
        <v>0.55000000000000004</v>
      </c>
    </row>
    <row r="23" spans="4:23" x14ac:dyDescent="0.25">
      <c r="D23">
        <v>9</v>
      </c>
      <c r="E23">
        <v>28.9</v>
      </c>
    </row>
    <row r="24" spans="4:23" x14ac:dyDescent="0.25">
      <c r="D24">
        <v>10</v>
      </c>
      <c r="E24">
        <v>27.3</v>
      </c>
    </row>
    <row r="25" spans="4:23" x14ac:dyDescent="0.25">
      <c r="D25">
        <v>11</v>
      </c>
      <c r="E25">
        <v>25.3</v>
      </c>
    </row>
    <row r="26" spans="4:23" x14ac:dyDescent="0.25">
      <c r="D26">
        <v>12</v>
      </c>
      <c r="E26">
        <v>24.4</v>
      </c>
    </row>
  </sheetData>
  <hyperlinks>
    <hyperlink ref="I2" r:id="rId1" xr:uid="{FCF07788-8D00-4061-94D6-6A0F52E094E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F900-E9AE-4B7B-AEF7-DF1F7C72EF3B}">
  <dimension ref="A1:S370"/>
  <sheetViews>
    <sheetView tabSelected="1" workbookViewId="0">
      <selection activeCell="V20" sqref="V20"/>
    </sheetView>
  </sheetViews>
  <sheetFormatPr defaultRowHeight="15" x14ac:dyDescent="0.25"/>
  <cols>
    <col min="8" max="8" width="11.5703125" bestFit="1" customWidth="1"/>
  </cols>
  <sheetData>
    <row r="1" spans="1:19" x14ac:dyDescent="0.25">
      <c r="A1" t="s">
        <v>178</v>
      </c>
      <c r="C1" t="s">
        <v>181</v>
      </c>
    </row>
    <row r="2" spans="1:19" x14ac:dyDescent="0.25">
      <c r="A2" t="s">
        <v>179</v>
      </c>
      <c r="C2" t="s">
        <v>186</v>
      </c>
    </row>
    <row r="3" spans="1:19" x14ac:dyDescent="0.25">
      <c r="A3" t="s">
        <v>180</v>
      </c>
      <c r="C3" t="s">
        <v>167</v>
      </c>
    </row>
    <row r="4" spans="1:19" x14ac:dyDescent="0.25">
      <c r="E4" t="s">
        <v>187</v>
      </c>
      <c r="R4">
        <v>1</v>
      </c>
      <c r="S4">
        <v>12</v>
      </c>
    </row>
    <row r="5" spans="1:19" x14ac:dyDescent="0.25">
      <c r="A5" t="s">
        <v>182</v>
      </c>
      <c r="B5" t="s">
        <v>183</v>
      </c>
      <c r="C5" t="s">
        <v>184</v>
      </c>
      <c r="D5" t="s">
        <v>185</v>
      </c>
      <c r="E5" t="s">
        <v>188</v>
      </c>
      <c r="R5">
        <v>1</v>
      </c>
      <c r="S5">
        <v>365</v>
      </c>
    </row>
    <row r="6" spans="1:19" x14ac:dyDescent="0.25">
      <c r="A6">
        <v>1</v>
      </c>
      <c r="B6">
        <f>10.7+7.55*SIN(2*PI()*(A6-111)/365)</f>
        <v>3.5398700709081048</v>
      </c>
      <c r="C6">
        <f>23.7 + 281.385 * (A6/365)^(100/49)*(1-A6/365)^(4)</f>
        <v>23.70164197260917</v>
      </c>
      <c r="D6">
        <f>8.98731*10^(-11)*A6^5 - 7.34978*10^(-8) *A6^4 + 0.0000185507 *A6^3 - 0.00162066*A6^2 + 0.100566*A6 + 9.90174</f>
        <v>10.000703817292074</v>
      </c>
      <c r="E6" s="26">
        <v>23.7</v>
      </c>
      <c r="H6" s="26"/>
      <c r="R6" t="s">
        <v>189</v>
      </c>
    </row>
    <row r="7" spans="1:19" x14ac:dyDescent="0.25">
      <c r="A7">
        <v>2</v>
      </c>
      <c r="B7">
        <f t="shared" ref="B7:B70" si="0">10.7+7.55*SIN(2*PI()*(A7-111)/365)</f>
        <v>3.4997084754401344</v>
      </c>
      <c r="C7">
        <f t="shared" ref="C7:C70" si="1">23.7 + 281.385 * (A7/365)^(100/49)*(1-A7/365)^(4)</f>
        <v>23.706682420543981</v>
      </c>
      <c r="D7">
        <f t="shared" ref="D7:D70" si="2">8.98731*10^(-11)*A7^5 - 7.34978*10^(-8) *A7^4 + 0.0000185507 *A7^3 - 0.00162066*A7^2 + 0.100566*A7 + 9.90174</f>
        <v>10.096536592511139</v>
      </c>
      <c r="E7" s="26">
        <v>23.7</v>
      </c>
      <c r="H7" s="26"/>
      <c r="R7" t="s">
        <v>190</v>
      </c>
    </row>
    <row r="8" spans="1:19" x14ac:dyDescent="0.25">
      <c r="A8">
        <v>3</v>
      </c>
      <c r="B8">
        <f t="shared" si="0"/>
        <v>3.4616804817459119</v>
      </c>
      <c r="C8">
        <f t="shared" si="1"/>
        <v>23.715118597394067</v>
      </c>
      <c r="D8">
        <f t="shared" si="2"/>
        <v>10.189346997417363</v>
      </c>
      <c r="E8" s="26">
        <v>23.7</v>
      </c>
      <c r="H8" s="26"/>
    </row>
    <row r="9" spans="1:19" x14ac:dyDescent="0.25">
      <c r="A9">
        <v>4</v>
      </c>
      <c r="B9">
        <f t="shared" si="0"/>
        <v>3.4257973583406756</v>
      </c>
      <c r="C9">
        <f t="shared" si="1"/>
        <v>23.726895711708103</v>
      </c>
      <c r="D9">
        <f t="shared" si="2"/>
        <v>10.279241961393254</v>
      </c>
      <c r="E9" s="26">
        <v>23.7</v>
      </c>
      <c r="H9" s="26"/>
    </row>
    <row r="10" spans="1:19" x14ac:dyDescent="0.25">
      <c r="A10">
        <v>5</v>
      </c>
      <c r="B10">
        <f t="shared" si="0"/>
        <v>3.3920697381683151</v>
      </c>
      <c r="C10">
        <f t="shared" si="1"/>
        <v>23.741941095802563</v>
      </c>
      <c r="D10">
        <f t="shared" si="2"/>
        <v>10.366326682228438</v>
      </c>
      <c r="E10" s="26">
        <v>23.7</v>
      </c>
      <c r="H10" s="26"/>
    </row>
    <row r="11" spans="1:19" x14ac:dyDescent="0.25">
      <c r="A11">
        <v>6</v>
      </c>
      <c r="B11">
        <f t="shared" si="0"/>
        <v>3.3605076154505866</v>
      </c>
      <c r="C11">
        <f t="shared" si="1"/>
        <v>23.760173038763963</v>
      </c>
      <c r="D11">
        <f t="shared" si="2"/>
        <v>10.450704636904426</v>
      </c>
      <c r="E11" s="26">
        <v>23.7</v>
      </c>
      <c r="H11" s="26"/>
    </row>
    <row r="12" spans="1:19" x14ac:dyDescent="0.25">
      <c r="A12">
        <v>7</v>
      </c>
      <c r="B12">
        <f t="shared" si="0"/>
        <v>3.3311203427256189</v>
      </c>
      <c r="C12">
        <f t="shared" si="1"/>
        <v>23.781504644529758</v>
      </c>
      <c r="D12">
        <f t="shared" si="2"/>
        <v>10.532477592379392</v>
      </c>
      <c r="E12" s="26">
        <v>23.7</v>
      </c>
      <c r="H12" s="26"/>
    </row>
    <row r="13" spans="1:19" x14ac:dyDescent="0.25">
      <c r="A13">
        <v>8</v>
      </c>
      <c r="B13">
        <f t="shared" si="0"/>
        <v>3.30391662807655</v>
      </c>
      <c r="C13">
        <f t="shared" si="1"/>
        <v>23.805845896997514</v>
      </c>
      <c r="D13">
        <f t="shared" si="2"/>
        <v>10.611745616372941</v>
      </c>
      <c r="E13" s="26">
        <v>23.7</v>
      </c>
      <c r="H13" s="26"/>
    </row>
    <row r="14" spans="1:19" x14ac:dyDescent="0.25">
      <c r="A14">
        <v>9</v>
      </c>
      <c r="B14">
        <f t="shared" si="0"/>
        <v>3.2789045325511337</v>
      </c>
      <c r="C14">
        <f t="shared" si="1"/>
        <v>23.833104904486071</v>
      </c>
      <c r="D14">
        <f t="shared" si="2"/>
        <v>10.688607088150881</v>
      </c>
      <c r="E14" s="26">
        <v>23.7</v>
      </c>
      <c r="H14" s="26"/>
    </row>
    <row r="15" spans="1:19" x14ac:dyDescent="0.25">
      <c r="A15">
        <v>10</v>
      </c>
      <c r="B15">
        <f t="shared" si="0"/>
        <v>3.2560914677730803</v>
      </c>
      <c r="C15">
        <f t="shared" si="1"/>
        <v>23.863188711086217</v>
      </c>
      <c r="D15">
        <f t="shared" si="2"/>
        <v>10.76315870931</v>
      </c>
      <c r="E15" s="26">
        <v>23.7</v>
      </c>
      <c r="H15" s="26"/>
    </row>
    <row r="16" spans="1:19" x14ac:dyDescent="0.25">
      <c r="A16">
        <v>11</v>
      </c>
      <c r="B16">
        <f t="shared" si="0"/>
        <v>3.2354841937458287</v>
      </c>
      <c r="C16">
        <f t="shared" si="1"/>
        <v>23.896003856201482</v>
      </c>
      <c r="D16">
        <f t="shared" si="2"/>
        <v>10.835495514562828</v>
      </c>
      <c r="E16" s="26">
        <v>23.7</v>
      </c>
      <c r="H16" s="26"/>
    </row>
    <row r="17" spans="1:8" x14ac:dyDescent="0.25">
      <c r="A17">
        <v>12</v>
      </c>
      <c r="B17">
        <f t="shared" si="0"/>
        <v>3.2170888168494169</v>
      </c>
      <c r="C17">
        <f t="shared" si="1"/>
        <v>23.931456776957411</v>
      </c>
      <c r="D17">
        <f t="shared" si="2"/>
        <v>10.90571088252242</v>
      </c>
      <c r="E17" s="26">
        <v>23.7</v>
      </c>
      <c r="H17" s="26"/>
    </row>
    <row r="18" spans="1:8" x14ac:dyDescent="0.25">
      <c r="A18">
        <v>13</v>
      </c>
      <c r="B18">
        <f t="shared" si="0"/>
        <v>3.2009107880310212</v>
      </c>
      <c r="C18">
        <f t="shared" si="1"/>
        <v>23.96945410709769</v>
      </c>
      <c r="D18">
        <f t="shared" si="2"/>
        <v>10.973896546487119</v>
      </c>
      <c r="E18" s="26">
        <v>23.7</v>
      </c>
      <c r="H18" s="26"/>
    </row>
    <row r="19" spans="1:8" x14ac:dyDescent="0.25">
      <c r="A19">
        <v>14</v>
      </c>
      <c r="B19">
        <f t="shared" si="0"/>
        <v>3.1869549011897327</v>
      </c>
      <c r="C19">
        <f t="shared" si="1"/>
        <v>24.009902904694105</v>
      </c>
      <c r="D19">
        <f t="shared" si="2"/>
        <v>11.040142605225334</v>
      </c>
      <c r="E19" s="26">
        <v>23.7</v>
      </c>
      <c r="H19" s="26"/>
    </row>
    <row r="20" spans="1:8" x14ac:dyDescent="0.25">
      <c r="A20">
        <v>15</v>
      </c>
      <c r="B20">
        <f t="shared" si="0"/>
        <v>3.1752252917560151</v>
      </c>
      <c r="C20">
        <f t="shared" si="1"/>
        <v>24.052710829159306</v>
      </c>
      <c r="D20">
        <f t="shared" si="2"/>
        <v>11.104537533760313</v>
      </c>
      <c r="E20" s="26">
        <v>23.7</v>
      </c>
      <c r="H20" s="26"/>
    </row>
    <row r="21" spans="1:8" x14ac:dyDescent="0.25">
      <c r="A21">
        <v>16</v>
      </c>
      <c r="B21">
        <f t="shared" si="0"/>
        <v>3.1657254354662889</v>
      </c>
      <c r="C21">
        <f t="shared" si="1"/>
        <v>24.097786281090443</v>
      </c>
      <c r="D21">
        <f t="shared" si="2"/>
        <v>11.167168194154906</v>
      </c>
      <c r="E21" s="26">
        <v>23.7</v>
      </c>
      <c r="H21" s="26"/>
    </row>
    <row r="22" spans="1:8" x14ac:dyDescent="0.25">
      <c r="A22">
        <v>17</v>
      </c>
      <c r="B22">
        <f t="shared" si="0"/>
        <v>3.1584581473329951</v>
      </c>
      <c r="C22">
        <f t="shared" si="1"/>
        <v>24.145038514186119</v>
      </c>
      <c r="D22">
        <f t="shared" si="2"/>
        <v>11.228119846296346</v>
      </c>
      <c r="E22" s="26">
        <v>23.7</v>
      </c>
      <c r="H22" s="26"/>
    </row>
    <row r="23" spans="1:8" x14ac:dyDescent="0.25">
      <c r="A23">
        <v>18</v>
      </c>
      <c r="B23">
        <f t="shared" si="0"/>
        <v>3.1534255808104517</v>
      </c>
      <c r="C23">
        <f t="shared" si="1"/>
        <v>24.194377725736537</v>
      </c>
      <c r="D23">
        <f t="shared" si="2"/>
        <v>11.28747615868102</v>
      </c>
      <c r="E23" s="26">
        <v>23.7</v>
      </c>
      <c r="H23" s="26"/>
    </row>
    <row r="24" spans="1:8" x14ac:dyDescent="0.25">
      <c r="A24">
        <v>19</v>
      </c>
      <c r="B24">
        <f t="shared" si="0"/>
        <v>3.1506292271567284</v>
      </c>
      <c r="C24">
        <f t="shared" si="1"/>
        <v>24.245715130373334</v>
      </c>
      <c r="D24">
        <f t="shared" si="2"/>
        <v>11.345319219199236</v>
      </c>
      <c r="E24" s="26">
        <v>23.7</v>
      </c>
      <c r="H24" s="26"/>
    </row>
    <row r="25" spans="1:8" x14ac:dyDescent="0.25">
      <c r="A25">
        <v>20</v>
      </c>
      <c r="B25">
        <f t="shared" si="0"/>
        <v>3.1500699149917644</v>
      </c>
      <c r="C25">
        <f t="shared" si="1"/>
        <v>24.298963020532</v>
      </c>
      <c r="D25">
        <f t="shared" si="2"/>
        <v>11.40172954592</v>
      </c>
      <c r="E25" s="26">
        <v>23.7</v>
      </c>
      <c r="H25" s="26"/>
    </row>
    <row r="26" spans="1:8" x14ac:dyDescent="0.25">
      <c r="A26">
        <v>21</v>
      </c>
      <c r="B26">
        <f t="shared" si="0"/>
        <v>3.1517478100518233</v>
      </c>
      <c r="C26">
        <f t="shared" si="1"/>
        <v>24.354034816219649</v>
      </c>
      <c r="D26">
        <f t="shared" si="2"/>
        <v>11.456786097875783</v>
      </c>
      <c r="E26" s="26">
        <v>23.7</v>
      </c>
      <c r="H26" s="26"/>
    </row>
    <row r="27" spans="1:8" x14ac:dyDescent="0.25">
      <c r="A27">
        <v>22</v>
      </c>
      <c r="B27">
        <f t="shared" si="0"/>
        <v>3.1556624151403891</v>
      </c>
      <c r="C27">
        <f t="shared" si="1"/>
        <v>24.410845106068152</v>
      </c>
      <c r="D27">
        <f t="shared" si="2"/>
        <v>11.510566285847299</v>
      </c>
      <c r="E27" s="26">
        <v>23.7</v>
      </c>
      <c r="H27" s="26"/>
    </row>
    <row r="28" spans="1:8" x14ac:dyDescent="0.25">
      <c r="A28">
        <v>23</v>
      </c>
      <c r="B28">
        <f t="shared" si="0"/>
        <v>3.1618125702754893</v>
      </c>
      <c r="C28">
        <f t="shared" si="1"/>
        <v>24.469309681207363</v>
      </c>
      <c r="D28">
        <f t="shared" si="2"/>
        <v>11.563145983148274</v>
      </c>
      <c r="E28" s="26">
        <v>23.7</v>
      </c>
      <c r="H28" s="26"/>
    </row>
    <row r="29" spans="1:8" x14ac:dyDescent="0.25">
      <c r="A29">
        <v>24</v>
      </c>
      <c r="B29">
        <f t="shared" si="0"/>
        <v>3.1701964530334257</v>
      </c>
      <c r="C29">
        <f t="shared" si="1"/>
        <v>24.529345563164362</v>
      </c>
      <c r="D29">
        <f t="shared" si="2"/>
        <v>11.614599536410214</v>
      </c>
      <c r="E29" s="26">
        <v>23.7</v>
      </c>
      <c r="H29" s="26"/>
    </row>
    <row r="30" spans="1:8" x14ac:dyDescent="0.25">
      <c r="A30">
        <v>25</v>
      </c>
      <c r="B30">
        <f t="shared" si="0"/>
        <v>3.1808115790887976</v>
      </c>
      <c r="C30">
        <f t="shared" si="1"/>
        <v>24.590871026747571</v>
      </c>
      <c r="D30">
        <f t="shared" si="2"/>
        <v>11.664999776367187</v>
      </c>
      <c r="E30" s="26">
        <v>23.7</v>
      </c>
      <c r="H30" s="26"/>
    </row>
    <row r="31" spans="1:8" x14ac:dyDescent="0.25">
      <c r="A31">
        <v>26</v>
      </c>
      <c r="B31">
        <f t="shared" si="0"/>
        <v>3.193654802950662</v>
      </c>
      <c r="C31">
        <f t="shared" si="1"/>
        <v>24.653805618686896</v>
      </c>
      <c r="D31">
        <f t="shared" si="2"/>
        <v>11.714418028640585</v>
      </c>
      <c r="E31" s="26">
        <v>23.7</v>
      </c>
      <c r="H31" s="26"/>
    </row>
    <row r="32" spans="1:8" x14ac:dyDescent="0.25">
      <c r="A32">
        <v>27</v>
      </c>
      <c r="B32">
        <f t="shared" si="0"/>
        <v>3.208722318894611</v>
      </c>
      <c r="C32">
        <f t="shared" si="1"/>
        <v>24.718070172656049</v>
      </c>
      <c r="D32">
        <f t="shared" si="2"/>
        <v>11.762924124523902</v>
      </c>
      <c r="E32" s="26">
        <v>23.7</v>
      </c>
      <c r="H32" s="26"/>
    </row>
    <row r="33" spans="1:8" x14ac:dyDescent="0.25">
      <c r="A33">
        <v>28</v>
      </c>
      <c r="B33">
        <f t="shared" si="0"/>
        <v>3.2260096620904841</v>
      </c>
      <c r="C33">
        <f t="shared" si="1"/>
        <v>24.78358682119039</v>
      </c>
      <c r="D33">
        <f t="shared" si="2"/>
        <v>11.810586411767501</v>
      </c>
      <c r="E33" s="26">
        <v>23.7</v>
      </c>
      <c r="H33" s="26"/>
    </row>
    <row r="34" spans="1:8" x14ac:dyDescent="0.25">
      <c r="A34">
        <v>29</v>
      </c>
      <c r="B34">
        <f t="shared" si="0"/>
        <v>3.2455117099254025</v>
      </c>
      <c r="C34">
        <f t="shared" si="1"/>
        <v>24.85027900492457</v>
      </c>
      <c r="D34">
        <f t="shared" si="2"/>
        <v>11.857471765363393</v>
      </c>
      <c r="E34" s="26">
        <v>23.7</v>
      </c>
      <c r="H34" s="26"/>
    </row>
    <row r="35" spans="1:8" x14ac:dyDescent="0.25">
      <c r="A35">
        <v>30</v>
      </c>
      <c r="B35">
        <f t="shared" si="0"/>
        <v>3.2672226835217035</v>
      </c>
      <c r="C35">
        <f t="shared" si="1"/>
        <v>24.91807147950345</v>
      </c>
      <c r="D35">
        <f t="shared" si="2"/>
        <v>11.903645598330002</v>
      </c>
      <c r="E35" s="26">
        <v>23.7</v>
      </c>
      <c r="H35" s="26"/>
    </row>
    <row r="36" spans="1:8" x14ac:dyDescent="0.25">
      <c r="A36">
        <v>31</v>
      </c>
      <c r="B36">
        <f t="shared" si="0"/>
        <v>3.2911361494493487</v>
      </c>
      <c r="C36">
        <f t="shared" si="1"/>
        <v>24.986890320462898</v>
      </c>
      <c r="D36">
        <f t="shared" si="2"/>
        <v>11.949171872496938</v>
      </c>
      <c r="E36" s="26">
        <v>23.7</v>
      </c>
      <c r="H36" s="26"/>
    </row>
    <row r="37" spans="1:8" x14ac:dyDescent="0.25">
      <c r="A37">
        <v>32</v>
      </c>
      <c r="B37">
        <f t="shared" si="0"/>
        <v>3.3172450216322904</v>
      </c>
      <c r="C37">
        <f t="shared" si="1"/>
        <v>25.056662926330951</v>
      </c>
      <c r="D37">
        <f t="shared" si="2"/>
        <v>11.994113109289779</v>
      </c>
      <c r="E37" s="26">
        <v>25.2</v>
      </c>
      <c r="H37" s="26"/>
    </row>
    <row r="38" spans="1:8" x14ac:dyDescent="0.25">
      <c r="A38">
        <v>33</v>
      </c>
      <c r="B38">
        <f t="shared" si="0"/>
        <v>3.3455415634482248</v>
      </c>
      <c r="C38">
        <f t="shared" si="1"/>
        <v>25.127318020162356</v>
      </c>
      <c r="D38">
        <f t="shared" si="2"/>
        <v>12.03853040051483</v>
      </c>
      <c r="E38" s="26">
        <v>25.2</v>
      </c>
      <c r="H38" s="26"/>
    </row>
    <row r="39" spans="1:8" x14ac:dyDescent="0.25">
      <c r="A39">
        <v>34</v>
      </c>
      <c r="B39">
        <f t="shared" si="0"/>
        <v>3.3760173900211203</v>
      </c>
      <c r="C39">
        <f t="shared" si="1"/>
        <v>25.198785649688475</v>
      </c>
      <c r="D39">
        <f t="shared" si="2"/>
        <v>12.082483419143895</v>
      </c>
      <c r="E39" s="26">
        <v>25.2</v>
      </c>
      <c r="H39" s="26"/>
    </row>
    <row r="40" spans="1:8" x14ac:dyDescent="0.25">
      <c r="A40">
        <v>35</v>
      </c>
      <c r="B40">
        <f t="shared" si="0"/>
        <v>3.4086634707058447</v>
      </c>
      <c r="C40">
        <f t="shared" si="1"/>
        <v>25.270997186239079</v>
      </c>
      <c r="D40">
        <f t="shared" si="2"/>
        <v>12.126030430099062</v>
      </c>
      <c r="E40" s="26">
        <v>25.2</v>
      </c>
      <c r="H40" s="26"/>
    </row>
    <row r="41" spans="1:8" x14ac:dyDescent="0.25">
      <c r="A41">
        <v>36</v>
      </c>
      <c r="B41">
        <f t="shared" si="0"/>
        <v>3.443470131764129</v>
      </c>
      <c r="C41">
        <f t="shared" si="1"/>
        <v>25.343885322571197</v>
      </c>
      <c r="D41">
        <f t="shared" si="2"/>
        <v>12.169228301037467</v>
      </c>
      <c r="E41" s="26">
        <v>25.2</v>
      </c>
      <c r="H41" s="26"/>
    </row>
    <row r="42" spans="1:8" x14ac:dyDescent="0.25">
      <c r="A42">
        <v>37</v>
      </c>
      <c r="B42">
        <f t="shared" si="0"/>
        <v>3.4804270592311122</v>
      </c>
      <c r="C42">
        <f t="shared" si="1"/>
        <v>25.417384069722416</v>
      </c>
      <c r="D42">
        <f t="shared" si="2"/>
        <v>12.212132513136057</v>
      </c>
      <c r="E42" s="26">
        <v>25.2</v>
      </c>
      <c r="H42" s="26"/>
    </row>
    <row r="43" spans="1:8" x14ac:dyDescent="0.25">
      <c r="A43">
        <v>38</v>
      </c>
      <c r="B43">
        <f t="shared" si="0"/>
        <v>3.5195233019715904</v>
      </c>
      <c r="C43">
        <f t="shared" si="1"/>
        <v>25.491428752990878</v>
      </c>
      <c r="D43">
        <f t="shared" si="2"/>
        <v>12.254797171876382</v>
      </c>
      <c r="E43" s="26">
        <v>25.2</v>
      </c>
      <c r="H43" s="26"/>
    </row>
    <row r="44" spans="1:8" x14ac:dyDescent="0.25">
      <c r="A44">
        <v>39</v>
      </c>
      <c r="B44">
        <f t="shared" si="0"/>
        <v>3.560747274925073</v>
      </c>
      <c r="C44">
        <f t="shared" si="1"/>
        <v>25.565956007131675</v>
      </c>
      <c r="D44">
        <f t="shared" si="2"/>
        <v>12.297275017829348</v>
      </c>
      <c r="E44" s="26">
        <v>25.2</v>
      </c>
      <c r="H44" s="26"/>
    </row>
    <row r="45" spans="1:8" x14ac:dyDescent="0.25">
      <c r="A45">
        <v>40</v>
      </c>
      <c r="B45">
        <f t="shared" si="0"/>
        <v>3.6040867625386888</v>
      </c>
      <c r="C45">
        <f t="shared" si="1"/>
        <v>25.640903770848372</v>
      </c>
      <c r="D45">
        <f t="shared" si="2"/>
        <v>12.339617437440001</v>
      </c>
      <c r="E45" s="26">
        <v>25.2</v>
      </c>
      <c r="H45" s="26"/>
    </row>
    <row r="46" spans="1:8" x14ac:dyDescent="0.25">
      <c r="A46">
        <v>41</v>
      </c>
      <c r="B46">
        <f t="shared" si="0"/>
        <v>3.6495289223869145</v>
      </c>
      <c r="C46">
        <f t="shared" si="1"/>
        <v>25.716211280649198</v>
      </c>
      <c r="D46">
        <f t="shared" si="2"/>
        <v>12.381874473812292</v>
      </c>
      <c r="E46" s="26">
        <v>25.2</v>
      </c>
      <c r="H46" s="26"/>
    </row>
    <row r="47" spans="1:8" x14ac:dyDescent="0.25">
      <c r="A47">
        <v>42</v>
      </c>
      <c r="B47">
        <f t="shared" si="0"/>
        <v>3.697060288977065</v>
      </c>
      <c r="C47">
        <f t="shared" si="1"/>
        <v>25.791819064129445</v>
      </c>
      <c r="D47">
        <f t="shared" si="2"/>
        <v>12.424094837493859</v>
      </c>
      <c r="E47" s="26">
        <v>25.2</v>
      </c>
      <c r="H47" s="26"/>
    </row>
    <row r="48" spans="1:8" x14ac:dyDescent="0.25">
      <c r="A48">
        <v>43</v>
      </c>
      <c r="B48">
        <f t="shared" si="0"/>
        <v>3.7466667777394083</v>
      </c>
      <c r="C48">
        <f t="shared" si="1"/>
        <v>25.867668932734858</v>
      </c>
      <c r="D48">
        <f t="shared" si="2"/>
        <v>12.466325917260784</v>
      </c>
      <c r="E48" s="26">
        <v>25.2</v>
      </c>
      <c r="H48" s="26"/>
    </row>
    <row r="49" spans="1:8" x14ac:dyDescent="0.25">
      <c r="A49">
        <v>44</v>
      </c>
      <c r="B49">
        <f t="shared" si="0"/>
        <v>3.7983336892007298</v>
      </c>
      <c r="C49">
        <f t="shared" si="1"/>
        <v>25.943703974054763</v>
      </c>
      <c r="D49">
        <f t="shared" si="2"/>
        <v>12.508613790902373</v>
      </c>
      <c r="E49" s="26">
        <v>25.2</v>
      </c>
      <c r="H49" s="26"/>
    </row>
    <row r="50" spans="1:8" x14ac:dyDescent="0.25">
      <c r="A50">
        <v>45</v>
      </c>
      <c r="B50">
        <f t="shared" si="0"/>
        <v>3.8520457133400985</v>
      </c>
      <c r="C50">
        <f t="shared" si="1"/>
        <v>26.019868543688542</v>
      </c>
      <c r="D50">
        <f t="shared" si="2"/>
        <v>12.551003236005938</v>
      </c>
      <c r="E50" s="26">
        <v>25.2</v>
      </c>
      <c r="H50" s="26"/>
    </row>
    <row r="51" spans="1:8" x14ac:dyDescent="0.25">
      <c r="A51">
        <v>46</v>
      </c>
      <c r="B51">
        <f t="shared" si="0"/>
        <v>3.9077869341255624</v>
      </c>
      <c r="C51">
        <f t="shared" si="1"/>
        <v>26.096108256724634</v>
      </c>
      <c r="D51">
        <f t="shared" si="2"/>
        <v>12.593537740741546</v>
      </c>
      <c r="E51" s="26">
        <v>25.2</v>
      </c>
      <c r="H51" s="26"/>
    </row>
    <row r="52" spans="1:8" x14ac:dyDescent="0.25">
      <c r="A52">
        <v>47</v>
      </c>
      <c r="B52">
        <f t="shared" si="0"/>
        <v>3.9655408342304082</v>
      </c>
      <c r="C52">
        <f t="shared" si="1"/>
        <v>26.172369978867248</v>
      </c>
      <c r="D52">
        <f t="shared" si="2"/>
        <v>12.636259514646811</v>
      </c>
      <c r="E52" s="26">
        <v>25.2</v>
      </c>
      <c r="H52" s="26"/>
    </row>
    <row r="53" spans="1:8" x14ac:dyDescent="0.25">
      <c r="A53">
        <v>48</v>
      </c>
      <c r="B53">
        <f t="shared" si="0"/>
        <v>4.0252902999276046</v>
      </c>
      <c r="C53">
        <f t="shared" si="1"/>
        <v>26.248601817242484</v>
      </c>
      <c r="D53">
        <f t="shared" si="2"/>
        <v>12.679209499411662</v>
      </c>
      <c r="E53" s="26">
        <v>25.2</v>
      </c>
      <c r="H53" s="26"/>
    </row>
    <row r="54" spans="1:8" x14ac:dyDescent="0.25">
      <c r="A54">
        <v>49</v>
      </c>
      <c r="B54">
        <f t="shared" si="0"/>
        <v>4.0870176261609661</v>
      </c>
      <c r="C54">
        <f t="shared" si="1"/>
        <v>26.324753110912631</v>
      </c>
      <c r="D54">
        <f t="shared" si="2"/>
        <v>12.722427379663102</v>
      </c>
      <c r="E54" s="26">
        <v>25.2</v>
      </c>
      <c r="H54" s="26"/>
    </row>
    <row r="55" spans="1:8" x14ac:dyDescent="0.25">
      <c r="A55">
        <v>50</v>
      </c>
      <c r="B55">
        <f t="shared" si="0"/>
        <v>4.1507045217915435</v>
      </c>
      <c r="C55">
        <f t="shared" si="1"/>
        <v>26.400774421124559</v>
      </c>
      <c r="D55">
        <f t="shared" si="2"/>
        <v>12.76595159375</v>
      </c>
      <c r="E55" s="26">
        <v>25.2</v>
      </c>
      <c r="H55" s="26"/>
    </row>
    <row r="56" spans="1:8" x14ac:dyDescent="0.25">
      <c r="A56">
        <v>51</v>
      </c>
      <c r="B56">
        <f t="shared" si="0"/>
        <v>4.2163321150176873</v>
      </c>
      <c r="C56">
        <f t="shared" si="1"/>
        <v>26.476617521315951</v>
      </c>
      <c r="D56">
        <f t="shared" si="2"/>
        <v>12.809819344527849</v>
      </c>
      <c r="E56" s="26">
        <v>25.2</v>
      </c>
      <c r="H56" s="26"/>
    </row>
    <row r="57" spans="1:8" x14ac:dyDescent="0.25">
      <c r="A57">
        <v>52</v>
      </c>
      <c r="B57">
        <f t="shared" si="0"/>
        <v>4.2838809589671643</v>
      </c>
      <c r="C57">
        <f t="shared" si="1"/>
        <v>26.552235386900758</v>
      </c>
      <c r="D57">
        <f t="shared" si="2"/>
        <v>12.854066610143539</v>
      </c>
      <c r="E57" s="26">
        <v>25.2</v>
      </c>
      <c r="H57" s="26"/>
    </row>
    <row r="58" spans="1:8" x14ac:dyDescent="0.25">
      <c r="A58">
        <v>53</v>
      </c>
      <c r="B58">
        <f t="shared" si="0"/>
        <v>4.3533310374596894</v>
      </c>
      <c r="C58">
        <f t="shared" si="1"/>
        <v>26.627582184853598</v>
      </c>
      <c r="D58">
        <f t="shared" si="2"/>
        <v>12.898728154820139</v>
      </c>
      <c r="E58" s="26">
        <v>25.2</v>
      </c>
      <c r="H58" s="26"/>
    </row>
    <row r="59" spans="1:8" x14ac:dyDescent="0.25">
      <c r="A59">
        <v>54</v>
      </c>
      <c r="B59">
        <f t="shared" si="0"/>
        <v>4.4246617709381502</v>
      </c>
      <c r="C59">
        <f t="shared" si="1"/>
        <v>26.702613263111012</v>
      </c>
      <c r="D59">
        <f t="shared" si="2"/>
        <v>12.943837539641656</v>
      </c>
      <c r="E59" s="26">
        <v>25.2</v>
      </c>
      <c r="H59" s="26"/>
    </row>
    <row r="60" spans="1:8" x14ac:dyDescent="0.25">
      <c r="A60">
        <v>55</v>
      </c>
      <c r="B60">
        <f t="shared" si="0"/>
        <v>4.4978520225667724</v>
      </c>
      <c r="C60">
        <f t="shared" si="1"/>
        <v>26.777285139806008</v>
      </c>
      <c r="D60">
        <f t="shared" si="2"/>
        <v>12.989427133337813</v>
      </c>
      <c r="E60" s="26">
        <v>25.2</v>
      </c>
      <c r="H60" s="26"/>
    </row>
    <row r="61" spans="1:8" x14ac:dyDescent="0.25">
      <c r="A61">
        <v>56</v>
      </c>
      <c r="B61">
        <f t="shared" si="0"/>
        <v>4.5728801044944234</v>
      </c>
      <c r="C61">
        <f t="shared" si="1"/>
        <v>26.851555492350982</v>
      </c>
      <c r="D61">
        <f t="shared" si="2"/>
        <v>13.035528123068826</v>
      </c>
      <c r="E61" s="26">
        <v>25.2</v>
      </c>
      <c r="H61" s="26"/>
    </row>
    <row r="62" spans="1:8" x14ac:dyDescent="0.25">
      <c r="A62">
        <v>57</v>
      </c>
      <c r="B62">
        <f t="shared" si="0"/>
        <v>4.6497237842811918</v>
      </c>
      <c r="C62">
        <f t="shared" si="1"/>
        <v>26.925383146382938</v>
      </c>
      <c r="D62">
        <f t="shared" si="2"/>
        <v>13.082170525210167</v>
      </c>
      <c r="E62" s="26">
        <v>25.2</v>
      </c>
      <c r="H62" s="26"/>
    </row>
    <row r="63" spans="1:8" x14ac:dyDescent="0.25">
      <c r="A63">
        <v>58</v>
      </c>
      <c r="B63">
        <f t="shared" si="0"/>
        <v>4.7283602914863314</v>
      </c>
      <c r="C63">
        <f t="shared" si="1"/>
        <v>26.998728064583695</v>
      </c>
      <c r="D63">
        <f t="shared" si="2"/>
        <v>13.129383196137342</v>
      </c>
      <c r="E63" s="26">
        <v>25.2</v>
      </c>
      <c r="H63" s="26"/>
    </row>
    <row r="64" spans="1:8" x14ac:dyDescent="0.25">
      <c r="A64">
        <v>59</v>
      </c>
      <c r="B64">
        <f t="shared" si="0"/>
        <v>4.8087663244156449</v>
      </c>
      <c r="C64">
        <f t="shared" si="1"/>
        <v>27.071551335386999</v>
      </c>
      <c r="D64">
        <f t="shared" si="2"/>
        <v>13.177193843010658</v>
      </c>
      <c r="E64" s="26">
        <v>25.2</v>
      </c>
      <c r="H64" s="26"/>
    </row>
    <row r="65" spans="1:8" x14ac:dyDescent="0.25">
      <c r="A65">
        <v>60</v>
      </c>
      <c r="B65">
        <f t="shared" si="0"/>
        <v>4.8909180570262691</v>
      </c>
      <c r="C65">
        <f t="shared" si="1"/>
        <v>27.143815161583301</v>
      </c>
      <c r="D65">
        <f t="shared" si="2"/>
        <v>13.225629034560001</v>
      </c>
      <c r="E65" s="26">
        <v>26.6</v>
      </c>
      <c r="H65" s="26"/>
    </row>
    <row r="66" spans="1:8" x14ac:dyDescent="0.25">
      <c r="A66">
        <v>61</v>
      </c>
      <c r="B66">
        <f t="shared" si="0"/>
        <v>4.9747911459868535</v>
      </c>
      <c r="C66">
        <f t="shared" si="1"/>
        <v>27.215482848832426</v>
      </c>
      <c r="D66">
        <f t="shared" si="2"/>
        <v>13.274714211869604</v>
      </c>
      <c r="E66" s="26">
        <v>26.6</v>
      </c>
      <c r="H66" s="26"/>
    </row>
    <row r="67" spans="1:8" x14ac:dyDescent="0.25">
      <c r="A67">
        <v>62</v>
      </c>
      <c r="B67">
        <f t="shared" si="0"/>
        <v>5.0603607378910072</v>
      </c>
      <c r="C67">
        <f t="shared" si="1"/>
        <v>27.286518794093389</v>
      </c>
      <c r="D67">
        <f t="shared" si="2"/>
        <v>13.324473699162819</v>
      </c>
      <c r="E67" s="26">
        <v>26.6</v>
      </c>
      <c r="H67" s="26"/>
    </row>
    <row r="68" spans="1:8" x14ac:dyDescent="0.25">
      <c r="A68">
        <v>63</v>
      </c>
      <c r="B68">
        <f t="shared" si="0"/>
        <v>5.1476014766219089</v>
      </c>
      <c r="C68">
        <f t="shared" si="1"/>
        <v>27.356888473980096</v>
      </c>
      <c r="D68">
        <f t="shared" si="2"/>
        <v>13.374930714586894</v>
      </c>
      <c r="E68" s="26">
        <v>26.6</v>
      </c>
      <c r="H68" s="26"/>
    </row>
    <row r="69" spans="1:8" x14ac:dyDescent="0.25">
      <c r="A69">
        <v>64</v>
      </c>
      <c r="B69">
        <f t="shared" si="0"/>
        <v>5.2364875108658611</v>
      </c>
      <c r="C69">
        <f t="shared" si="1"/>
        <v>27.426558433050968</v>
      </c>
      <c r="D69">
        <f t="shared" si="2"/>
        <v>13.426107380997735</v>
      </c>
      <c r="E69" s="26">
        <v>26.6</v>
      </c>
      <c r="H69" s="26"/>
    </row>
    <row r="70" spans="1:8" x14ac:dyDescent="0.25">
      <c r="A70">
        <v>65</v>
      </c>
      <c r="B70">
        <f t="shared" si="0"/>
        <v>5.326992501772601</v>
      </c>
      <c r="C70">
        <f t="shared" si="1"/>
        <v>27.495496272040082</v>
      </c>
      <c r="D70">
        <f t="shared" si="2"/>
        <v>13.478024736744688</v>
      </c>
      <c r="E70" s="26">
        <v>26.6</v>
      </c>
      <c r="H70" s="26"/>
    </row>
    <row r="71" spans="1:8" x14ac:dyDescent="0.25">
      <c r="A71">
        <v>66</v>
      </c>
      <c r="B71">
        <f t="shared" ref="B71:B134" si="3">10.7+7.55*SIN(2*PI()*(A71-111)/365)</f>
        <v>5.4190896307600633</v>
      </c>
      <c r="C71">
        <f t="shared" ref="C71:C134" si="4">23.7 + 281.385 * (A71/365)^(100/49)*(1-A71/365)^(4)</f>
        <v>27.563670636036758</v>
      </c>
      <c r="D71">
        <f t="shared" ref="D71:D134" si="5">8.98731*10^(-11)*A71^5 - 7.34978*10^(-8) *A71^4 + 0.0000185507 *A71^3 - 0.00162066*A71^2 + 0.100566*A71 + 9.90174</f>
        <v>13.530702746455306</v>
      </c>
      <c r="E71" s="26">
        <v>26.6</v>
      </c>
      <c r="H71" s="26"/>
    </row>
    <row r="72" spans="1:8" x14ac:dyDescent="0.25">
      <c r="A72">
        <v>67</v>
      </c>
      <c r="B72">
        <f t="shared" si="3"/>
        <v>5.5127516074613139</v>
      </c>
      <c r="C72">
        <f t="shared" si="4"/>
        <v>27.631051202620135</v>
      </c>
      <c r="D72">
        <f t="shared" si="5"/>
        <v>13.584160311820121</v>
      </c>
      <c r="E72" s="26">
        <v>26.6</v>
      </c>
      <c r="H72" s="26"/>
    </row>
    <row r="73" spans="1:8" x14ac:dyDescent="0.25">
      <c r="A73">
        <v>68</v>
      </c>
      <c r="B73">
        <f t="shared" si="3"/>
        <v>5.6079506778112611</v>
      </c>
      <c r="C73">
        <f t="shared" si="4"/>
        <v>27.697608669954988</v>
      </c>
      <c r="D73">
        <f t="shared" si="5"/>
        <v>13.638415282377419</v>
      </c>
      <c r="E73" s="26">
        <v>26.6</v>
      </c>
      <c r="H73" s="26"/>
    </row>
    <row r="74" spans="1:8" x14ac:dyDescent="0.25">
      <c r="A74">
        <v>69</v>
      </c>
      <c r="B74">
        <f t="shared" si="3"/>
        <v>5.7046586322707977</v>
      </c>
      <c r="C74">
        <f t="shared" si="4"/>
        <v>27.763314744854334</v>
      </c>
      <c r="D74">
        <f t="shared" si="5"/>
        <v>13.693484466298013</v>
      </c>
      <c r="E74" s="26">
        <v>26.6</v>
      </c>
      <c r="H74" s="26"/>
    </row>
    <row r="75" spans="1:8" x14ac:dyDescent="0.25">
      <c r="A75">
        <v>70</v>
      </c>
      <c r="B75">
        <f t="shared" si="3"/>
        <v>5.80284681418589</v>
      </c>
      <c r="C75">
        <f t="shared" si="4"/>
        <v>27.828142130814307</v>
      </c>
      <c r="D75">
        <f t="shared" si="5"/>
        <v>13.749383641169999</v>
      </c>
      <c r="E75" s="26">
        <v>26.6</v>
      </c>
      <c r="H75" s="26"/>
    </row>
    <row r="76" spans="1:8" x14ac:dyDescent="0.25">
      <c r="A76">
        <v>71</v>
      </c>
      <c r="B76">
        <f t="shared" si="3"/>
        <v>5.9024861282791594</v>
      </c>
      <c r="C76">
        <f t="shared" si="4"/>
        <v>27.892064516026291</v>
      </c>
      <c r="D76">
        <f t="shared" si="5"/>
        <v>13.806127564783559</v>
      </c>
      <c r="E76" s="26">
        <v>26.6</v>
      </c>
      <c r="H76" s="26"/>
    </row>
    <row r="77" spans="1:8" x14ac:dyDescent="0.25">
      <c r="A77">
        <v>72</v>
      </c>
      <c r="B77">
        <f t="shared" si="3"/>
        <v>6.0035470492714502</v>
      </c>
      <c r="C77">
        <f t="shared" si="4"/>
        <v>27.955056561371073</v>
      </c>
      <c r="D77">
        <f t="shared" si="5"/>
        <v>13.8637299859157</v>
      </c>
      <c r="E77" s="26">
        <v>26.6</v>
      </c>
      <c r="H77" s="26"/>
    </row>
    <row r="78" spans="1:8" x14ac:dyDescent="0.25">
      <c r="A78">
        <v>73</v>
      </c>
      <c r="B78">
        <f t="shared" si="3"/>
        <v>6.1059996306307971</v>
      </c>
      <c r="C78">
        <f t="shared" si="4"/>
        <v>28.01709388839943</v>
      </c>
      <c r="D78">
        <f t="shared" si="5"/>
        <v>13.922203655115048</v>
      </c>
      <c r="E78" s="26">
        <v>26.6</v>
      </c>
      <c r="H78" s="26"/>
    </row>
    <row r="79" spans="1:8" x14ac:dyDescent="0.25">
      <c r="A79">
        <v>74</v>
      </c>
      <c r="B79">
        <f t="shared" si="3"/>
        <v>6.2098135134462362</v>
      </c>
      <c r="C79">
        <f t="shared" si="4"/>
        <v>28.078153067303312</v>
      </c>
      <c r="D79">
        <f t="shared" si="5"/>
        <v>13.981560335486614</v>
      </c>
      <c r="E79" s="26">
        <v>26.6</v>
      </c>
      <c r="H79" s="26"/>
    </row>
    <row r="80" spans="1:8" x14ac:dyDescent="0.25">
      <c r="A80">
        <v>75</v>
      </c>
      <c r="B80">
        <f t="shared" si="3"/>
        <v>6.3149579354238021</v>
      </c>
      <c r="C80">
        <f t="shared" si="4"/>
        <v>28.138211604881654</v>
      </c>
      <c r="D80">
        <f t="shared" si="5"/>
        <v>14.041810813476562</v>
      </c>
      <c r="E80" s="26">
        <v>26.6</v>
      </c>
      <c r="H80" s="26"/>
    </row>
    <row r="81" spans="1:8" x14ac:dyDescent="0.25">
      <c r="A81">
        <v>76</v>
      </c>
      <c r="B81">
        <f t="shared" si="3"/>
        <v>6.4214017400020609</v>
      </c>
      <c r="C81">
        <f t="shared" si="4"/>
        <v>28.197247932504386</v>
      </c>
      <c r="D81">
        <f t="shared" si="5"/>
        <v>14.102964909656986</v>
      </c>
      <c r="E81" s="26">
        <v>26.6</v>
      </c>
      <c r="H81" s="26"/>
    </row>
    <row r="82" spans="1:8" x14ac:dyDescent="0.25">
      <c r="A82">
        <v>77</v>
      </c>
      <c r="B82">
        <f t="shared" si="3"/>
        <v>6.5291133855844716</v>
      </c>
      <c r="C82">
        <f t="shared" si="4"/>
        <v>28.255241394078308</v>
      </c>
      <c r="D82">
        <f t="shared" si="5"/>
        <v>14.165031489510678</v>
      </c>
      <c r="E82" s="26">
        <v>26.6</v>
      </c>
      <c r="H82" s="26"/>
    </row>
    <row r="83" spans="1:8" x14ac:dyDescent="0.25">
      <c r="A83">
        <v>78</v>
      </c>
      <c r="B83">
        <f t="shared" si="3"/>
        <v>6.6380609548858374</v>
      </c>
      <c r="C83">
        <f t="shared" si="4"/>
        <v>28.312172234018036</v>
      </c>
      <c r="D83">
        <f t="shared" si="5"/>
        <v>14.228018474215903</v>
      </c>
      <c r="E83" s="26">
        <v>26.6</v>
      </c>
      <c r="H83" s="26"/>
    </row>
    <row r="84" spans="1:8" x14ac:dyDescent="0.25">
      <c r="A84">
        <v>79</v>
      </c>
      <c r="B84">
        <f t="shared" si="3"/>
        <v>6.748212164390095</v>
      </c>
      <c r="C84">
        <f t="shared" si="4"/>
        <v>28.368021585225161</v>
      </c>
      <c r="D84">
        <f t="shared" si="5"/>
        <v>14.291932851431167</v>
      </c>
      <c r="E84" s="26">
        <v>26.6</v>
      </c>
      <c r="H84" s="26"/>
    </row>
    <row r="85" spans="1:8" x14ac:dyDescent="0.25">
      <c r="A85">
        <v>80</v>
      </c>
      <c r="B85">
        <f t="shared" si="3"/>
        <v>6.8595343739166115</v>
      </c>
      <c r="C85">
        <f t="shared" si="4"/>
        <v>28.42277145707865</v>
      </c>
      <c r="D85">
        <f t="shared" si="5"/>
        <v>14.35678068608</v>
      </c>
      <c r="E85" s="26">
        <v>26.6</v>
      </c>
      <c r="H85" s="26"/>
    </row>
    <row r="86" spans="1:8" x14ac:dyDescent="0.25">
      <c r="A86">
        <v>81</v>
      </c>
      <c r="B86">
        <f t="shared" si="3"/>
        <v>6.9719945962921717</v>
      </c>
      <c r="C86">
        <f t="shared" si="4"/>
        <v>28.476404723439252</v>
      </c>
      <c r="D86">
        <f t="shared" si="5"/>
        <v>14.422567131135715</v>
      </c>
      <c r="E86" s="26">
        <v>26.6</v>
      </c>
      <c r="H86" s="26"/>
    </row>
    <row r="87" spans="1:8" x14ac:dyDescent="0.25">
      <c r="A87">
        <v>82</v>
      </c>
      <c r="B87">
        <f t="shared" si="3"/>
        <v>7.0855595071257964</v>
      </c>
      <c r="C87">
        <f t="shared" si="4"/>
        <v>28.528905110670561</v>
      </c>
      <c r="D87">
        <f t="shared" si="5"/>
        <v>14.489296438406178</v>
      </c>
      <c r="E87" s="26">
        <v>26.6</v>
      </c>
      <c r="H87" s="26"/>
    </row>
    <row r="88" spans="1:8" x14ac:dyDescent="0.25">
      <c r="A88">
        <v>83</v>
      </c>
      <c r="B88">
        <f t="shared" si="3"/>
        <v>7.2001954546834757</v>
      </c>
      <c r="C88">
        <f t="shared" si="4"/>
        <v>28.580257185679301</v>
      </c>
      <c r="D88">
        <f t="shared" si="5"/>
        <v>14.556971969318603</v>
      </c>
      <c r="E88" s="26">
        <v>26.6</v>
      </c>
      <c r="H88" s="26"/>
    </row>
    <row r="89" spans="1:8" x14ac:dyDescent="0.25">
      <c r="A89">
        <v>84</v>
      </c>
      <c r="B89">
        <f t="shared" si="3"/>
        <v>7.3158684698598986</v>
      </c>
      <c r="C89">
        <f t="shared" si="4"/>
        <v>28.630446343977241</v>
      </c>
      <c r="D89">
        <f t="shared" si="5"/>
        <v>14.625596205704294</v>
      </c>
      <c r="E89" s="26">
        <v>26.6</v>
      </c>
      <c r="H89" s="26"/>
    </row>
    <row r="90" spans="1:8" x14ac:dyDescent="0.25">
      <c r="A90">
        <v>85</v>
      </c>
      <c r="B90">
        <f t="shared" si="3"/>
        <v>7.4325442762442435</v>
      </c>
      <c r="C90">
        <f t="shared" si="4"/>
        <v>28.679458797766934</v>
      </c>
      <c r="D90">
        <f t="shared" si="5"/>
        <v>14.695170760583437</v>
      </c>
      <c r="E90" s="26">
        <v>26.6</v>
      </c>
      <c r="H90" s="26"/>
    </row>
    <row r="91" spans="1:8" x14ac:dyDescent="0.25">
      <c r="A91">
        <v>86</v>
      </c>
      <c r="B91">
        <f t="shared" si="3"/>
        <v>7.5501883002770072</v>
      </c>
      <c r="C91">
        <f t="shared" si="4"/>
        <v>28.727281564053616</v>
      </c>
      <c r="D91">
        <f t="shared" si="5"/>
        <v>14.765696388949866</v>
      </c>
      <c r="E91" s="26">
        <v>26.6</v>
      </c>
      <c r="H91" s="26"/>
    </row>
    <row r="92" spans="1:8" x14ac:dyDescent="0.25">
      <c r="A92">
        <v>87</v>
      </c>
      <c r="B92">
        <f t="shared" si="3"/>
        <v>7.6687656814949037</v>
      </c>
      <c r="C92">
        <f t="shared" si="4"/>
        <v>28.773902452785133</v>
      </c>
      <c r="D92">
        <f t="shared" si="5"/>
        <v>14.837172998555832</v>
      </c>
      <c r="E92" s="26">
        <v>26.6</v>
      </c>
      <c r="H92" s="26"/>
    </row>
    <row r="93" spans="1:8" x14ac:dyDescent="0.25">
      <c r="A93">
        <v>88</v>
      </c>
      <c r="B93">
        <f t="shared" si="3"/>
        <v>7.7882412828607661</v>
      </c>
      <c r="C93">
        <f t="shared" si="4"/>
        <v>28.819310055022036</v>
      </c>
      <c r="D93">
        <f t="shared" si="5"/>
        <v>14.909599660696779</v>
      </c>
      <c r="E93" s="26">
        <v>26.6</v>
      </c>
      <c r="H93" s="26"/>
    </row>
    <row r="94" spans="1:8" x14ac:dyDescent="0.25">
      <c r="A94">
        <v>89</v>
      </c>
      <c r="B94">
        <f t="shared" si="3"/>
        <v>7.9085797011754178</v>
      </c>
      <c r="C94">
        <f t="shared" si="4"/>
        <v>28.863493731139627</v>
      </c>
      <c r="D94">
        <f t="shared" si="5"/>
        <v>14.982974620996123</v>
      </c>
      <c r="E94" s="26">
        <v>26.6</v>
      </c>
      <c r="H94" s="26"/>
    </row>
    <row r="95" spans="1:8" x14ac:dyDescent="0.25">
      <c r="A95">
        <v>90</v>
      </c>
      <c r="B95">
        <f t="shared" si="3"/>
        <v>8.0297452775683933</v>
      </c>
      <c r="C95">
        <f t="shared" si="4"/>
        <v>28.906443599063749</v>
      </c>
      <c r="D95">
        <f t="shared" si="5"/>
        <v>15.05729531019</v>
      </c>
      <c r="E95" s="26">
        <v>26.6</v>
      </c>
      <c r="H95" s="26"/>
    </row>
    <row r="96" spans="1:8" x14ac:dyDescent="0.25">
      <c r="A96">
        <v>91</v>
      </c>
      <c r="B96">
        <f t="shared" si="3"/>
        <v>8.1517021080644447</v>
      </c>
      <c r="C96">
        <f t="shared" si="4"/>
        <v>28.948150522542093</v>
      </c>
      <c r="D96">
        <f t="shared" si="5"/>
        <v>15.132558354912067</v>
      </c>
      <c r="E96" s="26">
        <v>28.4</v>
      </c>
      <c r="H96" s="26"/>
    </row>
    <row r="97" spans="1:8" x14ac:dyDescent="0.25">
      <c r="A97">
        <v>92</v>
      </c>
      <c r="B97">
        <f t="shared" si="3"/>
        <v>8.2744140542226479</v>
      </c>
      <c r="C97">
        <f t="shared" si="4"/>
        <v>28.988606099452571</v>
      </c>
      <c r="D97">
        <f t="shared" si="5"/>
        <v>15.208759588478259</v>
      </c>
      <c r="E97" s="26">
        <v>28.4</v>
      </c>
      <c r="H97" s="26"/>
    </row>
    <row r="98" spans="1:8" x14ac:dyDescent="0.25">
      <c r="A98">
        <v>93</v>
      </c>
      <c r="B98">
        <f t="shared" si="3"/>
        <v>8.3978447538450176</v>
      </c>
      <c r="C98">
        <f t="shared" si="4"/>
        <v>29.027802650150385</v>
      </c>
      <c r="D98">
        <f t="shared" si="5"/>
        <v>15.285894061671559</v>
      </c>
      <c r="E98" s="26">
        <v>28.4</v>
      </c>
      <c r="H98" s="26"/>
    </row>
    <row r="99" spans="1:8" x14ac:dyDescent="0.25">
      <c r="A99">
        <v>94</v>
      </c>
      <c r="B99">
        <f t="shared" si="3"/>
        <v>8.5219576317514019</v>
      </c>
      <c r="C99">
        <f t="shared" si="4"/>
        <v>29.065733205855217</v>
      </c>
      <c r="D99">
        <f t="shared" si="5"/>
        <v>15.363956053526772</v>
      </c>
      <c r="E99" s="26">
        <v>28.4</v>
      </c>
      <c r="H99" s="26"/>
    </row>
    <row r="100" spans="1:8" x14ac:dyDescent="0.25">
      <c r="A100">
        <v>95</v>
      </c>
      <c r="B100">
        <f t="shared" si="3"/>
        <v>8.6467159106175018</v>
      </c>
      <c r="C100">
        <f t="shared" si="4"/>
        <v>29.102391497080063</v>
      </c>
      <c r="D100">
        <f t="shared" si="5"/>
        <v>15.442939082115313</v>
      </c>
      <c r="E100" s="26">
        <v>28.4</v>
      </c>
      <c r="H100" s="26"/>
    </row>
    <row r="101" spans="1:8" x14ac:dyDescent="0.25">
      <c r="A101">
        <v>96</v>
      </c>
      <c r="B101">
        <f t="shared" si="3"/>
        <v>8.7720826218727872</v>
      </c>
      <c r="C101">
        <f t="shared" si="4"/>
        <v>29.137771942102965</v>
      </c>
      <c r="D101">
        <f t="shared" si="5"/>
        <v>15.522835915329948</v>
      </c>
      <c r="E101" s="26">
        <v>28.4</v>
      </c>
      <c r="H101" s="26"/>
    </row>
    <row r="102" spans="1:8" x14ac:dyDescent="0.25">
      <c r="A102">
        <v>97</v>
      </c>
      <c r="B102">
        <f t="shared" si="3"/>
        <v>8.8980206166550762</v>
      </c>
      <c r="C102">
        <f t="shared" si="4"/>
        <v>29.171869635483063</v>
      </c>
      <c r="D102">
        <f t="shared" si="5"/>
        <v>15.603638581669584</v>
      </c>
      <c r="E102" s="26">
        <v>28.4</v>
      </c>
      <c r="H102" s="26"/>
    </row>
    <row r="103" spans="1:8" x14ac:dyDescent="0.25">
      <c r="A103">
        <v>98</v>
      </c>
      <c r="B103">
        <f t="shared" si="3"/>
        <v>9.0244925768185507</v>
      </c>
      <c r="C103">
        <f t="shared" si="4"/>
        <v>29.204680336622104</v>
      </c>
      <c r="D103">
        <f t="shared" si="5"/>
        <v>15.685338381024062</v>
      </c>
      <c r="E103" s="26">
        <v>28.4</v>
      </c>
      <c r="H103" s="26"/>
    </row>
    <row r="104" spans="1:8" x14ac:dyDescent="0.25">
      <c r="A104">
        <v>99</v>
      </c>
      <c r="B104">
        <f t="shared" si="3"/>
        <v>9.1514610259919245</v>
      </c>
      <c r="C104">
        <f t="shared" si="4"/>
        <v>29.236200458372757</v>
      </c>
      <c r="D104">
        <f t="shared" si="5"/>
        <v>15.767925895458875</v>
      </c>
      <c r="E104" s="26">
        <v>28.4</v>
      </c>
      <c r="H104" s="26"/>
    </row>
    <row r="105" spans="1:8" x14ac:dyDescent="0.25">
      <c r="A105">
        <v>100</v>
      </c>
      <c r="B105">
        <f t="shared" si="3"/>
        <v>9.2788883406835048</v>
      </c>
      <c r="C105">
        <f t="shared" si="4"/>
        <v>29.266427055694756</v>
      </c>
      <c r="D105">
        <f t="shared" si="5"/>
        <v>15.851391</v>
      </c>
      <c r="E105" s="26">
        <v>28.4</v>
      </c>
      <c r="H105" s="26"/>
    </row>
    <row r="106" spans="1:8" x14ac:dyDescent="0.25">
      <c r="A106">
        <v>101</v>
      </c>
      <c r="B106">
        <f t="shared" si="3"/>
        <v>9.4067367614298441</v>
      </c>
      <c r="C106">
        <f t="shared" si="4"/>
        <v>29.295357814360052</v>
      </c>
      <c r="D106">
        <f t="shared" si="5"/>
        <v>15.935722873418623</v>
      </c>
      <c r="E106" s="26">
        <v>28.4</v>
      </c>
      <c r="H106" s="26"/>
    </row>
    <row r="107" spans="1:8" x14ac:dyDescent="0.25">
      <c r="A107">
        <v>102</v>
      </c>
      <c r="B107">
        <f t="shared" si="3"/>
        <v>9.534968403984676</v>
      </c>
      <c r="C107">
        <f t="shared" si="4"/>
        <v>29.322991039708082</v>
      </c>
      <c r="D107">
        <f t="shared" si="5"/>
        <v>16.020910009015942</v>
      </c>
      <c r="E107" s="26">
        <v>28.4</v>
      </c>
      <c r="H107" s="26"/>
    </row>
    <row r="108" spans="1:8" x14ac:dyDescent="0.25">
      <c r="A108">
        <v>103</v>
      </c>
      <c r="B108">
        <f t="shared" si="3"/>
        <v>9.6635452705448497</v>
      </c>
      <c r="C108">
        <f t="shared" si="4"/>
        <v>29.349325645452019</v>
      </c>
      <c r="D108">
        <f t="shared" si="5"/>
        <v>16.106940225407914</v>
      </c>
      <c r="E108" s="26">
        <v>28.4</v>
      </c>
      <c r="H108" s="26"/>
    </row>
    <row r="109" spans="1:8" x14ac:dyDescent="0.25">
      <c r="A109">
        <v>104</v>
      </c>
      <c r="B109">
        <f t="shared" si="3"/>
        <v>9.792429261009886</v>
      </c>
      <c r="C109">
        <f t="shared" si="4"/>
        <v>29.37436114253725</v>
      </c>
      <c r="D109">
        <f t="shared" si="5"/>
        <v>16.193800677310051</v>
      </c>
      <c r="E109" s="26">
        <v>28.4</v>
      </c>
      <c r="H109" s="26"/>
    </row>
    <row r="110" spans="1:8" x14ac:dyDescent="0.25">
      <c r="A110">
        <v>105</v>
      </c>
      <c r="B110">
        <f t="shared" si="3"/>
        <v>9.9215821842718661</v>
      </c>
      <c r="C110">
        <f t="shared" si="4"/>
        <v>29.398097628052728</v>
      </c>
      <c r="D110">
        <f t="shared" si="5"/>
        <v>16.281477866322192</v>
      </c>
      <c r="E110" s="26">
        <v>28.4</v>
      </c>
      <c r="H110" s="26"/>
    </row>
    <row r="111" spans="1:8" x14ac:dyDescent="0.25">
      <c r="A111">
        <v>106</v>
      </c>
      <c r="B111">
        <f t="shared" si="3"/>
        <v>10.050965769532278</v>
      </c>
      <c r="C111">
        <f t="shared" si="4"/>
        <v>29.420535774196416</v>
      </c>
      <c r="D111">
        <f t="shared" si="5"/>
        <v>16.369957651713225</v>
      </c>
      <c r="E111" s="26">
        <v>28.4</v>
      </c>
      <c r="H111" s="26"/>
    </row>
    <row r="112" spans="1:8" x14ac:dyDescent="0.25">
      <c r="A112">
        <v>107</v>
      </c>
      <c r="B112">
        <f t="shared" si="3"/>
        <v>10.180541677642484</v>
      </c>
      <c r="C112">
        <f t="shared" si="4"/>
        <v>29.441676817295452</v>
      </c>
      <c r="D112">
        <f t="shared" si="5"/>
        <v>16.45922526120594</v>
      </c>
      <c r="E112" s="26">
        <v>28.4</v>
      </c>
      <c r="H112" s="26"/>
    </row>
    <row r="113" spans="1:8" x14ac:dyDescent="0.25">
      <c r="A113">
        <v>108</v>
      </c>
      <c r="B113">
        <f t="shared" si="3"/>
        <v>10.310271512464434</v>
      </c>
      <c r="C113">
        <f t="shared" si="4"/>
        <v>29.461522546882033</v>
      </c>
      <c r="D113">
        <f t="shared" si="5"/>
        <v>16.549265301761743</v>
      </c>
      <c r="E113" s="26">
        <v>28.4</v>
      </c>
      <c r="H113" s="26"/>
    </row>
    <row r="114" spans="1:8" x14ac:dyDescent="0.25">
      <c r="A114">
        <v>109</v>
      </c>
      <c r="B114">
        <f t="shared" si="3"/>
        <v>10.440116832248268</v>
      </c>
      <c r="C114">
        <f t="shared" si="4"/>
        <v>29.480075294825816</v>
      </c>
      <c r="D114">
        <f t="shared" si="5"/>
        <v>16.640061770365428</v>
      </c>
      <c r="E114" s="26">
        <v>28.4</v>
      </c>
      <c r="H114" s="26"/>
    </row>
    <row r="115" spans="1:8" x14ac:dyDescent="0.25">
      <c r="A115">
        <v>110</v>
      </c>
      <c r="B115">
        <f t="shared" si="3"/>
        <v>10.570039161023448</v>
      </c>
      <c r="C115">
        <f t="shared" si="4"/>
        <v>29.497337924523553</v>
      </c>
      <c r="D115">
        <f t="shared" si="5"/>
        <v>16.731598064810001</v>
      </c>
      <c r="E115" s="26">
        <v>28.4</v>
      </c>
      <c r="H115" s="26"/>
    </row>
    <row r="116" spans="1:8" x14ac:dyDescent="0.25">
      <c r="A116">
        <v>111</v>
      </c>
      <c r="B116">
        <f t="shared" si="3"/>
        <v>10.7</v>
      </c>
      <c r="C116">
        <f t="shared" si="4"/>
        <v>29.513313820146834</v>
      </c>
      <c r="D116">
        <f t="shared" si="5"/>
        <v>16.823856994481375</v>
      </c>
      <c r="E116" s="26">
        <v>28.4</v>
      </c>
      <c r="H116" s="26"/>
    </row>
    <row r="117" spans="1:8" x14ac:dyDescent="0.25">
      <c r="A117">
        <v>112</v>
      </c>
      <c r="B117">
        <f t="shared" si="3"/>
        <v>10.82996083897655</v>
      </c>
      <c r="C117">
        <f t="shared" si="4"/>
        <v>29.52800687594857</v>
      </c>
      <c r="D117">
        <f t="shared" si="5"/>
        <v>16.916820791143216</v>
      </c>
      <c r="E117" s="26">
        <v>28.4</v>
      </c>
      <c r="H117" s="26"/>
    </row>
    <row r="118" spans="1:8" x14ac:dyDescent="0.25">
      <c r="A118">
        <v>113</v>
      </c>
      <c r="B118">
        <f t="shared" si="3"/>
        <v>10.95988316775173</v>
      </c>
      <c r="C118">
        <f t="shared" si="4"/>
        <v>29.541421485629023</v>
      </c>
      <c r="D118">
        <f t="shared" si="5"/>
        <v>17.010471119721668</v>
      </c>
      <c r="E118" s="26">
        <v>28.4</v>
      </c>
      <c r="H118" s="26"/>
    </row>
    <row r="119" spans="1:8" x14ac:dyDescent="0.25">
      <c r="A119">
        <v>114</v>
      </c>
      <c r="B119">
        <f t="shared" si="3"/>
        <v>11.089728487535565</v>
      </c>
      <c r="C119">
        <f t="shared" si="4"/>
        <v>29.553562531761951</v>
      </c>
      <c r="D119">
        <f t="shared" si="5"/>
        <v>17.104789089090133</v>
      </c>
      <c r="E119" s="26">
        <v>28.4</v>
      </c>
      <c r="H119" s="26"/>
    </row>
    <row r="120" spans="1:8" x14ac:dyDescent="0.25">
      <c r="A120">
        <v>115</v>
      </c>
      <c r="B120">
        <f t="shared" si="3"/>
        <v>11.219458322357514</v>
      </c>
      <c r="C120">
        <f t="shared" si="4"/>
        <v>29.5644353752817</v>
      </c>
      <c r="D120">
        <f t="shared" si="5"/>
        <v>17.199755262854062</v>
      </c>
      <c r="E120" s="26">
        <v>28.4</v>
      </c>
      <c r="H120" s="26"/>
    </row>
    <row r="121" spans="1:8" x14ac:dyDescent="0.25">
      <c r="A121">
        <v>116</v>
      </c>
      <c r="B121">
        <f t="shared" si="3"/>
        <v>11.349034230467721</v>
      </c>
      <c r="C121">
        <f t="shared" si="4"/>
        <v>29.574045845031684</v>
      </c>
      <c r="D121">
        <f t="shared" si="5"/>
        <v>17.295349670135707</v>
      </c>
      <c r="E121" s="26">
        <v>28.4</v>
      </c>
      <c r="H121" s="26"/>
    </row>
    <row r="122" spans="1:8" x14ac:dyDescent="0.25">
      <c r="A122">
        <v>117</v>
      </c>
      <c r="B122">
        <f t="shared" si="3"/>
        <v>11.478417815728132</v>
      </c>
      <c r="C122">
        <f t="shared" si="4"/>
        <v>29.582400227375086</v>
      </c>
      <c r="D122">
        <f t="shared" si="5"/>
        <v>17.391551816358898</v>
      </c>
      <c r="E122" s="26">
        <v>28.4</v>
      </c>
      <c r="H122" s="26"/>
    </row>
    <row r="123" spans="1:8" x14ac:dyDescent="0.25">
      <c r="A123">
        <v>118</v>
      </c>
      <c r="B123">
        <f t="shared" si="3"/>
        <v>11.607570738990113</v>
      </c>
      <c r="C123">
        <f t="shared" si="4"/>
        <v>29.58950525586819</v>
      </c>
      <c r="D123">
        <f t="shared" si="5"/>
        <v>17.48834069403382</v>
      </c>
      <c r="E123" s="26">
        <v>28.4</v>
      </c>
      <c r="H123" s="26"/>
    </row>
    <row r="124" spans="1:8" x14ac:dyDescent="0.25">
      <c r="A124">
        <v>119</v>
      </c>
      <c r="B124">
        <f t="shared" si="3"/>
        <v>11.736454729455149</v>
      </c>
      <c r="C124">
        <f t="shared" si="4"/>
        <v>29.595368100997057</v>
      </c>
      <c r="D124">
        <f t="shared" si="5"/>
        <v>17.585694793541787</v>
      </c>
      <c r="E124" s="26">
        <v>28.4</v>
      </c>
      <c r="H124" s="26"/>
    </row>
    <row r="125" spans="1:8" x14ac:dyDescent="0.25">
      <c r="A125">
        <v>120</v>
      </c>
      <c r="B125">
        <f t="shared" si="3"/>
        <v>11.865031596015323</v>
      </c>
      <c r="C125">
        <f t="shared" si="4"/>
        <v>29.599996359978078</v>
      </c>
      <c r="D125">
        <f t="shared" si="5"/>
        <v>17.68359211392</v>
      </c>
      <c r="E125" s="26">
        <v>28.4</v>
      </c>
      <c r="H125" s="26"/>
    </row>
    <row r="126" spans="1:8" x14ac:dyDescent="0.25">
      <c r="A126">
        <v>121</v>
      </c>
      <c r="B126">
        <f t="shared" si="3"/>
        <v>11.993263238570155</v>
      </c>
      <c r="C126">
        <f t="shared" si="4"/>
        <v>29.603398046622907</v>
      </c>
      <c r="D126">
        <f t="shared" si="5"/>
        <v>17.782010173646334</v>
      </c>
      <c r="E126" s="26">
        <v>29.6</v>
      </c>
      <c r="H126" s="26"/>
    </row>
    <row r="127" spans="1:8" x14ac:dyDescent="0.25">
      <c r="A127">
        <v>122</v>
      </c>
      <c r="B127">
        <f t="shared" si="3"/>
        <v>12.121111659316494</v>
      </c>
      <c r="C127">
        <f t="shared" si="4"/>
        <v>29.605581581268371</v>
      </c>
      <c r="D127">
        <f t="shared" si="5"/>
        <v>17.880926021424102</v>
      </c>
      <c r="E127" s="26">
        <v>29.6</v>
      </c>
      <c r="H127" s="26"/>
    </row>
    <row r="128" spans="1:8" x14ac:dyDescent="0.25">
      <c r="A128">
        <v>123</v>
      </c>
      <c r="B128">
        <f t="shared" si="3"/>
        <v>12.248538974008074</v>
      </c>
      <c r="C128">
        <f t="shared" si="4"/>
        <v>29.606555780771799</v>
      </c>
      <c r="D128">
        <f t="shared" si="5"/>
        <v>17.980316246966815</v>
      </c>
      <c r="E128" s="26">
        <v>29.6</v>
      </c>
      <c r="H128" s="26"/>
    </row>
    <row r="129" spans="1:8" x14ac:dyDescent="0.25">
      <c r="A129">
        <v>124</v>
      </c>
      <c r="B129">
        <f t="shared" si="3"/>
        <v>12.375507423181448</v>
      </c>
      <c r="C129">
        <f t="shared" si="4"/>
        <v>29.606329848572361</v>
      </c>
      <c r="D129">
        <f t="shared" si="5"/>
        <v>18.08015699178301</v>
      </c>
      <c r="E129" s="26">
        <v>29.6</v>
      </c>
      <c r="H129" s="26"/>
    </row>
    <row r="130" spans="1:8" x14ac:dyDescent="0.25">
      <c r="A130">
        <v>125</v>
      </c>
      <c r="B130">
        <f t="shared" si="3"/>
        <v>12.501979383344922</v>
      </c>
      <c r="C130">
        <f t="shared" si="4"/>
        <v>29.604913364818799</v>
      </c>
      <c r="D130">
        <f t="shared" si="5"/>
        <v>18.180423959960933</v>
      </c>
      <c r="E130" s="26">
        <v>29.6</v>
      </c>
      <c r="H130" s="26"/>
    </row>
    <row r="131" spans="1:8" x14ac:dyDescent="0.25">
      <c r="A131">
        <v>126</v>
      </c>
      <c r="B131">
        <f t="shared" si="3"/>
        <v>12.627917378127211</v>
      </c>
      <c r="C131">
        <f t="shared" si="4"/>
        <v>29.602316276564128</v>
      </c>
      <c r="D131">
        <f t="shared" si="5"/>
        <v>18.281092428953382</v>
      </c>
      <c r="E131" s="26">
        <v>29.6</v>
      </c>
      <c r="H131" s="26"/>
    </row>
    <row r="132" spans="1:8" x14ac:dyDescent="0.25">
      <c r="A132">
        <v>127</v>
      </c>
      <c r="B132">
        <f t="shared" si="3"/>
        <v>12.753284089382497</v>
      </c>
      <c r="C132">
        <f t="shared" si="4"/>
        <v>29.598548888027629</v>
      </c>
      <c r="D132">
        <f t="shared" si="5"/>
        <v>18.382137260362448</v>
      </c>
      <c r="E132" s="26">
        <v>29.6</v>
      </c>
      <c r="H132" s="26"/>
    </row>
    <row r="133" spans="1:8" x14ac:dyDescent="0.25">
      <c r="A133">
        <v>128</v>
      </c>
      <c r="B133">
        <f t="shared" si="3"/>
        <v>12.878042368248597</v>
      </c>
      <c r="C133">
        <f t="shared" si="4"/>
        <v>29.593621850924734</v>
      </c>
      <c r="D133">
        <f t="shared" si="5"/>
        <v>18.4835329107243</v>
      </c>
      <c r="E133" s="26">
        <v>29.6</v>
      </c>
      <c r="H133" s="26"/>
    </row>
    <row r="134" spans="1:8" x14ac:dyDescent="0.25">
      <c r="A134">
        <v>129</v>
      </c>
      <c r="B134">
        <f t="shared" si="3"/>
        <v>13.002155246154981</v>
      </c>
      <c r="C134">
        <f t="shared" si="4"/>
        <v>29.587546154865116</v>
      </c>
      <c r="D134">
        <f t="shared" si="5"/>
        <v>18.58525344229394</v>
      </c>
      <c r="E134" s="26">
        <v>29.6</v>
      </c>
      <c r="H134" s="26"/>
    </row>
    <row r="135" spans="1:8" x14ac:dyDescent="0.25">
      <c r="A135">
        <v>130</v>
      </c>
      <c r="B135">
        <f t="shared" ref="B135:B198" si="6">10.7+7.55*SIN(2*PI()*(A135-111)/365)</f>
        <v>13.125585945777351</v>
      </c>
      <c r="C135">
        <f t="shared" ref="C135:C198" si="7">23.7 + 281.385 * (A135/365)^(100/49)*(1-A135/365)^(4)</f>
        <v>29.580333117819439</v>
      </c>
      <c r="D135">
        <f t="shared" ref="D135:D198" si="8">8.98731*10^(-11)*A135^5 - 7.34978*10^(-8) *A135^4 + 0.0000185507 *A135^3 - 0.00162066*A135^2 + 0.100566*A135 + 9.90174</f>
        <v>18.687272533829997</v>
      </c>
      <c r="E135" s="26">
        <v>29.6</v>
      </c>
      <c r="H135" s="26"/>
    </row>
    <row r="136" spans="1:8" x14ac:dyDescent="0.25">
      <c r="A136">
        <v>131</v>
      </c>
      <c r="B136">
        <f t="shared" si="6"/>
        <v>13.248297891935554</v>
      </c>
      <c r="C136">
        <f t="shared" si="7"/>
        <v>29.571994376655194</v>
      </c>
      <c r="D136">
        <f t="shared" si="8"/>
        <v>18.789563491379482</v>
      </c>
      <c r="E136" s="26">
        <v>29.6</v>
      </c>
      <c r="H136" s="26"/>
    </row>
    <row r="137" spans="1:8" x14ac:dyDescent="0.25">
      <c r="A137">
        <v>132</v>
      </c>
      <c r="B137">
        <f t="shared" si="6"/>
        <v>13.370254722431605</v>
      </c>
      <c r="C137">
        <f t="shared" si="7"/>
        <v>29.562541877741985</v>
      </c>
      <c r="D137">
        <f t="shared" si="8"/>
        <v>18.892099259062579</v>
      </c>
      <c r="E137" s="26">
        <v>29.6</v>
      </c>
      <c r="H137" s="26"/>
    </row>
    <row r="138" spans="1:8" x14ac:dyDescent="0.25">
      <c r="A138">
        <v>133</v>
      </c>
      <c r="B138">
        <f t="shared" si="6"/>
        <v>13.491420298824581</v>
      </c>
      <c r="C138">
        <f t="shared" si="7"/>
        <v>29.551987867626728</v>
      </c>
      <c r="D138">
        <f t="shared" si="8"/>
        <v>18.994852429857374</v>
      </c>
      <c r="E138" s="26">
        <v>29.6</v>
      </c>
      <c r="H138" s="26"/>
    </row>
    <row r="139" spans="1:8" x14ac:dyDescent="0.25">
      <c r="A139">
        <v>134</v>
      </c>
      <c r="B139">
        <f t="shared" si="6"/>
        <v>13.611758717139232</v>
      </c>
      <c r="C139">
        <f t="shared" si="7"/>
        <v>29.540344883778964</v>
      </c>
      <c r="D139">
        <f t="shared" si="8"/>
        <v>19.097795256384693</v>
      </c>
      <c r="E139" s="26">
        <v>29.6</v>
      </c>
      <c r="H139" s="26"/>
    </row>
    <row r="140" spans="1:8" x14ac:dyDescent="0.25">
      <c r="A140">
        <v>135</v>
      </c>
      <c r="B140">
        <f t="shared" si="6"/>
        <v>13.731234318505095</v>
      </c>
      <c r="C140">
        <f t="shared" si="7"/>
        <v>29.527625745406883</v>
      </c>
      <c r="D140">
        <f t="shared" si="8"/>
        <v>19.200899661692809</v>
      </c>
      <c r="E140" s="26">
        <v>29.6</v>
      </c>
      <c r="H140" s="26"/>
    </row>
    <row r="141" spans="1:8" x14ac:dyDescent="0.25">
      <c r="A141">
        <v>136</v>
      </c>
      <c r="B141">
        <f t="shared" si="6"/>
        <v>13.849811699722991</v>
      </c>
      <c r="C141">
        <f t="shared" si="7"/>
        <v>29.513843544344219</v>
      </c>
      <c r="D141">
        <f t="shared" si="8"/>
        <v>19.30413725004226</v>
      </c>
      <c r="E141" s="26">
        <v>29.6</v>
      </c>
      <c r="H141" s="26"/>
    </row>
    <row r="142" spans="1:8" x14ac:dyDescent="0.25">
      <c r="A142">
        <v>137</v>
      </c>
      <c r="B142">
        <f t="shared" si="6"/>
        <v>13.967455723755755</v>
      </c>
      <c r="C142">
        <f t="shared" si="7"/>
        <v>29.499011636008504</v>
      </c>
      <c r="D142">
        <f t="shared" si="8"/>
        <v>19.407479317690608</v>
      </c>
      <c r="E142" s="26">
        <v>29.6</v>
      </c>
      <c r="H142" s="26"/>
    </row>
    <row r="143" spans="1:8" x14ac:dyDescent="0.25">
      <c r="A143">
        <v>138</v>
      </c>
      <c r="B143">
        <f t="shared" si="6"/>
        <v>14.0841315301401</v>
      </c>
      <c r="C143">
        <f t="shared" si="7"/>
        <v>29.483143630430895</v>
      </c>
      <c r="D143">
        <f t="shared" si="8"/>
        <v>19.510896863677175</v>
      </c>
      <c r="E143" s="26">
        <v>29.6</v>
      </c>
      <c r="H143" s="26"/>
    </row>
    <row r="144" spans="1:8" x14ac:dyDescent="0.25">
      <c r="A144">
        <v>139</v>
      </c>
      <c r="B144">
        <f t="shared" si="6"/>
        <v>14.199804545316523</v>
      </c>
      <c r="C144">
        <f t="shared" si="7"/>
        <v>29.466253383358005</v>
      </c>
      <c r="D144">
        <f t="shared" si="8"/>
        <v>19.614360600607888</v>
      </c>
      <c r="E144" s="26">
        <v>29.6</v>
      </c>
      <c r="H144" s="26"/>
    </row>
    <row r="145" spans="1:8" x14ac:dyDescent="0.25">
      <c r="A145">
        <v>140</v>
      </c>
      <c r="B145">
        <f t="shared" si="6"/>
        <v>14.314440492874201</v>
      </c>
      <c r="C145">
        <f t="shared" si="7"/>
        <v>29.448354987426004</v>
      </c>
      <c r="D145">
        <f t="shared" si="8"/>
        <v>19.717840965439997</v>
      </c>
      <c r="E145" s="26">
        <v>29.6</v>
      </c>
      <c r="H145" s="26"/>
    </row>
    <row r="146" spans="1:8" x14ac:dyDescent="0.25">
      <c r="A146">
        <v>141</v>
      </c>
      <c r="B146">
        <f t="shared" si="6"/>
        <v>14.428005403707827</v>
      </c>
      <c r="C146">
        <f t="shared" si="7"/>
        <v>29.429462763407322</v>
      </c>
      <c r="D146">
        <f t="shared" si="8"/>
        <v>19.821308130266836</v>
      </c>
      <c r="E146" s="26">
        <v>29.6</v>
      </c>
      <c r="H146" s="26"/>
    </row>
    <row r="147" spans="1:8" x14ac:dyDescent="0.25">
      <c r="A147">
        <v>142</v>
      </c>
      <c r="B147">
        <f t="shared" si="6"/>
        <v>14.540465626083387</v>
      </c>
      <c r="C147">
        <f t="shared" si="7"/>
        <v>29.409591251530259</v>
      </c>
      <c r="D147">
        <f t="shared" si="8"/>
        <v>19.924732013102659</v>
      </c>
      <c r="E147" s="26">
        <v>29.6</v>
      </c>
      <c r="H147" s="26"/>
    </row>
    <row r="148" spans="1:8" x14ac:dyDescent="0.25">
      <c r="A148">
        <v>143</v>
      </c>
      <c r="B148">
        <f t="shared" si="6"/>
        <v>14.651787835609904</v>
      </c>
      <c r="C148">
        <f t="shared" si="7"/>
        <v>29.388755202871774</v>
      </c>
      <c r="D148">
        <f t="shared" si="8"/>
        <v>20.028082288667328</v>
      </c>
      <c r="E148" s="26">
        <v>29.6</v>
      </c>
      <c r="H148" s="26"/>
    </row>
    <row r="149" spans="1:8" x14ac:dyDescent="0.25">
      <c r="A149">
        <v>144</v>
      </c>
      <c r="B149">
        <f t="shared" si="6"/>
        <v>14.761939045114161</v>
      </c>
      <c r="C149">
        <f t="shared" si="7"/>
        <v>29.366969570823812</v>
      </c>
      <c r="D149">
        <f t="shared" si="8"/>
        <v>20.131328399171171</v>
      </c>
      <c r="E149" s="26">
        <v>29.6</v>
      </c>
      <c r="H149" s="26"/>
    </row>
    <row r="150" spans="1:8" x14ac:dyDescent="0.25">
      <c r="A150">
        <v>145</v>
      </c>
      <c r="B150">
        <f t="shared" si="6"/>
        <v>14.870886614415527</v>
      </c>
      <c r="C150">
        <f t="shared" si="7"/>
        <v>29.344249502633325</v>
      </c>
      <c r="D150">
        <f t="shared" si="8"/>
        <v>20.234439565099677</v>
      </c>
      <c r="E150" s="26">
        <v>29.6</v>
      </c>
      <c r="H150" s="26"/>
    </row>
    <row r="151" spans="1:8" x14ac:dyDescent="0.25">
      <c r="A151">
        <v>146</v>
      </c>
      <c r="B151">
        <f t="shared" si="6"/>
        <v>14.978598259997938</v>
      </c>
      <c r="C151">
        <f t="shared" si="7"/>
        <v>29.320610331016461</v>
      </c>
      <c r="D151">
        <f t="shared" si="8"/>
        <v>20.337384795998339</v>
      </c>
      <c r="E151" s="26">
        <v>29.6</v>
      </c>
      <c r="H151" s="26"/>
    </row>
    <row r="152" spans="1:8" x14ac:dyDescent="0.25">
      <c r="A152">
        <v>147</v>
      </c>
      <c r="B152">
        <f t="shared" si="6"/>
        <v>15.085042064576196</v>
      </c>
      <c r="C152">
        <f t="shared" si="7"/>
        <v>29.296067565846954</v>
      </c>
      <c r="D152">
        <f t="shared" si="8"/>
        <v>20.440132901257364</v>
      </c>
      <c r="E152" s="26">
        <v>29.6</v>
      </c>
      <c r="H152" s="26"/>
    </row>
    <row r="153" spans="1:8" x14ac:dyDescent="0.25">
      <c r="A153">
        <v>148</v>
      </c>
      <c r="B153">
        <f t="shared" si="6"/>
        <v>15.190186486553763</v>
      </c>
      <c r="C153">
        <f t="shared" si="7"/>
        <v>29.270636885919188</v>
      </c>
      <c r="D153">
        <f t="shared" si="8"/>
        <v>20.542652500896459</v>
      </c>
      <c r="E153" s="26">
        <v>29.6</v>
      </c>
      <c r="H153" s="26"/>
    </row>
    <row r="154" spans="1:8" x14ac:dyDescent="0.25">
      <c r="A154">
        <v>149</v>
      </c>
      <c r="B154">
        <f t="shared" si="6"/>
        <v>15.294000369369201</v>
      </c>
      <c r="C154">
        <f t="shared" si="7"/>
        <v>29.244334130786079</v>
      </c>
      <c r="D154">
        <f t="shared" si="8"/>
        <v>20.644912036349645</v>
      </c>
      <c r="E154" s="26">
        <v>29.6</v>
      </c>
      <c r="H154" s="26"/>
    </row>
    <row r="155" spans="1:8" x14ac:dyDescent="0.25">
      <c r="A155">
        <v>150</v>
      </c>
      <c r="B155">
        <f t="shared" si="6"/>
        <v>15.396452950728548</v>
      </c>
      <c r="C155">
        <f t="shared" si="7"/>
        <v>29.217175292672032</v>
      </c>
      <c r="D155">
        <f t="shared" si="8"/>
        <v>20.746879781249994</v>
      </c>
      <c r="E155" s="26">
        <v>29.6</v>
      </c>
      <c r="H155" s="26"/>
    </row>
    <row r="156" spans="1:8" x14ac:dyDescent="0.25">
      <c r="A156">
        <v>151</v>
      </c>
      <c r="B156">
        <f t="shared" si="6"/>
        <v>15.497513871720839</v>
      </c>
      <c r="C156">
        <f t="shared" si="7"/>
        <v>29.189176508461284</v>
      </c>
      <c r="D156">
        <f t="shared" si="8"/>
        <v>20.848523852214392</v>
      </c>
      <c r="E156" s="26">
        <v>29.6</v>
      </c>
      <c r="H156" s="26"/>
    </row>
    <row r="157" spans="1:8" x14ac:dyDescent="0.25">
      <c r="A157">
        <v>152</v>
      </c>
      <c r="B157">
        <f t="shared" si="6"/>
        <v>15.597153185814108</v>
      </c>
      <c r="C157">
        <f t="shared" si="7"/>
        <v>29.160354051761807</v>
      </c>
      <c r="D157">
        <f t="shared" si="8"/>
        <v>20.949812219628342</v>
      </c>
      <c r="E157" s="26">
        <v>29.2</v>
      </c>
      <c r="H157" s="26"/>
    </row>
    <row r="158" spans="1:8" x14ac:dyDescent="0.25">
      <c r="A158">
        <v>153</v>
      </c>
      <c r="B158">
        <f t="shared" si="6"/>
        <v>15.695341367729201</v>
      </c>
      <c r="C158">
        <f t="shared" si="7"/>
        <v>29.130724325045044</v>
      </c>
      <c r="D158">
        <f t="shared" si="8"/>
        <v>21.050712718430688</v>
      </c>
      <c r="E158" s="26">
        <v>29.2</v>
      </c>
      <c r="H158" s="26"/>
    </row>
    <row r="159" spans="1:8" x14ac:dyDescent="0.25">
      <c r="A159">
        <v>154</v>
      </c>
      <c r="B159">
        <f t="shared" si="6"/>
        <v>15.792049322188738</v>
      </c>
      <c r="C159">
        <f t="shared" si="7"/>
        <v>29.100303851861675</v>
      </c>
      <c r="D159">
        <f t="shared" si="8"/>
        <v>21.151193058898453</v>
      </c>
      <c r="E159" s="26">
        <v>29.2</v>
      </c>
      <c r="H159" s="26"/>
    </row>
    <row r="160" spans="1:8" x14ac:dyDescent="0.25">
      <c r="A160">
        <v>155</v>
      </c>
      <c r="B160">
        <f t="shared" si="6"/>
        <v>15.887248392538684</v>
      </c>
      <c r="C160">
        <f t="shared" si="7"/>
        <v>29.069109269133726</v>
      </c>
      <c r="D160">
        <f t="shared" si="8"/>
        <v>21.25122083743155</v>
      </c>
      <c r="E160" s="26">
        <v>29.2</v>
      </c>
      <c r="H160" s="26"/>
    </row>
    <row r="161" spans="1:8" x14ac:dyDescent="0.25">
      <c r="A161">
        <v>156</v>
      </c>
      <c r="B161">
        <f t="shared" si="6"/>
        <v>15.980910369239936</v>
      </c>
      <c r="C161">
        <f t="shared" si="7"/>
        <v>29.037157319523065</v>
      </c>
      <c r="D161">
        <f t="shared" si="8"/>
        <v>21.350763547337625</v>
      </c>
      <c r="E161" s="26">
        <v>29.2</v>
      </c>
      <c r="H161" s="26"/>
    </row>
    <row r="162" spans="1:8" x14ac:dyDescent="0.25">
      <c r="A162">
        <v>157</v>
      </c>
      <c r="B162">
        <f t="shared" si="6"/>
        <v>16.073007498227398</v>
      </c>
      <c r="C162">
        <f t="shared" si="7"/>
        <v>29.004464843876757</v>
      </c>
      <c r="D162">
        <f t="shared" si="8"/>
        <v>21.449788589616702</v>
      </c>
      <c r="E162" s="26">
        <v>29.2</v>
      </c>
      <c r="H162" s="26"/>
    </row>
    <row r="163" spans="1:8" x14ac:dyDescent="0.25">
      <c r="A163">
        <v>158</v>
      </c>
      <c r="B163">
        <f t="shared" si="6"/>
        <v>16.163512489134138</v>
      </c>
      <c r="C163">
        <f t="shared" si="7"/>
        <v>28.971048773749231</v>
      </c>
      <c r="D163">
        <f t="shared" si="8"/>
        <v>21.548263283746138</v>
      </c>
      <c r="E163" s="26">
        <v>29.2</v>
      </c>
      <c r="H163" s="26"/>
    </row>
    <row r="164" spans="1:8" x14ac:dyDescent="0.25">
      <c r="A164">
        <v>159</v>
      </c>
      <c r="B164">
        <f t="shared" si="6"/>
        <v>16.252398523378091</v>
      </c>
      <c r="C164">
        <f t="shared" si="7"/>
        <v>28.936926124001637</v>
      </c>
      <c r="D164">
        <f t="shared" si="8"/>
        <v>21.646154878465204</v>
      </c>
      <c r="E164" s="26">
        <v>29.2</v>
      </c>
      <c r="H164" s="26"/>
    </row>
    <row r="165" spans="1:8" x14ac:dyDescent="0.25">
      <c r="A165">
        <v>160</v>
      </c>
      <c r="B165">
        <f t="shared" si="6"/>
        <v>16.339639262108992</v>
      </c>
      <c r="C165">
        <f t="shared" si="7"/>
        <v>28.902113985478547</v>
      </c>
      <c r="D165">
        <f t="shared" si="8"/>
        <v>21.74343056256</v>
      </c>
      <c r="E165" s="26">
        <v>29.2</v>
      </c>
      <c r="H165" s="26"/>
    </row>
    <row r="166" spans="1:8" x14ac:dyDescent="0.25">
      <c r="A166">
        <v>161</v>
      </c>
      <c r="B166">
        <f t="shared" si="6"/>
        <v>16.425208854013146</v>
      </c>
      <c r="C166">
        <f t="shared" si="7"/>
        <v>28.866629517762139</v>
      </c>
      <c r="D166">
        <f t="shared" si="8"/>
        <v>21.840057475648138</v>
      </c>
      <c r="E166" s="26">
        <v>29.2</v>
      </c>
      <c r="H166" s="26"/>
    </row>
    <row r="167" spans="1:8" x14ac:dyDescent="0.25">
      <c r="A167">
        <v>162</v>
      </c>
      <c r="B167">
        <f t="shared" si="6"/>
        <v>16.509081942973729</v>
      </c>
      <c r="C167">
        <f t="shared" si="7"/>
        <v>28.830489942004228</v>
      </c>
      <c r="D167">
        <f t="shared" si="8"/>
        <v>21.936002718963621</v>
      </c>
      <c r="E167" s="26">
        <v>29.2</v>
      </c>
      <c r="H167" s="26"/>
    </row>
    <row r="168" spans="1:8" x14ac:dyDescent="0.25">
      <c r="A168">
        <v>163</v>
      </c>
      <c r="B168">
        <f t="shared" si="6"/>
        <v>16.591233675584355</v>
      </c>
      <c r="C168">
        <f t="shared" si="7"/>
        <v>28.793712533836061</v>
      </c>
      <c r="D168">
        <f t="shared" si="8"/>
        <v>22.031233366141443</v>
      </c>
      <c r="E168" s="26">
        <v>29.2</v>
      </c>
      <c r="H168" s="26"/>
    </row>
    <row r="169" spans="1:8" x14ac:dyDescent="0.25">
      <c r="A169">
        <v>164</v>
      </c>
      <c r="B169">
        <f t="shared" si="6"/>
        <v>16.671639708513666</v>
      </c>
      <c r="C169">
        <f t="shared" si="7"/>
        <v>28.756314616356406</v>
      </c>
      <c r="D169">
        <f t="shared" si="8"/>
        <v>22.12571647400252</v>
      </c>
      <c r="E169" s="26">
        <v>29.2</v>
      </c>
      <c r="H169" s="26"/>
    </row>
    <row r="170" spans="1:8" x14ac:dyDescent="0.25">
      <c r="A170">
        <v>165</v>
      </c>
      <c r="B170">
        <f t="shared" si="6"/>
        <v>16.750276215718806</v>
      </c>
      <c r="C170">
        <f t="shared" si="7"/>
        <v>28.718313553197778</v>
      </c>
      <c r="D170">
        <f t="shared" si="8"/>
        <v>22.219419093338427</v>
      </c>
      <c r="E170" s="26">
        <v>29.2</v>
      </c>
      <c r="H170" s="26"/>
    </row>
    <row r="171" spans="1:8" x14ac:dyDescent="0.25">
      <c r="A171">
        <v>166</v>
      </c>
      <c r="B171">
        <f t="shared" si="6"/>
        <v>16.827119895505575</v>
      </c>
      <c r="C171">
        <f t="shared" si="7"/>
        <v>28.679726741671242</v>
      </c>
      <c r="D171">
        <f t="shared" si="8"/>
        <v>22.312308279696101</v>
      </c>
      <c r="E171" s="26">
        <v>29.2</v>
      </c>
      <c r="H171" s="26"/>
    </row>
    <row r="172" spans="1:8" x14ac:dyDescent="0.25">
      <c r="A172">
        <v>167</v>
      </c>
      <c r="B172">
        <f t="shared" si="6"/>
        <v>16.902147977433227</v>
      </c>
      <c r="C172">
        <f t="shared" si="7"/>
        <v>28.640571605989834</v>
      </c>
      <c r="D172">
        <f t="shared" si="8"/>
        <v>22.404351104162668</v>
      </c>
      <c r="E172" s="26">
        <v>29.2</v>
      </c>
      <c r="H172" s="26"/>
    </row>
    <row r="173" spans="1:8" x14ac:dyDescent="0.25">
      <c r="A173">
        <v>168</v>
      </c>
      <c r="B173">
        <f t="shared" si="6"/>
        <v>16.975338229061848</v>
      </c>
      <c r="C173">
        <f t="shared" si="7"/>
        <v>28.600865590570798</v>
      </c>
      <c r="D173">
        <f t="shared" si="8"/>
        <v>22.495514664150217</v>
      </c>
      <c r="E173" s="26">
        <v>29.2</v>
      </c>
      <c r="H173" s="26"/>
    </row>
    <row r="174" spans="1:8" x14ac:dyDescent="0.25">
      <c r="A174">
        <v>169</v>
      </c>
      <c r="B174">
        <f t="shared" si="6"/>
        <v>17.046668962540309</v>
      </c>
      <c r="C174">
        <f t="shared" si="7"/>
        <v>28.560626153416855</v>
      </c>
      <c r="D174">
        <f t="shared" si="8"/>
        <v>22.585766094180553</v>
      </c>
      <c r="E174" s="26">
        <v>29.2</v>
      </c>
      <c r="H174" s="26"/>
    </row>
    <row r="175" spans="1:8" x14ac:dyDescent="0.25">
      <c r="A175">
        <v>170</v>
      </c>
      <c r="B175">
        <f t="shared" si="6"/>
        <v>17.116119041032835</v>
      </c>
      <c r="C175">
        <f t="shared" si="7"/>
        <v>28.519870759576609</v>
      </c>
      <c r="D175">
        <f t="shared" si="8"/>
        <v>22.675072576669997</v>
      </c>
      <c r="E175" s="26">
        <v>29.2</v>
      </c>
      <c r="H175" s="26"/>
    </row>
    <row r="176" spans="1:8" x14ac:dyDescent="0.25">
      <c r="A176">
        <v>171</v>
      </c>
      <c r="B176">
        <f t="shared" si="6"/>
        <v>17.183667884982313</v>
      </c>
      <c r="C176">
        <f t="shared" si="7"/>
        <v>28.478616874684274</v>
      </c>
      <c r="D176">
        <f t="shared" si="8"/>
        <v>22.763401352714098</v>
      </c>
      <c r="E176" s="26">
        <v>29.2</v>
      </c>
      <c r="H176" s="26"/>
    </row>
    <row r="177" spans="1:8" x14ac:dyDescent="0.25">
      <c r="A177">
        <v>172</v>
      </c>
      <c r="B177">
        <f t="shared" si="6"/>
        <v>17.249295478208456</v>
      </c>
      <c r="C177">
        <f t="shared" si="7"/>
        <v>28.436881958578912</v>
      </c>
      <c r="D177">
        <f t="shared" si="8"/>
        <v>22.850719732872498</v>
      </c>
      <c r="E177" s="26">
        <v>29.2</v>
      </c>
      <c r="H177" s="26"/>
    </row>
    <row r="178" spans="1:8" x14ac:dyDescent="0.25">
      <c r="A178">
        <v>173</v>
      </c>
      <c r="B178">
        <f t="shared" si="6"/>
        <v>17.312982373839034</v>
      </c>
      <c r="C178">
        <f t="shared" si="7"/>
        <v>28.394683459003339</v>
      </c>
      <c r="D178">
        <f t="shared" si="8"/>
        <v>22.936995107953585</v>
      </c>
      <c r="E178" s="26">
        <v>29.2</v>
      </c>
      <c r="H178" s="26"/>
    </row>
    <row r="179" spans="1:8" x14ac:dyDescent="0.25">
      <c r="A179">
        <v>174</v>
      </c>
      <c r="B179">
        <f t="shared" si="6"/>
        <v>17.374709700072394</v>
      </c>
      <c r="C179">
        <f t="shared" si="7"/>
        <v>28.352038805382733</v>
      </c>
      <c r="D179">
        <f t="shared" si="8"/>
        <v>23.022194959799414</v>
      </c>
      <c r="E179" s="26">
        <v>29.2</v>
      </c>
      <c r="H179" s="26"/>
    </row>
    <row r="180" spans="1:8" x14ac:dyDescent="0.25">
      <c r="A180">
        <v>175</v>
      </c>
      <c r="B180">
        <f t="shared" si="6"/>
        <v>17.434459165769589</v>
      </c>
      <c r="C180">
        <f t="shared" si="7"/>
        <v>28.308965402683352</v>
      </c>
      <c r="D180">
        <f t="shared" si="8"/>
        <v>23.106286872070307</v>
      </c>
      <c r="E180" s="26">
        <v>29.2</v>
      </c>
      <c r="H180" s="26"/>
    </row>
    <row r="181" spans="1:8" x14ac:dyDescent="0.25">
      <c r="A181">
        <v>176</v>
      </c>
      <c r="B181">
        <f t="shared" si="6"/>
        <v>17.492213065874438</v>
      </c>
      <c r="C181">
        <f t="shared" si="7"/>
        <v>28.265480625351195</v>
      </c>
      <c r="D181">
        <f t="shared" si="8"/>
        <v>23.189238541029777</v>
      </c>
      <c r="E181" s="26">
        <v>29.2</v>
      </c>
      <c r="H181" s="26"/>
    </row>
    <row r="182" spans="1:8" x14ac:dyDescent="0.25">
      <c r="A182">
        <v>177</v>
      </c>
      <c r="B182">
        <f t="shared" si="6"/>
        <v>17.547954286659902</v>
      </c>
      <c r="C182">
        <f t="shared" si="7"/>
        <v>28.221601811331041</v>
      </c>
      <c r="D182">
        <f t="shared" si="8"/>
        <v>23.271017786329214</v>
      </c>
      <c r="E182" s="26">
        <v>29.2</v>
      </c>
      <c r="H182" s="26"/>
    </row>
    <row r="183" spans="1:8" x14ac:dyDescent="0.25">
      <c r="A183">
        <v>178</v>
      </c>
      <c r="B183">
        <f t="shared" si="6"/>
        <v>17.601666310799267</v>
      </c>
      <c r="C183">
        <f t="shared" si="7"/>
        <v>28.177346256165805</v>
      </c>
      <c r="D183">
        <f t="shared" si="8"/>
        <v>23.351592561792696</v>
      </c>
      <c r="E183" s="26">
        <v>29.2</v>
      </c>
      <c r="H183" s="26"/>
    </row>
    <row r="184" spans="1:8" x14ac:dyDescent="0.25">
      <c r="A184">
        <v>179</v>
      </c>
      <c r="B184">
        <f t="shared" si="6"/>
        <v>17.653333222260592</v>
      </c>
      <c r="C184">
        <f t="shared" si="7"/>
        <v>28.132731207176466</v>
      </c>
      <c r="D184">
        <f t="shared" si="8"/>
        <v>23.430930966201711</v>
      </c>
      <c r="E184" s="26">
        <v>29.2</v>
      </c>
      <c r="H184" s="26"/>
    </row>
    <row r="185" spans="1:8" x14ac:dyDescent="0.25">
      <c r="A185">
        <v>180</v>
      </c>
      <c r="B185">
        <f t="shared" si="6"/>
        <v>17.702939711022935</v>
      </c>
      <c r="C185">
        <f t="shared" si="7"/>
        <v>28.08777385772267</v>
      </c>
      <c r="D185">
        <f t="shared" si="8"/>
        <v>23.509001254079987</v>
      </c>
      <c r="E185" s="26">
        <v>29.2</v>
      </c>
      <c r="H185" s="26"/>
    </row>
    <row r="186" spans="1:8" x14ac:dyDescent="0.25">
      <c r="A186">
        <v>181</v>
      </c>
      <c r="B186">
        <f t="shared" si="6"/>
        <v>17.750471077613085</v>
      </c>
      <c r="C186">
        <f t="shared" si="7"/>
        <v>28.042491341544125</v>
      </c>
      <c r="D186">
        <f t="shared" si="8"/>
        <v>23.58577184647827</v>
      </c>
      <c r="E186" s="26">
        <v>29.2</v>
      </c>
      <c r="H186" s="26"/>
    </row>
    <row r="187" spans="1:8" x14ac:dyDescent="0.25">
      <c r="A187">
        <v>182</v>
      </c>
      <c r="B187">
        <f t="shared" si="6"/>
        <v>17.79591323746131</v>
      </c>
      <c r="C187">
        <f t="shared" si="7"/>
        <v>27.996900727182979</v>
      </c>
      <c r="D187">
        <f t="shared" si="8"/>
        <v>23.661211341758971</v>
      </c>
      <c r="E187" s="26">
        <v>29.2</v>
      </c>
      <c r="H187" s="26"/>
    </row>
    <row r="188" spans="1:8" x14ac:dyDescent="0.25">
      <c r="A188">
        <v>183</v>
      </c>
      <c r="B188">
        <f t="shared" si="6"/>
        <v>17.839252725074925</v>
      </c>
      <c r="C188">
        <f t="shared" si="7"/>
        <v>27.951019012487244</v>
      </c>
      <c r="D188">
        <f t="shared" si="8"/>
        <v>23.735288526381154</v>
      </c>
      <c r="E188" s="26">
        <v>29.2</v>
      </c>
      <c r="H188" s="26"/>
    </row>
    <row r="189" spans="1:8" x14ac:dyDescent="0.25">
      <c r="A189">
        <v>184</v>
      </c>
      <c r="B189">
        <f t="shared" si="6"/>
        <v>17.88047669802841</v>
      </c>
      <c r="C189">
        <f t="shared" si="7"/>
        <v>27.904863119195468</v>
      </c>
      <c r="D189">
        <f t="shared" si="8"/>
        <v>23.807972385685083</v>
      </c>
      <c r="E189" s="26">
        <v>29.2</v>
      </c>
      <c r="H189" s="26"/>
    </row>
    <row r="190" spans="1:8" x14ac:dyDescent="0.25">
      <c r="A190">
        <v>185</v>
      </c>
      <c r="B190">
        <f t="shared" si="6"/>
        <v>17.919572940768887</v>
      </c>
      <c r="C190">
        <f t="shared" si="7"/>
        <v>27.858449887602724</v>
      </c>
      <c r="D190">
        <f t="shared" si="8"/>
        <v>23.879232114677187</v>
      </c>
      <c r="E190" s="26">
        <v>29.2</v>
      </c>
      <c r="H190" s="26"/>
    </row>
    <row r="191" spans="1:8" x14ac:dyDescent="0.25">
      <c r="A191">
        <v>186</v>
      </c>
      <c r="B191">
        <f t="shared" si="6"/>
        <v>17.956529868235869</v>
      </c>
      <c r="C191">
        <f t="shared" si="7"/>
        <v>27.811796071308056</v>
      </c>
      <c r="D191">
        <f t="shared" si="8"/>
        <v>23.949037128814659</v>
      </c>
      <c r="E191" s="26">
        <v>29.2</v>
      </c>
      <c r="H191" s="26"/>
    </row>
    <row r="192" spans="1:8" x14ac:dyDescent="0.25">
      <c r="A192">
        <v>187</v>
      </c>
      <c r="B192">
        <f t="shared" si="6"/>
        <v>17.991336529294152</v>
      </c>
      <c r="C192">
        <f t="shared" si="7"/>
        <v>27.764918332043543</v>
      </c>
      <c r="D192">
        <f t="shared" si="8"/>
        <v>24.017357074790375</v>
      </c>
      <c r="E192" s="26">
        <v>29.2</v>
      </c>
      <c r="H192" s="26"/>
    </row>
    <row r="193" spans="1:8" x14ac:dyDescent="0.25">
      <c r="A193">
        <v>188</v>
      </c>
      <c r="B193">
        <f t="shared" si="6"/>
        <v>18.02398260997888</v>
      </c>
      <c r="C193">
        <f t="shared" si="7"/>
        <v>27.717833234585072</v>
      </c>
      <c r="D193">
        <f t="shared" si="8"/>
        <v>24.08416184131757</v>
      </c>
      <c r="E193" s="26">
        <v>29.2</v>
      </c>
      <c r="H193" s="26"/>
    </row>
    <row r="194" spans="1:8" x14ac:dyDescent="0.25">
      <c r="A194">
        <v>189</v>
      </c>
      <c r="B194">
        <f t="shared" si="6"/>
        <v>18.054458436551773</v>
      </c>
      <c r="C194">
        <f t="shared" si="7"/>
        <v>27.67055724174492</v>
      </c>
      <c r="D194">
        <f t="shared" si="8"/>
        <v>24.149421569914661</v>
      </c>
      <c r="E194" s="26">
        <v>29.2</v>
      </c>
      <c r="H194" s="26"/>
    </row>
    <row r="195" spans="1:8" x14ac:dyDescent="0.25">
      <c r="A195">
        <v>190</v>
      </c>
      <c r="B195">
        <f t="shared" si="6"/>
        <v>18.08275497836771</v>
      </c>
      <c r="C195">
        <f t="shared" si="7"/>
        <v>27.623106709446311</v>
      </c>
      <c r="D195">
        <f t="shared" si="8"/>
        <v>24.213106665689988</v>
      </c>
      <c r="E195" s="26">
        <v>29.2</v>
      </c>
      <c r="H195" s="26"/>
    </row>
    <row r="196" spans="1:8" x14ac:dyDescent="0.25">
      <c r="A196">
        <v>191</v>
      </c>
      <c r="B196">
        <f t="shared" si="6"/>
        <v>18.108863850550648</v>
      </c>
      <c r="C196">
        <f t="shared" si="7"/>
        <v>27.57549788188004</v>
      </c>
      <c r="D196">
        <f t="shared" si="8"/>
        <v>24.275187808126621</v>
      </c>
      <c r="E196" s="26">
        <v>29.2</v>
      </c>
      <c r="H196" s="26"/>
    </row>
    <row r="197" spans="1:8" x14ac:dyDescent="0.25">
      <c r="A197">
        <v>192</v>
      </c>
      <c r="B197">
        <f t="shared" si="6"/>
        <v>18.132777316478297</v>
      </c>
      <c r="C197">
        <f t="shared" si="7"/>
        <v>27.527746886743266</v>
      </c>
      <c r="D197">
        <f t="shared" si="8"/>
        <v>24.335635961867052</v>
      </c>
      <c r="E197" s="26">
        <v>29.2</v>
      </c>
      <c r="H197" s="26"/>
    </row>
    <row r="198" spans="1:8" x14ac:dyDescent="0.25">
      <c r="A198">
        <v>193</v>
      </c>
      <c r="B198">
        <f t="shared" si="6"/>
        <v>18.154488290074596</v>
      </c>
      <c r="C198">
        <f t="shared" si="7"/>
        <v>27.479869730560615</v>
      </c>
      <c r="D198">
        <f t="shared" si="8"/>
        <v>24.394422387498114</v>
      </c>
      <c r="E198" s="26">
        <v>29.2</v>
      </c>
      <c r="H198" s="26"/>
    </row>
    <row r="199" spans="1:8" x14ac:dyDescent="0.25">
      <c r="A199">
        <v>194</v>
      </c>
      <c r="B199">
        <f t="shared" ref="B199:B262" si="9">10.7+7.55*SIN(2*PI()*(A199-111)/365)</f>
        <v>18.173990337909515</v>
      </c>
      <c r="C199">
        <f t="shared" ref="C199:C262" si="10">23.7 + 281.385 * (A199/365)^(100/49)*(1-A199/365)^(4)</f>
        <v>27.431882294087682</v>
      </c>
      <c r="D199">
        <f t="shared" ref="D199:D262" si="11">8.98731*10^(-11)*A199^5 - 7.34978*10^(-8) *A199^4 + 0.0000185507 *A199^3 - 0.00162066*A199^2 + 0.100566*A199 + 9.90174</f>
        <v>24.451518652335558</v>
      </c>
      <c r="E199" s="26">
        <v>29.2</v>
      </c>
      <c r="H199" s="26"/>
    </row>
    <row r="200" spans="1:8" x14ac:dyDescent="0.25">
      <c r="A200">
        <v>195</v>
      </c>
      <c r="B200">
        <f t="shared" si="9"/>
        <v>18.191277681105387</v>
      </c>
      <c r="C200">
        <f t="shared" si="10"/>
        <v>27.383800327797065</v>
      </c>
      <c r="D200">
        <f t="shared" si="11"/>
        <v>24.506896641209053</v>
      </c>
      <c r="E200" s="26">
        <v>29.2</v>
      </c>
      <c r="H200" s="26"/>
    </row>
    <row r="201" spans="1:8" x14ac:dyDescent="0.25">
      <c r="A201">
        <v>196</v>
      </c>
      <c r="B201">
        <f t="shared" si="9"/>
        <v>18.206345197049338</v>
      </c>
      <c r="C201">
        <f t="shared" si="10"/>
        <v>27.335639447446994</v>
      </c>
      <c r="D201">
        <f t="shared" si="11"/>
        <v>24.560528567246742</v>
      </c>
      <c r="E201" s="26">
        <v>29.2</v>
      </c>
      <c r="H201" s="26"/>
    </row>
    <row r="202" spans="1:8" x14ac:dyDescent="0.25">
      <c r="A202">
        <v>197</v>
      </c>
      <c r="B202">
        <f t="shared" si="9"/>
        <v>18.219188420911202</v>
      </c>
      <c r="C202">
        <f t="shared" si="10"/>
        <v>27.287415129732725</v>
      </c>
      <c r="D202">
        <f t="shared" si="11"/>
        <v>24.612386982660126</v>
      </c>
      <c r="E202" s="26">
        <v>29.2</v>
      </c>
      <c r="H202" s="26"/>
    </row>
    <row r="203" spans="1:8" x14ac:dyDescent="0.25">
      <c r="A203">
        <v>198</v>
      </c>
      <c r="B203">
        <f t="shared" si="9"/>
        <v>18.229803546966572</v>
      </c>
      <c r="C203">
        <f t="shared" si="10"/>
        <v>27.239142708020751</v>
      </c>
      <c r="D203">
        <f t="shared" si="11"/>
        <v>24.662444789528841</v>
      </c>
      <c r="E203" s="26">
        <v>29.2</v>
      </c>
      <c r="H203" s="26"/>
    </row>
    <row r="204" spans="1:8" x14ac:dyDescent="0.25">
      <c r="A204">
        <v>199</v>
      </c>
      <c r="B204">
        <f t="shared" si="9"/>
        <v>18.238187429724508</v>
      </c>
      <c r="C204">
        <f t="shared" si="10"/>
        <v>27.190837368165973</v>
      </c>
      <c r="D204">
        <f t="shared" si="11"/>
        <v>24.710675250585417</v>
      </c>
      <c r="E204" s="26">
        <v>29.2</v>
      </c>
      <c r="H204" s="26"/>
    </row>
    <row r="205" spans="1:8" x14ac:dyDescent="0.25">
      <c r="A205">
        <v>200</v>
      </c>
      <c r="B205">
        <f t="shared" si="9"/>
        <v>18.244337584859608</v>
      </c>
      <c r="C205">
        <f t="shared" si="10"/>
        <v>27.142514144411862</v>
      </c>
      <c r="D205">
        <f t="shared" si="11"/>
        <v>24.757052000000005</v>
      </c>
      <c r="E205" s="26">
        <v>29.2</v>
      </c>
      <c r="H205" s="26"/>
    </row>
    <row r="206" spans="1:8" x14ac:dyDescent="0.25">
      <c r="A206">
        <v>201</v>
      </c>
      <c r="B206">
        <f t="shared" si="9"/>
        <v>18.248252189948175</v>
      </c>
      <c r="C206">
        <f t="shared" si="10"/>
        <v>27.094187915373841</v>
      </c>
      <c r="D206">
        <f t="shared" si="11"/>
        <v>24.801549054165168</v>
      </c>
      <c r="E206" s="26">
        <v>29.2</v>
      </c>
      <c r="H206" s="26"/>
    </row>
    <row r="207" spans="1:8" x14ac:dyDescent="0.25">
      <c r="A207">
        <v>202</v>
      </c>
      <c r="B207">
        <f t="shared" si="9"/>
        <v>18.249930085008234</v>
      </c>
      <c r="C207">
        <f t="shared" si="10"/>
        <v>27.045873400105837</v>
      </c>
      <c r="D207">
        <f t="shared" si="11"/>
        <v>24.844140822480728</v>
      </c>
      <c r="E207" s="26">
        <v>29.2</v>
      </c>
      <c r="H207" s="26"/>
    </row>
    <row r="208" spans="1:8" x14ac:dyDescent="0.25">
      <c r="A208">
        <v>203</v>
      </c>
      <c r="B208">
        <f t="shared" si="9"/>
        <v>18.249370772843271</v>
      </c>
      <c r="C208">
        <f t="shared" si="10"/>
        <v>26.997585154250213</v>
      </c>
      <c r="D208">
        <f t="shared" si="11"/>
        <v>24.884802118138442</v>
      </c>
      <c r="E208" s="26">
        <v>29.2</v>
      </c>
      <c r="H208" s="26"/>
    </row>
    <row r="209" spans="1:8" x14ac:dyDescent="0.25">
      <c r="A209">
        <v>204</v>
      </c>
      <c r="B209">
        <f t="shared" si="9"/>
        <v>18.246574419189546</v>
      </c>
      <c r="C209">
        <f t="shared" si="10"/>
        <v>26.949337566271126</v>
      </c>
      <c r="D209">
        <f t="shared" si="11"/>
        <v>24.923508168906839</v>
      </c>
      <c r="E209" s="26">
        <v>29.2</v>
      </c>
      <c r="H209" s="26"/>
    </row>
    <row r="210" spans="1:8" x14ac:dyDescent="0.25">
      <c r="A210">
        <v>205</v>
      </c>
      <c r="B210">
        <f t="shared" si="9"/>
        <v>18.241541852667005</v>
      </c>
      <c r="C210">
        <f t="shared" si="10"/>
        <v>26.901144853771392</v>
      </c>
      <c r="D210">
        <f t="shared" si="11"/>
        <v>24.960234627915941</v>
      </c>
      <c r="E210" s="26">
        <v>29.2</v>
      </c>
      <c r="H210" s="26"/>
    </row>
    <row r="211" spans="1:8" x14ac:dyDescent="0.25">
      <c r="A211">
        <v>206</v>
      </c>
      <c r="B211">
        <f t="shared" si="9"/>
        <v>18.23427456453371</v>
      </c>
      <c r="C211">
        <f t="shared" si="10"/>
        <v>26.85302105989302</v>
      </c>
      <c r="D211">
        <f t="shared" si="11"/>
        <v>24.99495758444202</v>
      </c>
      <c r="E211" s="26">
        <v>29.2</v>
      </c>
      <c r="H211" s="26"/>
    </row>
    <row r="212" spans="1:8" x14ac:dyDescent="0.25">
      <c r="A212">
        <v>207</v>
      </c>
      <c r="B212">
        <f t="shared" si="9"/>
        <v>18.224774708243984</v>
      </c>
      <c r="C212">
        <f t="shared" si="10"/>
        <v>26.804980049801411</v>
      </c>
      <c r="D212">
        <f t="shared" si="11"/>
        <v>25.027653574692494</v>
      </c>
      <c r="E212" s="26">
        <v>29.2</v>
      </c>
      <c r="H212" s="26"/>
    </row>
    <row r="213" spans="1:8" x14ac:dyDescent="0.25">
      <c r="A213">
        <v>208</v>
      </c>
      <c r="B213">
        <f t="shared" si="9"/>
        <v>18.213045098810266</v>
      </c>
      <c r="C213">
        <f t="shared" si="10"/>
        <v>26.757035507253413</v>
      </c>
      <c r="D213">
        <f t="shared" si="11"/>
        <v>25.058299592590515</v>
      </c>
      <c r="E213" s="26">
        <v>29.2</v>
      </c>
      <c r="H213" s="26"/>
    </row>
    <row r="214" spans="1:8" x14ac:dyDescent="0.25">
      <c r="A214">
        <v>209</v>
      </c>
      <c r="B214">
        <f t="shared" si="9"/>
        <v>18.199089211968978</v>
      </c>
      <c r="C214">
        <f t="shared" si="10"/>
        <v>26.709200931249214</v>
      </c>
      <c r="D214">
        <f t="shared" si="11"/>
        <v>25.086873100559956</v>
      </c>
      <c r="E214" s="26">
        <v>29.2</v>
      </c>
      <c r="H214" s="26"/>
    </row>
    <row r="215" spans="1:8" x14ac:dyDescent="0.25">
      <c r="A215">
        <v>210</v>
      </c>
      <c r="B215">
        <f t="shared" si="9"/>
        <v>18.18291118315058</v>
      </c>
      <c r="C215">
        <f t="shared" si="10"/>
        <v>26.661489632768287</v>
      </c>
      <c r="D215">
        <f t="shared" si="11"/>
        <v>25.113352040309991</v>
      </c>
      <c r="E215" s="26">
        <v>29.2</v>
      </c>
      <c r="H215" s="26"/>
    </row>
    <row r="216" spans="1:8" x14ac:dyDescent="0.25">
      <c r="A216">
        <v>211</v>
      </c>
      <c r="B216">
        <f t="shared" si="9"/>
        <v>18.164515806254169</v>
      </c>
      <c r="C216">
        <f t="shared" si="10"/>
        <v>26.61391473158935</v>
      </c>
      <c r="D216">
        <f t="shared" si="11"/>
        <v>25.137714843619904</v>
      </c>
      <c r="E216" s="26">
        <v>29.2</v>
      </c>
      <c r="H216" s="26"/>
    </row>
    <row r="217" spans="1:8" x14ac:dyDescent="0.25">
      <c r="A217">
        <v>212</v>
      </c>
      <c r="B217">
        <f t="shared" si="9"/>
        <v>18.143908532226916</v>
      </c>
      <c r="C217">
        <f t="shared" si="10"/>
        <v>26.566489153194524</v>
      </c>
      <c r="D217">
        <f t="shared" si="11"/>
        <v>25.159940443123997</v>
      </c>
      <c r="E217" s="26">
        <v>29.2</v>
      </c>
      <c r="H217" s="26"/>
    </row>
    <row r="218" spans="1:8" x14ac:dyDescent="0.25">
      <c r="A218">
        <v>213</v>
      </c>
      <c r="B218">
        <f t="shared" si="9"/>
        <v>18.121095467448864</v>
      </c>
      <c r="C218">
        <f t="shared" si="10"/>
        <v>26.519225625757699</v>
      </c>
      <c r="D218">
        <f t="shared" si="11"/>
        <v>25.180008283096196</v>
      </c>
      <c r="E218" s="26">
        <v>29.2</v>
      </c>
      <c r="H218" s="26"/>
    </row>
    <row r="219" spans="1:8" x14ac:dyDescent="0.25">
      <c r="A219">
        <v>214</v>
      </c>
      <c r="B219">
        <f t="shared" si="9"/>
        <v>18.096083371923449</v>
      </c>
      <c r="C219">
        <f t="shared" si="10"/>
        <v>26.472136677217282</v>
      </c>
      <c r="D219">
        <f t="shared" si="11"/>
        <v>25.197898330234917</v>
      </c>
      <c r="E219" s="26">
        <v>29.2</v>
      </c>
      <c r="H219" s="26"/>
    </row>
    <row r="220" spans="1:8" x14ac:dyDescent="0.25">
      <c r="A220">
        <v>215</v>
      </c>
      <c r="B220">
        <f t="shared" si="9"/>
        <v>18.06887965727438</v>
      </c>
      <c r="C220">
        <f t="shared" si="10"/>
        <v>26.425234632433284</v>
      </c>
      <c r="D220">
        <f t="shared" si="11"/>
        <v>25.213591084447824</v>
      </c>
      <c r="E220" s="26">
        <v>29.2</v>
      </c>
      <c r="H220" s="26"/>
    </row>
    <row r="221" spans="1:8" x14ac:dyDescent="0.25">
      <c r="A221">
        <v>216</v>
      </c>
      <c r="B221">
        <f t="shared" si="9"/>
        <v>18.039492384549412</v>
      </c>
      <c r="C221">
        <f t="shared" si="10"/>
        <v>26.378531610428979</v>
      </c>
      <c r="D221">
        <f t="shared" si="11"/>
        <v>25.227067589636516</v>
      </c>
      <c r="E221" s="26">
        <v>29.2</v>
      </c>
      <c r="H221" s="26"/>
    </row>
    <row r="222" spans="1:8" x14ac:dyDescent="0.25">
      <c r="A222">
        <v>217</v>
      </c>
      <c r="B222">
        <f t="shared" si="9"/>
        <v>18.007930261831682</v>
      </c>
      <c r="C222">
        <f t="shared" si="10"/>
        <v>26.33203952171705</v>
      </c>
      <c r="D222">
        <f t="shared" si="11"/>
        <v>25.238309444481427</v>
      </c>
      <c r="E222" s="26">
        <v>29.2</v>
      </c>
      <c r="H222" s="26"/>
    </row>
    <row r="223" spans="1:8" x14ac:dyDescent="0.25">
      <c r="A223">
        <v>218</v>
      </c>
      <c r="B223">
        <f t="shared" si="9"/>
        <v>17.974202641659325</v>
      </c>
      <c r="C223">
        <f t="shared" si="10"/>
        <v>26.28577006571048</v>
      </c>
      <c r="D223">
        <f t="shared" si="11"/>
        <v>25.247298813226585</v>
      </c>
      <c r="E223" s="26">
        <v>29.2</v>
      </c>
      <c r="H223" s="26"/>
    </row>
    <row r="224" spans="1:8" x14ac:dyDescent="0.25">
      <c r="A224">
        <v>219</v>
      </c>
      <c r="B224">
        <f t="shared" si="9"/>
        <v>17.938319518254087</v>
      </c>
      <c r="C224">
        <f t="shared" si="10"/>
        <v>26.23973472821811</v>
      </c>
      <c r="D224">
        <f t="shared" si="11"/>
        <v>25.254018436464314</v>
      </c>
      <c r="E224" s="26">
        <v>29.2</v>
      </c>
      <c r="H224" s="26"/>
    </row>
    <row r="225" spans="1:8" x14ac:dyDescent="0.25">
      <c r="A225">
        <v>220</v>
      </c>
      <c r="B225">
        <f t="shared" si="9"/>
        <v>17.900291524559865</v>
      </c>
      <c r="C225">
        <f t="shared" si="10"/>
        <v>26.193944779025028</v>
      </c>
      <c r="D225">
        <f t="shared" si="11"/>
        <v>25.258451641919969</v>
      </c>
      <c r="E225" s="26">
        <v>29.2</v>
      </c>
      <c r="H225" s="26"/>
    </row>
    <row r="226" spans="1:8" x14ac:dyDescent="0.25">
      <c r="A226">
        <v>221</v>
      </c>
      <c r="B226">
        <f t="shared" si="9"/>
        <v>17.860129929091894</v>
      </c>
      <c r="C226">
        <f t="shared" si="10"/>
        <v>26.148411269557851</v>
      </c>
      <c r="D226">
        <f t="shared" si="11"/>
        <v>25.260582355236856</v>
      </c>
      <c r="E226" s="26">
        <v>29.2</v>
      </c>
      <c r="H226" s="26"/>
    </row>
    <row r="227" spans="1:8" x14ac:dyDescent="0.25">
      <c r="A227">
        <v>222</v>
      </c>
      <c r="B227">
        <f t="shared" si="9"/>
        <v>17.817846632597675</v>
      </c>
      <c r="C227">
        <f t="shared" si="10"/>
        <v>26.103145030634966</v>
      </c>
      <c r="D227">
        <f t="shared" si="11"/>
        <v>25.260395110760861</v>
      </c>
      <c r="E227" s="26">
        <v>29.2</v>
      </c>
      <c r="H227" s="26"/>
    </row>
    <row r="228" spans="1:8" x14ac:dyDescent="0.25">
      <c r="A228">
        <v>223</v>
      </c>
      <c r="B228">
        <f t="shared" si="9"/>
        <v>17.773454164530506</v>
      </c>
      <c r="C228">
        <f t="shared" si="10"/>
        <v>26.05815667030182</v>
      </c>
      <c r="D228">
        <f t="shared" si="11"/>
        <v>25.257875062325347</v>
      </c>
      <c r="E228" s="26">
        <v>29.2</v>
      </c>
      <c r="H228" s="26"/>
    </row>
    <row r="229" spans="1:8" x14ac:dyDescent="0.25">
      <c r="A229">
        <v>224</v>
      </c>
      <c r="B229">
        <f t="shared" si="9"/>
        <v>17.726965679336743</v>
      </c>
      <c r="C229">
        <f t="shared" si="10"/>
        <v>26.013456571751295</v>
      </c>
      <c r="D229">
        <f t="shared" si="11"/>
        <v>25.253007994035773</v>
      </c>
      <c r="E229" s="26">
        <v>29.2</v>
      </c>
      <c r="H229" s="26"/>
    </row>
    <row r="230" spans="1:8" x14ac:dyDescent="0.25">
      <c r="A230">
        <v>225</v>
      </c>
      <c r="B230">
        <f t="shared" si="9"/>
        <v>17.678394952557852</v>
      </c>
      <c r="C230">
        <f t="shared" si="10"/>
        <v>25.969054891329296</v>
      </c>
      <c r="D230">
        <f t="shared" si="11"/>
        <v>25.245780331054664</v>
      </c>
      <c r="E230" s="26">
        <v>29.2</v>
      </c>
      <c r="H230" s="26"/>
    </row>
    <row r="231" spans="1:8" x14ac:dyDescent="0.25">
      <c r="A231">
        <v>226</v>
      </c>
      <c r="B231">
        <f t="shared" si="9"/>
        <v>17.627756376748422</v>
      </c>
      <c r="C231">
        <f t="shared" si="10"/>
        <v>25.924961556625604</v>
      </c>
      <c r="D231">
        <f t="shared" si="11"/>
        <v>25.236179150386167</v>
      </c>
      <c r="E231" s="26">
        <v>29.2</v>
      </c>
      <c r="H231" s="26"/>
    </row>
    <row r="232" spans="1:8" x14ac:dyDescent="0.25">
      <c r="A232">
        <v>227</v>
      </c>
      <c r="B232">
        <f t="shared" si="9"/>
        <v>17.575064957211332</v>
      </c>
      <c r="C232">
        <f t="shared" si="10"/>
        <v>25.881186264650022</v>
      </c>
      <c r="D232">
        <f t="shared" si="11"/>
        <v>25.224192191660993</v>
      </c>
      <c r="E232" s="26">
        <v>29.2</v>
      </c>
      <c r="H232" s="26"/>
    </row>
    <row r="233" spans="1:8" x14ac:dyDescent="0.25">
      <c r="A233">
        <v>228</v>
      </c>
      <c r="B233">
        <f t="shared" si="9"/>
        <v>17.520336307551368</v>
      </c>
      <c r="C233">
        <f t="shared" si="10"/>
        <v>25.837738480093961</v>
      </c>
      <c r="D233">
        <f t="shared" si="11"/>
        <v>25.209807867921089</v>
      </c>
      <c r="E233" s="26">
        <v>29.2</v>
      </c>
      <c r="H233" s="26"/>
    </row>
    <row r="234" spans="1:8" x14ac:dyDescent="0.25">
      <c r="A234">
        <v>229</v>
      </c>
      <c r="B234">
        <f t="shared" si="9"/>
        <v>17.463586645048562</v>
      </c>
      <c r="C234">
        <f t="shared" si="10"/>
        <v>25.79462743367748</v>
      </c>
      <c r="D234">
        <f t="shared" si="11"/>
        <v>25.19301527640447</v>
      </c>
      <c r="E234" s="26">
        <v>29.2</v>
      </c>
      <c r="H234" s="26"/>
    </row>
    <row r="235" spans="1:8" x14ac:dyDescent="0.25">
      <c r="A235">
        <v>230</v>
      </c>
      <c r="B235">
        <f t="shared" si="9"/>
        <v>17.404832785852673</v>
      </c>
      <c r="C235">
        <f t="shared" si="10"/>
        <v>25.751862120581869</v>
      </c>
      <c r="D235">
        <f t="shared" si="11"/>
        <v>25.173804209329987</v>
      </c>
      <c r="E235" s="26">
        <v>29.2</v>
      </c>
      <c r="H235" s="26"/>
    </row>
    <row r="236" spans="1:8" x14ac:dyDescent="0.25">
      <c r="A236">
        <v>231</v>
      </c>
      <c r="B236">
        <f t="shared" si="9"/>
        <v>17.344092140000193</v>
      </c>
      <c r="C236">
        <f t="shared" si="10"/>
        <v>25.709451298967828</v>
      </c>
      <c r="D236">
        <f t="shared" si="11"/>
        <v>25.152165164682017</v>
      </c>
      <c r="E236" s="26">
        <v>29.2</v>
      </c>
      <c r="H236" s="26"/>
    </row>
    <row r="237" spans="1:8" x14ac:dyDescent="0.25">
      <c r="A237">
        <v>232</v>
      </c>
      <c r="B237">
        <f t="shared" si="9"/>
        <v>17.281382706255378</v>
      </c>
      <c r="C237">
        <f t="shared" si="10"/>
        <v>25.667403488579357</v>
      </c>
      <c r="D237">
        <f t="shared" si="11"/>
        <v>25.128089356995361</v>
      </c>
      <c r="E237" s="26">
        <v>29.2</v>
      </c>
      <c r="H237" s="26"/>
    </row>
    <row r="238" spans="1:8" x14ac:dyDescent="0.25">
      <c r="A238">
        <v>233</v>
      </c>
      <c r="B238">
        <f t="shared" si="9"/>
        <v>17.216723066776829</v>
      </c>
      <c r="C238">
        <f t="shared" si="10"/>
        <v>25.625726969433359</v>
      </c>
      <c r="D238">
        <f t="shared" si="11"/>
        <v>25.101568728139952</v>
      </c>
      <c r="E238" s="26">
        <v>29.2</v>
      </c>
      <c r="H238" s="26"/>
    </row>
    <row r="239" spans="1:8" x14ac:dyDescent="0.25">
      <c r="A239">
        <v>234</v>
      </c>
      <c r="B239">
        <f t="shared" si="9"/>
        <v>17.150132381611193</v>
      </c>
      <c r="C239">
        <f t="shared" si="10"/>
        <v>25.584429780595045</v>
      </c>
      <c r="D239">
        <f t="shared" si="11"/>
        <v>25.072595958105481</v>
      </c>
      <c r="E239" s="26">
        <v>29.2</v>
      </c>
      <c r="H239" s="26"/>
    </row>
    <row r="240" spans="1:8" x14ac:dyDescent="0.25">
      <c r="A240">
        <v>235</v>
      </c>
      <c r="B240">
        <f t="shared" si="9"/>
        <v>17.081630383015629</v>
      </c>
      <c r="C240">
        <f t="shared" si="10"/>
        <v>25.543519719039256</v>
      </c>
      <c r="D240">
        <f t="shared" si="11"/>
        <v>25.04116447578653</v>
      </c>
      <c r="E240" s="26">
        <v>29.2</v>
      </c>
      <c r="H240" s="26"/>
    </row>
    <row r="241" spans="1:8" x14ac:dyDescent="0.25">
      <c r="A241">
        <v>236</v>
      </c>
      <c r="B241">
        <f t="shared" si="9"/>
        <v>17.011237369610711</v>
      </c>
      <c r="C241">
        <f t="shared" si="10"/>
        <v>25.503004338597677</v>
      </c>
      <c r="D241">
        <f t="shared" si="11"/>
        <v>25.007268469767052</v>
      </c>
      <c r="E241" s="26">
        <v>29.2</v>
      </c>
      <c r="H241" s="26"/>
    </row>
    <row r="242" spans="1:8" x14ac:dyDescent="0.25">
      <c r="A242">
        <v>237</v>
      </c>
      <c r="B242">
        <f t="shared" si="9"/>
        <v>16.938974200365514</v>
      </c>
      <c r="C242">
        <f t="shared" si="10"/>
        <v>25.462890948992086</v>
      </c>
      <c r="D242">
        <f t="shared" si="11"/>
        <v>24.970902899105123</v>
      </c>
      <c r="E242" s="26">
        <v>29.2</v>
      </c>
      <c r="H242" s="26"/>
    </row>
    <row r="243" spans="1:8" x14ac:dyDescent="0.25">
      <c r="A243">
        <v>238</v>
      </c>
      <c r="B243">
        <f t="shared" si="9"/>
        <v>16.864862288416667</v>
      </c>
      <c r="C243">
        <f t="shared" si="10"/>
        <v>25.423186614953664</v>
      </c>
      <c r="D243">
        <f t="shared" si="11"/>
        <v>24.932063504117959</v>
      </c>
      <c r="E243" s="26">
        <v>29.2</v>
      </c>
      <c r="H243" s="26"/>
    </row>
    <row r="244" spans="1:8" x14ac:dyDescent="0.25">
      <c r="A244">
        <v>239</v>
      </c>
      <c r="B244">
        <f t="shared" si="9"/>
        <v>16.788923594723133</v>
      </c>
      <c r="C244">
        <f t="shared" si="10"/>
        <v>25.383898155428415</v>
      </c>
      <c r="D244">
        <f t="shared" si="11"/>
        <v>24.890746817166399</v>
      </c>
      <c r="E244" s="26">
        <v>29.2</v>
      </c>
      <c r="H244" s="26"/>
    </row>
    <row r="245" spans="1:8" x14ac:dyDescent="0.25">
      <c r="A245">
        <v>240</v>
      </c>
      <c r="B245">
        <f t="shared" si="9"/>
        <v>16.71118062155875</v>
      </c>
      <c r="C245">
        <f t="shared" si="10"/>
        <v>25.345032142868803</v>
      </c>
      <c r="D245">
        <f t="shared" si="11"/>
        <v>24.846950173439946</v>
      </c>
      <c r="E245" s="26">
        <v>29.2</v>
      </c>
      <c r="H245" s="26"/>
    </row>
    <row r="246" spans="1:8" x14ac:dyDescent="0.25">
      <c r="A246">
        <v>241</v>
      </c>
      <c r="B246">
        <f t="shared" si="9"/>
        <v>16.631656405844296</v>
      </c>
      <c r="C246">
        <f t="shared" si="10"/>
        <v>25.306594902611629</v>
      </c>
      <c r="D246">
        <f t="shared" si="11"/>
        <v>24.80067172174132</v>
      </c>
      <c r="E246" s="26">
        <v>29.2</v>
      </c>
      <c r="H246" s="26"/>
    </row>
    <row r="247" spans="1:8" x14ac:dyDescent="0.25">
      <c r="A247">
        <v>242</v>
      </c>
      <c r="B247">
        <f t="shared" si="9"/>
        <v>16.550374512321156</v>
      </c>
      <c r="C247">
        <f t="shared" si="10"/>
        <v>25.268592512342217</v>
      </c>
      <c r="D247">
        <f t="shared" si="11"/>
        <v>24.751910435271434</v>
      </c>
      <c r="E247" s="26">
        <v>29.2</v>
      </c>
      <c r="H247" s="26"/>
    </row>
    <row r="248" spans="1:8" x14ac:dyDescent="0.25">
      <c r="A248">
        <v>243</v>
      </c>
      <c r="B248">
        <f t="shared" si="9"/>
        <v>16.467359026568598</v>
      </c>
      <c r="C248">
        <f t="shared" si="10"/>
        <v>25.231030801644991</v>
      </c>
      <c r="D248">
        <f t="shared" si="11"/>
        <v>24.700666122413857</v>
      </c>
      <c r="E248" s="26">
        <v>29.2</v>
      </c>
      <c r="H248" s="26"/>
    </row>
    <row r="249" spans="1:8" x14ac:dyDescent="0.25">
      <c r="A249">
        <v>244</v>
      </c>
      <c r="B249">
        <f t="shared" si="9"/>
        <v>16.382634547866662</v>
      </c>
      <c r="C249">
        <f t="shared" si="10"/>
        <v>25.193915351640456</v>
      </c>
      <c r="D249">
        <f t="shared" si="11"/>
        <v>24.64693943751994</v>
      </c>
      <c r="E249" s="26">
        <v>28.9</v>
      </c>
      <c r="H249" s="26"/>
    </row>
    <row r="250" spans="1:8" x14ac:dyDescent="0.25">
      <c r="A250">
        <v>245</v>
      </c>
      <c r="B250">
        <f t="shared" si="9"/>
        <v>16.296226181906899</v>
      </c>
      <c r="C250">
        <f t="shared" si="10"/>
        <v>25.157251494708699</v>
      </c>
      <c r="D250">
        <f t="shared" si="11"/>
        <v>24.590731891693416</v>
      </c>
      <c r="E250" s="26">
        <v>28.9</v>
      </c>
      <c r="H250" s="26"/>
    </row>
    <row r="251" spans="1:8" x14ac:dyDescent="0.25">
      <c r="A251">
        <v>246</v>
      </c>
      <c r="B251">
        <f t="shared" si="9"/>
        <v>16.20815953335298</v>
      </c>
      <c r="C251">
        <f t="shared" si="10"/>
        <v>25.121044314299414</v>
      </c>
      <c r="D251">
        <f t="shared" si="11"/>
        <v>24.532045863575071</v>
      </c>
      <c r="E251" s="26">
        <v>28.9</v>
      </c>
      <c r="H251" s="26"/>
    </row>
    <row r="252" spans="1:8" x14ac:dyDescent="0.25">
      <c r="A252">
        <v>247</v>
      </c>
      <c r="B252">
        <f t="shared" si="9"/>
        <v>16.118460698253511</v>
      </c>
      <c r="C252">
        <f t="shared" si="10"/>
        <v>25.085298644828562</v>
      </c>
      <c r="D252">
        <f t="shared" si="11"/>
        <v>24.470884610127904</v>
      </c>
      <c r="E252" s="26">
        <v>28.9</v>
      </c>
      <c r="H252" s="26"/>
    </row>
    <row r="253" spans="1:8" x14ac:dyDescent="0.25">
      <c r="A253">
        <v>248</v>
      </c>
      <c r="B253">
        <f t="shared" si="9"/>
        <v>16.027156256309194</v>
      </c>
      <c r="C253">
        <f t="shared" si="10"/>
        <v>25.050019071661659</v>
      </c>
      <c r="D253">
        <f t="shared" si="11"/>
        <v>24.407252277421225</v>
      </c>
      <c r="E253" s="26">
        <v>28.9</v>
      </c>
      <c r="H253" s="26"/>
    </row>
    <row r="254" spans="1:8" x14ac:dyDescent="0.25">
      <c r="A254">
        <v>249</v>
      </c>
      <c r="B254">
        <f t="shared" si="9"/>
        <v>15.93427326299668</v>
      </c>
      <c r="C254">
        <f t="shared" si="10"/>
        <v>25.015209931183826</v>
      </c>
      <c r="D254">
        <f t="shared" si="11"/>
        <v>24.341153911416232</v>
      </c>
      <c r="E254" s="26">
        <v>28.9</v>
      </c>
      <c r="H254" s="26"/>
    </row>
    <row r="255" spans="1:8" x14ac:dyDescent="0.25">
      <c r="A255">
        <v>250</v>
      </c>
      <c r="B255">
        <f t="shared" si="9"/>
        <v>15.83983924155147</v>
      </c>
      <c r="C255">
        <f t="shared" si="10"/>
        <v>24.980875310956577</v>
      </c>
      <c r="D255">
        <f t="shared" si="11"/>
        <v>24.272595468749959</v>
      </c>
      <c r="E255" s="26">
        <v>28.9</v>
      </c>
      <c r="H255" s="26"/>
    </row>
    <row r="256" spans="1:8" x14ac:dyDescent="0.25">
      <c r="A256">
        <v>251</v>
      </c>
      <c r="B256">
        <f t="shared" si="9"/>
        <v>15.743882174812178</v>
      </c>
      <c r="C256">
        <f t="shared" si="10"/>
        <v>24.947019049961455</v>
      </c>
      <c r="D256">
        <f t="shared" si="11"/>
        <v>24.201583827520881</v>
      </c>
      <c r="E256" s="26">
        <v>28.9</v>
      </c>
      <c r="H256" s="26"/>
    </row>
    <row r="257" spans="1:8" x14ac:dyDescent="0.25">
      <c r="A257">
        <v>252</v>
      </c>
      <c r="B257">
        <f t="shared" si="9"/>
        <v>15.646430496928593</v>
      </c>
      <c r="C257">
        <f t="shared" si="10"/>
        <v>24.913644738930564</v>
      </c>
      <c r="D257">
        <f t="shared" si="11"/>
        <v>24.128126798073072</v>
      </c>
      <c r="E257" s="26">
        <v>28.9</v>
      </c>
      <c r="H257" s="26"/>
    </row>
    <row r="258" spans="1:8" x14ac:dyDescent="0.25">
      <c r="A258">
        <v>253</v>
      </c>
      <c r="B258">
        <f t="shared" si="9"/>
        <v>15.547513084936055</v>
      </c>
      <c r="C258">
        <f t="shared" si="10"/>
        <v>24.880755720764022</v>
      </c>
      <c r="D258">
        <f t="shared" si="11"/>
        <v>24.052233133781233</v>
      </c>
      <c r="E258" s="26">
        <v>28.9</v>
      </c>
      <c r="H258" s="26"/>
    </row>
    <row r="259" spans="1:8" x14ac:dyDescent="0.25">
      <c r="A259">
        <v>254</v>
      </c>
      <c r="B259">
        <f t="shared" si="9"/>
        <v>15.447159250198549</v>
      </c>
      <c r="C259">
        <f t="shared" si="10"/>
        <v>24.848355091034417</v>
      </c>
      <c r="D259">
        <f t="shared" si="11"/>
        <v>23.973912541835233</v>
      </c>
      <c r="E259" s="26">
        <v>28.9</v>
      </c>
      <c r="H259" s="26"/>
    </row>
    <row r="260" spans="1:8" x14ac:dyDescent="0.25">
      <c r="A260">
        <v>255</v>
      </c>
      <c r="B260">
        <f t="shared" si="9"/>
        <v>15.345398729723122</v>
      </c>
      <c r="C260">
        <f t="shared" si="10"/>
        <v>24.81644569857831</v>
      </c>
      <c r="D260">
        <f t="shared" si="11"/>
        <v>23.893175694025246</v>
      </c>
      <c r="E260" s="26">
        <v>28.9</v>
      </c>
      <c r="H260" s="26"/>
    </row>
    <row r="261" spans="1:8" x14ac:dyDescent="0.25">
      <c r="A261">
        <v>256</v>
      </c>
      <c r="B261">
        <f t="shared" si="9"/>
        <v>15.242261677348164</v>
      </c>
      <c r="C261">
        <f t="shared" si="10"/>
        <v>24.785030146174833</v>
      </c>
      <c r="D261">
        <f t="shared" si="11"/>
        <v>23.810034237526395</v>
      </c>
      <c r="E261" s="26">
        <v>28.9</v>
      </c>
      <c r="H261" s="26"/>
    </row>
    <row r="262" spans="1:8" x14ac:dyDescent="0.25">
      <c r="A262">
        <v>257</v>
      </c>
      <c r="B262">
        <f t="shared" si="9"/>
        <v>15.137778654808173</v>
      </c>
      <c r="C262">
        <f t="shared" si="10"/>
        <v>24.754110791311458</v>
      </c>
      <c r="D262">
        <f t="shared" si="11"/>
        <v>23.724500805683249</v>
      </c>
      <c r="E262" s="26">
        <v>28.9</v>
      </c>
      <c r="H262" s="26"/>
    </row>
    <row r="263" spans="1:8" x14ac:dyDescent="0.25">
      <c r="A263">
        <v>258</v>
      </c>
      <c r="B263">
        <f t="shared" ref="B263:B326" si="12">10.7+7.55*SIN(2*PI()*(A263-111)/365)</f>
        <v>15.031980622677651</v>
      </c>
      <c r="C263">
        <f t="shared" ref="C263:C326" si="13">23.7 + 281.385 * (A263/365)^(100/49)*(1-A263/365)^(4)</f>
        <v>24.723689747036929</v>
      </c>
      <c r="D263">
        <f t="shared" ref="D263:D326" si="14">8.98731*10^(-11)*A263^5 - 7.34978*10^(-8) *A263^4 + 0.0000185507 *A263^3 - 0.00162066*A263^2 + 0.100566*A263 + 9.90174</f>
        <v>23.636589028794901</v>
      </c>
      <c r="E263" s="26">
        <v>28.9</v>
      </c>
      <c r="H263" s="26"/>
    </row>
    <row r="264" spans="1:8" x14ac:dyDescent="0.25">
      <c r="A264">
        <v>259</v>
      </c>
      <c r="B264">
        <f t="shared" si="12"/>
        <v>14.924898931196832</v>
      </c>
      <c r="C264">
        <f t="shared" si="13"/>
        <v>24.693768882901491</v>
      </c>
      <c r="D264">
        <f t="shared" si="14"/>
        <v>23.5463135448997</v>
      </c>
      <c r="E264" s="26">
        <v>28.9</v>
      </c>
      <c r="H264" s="26"/>
    </row>
    <row r="265" spans="1:8" x14ac:dyDescent="0.25">
      <c r="A265">
        <v>260</v>
      </c>
      <c r="B265">
        <f t="shared" si="12"/>
        <v>14.816565310981915</v>
      </c>
      <c r="C265">
        <f t="shared" si="13"/>
        <v>24.664349825984409</v>
      </c>
      <c r="D265">
        <f t="shared" si="14"/>
        <v>23.453690010559963</v>
      </c>
      <c r="E265" s="26">
        <v>28.9</v>
      </c>
      <c r="H265" s="26"/>
    </row>
    <row r="266" spans="1:8" x14ac:dyDescent="0.25">
      <c r="A266">
        <v>261</v>
      </c>
      <c r="B266">
        <f t="shared" si="12"/>
        <v>14.707011863622597</v>
      </c>
      <c r="C266">
        <f t="shared" si="13"/>
        <v>24.635433962008822</v>
      </c>
      <c r="D266">
        <f t="shared" si="14"/>
        <v>23.358735111646691</v>
      </c>
      <c r="E266" s="26">
        <v>28.9</v>
      </c>
      <c r="H266" s="26"/>
    </row>
    <row r="267" spans="1:8" x14ac:dyDescent="0.25">
      <c r="A267">
        <v>262</v>
      </c>
      <c r="B267">
        <f t="shared" si="12"/>
        <v>14.596271052169687</v>
      </c>
      <c r="C267">
        <f t="shared" si="13"/>
        <v>24.607022436544039</v>
      </c>
      <c r="D267">
        <f t="shared" si="14"/>
        <v>23.261466574124338</v>
      </c>
      <c r="E267" s="26">
        <v>28.9</v>
      </c>
      <c r="H267" s="26"/>
    </row>
    <row r="268" spans="1:8" x14ac:dyDescent="0.25">
      <c r="A268">
        <v>263</v>
      </c>
      <c r="B268">
        <f t="shared" si="12"/>
        <v>14.484375691515606</v>
      </c>
      <c r="C268">
        <f t="shared" si="13"/>
        <v>24.57911615629526</v>
      </c>
      <c r="D268">
        <f t="shared" si="14"/>
        <v>23.161903174835938</v>
      </c>
      <c r="E268" s="26">
        <v>28.9</v>
      </c>
      <c r="H268" s="26"/>
    </row>
    <row r="269" spans="1:8" x14ac:dyDescent="0.25">
      <c r="A269">
        <v>264</v>
      </c>
      <c r="B269">
        <f t="shared" si="12"/>
        <v>14.371358938670609</v>
      </c>
      <c r="C269">
        <f t="shared" si="13"/>
        <v>24.551715790480817</v>
      </c>
      <c r="D269">
        <f t="shared" si="14"/>
        <v>23.060064752287314</v>
      </c>
      <c r="E269" s="26">
        <v>28.9</v>
      </c>
      <c r="H269" s="26"/>
    </row>
    <row r="270" spans="1:8" x14ac:dyDescent="0.25">
      <c r="A270">
        <v>265</v>
      </c>
      <c r="B270">
        <f t="shared" si="12"/>
        <v>14.257254282937671</v>
      </c>
      <c r="C270">
        <f t="shared" si="13"/>
        <v>24.524821772296949</v>
      </c>
      <c r="D270">
        <f t="shared" si="14"/>
        <v>22.955972217432141</v>
      </c>
      <c r="E270" s="26">
        <v>28.9</v>
      </c>
      <c r="H270" s="26"/>
    </row>
    <row r="271" spans="1:8" x14ac:dyDescent="0.25">
      <c r="A271">
        <v>266</v>
      </c>
      <c r="B271">
        <f t="shared" si="12"/>
        <v>14.142095535988863</v>
      </c>
      <c r="C271">
        <f t="shared" si="13"/>
        <v>24.498434300470201</v>
      </c>
      <c r="D271">
        <f t="shared" si="14"/>
        <v>22.849647564456895</v>
      </c>
      <c r="E271" s="26">
        <v>28.9</v>
      </c>
      <c r="H271" s="26"/>
    </row>
    <row r="272" spans="1:8" x14ac:dyDescent="0.25">
      <c r="A272">
        <v>267</v>
      </c>
      <c r="B272">
        <f t="shared" si="12"/>
        <v>14.025916821846236</v>
      </c>
      <c r="C272">
        <f t="shared" si="13"/>
        <v>24.472553340897459</v>
      </c>
      <c r="D272">
        <f t="shared" si="14"/>
        <v>22.741113881565177</v>
      </c>
      <c r="E272" s="26">
        <v>28.9</v>
      </c>
      <c r="H272" s="26"/>
    </row>
    <row r="273" spans="1:8" x14ac:dyDescent="0.25">
      <c r="A273">
        <v>268</v>
      </c>
      <c r="B273">
        <f t="shared" si="12"/>
        <v>13.908752566770133</v>
      </c>
      <c r="C273">
        <f t="shared" si="13"/>
        <v>24.447178628373656</v>
      </c>
      <c r="D273">
        <f t="shared" si="14"/>
        <v>22.630395361762957</v>
      </c>
      <c r="E273" s="26">
        <v>28.9</v>
      </c>
      <c r="H273" s="26"/>
    </row>
    <row r="274" spans="1:8" x14ac:dyDescent="0.25">
      <c r="A274">
        <v>269</v>
      </c>
      <c r="B274">
        <f t="shared" si="12"/>
        <v>13.790637489057939</v>
      </c>
      <c r="C274">
        <f t="shared" si="13"/>
        <v>24.422309668407266</v>
      </c>
      <c r="D274">
        <f t="shared" si="14"/>
        <v>22.51751731364309</v>
      </c>
      <c r="E274" s="26">
        <v>28.9</v>
      </c>
      <c r="H274" s="26"/>
    </row>
    <row r="275" spans="1:8" x14ac:dyDescent="0.25">
      <c r="A275">
        <v>270</v>
      </c>
      <c r="B275">
        <f t="shared" si="12"/>
        <v>13.671606588756323</v>
      </c>
      <c r="C275">
        <f t="shared" si="13"/>
        <v>24.397945739123543</v>
      </c>
      <c r="D275">
        <f t="shared" si="14"/>
        <v>22.402506172169957</v>
      </c>
      <c r="E275" s="26">
        <v>28.9</v>
      </c>
      <c r="H275" s="26"/>
    </row>
    <row r="276" spans="1:8" x14ac:dyDescent="0.25">
      <c r="A276">
        <v>271</v>
      </c>
      <c r="B276">
        <f t="shared" si="12"/>
        <v>13.551695137289935</v>
      </c>
      <c r="C276">
        <f t="shared" si="13"/>
        <v>24.374085893255618</v>
      </c>
      <c r="D276">
        <f t="shared" si="14"/>
        <v>22.285389509464625</v>
      </c>
      <c r="E276" s="26">
        <v>28.9</v>
      </c>
      <c r="H276" s="26"/>
    </row>
    <row r="277" spans="1:8" x14ac:dyDescent="0.25">
      <c r="A277">
        <v>272</v>
      </c>
      <c r="B277">
        <f t="shared" si="12"/>
        <v>13.430938667009745</v>
      </c>
      <c r="C277">
        <f t="shared" si="13"/>
        <v>24.35072896022346</v>
      </c>
      <c r="D277">
        <f t="shared" si="14"/>
        <v>22.166196045589263</v>
      </c>
      <c r="E277" s="26">
        <v>28.9</v>
      </c>
      <c r="H277" s="26"/>
    </row>
    <row r="278" spans="1:8" x14ac:dyDescent="0.25">
      <c r="A278">
        <v>273</v>
      </c>
      <c r="B278">
        <f t="shared" si="12"/>
        <v>13.309372960664037</v>
      </c>
      <c r="C278">
        <f t="shared" si="13"/>
        <v>24.327873548300776</v>
      </c>
      <c r="D278">
        <f t="shared" si="14"/>
        <v>22.044955659332064</v>
      </c>
      <c r="E278" s="26">
        <v>28.9</v>
      </c>
      <c r="H278" s="26"/>
    </row>
    <row r="279" spans="1:8" x14ac:dyDescent="0.25">
      <c r="A279">
        <v>274</v>
      </c>
      <c r="B279">
        <f t="shared" si="12"/>
        <v>13.187034040795204</v>
      </c>
      <c r="C279">
        <f t="shared" si="13"/>
        <v>24.305518046869853</v>
      </c>
      <c r="D279">
        <f t="shared" si="14"/>
        <v>21.921699398992207</v>
      </c>
      <c r="E279" s="26">
        <v>27.3</v>
      </c>
      <c r="H279" s="26"/>
    </row>
    <row r="280" spans="1:8" x14ac:dyDescent="0.25">
      <c r="A280">
        <v>275</v>
      </c>
      <c r="B280">
        <f t="shared" si="12"/>
        <v>13.063958159065493</v>
      </c>
      <c r="C280">
        <f t="shared" si="13"/>
        <v>24.283660628764448</v>
      </c>
      <c r="D280">
        <f t="shared" si="14"/>
        <v>21.796459493163983</v>
      </c>
      <c r="E280" s="26">
        <v>27.3</v>
      </c>
      <c r="H280" s="26"/>
    </row>
    <row r="281" spans="1:8" x14ac:dyDescent="0.25">
      <c r="A281">
        <v>276</v>
      </c>
      <c r="B281">
        <f t="shared" si="12"/>
        <v>12.940181785514854</v>
      </c>
      <c r="C281">
        <f t="shared" si="13"/>
        <v>24.262299252700704</v>
      </c>
      <c r="D281">
        <f t="shared" si="14"/>
        <v>21.669269361522556</v>
      </c>
      <c r="E281" s="26">
        <v>27.3</v>
      </c>
      <c r="H281" s="26"/>
    </row>
    <row r="282" spans="1:8" x14ac:dyDescent="0.25">
      <c r="A282">
        <v>277</v>
      </c>
      <c r="B282">
        <f t="shared" si="12"/>
        <v>12.81574159775408</v>
      </c>
      <c r="C282">
        <f t="shared" si="13"/>
        <v>24.241431665796188</v>
      </c>
      <c r="D282">
        <f t="shared" si="14"/>
        <v>21.540163625607761</v>
      </c>
      <c r="E282" s="26">
        <v>27.3</v>
      </c>
      <c r="H282" s="26"/>
    </row>
    <row r="283" spans="1:8" x14ac:dyDescent="0.25">
      <c r="A283">
        <v>278</v>
      </c>
      <c r="B283">
        <f t="shared" si="12"/>
        <v>12.690674470096452</v>
      </c>
      <c r="C283">
        <f t="shared" si="13"/>
        <v>24.221055406177051</v>
      </c>
      <c r="D283">
        <f t="shared" si="14"/>
        <v>21.409178119609422</v>
      </c>
      <c r="E283" s="26">
        <v>27.3</v>
      </c>
      <c r="H283" s="26"/>
    </row>
    <row r="284" spans="1:8" x14ac:dyDescent="0.25">
      <c r="A284">
        <v>279</v>
      </c>
      <c r="B284">
        <f t="shared" si="12"/>
        <v>12.565017462631062</v>
      </c>
      <c r="C284">
        <f t="shared" si="13"/>
        <v>24.2011678056734</v>
      </c>
      <c r="D284">
        <f t="shared" si="14"/>
        <v>21.27634990115223</v>
      </c>
      <c r="E284" s="26">
        <v>27.3</v>
      </c>
      <c r="H284" s="26"/>
    </row>
    <row r="285" spans="1:8" x14ac:dyDescent="0.25">
      <c r="A285">
        <v>280</v>
      </c>
      <c r="B285">
        <f t="shared" si="12"/>
        <v>12.438807810241121</v>
      </c>
      <c r="C285">
        <f t="shared" si="13"/>
        <v>24.181765992602866</v>
      </c>
      <c r="D285">
        <f t="shared" si="14"/>
        <v>21.141717262079922</v>
      </c>
      <c r="E285" s="26">
        <v>27.3</v>
      </c>
      <c r="H285" s="26"/>
    </row>
    <row r="286" spans="1:8" x14ac:dyDescent="0.25">
      <c r="A286">
        <v>281</v>
      </c>
      <c r="B286">
        <f t="shared" si="12"/>
        <v>12.31208291157046</v>
      </c>
      <c r="C286">
        <f t="shared" si="13"/>
        <v>24.162846894642481</v>
      </c>
      <c r="D286">
        <f t="shared" si="14"/>
        <v>21.005319739240804</v>
      </c>
      <c r="E286" s="26">
        <v>27.3</v>
      </c>
      <c r="H286" s="26"/>
    </row>
    <row r="287" spans="1:8" x14ac:dyDescent="0.25">
      <c r="A287">
        <v>282</v>
      </c>
      <c r="B287">
        <f t="shared" si="12"/>
        <v>12.184880317941502</v>
      </c>
      <c r="C287">
        <f t="shared" si="13"/>
        <v>24.144407241788837</v>
      </c>
      <c r="D287">
        <f t="shared" si="14"/>
        <v>20.867198125271742</v>
      </c>
      <c r="E287" s="26">
        <v>27.3</v>
      </c>
      <c r="H287" s="26"/>
    </row>
    <row r="288" spans="1:8" x14ac:dyDescent="0.25">
      <c r="A288">
        <v>283</v>
      </c>
      <c r="B288">
        <f t="shared" si="12"/>
        <v>12.057237722227995</v>
      </c>
      <c r="C288">
        <f t="shared" si="13"/>
        <v>24.126443569406607</v>
      </c>
      <c r="D288">
        <f t="shared" si="14"/>
        <v>20.727394479383687</v>
      </c>
      <c r="E288" s="26">
        <v>27.3</v>
      </c>
      <c r="H288" s="26"/>
    </row>
    <row r="289" spans="1:8" x14ac:dyDescent="0.25">
      <c r="A289">
        <v>284</v>
      </c>
      <c r="B289">
        <f t="shared" si="12"/>
        <v>11.929192947685804</v>
      </c>
      <c r="C289">
        <f t="shared" si="13"/>
        <v>24.108952221365481</v>
      </c>
      <c r="D289">
        <f t="shared" si="14"/>
        <v>20.585952138145881</v>
      </c>
      <c r="E289" s="26">
        <v>27.3</v>
      </c>
      <c r="H289" s="26"/>
    </row>
    <row r="290" spans="1:8" x14ac:dyDescent="0.25">
      <c r="A290">
        <v>285</v>
      </c>
      <c r="B290">
        <f t="shared" si="12"/>
        <v>11.800783936745056</v>
      </c>
      <c r="C290">
        <f t="shared" si="13"/>
        <v>24.091929353265499</v>
      </c>
      <c r="D290">
        <f t="shared" si="14"/>
        <v>20.442915726270908</v>
      </c>
      <c r="E290" s="26">
        <v>27.3</v>
      </c>
      <c r="H290" s="26"/>
    </row>
    <row r="291" spans="1:8" x14ac:dyDescent="0.25">
      <c r="A291">
        <v>286</v>
      </c>
      <c r="B291">
        <f t="shared" si="12"/>
        <v>11.672048739766989</v>
      </c>
      <c r="C291">
        <f t="shared" si="13"/>
        <v>24.075370935750893</v>
      </c>
      <c r="D291">
        <f t="shared" si="14"/>
        <v>20.298331167399379</v>
      </c>
      <c r="E291" s="26">
        <v>27.3</v>
      </c>
      <c r="H291" s="26"/>
    </row>
    <row r="292" spans="1:8" x14ac:dyDescent="0.25">
      <c r="A292">
        <v>287</v>
      </c>
      <c r="B292">
        <f t="shared" si="12"/>
        <v>11.543025503768797</v>
      </c>
      <c r="C292">
        <f t="shared" si="13"/>
        <v>24.059272757912442</v>
      </c>
      <c r="D292">
        <f t="shared" si="14"/>
        <v>20.152245694884837</v>
      </c>
      <c r="E292" s="26">
        <v>27.3</v>
      </c>
      <c r="H292" s="26"/>
    </row>
    <row r="293" spans="1:8" x14ac:dyDescent="0.25">
      <c r="A293">
        <v>288</v>
      </c>
      <c r="B293">
        <f t="shared" si="12"/>
        <v>11.413752461119852</v>
      </c>
      <c r="C293">
        <f t="shared" si="13"/>
        <v>24.043630430778371</v>
      </c>
      <c r="D293">
        <f t="shared" si="14"/>
        <v>20.004707862578311</v>
      </c>
      <c r="E293" s="26">
        <v>27.3</v>
      </c>
      <c r="H293" s="26"/>
    </row>
    <row r="294" spans="1:8" x14ac:dyDescent="0.25">
      <c r="A294">
        <v>289</v>
      </c>
      <c r="B294">
        <f t="shared" si="12"/>
        <v>11.284267918212645</v>
      </c>
      <c r="C294">
        <f t="shared" si="13"/>
        <v>24.028439390893844</v>
      </c>
      <c r="D294">
        <f t="shared" si="14"/>
        <v>19.855767555613163</v>
      </c>
      <c r="E294" s="26">
        <v>27.3</v>
      </c>
      <c r="H294" s="26"/>
    </row>
    <row r="295" spans="1:8" x14ac:dyDescent="0.25">
      <c r="A295">
        <v>290</v>
      </c>
      <c r="B295">
        <f t="shared" si="12"/>
        <v>11.154610244111737</v>
      </c>
      <c r="C295">
        <f t="shared" si="13"/>
        <v>24.013694903989116</v>
      </c>
      <c r="D295">
        <f t="shared" si="14"/>
        <v>19.705476001189886</v>
      </c>
      <c r="E295" s="26">
        <v>27.3</v>
      </c>
      <c r="H295" s="26"/>
    </row>
    <row r="296" spans="1:8" x14ac:dyDescent="0.25">
      <c r="A296">
        <v>291</v>
      </c>
      <c r="B296">
        <f t="shared" si="12"/>
        <v>11.024817859184205</v>
      </c>
      <c r="C296">
        <f t="shared" si="13"/>
        <v>23.999392068736324</v>
      </c>
      <c r="D296">
        <f t="shared" si="14"/>
        <v>19.553885779361188</v>
      </c>
      <c r="E296" s="26">
        <v>27.3</v>
      </c>
      <c r="H296" s="26"/>
    </row>
    <row r="297" spans="1:8" x14ac:dyDescent="0.25">
      <c r="A297">
        <v>292</v>
      </c>
      <c r="B297">
        <f t="shared" si="12"/>
        <v>10.894929223714854</v>
      </c>
      <c r="C297">
        <f t="shared" si="13"/>
        <v>23.985525820595026</v>
      </c>
      <c r="D297">
        <f t="shared" si="14"/>
        <v>19.401050833815795</v>
      </c>
      <c r="E297" s="26">
        <v>27.3</v>
      </c>
      <c r="H297" s="26"/>
    </row>
    <row r="298" spans="1:8" x14ac:dyDescent="0.25">
      <c r="A298">
        <v>293</v>
      </c>
      <c r="B298">
        <f t="shared" si="12"/>
        <v>10.764982826509598</v>
      </c>
      <c r="C298">
        <f t="shared" si="13"/>
        <v>23.972090935746476</v>
      </c>
      <c r="D298">
        <f t="shared" si="14"/>
        <v>19.247026482664602</v>
      </c>
      <c r="E298" s="26">
        <v>27.3</v>
      </c>
      <c r="H298" s="26"/>
    </row>
    <row r="299" spans="1:8" x14ac:dyDescent="0.25">
      <c r="A299">
        <v>294</v>
      </c>
      <c r="B299">
        <f t="shared" si="12"/>
        <v>10.635017173490406</v>
      </c>
      <c r="C299">
        <f t="shared" si="13"/>
        <v>23.959082035116662</v>
      </c>
      <c r="D299">
        <f t="shared" si="14"/>
        <v>19.091869429224353</v>
      </c>
      <c r="E299" s="26">
        <v>27.3</v>
      </c>
      <c r="H299" s="26"/>
    </row>
    <row r="300" spans="1:8" x14ac:dyDescent="0.25">
      <c r="A300">
        <v>295</v>
      </c>
      <c r="B300">
        <f t="shared" si="12"/>
        <v>10.50507077628515</v>
      </c>
      <c r="C300">
        <f t="shared" si="13"/>
        <v>23.946493588488231</v>
      </c>
      <c r="D300">
        <f t="shared" si="14"/>
        <v>18.935637772802682</v>
      </c>
      <c r="E300" s="26">
        <v>27.3</v>
      </c>
      <c r="H300" s="26"/>
    </row>
    <row r="301" spans="1:8" x14ac:dyDescent="0.25">
      <c r="A301">
        <v>296</v>
      </c>
      <c r="B301">
        <f t="shared" si="12"/>
        <v>10.375182140815795</v>
      </c>
      <c r="C301">
        <f t="shared" si="13"/>
        <v>23.93431991870121</v>
      </c>
      <c r="D301">
        <f t="shared" si="14"/>
        <v>18.778391019483511</v>
      </c>
      <c r="E301" s="26">
        <v>27.3</v>
      </c>
      <c r="H301" s="26"/>
    </row>
    <row r="302" spans="1:8" x14ac:dyDescent="0.25">
      <c r="A302">
        <v>297</v>
      </c>
      <c r="B302">
        <f t="shared" si="12"/>
        <v>10.245389755888263</v>
      </c>
      <c r="C302">
        <f t="shared" si="13"/>
        <v>23.922555205942682</v>
      </c>
      <c r="D302">
        <f t="shared" si="14"/>
        <v>18.620190092910622</v>
      </c>
      <c r="E302" s="26">
        <v>27.3</v>
      </c>
      <c r="H302" s="26"/>
    </row>
    <row r="303" spans="1:8" x14ac:dyDescent="0.25">
      <c r="A303">
        <v>298</v>
      </c>
      <c r="B303">
        <f t="shared" si="12"/>
        <v>10.115732081787352</v>
      </c>
      <c r="C303">
        <f t="shared" si="13"/>
        <v>23.911193492125378</v>
      </c>
      <c r="D303">
        <f t="shared" si="14"/>
        <v>18.461097345073544</v>
      </c>
      <c r="E303" s="26">
        <v>27.3</v>
      </c>
      <c r="H303" s="26"/>
    </row>
    <row r="304" spans="1:8" x14ac:dyDescent="0.25">
      <c r="A304">
        <v>299</v>
      </c>
      <c r="B304">
        <f t="shared" si="12"/>
        <v>9.9862475388801446</v>
      </c>
      <c r="C304">
        <f t="shared" si="13"/>
        <v>23.900228685355227</v>
      </c>
      <c r="D304">
        <f t="shared" si="14"/>
        <v>18.301176567091847</v>
      </c>
      <c r="E304" s="26">
        <v>27.3</v>
      </c>
      <c r="H304" s="26"/>
    </row>
    <row r="305" spans="1:8" x14ac:dyDescent="0.25">
      <c r="A305">
        <v>300</v>
      </c>
      <c r="B305">
        <f t="shared" si="12"/>
        <v>9.8569744962312065</v>
      </c>
      <c r="C305">
        <f t="shared" si="13"/>
        <v>23.889654564487962</v>
      </c>
      <c r="D305">
        <f t="shared" si="14"/>
        <v>18.140492999999967</v>
      </c>
      <c r="E305" s="26">
        <v>27.3</v>
      </c>
      <c r="H305" s="26"/>
    </row>
    <row r="306" spans="1:8" x14ac:dyDescent="0.25">
      <c r="A306">
        <v>301</v>
      </c>
      <c r="B306">
        <f t="shared" si="12"/>
        <v>9.7279512602330147</v>
      </c>
      <c r="C306">
        <f t="shared" si="13"/>
        <v>23.879464783774726</v>
      </c>
      <c r="D306">
        <f t="shared" si="14"/>
        <v>17.979113345531673</v>
      </c>
      <c r="E306" s="26">
        <v>27.3</v>
      </c>
      <c r="H306" s="26"/>
    </row>
    <row r="307" spans="1:8" x14ac:dyDescent="0.25">
      <c r="A307">
        <v>302</v>
      </c>
      <c r="B307">
        <f t="shared" si="12"/>
        <v>9.5992160632549481</v>
      </c>
      <c r="C307">
        <f t="shared" si="13"/>
        <v>23.869652877596792</v>
      </c>
      <c r="D307">
        <f t="shared" si="14"/>
        <v>17.817105776905407</v>
      </c>
      <c r="E307" s="26">
        <v>27.3</v>
      </c>
      <c r="H307" s="26"/>
    </row>
    <row r="308" spans="1:8" x14ac:dyDescent="0.25">
      <c r="A308">
        <v>303</v>
      </c>
      <c r="B308">
        <f t="shared" si="12"/>
        <v>9.4708070523141998</v>
      </c>
      <c r="C308">
        <f t="shared" si="13"/>
        <v>23.86021226528938</v>
      </c>
      <c r="D308">
        <f t="shared" si="14"/>
        <v>17.654539949608946</v>
      </c>
      <c r="E308" s="26">
        <v>27.3</v>
      </c>
      <c r="H308" s="26"/>
    </row>
    <row r="309" spans="1:8" x14ac:dyDescent="0.25">
      <c r="A309">
        <v>304</v>
      </c>
      <c r="B309">
        <f t="shared" si="12"/>
        <v>9.342762277772005</v>
      </c>
      <c r="C309">
        <f t="shared" si="13"/>
        <v>23.851136256054659</v>
      </c>
      <c r="D309">
        <f t="shared" si="14"/>
        <v>17.491487012183711</v>
      </c>
      <c r="E309" s="26">
        <v>27.3</v>
      </c>
      <c r="H309" s="26"/>
    </row>
    <row r="310" spans="1:8" x14ac:dyDescent="0.25">
      <c r="A310">
        <v>305</v>
      </c>
      <c r="B310">
        <f t="shared" si="12"/>
        <v>9.2151196820584982</v>
      </c>
      <c r="C310">
        <f t="shared" si="13"/>
        <v>23.8424180539639</v>
      </c>
      <c r="D310">
        <f t="shared" si="14"/>
        <v>17.32801961700973</v>
      </c>
      <c r="E310" s="26">
        <v>25.3</v>
      </c>
      <c r="H310" s="26"/>
    </row>
    <row r="311" spans="1:8" x14ac:dyDescent="0.25">
      <c r="A311">
        <v>306</v>
      </c>
      <c r="B311">
        <f t="shared" si="12"/>
        <v>9.0879170884295402</v>
      </c>
      <c r="C311">
        <f t="shared" si="13"/>
        <v>23.834050763048882</v>
      </c>
      <c r="D311">
        <f t="shared" si="14"/>
        <v>17.164211931090762</v>
      </c>
      <c r="E311" s="26">
        <v>25.3</v>
      </c>
      <c r="H311" s="26"/>
    </row>
    <row r="312" spans="1:8" x14ac:dyDescent="0.25">
      <c r="A312">
        <v>307</v>
      </c>
      <c r="B312">
        <f t="shared" si="12"/>
        <v>8.9611921897588793</v>
      </c>
      <c r="C312">
        <f t="shared" si="13"/>
        <v>23.826027392482537</v>
      </c>
      <c r="D312">
        <f t="shared" si="14"/>
        <v>17.000139646838971</v>
      </c>
      <c r="E312" s="26">
        <v>25.3</v>
      </c>
      <c r="H312" s="26"/>
    </row>
    <row r="313" spans="1:8" x14ac:dyDescent="0.25">
      <c r="A313">
        <v>308</v>
      </c>
      <c r="B313">
        <f t="shared" si="12"/>
        <v>8.8349825373689388</v>
      </c>
      <c r="C313">
        <f t="shared" si="13"/>
        <v>23.818340861848906</v>
      </c>
      <c r="D313">
        <f t="shared" si="14"/>
        <v>16.835879992859386</v>
      </c>
      <c r="E313" s="26">
        <v>25.3</v>
      </c>
      <c r="H313" s="26"/>
    </row>
    <row r="314" spans="1:8" x14ac:dyDescent="0.25">
      <c r="A314">
        <v>309</v>
      </c>
      <c r="B314">
        <f t="shared" si="12"/>
        <v>8.7093255299035448</v>
      </c>
      <c r="C314">
        <f t="shared" si="13"/>
        <v>23.810984006502409</v>
      </c>
      <c r="D314">
        <f t="shared" si="14"/>
        <v>16.671511744734385</v>
      </c>
      <c r="E314" s="26">
        <v>25.3</v>
      </c>
      <c r="H314" s="26"/>
    </row>
    <row r="315" spans="1:8" x14ac:dyDescent="0.25">
      <c r="A315">
        <v>310</v>
      </c>
      <c r="B315">
        <f t="shared" si="12"/>
        <v>8.5842584022459185</v>
      </c>
      <c r="C315">
        <f t="shared" si="13"/>
        <v>23.803949583016468</v>
      </c>
      <c r="D315">
        <f t="shared" si="14"/>
        <v>16.507115235809831</v>
      </c>
      <c r="E315" s="26">
        <v>25.3</v>
      </c>
      <c r="H315" s="26"/>
    </row>
    <row r="316" spans="1:8" x14ac:dyDescent="0.25">
      <c r="A316">
        <v>311</v>
      </c>
      <c r="B316">
        <f t="shared" si="12"/>
        <v>8.4598182144851499</v>
      </c>
      <c r="C316">
        <f t="shared" si="13"/>
        <v>23.797230274721549</v>
      </c>
      <c r="D316">
        <f t="shared" si="14"/>
        <v>16.342772367978494</v>
      </c>
      <c r="E316" s="26">
        <v>25.3</v>
      </c>
      <c r="H316" s="26"/>
    </row>
    <row r="317" spans="1:8" x14ac:dyDescent="0.25">
      <c r="A317">
        <v>312</v>
      </c>
      <c r="B317">
        <f t="shared" si="12"/>
        <v>8.3360418409345076</v>
      </c>
      <c r="C317">
        <f t="shared" si="13"/>
        <v>23.790818697332615</v>
      </c>
      <c r="D317">
        <f t="shared" si="14"/>
        <v>16.178566622464782</v>
      </c>
      <c r="E317" s="26">
        <v>25.3</v>
      </c>
      <c r="H317" s="26"/>
    </row>
    <row r="318" spans="1:8" x14ac:dyDescent="0.25">
      <c r="A318">
        <v>313</v>
      </c>
      <c r="B318">
        <f t="shared" si="12"/>
        <v>8.2129659592047961</v>
      </c>
      <c r="C318">
        <f t="shared" si="13"/>
        <v>23.78470740466603</v>
      </c>
      <c r="D318">
        <f t="shared" si="14"/>
        <v>16.014583070610747</v>
      </c>
      <c r="E318" s="26">
        <v>25.3</v>
      </c>
      <c r="H318" s="26"/>
    </row>
    <row r="319" spans="1:8" x14ac:dyDescent="0.25">
      <c r="A319">
        <v>314</v>
      </c>
      <c r="B319">
        <f t="shared" si="12"/>
        <v>8.0906270393359634</v>
      </c>
      <c r="C319">
        <f t="shared" si="13"/>
        <v>23.778888894445984</v>
      </c>
      <c r="D319">
        <f t="shared" si="14"/>
        <v>15.85090838465964</v>
      </c>
      <c r="E319" s="26">
        <v>25.3</v>
      </c>
      <c r="H319" s="26"/>
    </row>
    <row r="320" spans="1:8" x14ac:dyDescent="0.25">
      <c r="A320">
        <v>315</v>
      </c>
      <c r="B320">
        <f t="shared" si="12"/>
        <v>7.9690613329902558</v>
      </c>
      <c r="C320">
        <f t="shared" si="13"/>
        <v>23.773355614200419</v>
      </c>
      <c r="D320">
        <f t="shared" si="14"/>
        <v>15.68763084854141</v>
      </c>
      <c r="E320" s="26">
        <v>25.3</v>
      </c>
      <c r="H320" s="26"/>
    </row>
    <row r="321" spans="1:8" x14ac:dyDescent="0.25">
      <c r="A321">
        <v>316</v>
      </c>
      <c r="B321">
        <f t="shared" si="12"/>
        <v>7.8483048627100658</v>
      </c>
      <c r="C321">
        <f t="shared" si="13"/>
        <v>23.768099967246524</v>
      </c>
      <c r="D321">
        <f t="shared" si="14"/>
        <v>15.524840368657202</v>
      </c>
      <c r="E321" s="26">
        <v>25.3</v>
      </c>
      <c r="H321" s="26"/>
    </row>
    <row r="322" spans="1:8" x14ac:dyDescent="0.25">
      <c r="A322">
        <v>317</v>
      </c>
      <c r="B322">
        <f t="shared" si="12"/>
        <v>7.7283934112436778</v>
      </c>
      <c r="C322">
        <f t="shared" si="13"/>
        <v>23.763114318765822</v>
      </c>
      <c r="D322">
        <f t="shared" si="14"/>
        <v>15.362628484663993</v>
      </c>
      <c r="E322" s="26">
        <v>25.3</v>
      </c>
      <c r="H322" s="26"/>
    </row>
    <row r="323" spans="1:8" x14ac:dyDescent="0.25">
      <c r="A323">
        <v>318</v>
      </c>
      <c r="B323">
        <f t="shared" si="12"/>
        <v>7.6093625109420602</v>
      </c>
      <c r="C323">
        <f t="shared" si="13"/>
        <v>23.758391001968885</v>
      </c>
      <c r="D323">
        <f t="shared" si="14"/>
        <v>15.201088380259328</v>
      </c>
      <c r="E323" s="26">
        <v>25.3</v>
      </c>
      <c r="H323" s="26"/>
    </row>
    <row r="324" spans="1:8" x14ac:dyDescent="0.25">
      <c r="A324">
        <v>319</v>
      </c>
      <c r="B324">
        <f t="shared" si="12"/>
        <v>7.4912474332298675</v>
      </c>
      <c r="C324">
        <f t="shared" si="13"/>
        <v>23.753922324349688</v>
      </c>
      <c r="D324">
        <f t="shared" si="14"/>
        <v>15.040314893966897</v>
      </c>
      <c r="E324" s="26">
        <v>25.3</v>
      </c>
      <c r="H324" s="26"/>
    </row>
    <row r="325" spans="1:8" x14ac:dyDescent="0.25">
      <c r="A325">
        <v>320</v>
      </c>
      <c r="B325">
        <f t="shared" si="12"/>
        <v>7.3740831781537608</v>
      </c>
      <c r="C325">
        <f t="shared" si="13"/>
        <v>23.749700574029653</v>
      </c>
      <c r="D325">
        <f t="shared" si="14"/>
        <v>14.880404529919947</v>
      </c>
      <c r="E325" s="26">
        <v>25.3</v>
      </c>
      <c r="H325" s="26"/>
    </row>
    <row r="326" spans="1:8" x14ac:dyDescent="0.25">
      <c r="A326">
        <v>321</v>
      </c>
      <c r="B326">
        <f t="shared" si="12"/>
        <v>7.2579044640111334</v>
      </c>
      <c r="C326">
        <f t="shared" si="13"/>
        <v>23.74571802619143</v>
      </c>
      <c r="D326">
        <f t="shared" si="14"/>
        <v>14.72145546864741</v>
      </c>
      <c r="E326" s="26">
        <v>25.3</v>
      </c>
      <c r="H326" s="26"/>
    </row>
    <row r="327" spans="1:8" x14ac:dyDescent="0.25">
      <c r="A327">
        <v>322</v>
      </c>
      <c r="B327">
        <f t="shared" ref="B327:B370" si="15">10.7+7.55*SIN(2*PI()*(A327-111)/365)</f>
        <v>7.1427457170623265</v>
      </c>
      <c r="C327">
        <f t="shared" ref="C327:C370" si="16">23.7 + 281.385 * (A327/365)^(100/49)*(1-A327/365)^(4)</f>
        <v>23.741966949602414</v>
      </c>
      <c r="D327">
        <f t="shared" ref="D327:D370" si="17">8.98731*10^(-11)*A327^5 - 7.34978*10^(-8) *A327^4 + 0.0000185507 *A327^3 - 0.00162066*A327^2 + 0.100566*A327 + 9.90174</f>
        <v>14.563567577857572</v>
      </c>
      <c r="E327" s="26">
        <v>25.3</v>
      </c>
      <c r="H327" s="26"/>
    </row>
    <row r="328" spans="1:8" x14ac:dyDescent="0.25">
      <c r="A328">
        <v>323</v>
      </c>
      <c r="B328">
        <f t="shared" si="15"/>
        <v>7.0286410613293882</v>
      </c>
      <c r="C328">
        <f t="shared" si="16"/>
        <v>23.738439613228024</v>
      </c>
      <c r="D328">
        <f t="shared" si="17"/>
        <v>14.406842423223797</v>
      </c>
      <c r="E328" s="26">
        <v>25.3</v>
      </c>
      <c r="H328" s="26"/>
    </row>
    <row r="329" spans="1:8" x14ac:dyDescent="0.25">
      <c r="A329">
        <v>324</v>
      </c>
      <c r="B329">
        <f t="shared" si="15"/>
        <v>6.9156243084843938</v>
      </c>
      <c r="C329">
        <f t="shared" si="16"/>
        <v>23.735128292934824</v>
      </c>
      <c r="D329">
        <f t="shared" si="17"/>
        <v>14.251383279168625</v>
      </c>
      <c r="E329" s="26">
        <v>25.3</v>
      </c>
      <c r="H329" s="26"/>
    </row>
    <row r="330" spans="1:8" x14ac:dyDescent="0.25">
      <c r="A330">
        <v>325</v>
      </c>
      <c r="B330">
        <f t="shared" si="15"/>
        <v>6.8037289478303116</v>
      </c>
      <c r="C330">
        <f t="shared" si="16"/>
        <v>23.732025278283473</v>
      </c>
      <c r="D330">
        <f t="shared" si="17"/>
        <v>14.097295139648342</v>
      </c>
      <c r="E330" s="26">
        <v>25.3</v>
      </c>
      <c r="H330" s="26"/>
    </row>
    <row r="331" spans="1:8" x14ac:dyDescent="0.25">
      <c r="A331">
        <v>326</v>
      </c>
      <c r="B331">
        <f t="shared" si="15"/>
        <v>6.6929881363774042</v>
      </c>
      <c r="C331">
        <f t="shared" si="16"/>
        <v>23.729122879411534</v>
      </c>
      <c r="D331">
        <f t="shared" si="17"/>
        <v>13.944684728938956</v>
      </c>
      <c r="E331" s="26">
        <v>25.3</v>
      </c>
      <c r="H331" s="26"/>
    </row>
    <row r="332" spans="1:8" x14ac:dyDescent="0.25">
      <c r="A332">
        <v>327</v>
      </c>
      <c r="B332">
        <f t="shared" si="15"/>
        <v>6.5834346890180866</v>
      </c>
      <c r="C332">
        <f t="shared" si="16"/>
        <v>23.726413434006204</v>
      </c>
      <c r="D332">
        <f t="shared" si="17"/>
        <v>13.79366051241951</v>
      </c>
      <c r="E332" s="26">
        <v>25.3</v>
      </c>
      <c r="H332" s="26"/>
    </row>
    <row r="333" spans="1:8" x14ac:dyDescent="0.25">
      <c r="A333">
        <v>328</v>
      </c>
      <c r="B333">
        <f t="shared" si="15"/>
        <v>6.4751010688031689</v>
      </c>
      <c r="C333">
        <f t="shared" si="16"/>
        <v>23.723889314366964</v>
      </c>
      <c r="D333">
        <f t="shared" si="17"/>
        <v>13.644332707357716</v>
      </c>
      <c r="E333" s="26">
        <v>25.3</v>
      </c>
      <c r="H333" s="26"/>
    </row>
    <row r="334" spans="1:8" x14ac:dyDescent="0.25">
      <c r="A334">
        <v>329</v>
      </c>
      <c r="B334">
        <f t="shared" si="15"/>
        <v>6.3680193773223506</v>
      </c>
      <c r="C334">
        <f t="shared" si="16"/>
        <v>23.721542934558197</v>
      </c>
      <c r="D334">
        <f t="shared" si="17"/>
        <v>13.496813293694938</v>
      </c>
      <c r="E334" s="26">
        <v>25.3</v>
      </c>
      <c r="H334" s="26"/>
    </row>
    <row r="335" spans="1:8" x14ac:dyDescent="0.25">
      <c r="A335">
        <v>330</v>
      </c>
      <c r="B335">
        <f t="shared" si="15"/>
        <v>6.2622213451918256</v>
      </c>
      <c r="C335">
        <f t="shared" si="16"/>
        <v>23.719366757651798</v>
      </c>
      <c r="D335">
        <f t="shared" si="17"/>
        <v>13.351216024829892</v>
      </c>
      <c r="E335" s="26">
        <v>25.3</v>
      </c>
      <c r="H335" s="26"/>
    </row>
    <row r="336" spans="1:8" x14ac:dyDescent="0.25">
      <c r="A336">
        <v>331</v>
      </c>
      <c r="B336">
        <f t="shared" si="15"/>
        <v>6.1577383226518334</v>
      </c>
      <c r="C336">
        <f t="shared" si="16"/>
        <v>23.717353303059792</v>
      </c>
      <c r="D336">
        <f t="shared" si="17"/>
        <v>13.207656438404623</v>
      </c>
      <c r="E336" s="26">
        <v>25.3</v>
      </c>
      <c r="H336" s="26"/>
    </row>
    <row r="337" spans="1:8" x14ac:dyDescent="0.25">
      <c r="A337">
        <v>332</v>
      </c>
      <c r="B337">
        <f t="shared" si="15"/>
        <v>6.0546012702768746</v>
      </c>
      <c r="C337">
        <f t="shared" si="16"/>
        <v>23.715495153957015</v>
      </c>
      <c r="D337">
        <f t="shared" si="17"/>
        <v>13.066251867088067</v>
      </c>
      <c r="E337" s="26">
        <v>25.3</v>
      </c>
      <c r="H337" s="26"/>
    </row>
    <row r="338" spans="1:8" x14ac:dyDescent="0.25">
      <c r="A338">
        <v>333</v>
      </c>
      <c r="B338">
        <f t="shared" si="15"/>
        <v>5.9528407498014486</v>
      </c>
      <c r="C338">
        <f t="shared" si="16"/>
        <v>23.713784964793888</v>
      </c>
      <c r="D338">
        <f t="shared" si="17"/>
        <v>12.927121449362485</v>
      </c>
      <c r="E338" s="26">
        <v>25.3</v>
      </c>
      <c r="H338" s="26"/>
    </row>
    <row r="339" spans="1:8" x14ac:dyDescent="0.25">
      <c r="A339">
        <v>334</v>
      </c>
      <c r="B339">
        <f t="shared" si="15"/>
        <v>5.8524869150639445</v>
      </c>
      <c r="C339">
        <f t="shared" si="16"/>
        <v>23.712215468899252</v>
      </c>
      <c r="D339">
        <f t="shared" si="17"/>
        <v>12.790386140306207</v>
      </c>
      <c r="E339" s="26">
        <v>25.3</v>
      </c>
      <c r="H339" s="26"/>
    </row>
    <row r="340" spans="1:8" x14ac:dyDescent="0.25">
      <c r="A340">
        <v>335</v>
      </c>
      <c r="B340">
        <f t="shared" si="15"/>
        <v>5.7535695030714074</v>
      </c>
      <c r="C340">
        <f t="shared" si="16"/>
        <v>23.710779486173394</v>
      </c>
      <c r="D340">
        <f t="shared" si="17"/>
        <v>12.65616872238024</v>
      </c>
      <c r="E340" s="26">
        <v>24.4</v>
      </c>
      <c r="H340" s="26"/>
    </row>
    <row r="341" spans="1:8" x14ac:dyDescent="0.25">
      <c r="A341">
        <v>336</v>
      </c>
      <c r="B341">
        <f t="shared" si="15"/>
        <v>5.656117825187823</v>
      </c>
      <c r="C341">
        <f t="shared" si="16"/>
        <v>23.709469930871201</v>
      </c>
      <c r="D341">
        <f t="shared" si="17"/>
        <v>12.524593816211802</v>
      </c>
      <c r="E341" s="26">
        <v>24.4</v>
      </c>
      <c r="H341" s="26"/>
    </row>
    <row r="342" spans="1:8" x14ac:dyDescent="0.25">
      <c r="A342">
        <v>337</v>
      </c>
      <c r="B342">
        <f t="shared" si="15"/>
        <v>5.5601607584485286</v>
      </c>
      <c r="C342">
        <f t="shared" si="16"/>
        <v>23.708279819475532</v>
      </c>
      <c r="D342">
        <f t="shared" si="17"/>
        <v>12.395787891379594</v>
      </c>
      <c r="E342" s="26">
        <v>24.4</v>
      </c>
      <c r="H342" s="26"/>
    </row>
    <row r="343" spans="1:8" x14ac:dyDescent="0.25">
      <c r="A343">
        <v>338</v>
      </c>
      <c r="B343">
        <f t="shared" si="15"/>
        <v>5.4657267370033225</v>
      </c>
      <c r="C343">
        <f t="shared" si="16"/>
        <v>23.707202278660791</v>
      </c>
      <c r="D343">
        <f t="shared" si="17"/>
        <v>12.26987927719868</v>
      </c>
      <c r="E343" s="26">
        <v>24.4</v>
      </c>
      <c r="H343" s="26"/>
    </row>
    <row r="344" spans="1:8" x14ac:dyDescent="0.25">
      <c r="A344">
        <v>339</v>
      </c>
      <c r="B344">
        <f t="shared" si="15"/>
        <v>5.3728437436908099</v>
      </c>
      <c r="C344">
        <f t="shared" si="16"/>
        <v>23.706230553346753</v>
      </c>
      <c r="D344">
        <f t="shared" si="17"/>
        <v>12.146998173504894</v>
      </c>
      <c r="E344" s="26">
        <v>24.4</v>
      </c>
      <c r="H344" s="26"/>
    </row>
    <row r="345" spans="1:8" x14ac:dyDescent="0.25">
      <c r="A345">
        <v>340</v>
      </c>
      <c r="B345">
        <f t="shared" si="15"/>
        <v>5.2815393017464896</v>
      </c>
      <c r="C345">
        <f t="shared" si="16"/>
        <v>23.705358014842698</v>
      </c>
      <c r="D345">
        <f t="shared" si="17"/>
        <v>12.027276661439917</v>
      </c>
      <c r="E345" s="26">
        <v>24.4</v>
      </c>
      <c r="H345" s="26"/>
    </row>
    <row r="346" spans="1:8" x14ac:dyDescent="0.25">
      <c r="A346">
        <v>341</v>
      </c>
      <c r="B346">
        <f t="shared" si="15"/>
        <v>5.1918404666470179</v>
      </c>
      <c r="C346">
        <f t="shared" si="16"/>
        <v>23.704578169081806</v>
      </c>
      <c r="D346">
        <f t="shared" si="17"/>
        <v>11.910848714235829</v>
      </c>
      <c r="E346" s="26">
        <v>24.4</v>
      </c>
      <c r="H346" s="26"/>
    </row>
    <row r="347" spans="1:8" x14ac:dyDescent="0.25">
      <c r="A347">
        <v>342</v>
      </c>
      <c r="B347">
        <f t="shared" si="15"/>
        <v>5.103773818093102</v>
      </c>
      <c r="C347">
        <f t="shared" si="16"/>
        <v>23.70388466494591</v>
      </c>
      <c r="D347">
        <f t="shared" si="17"/>
        <v>11.797850208000174</v>
      </c>
      <c r="E347" s="26">
        <v>24.4</v>
      </c>
      <c r="H347" s="26"/>
    </row>
    <row r="348" spans="1:8" x14ac:dyDescent="0.25">
      <c r="A348">
        <v>343</v>
      </c>
      <c r="B348">
        <f t="shared" si="15"/>
        <v>5.0173654521333368</v>
      </c>
      <c r="C348">
        <f t="shared" si="16"/>
        <v>23.703271302680612</v>
      </c>
      <c r="D348">
        <f t="shared" si="17"/>
        <v>11.688418932500372</v>
      </c>
      <c r="E348" s="26">
        <v>24.4</v>
      </c>
      <c r="H348" s="26"/>
    </row>
    <row r="349" spans="1:8" x14ac:dyDescent="0.25">
      <c r="A349">
        <v>344</v>
      </c>
      <c r="B349">
        <f t="shared" si="15"/>
        <v>4.9326409734314005</v>
      </c>
      <c r="C349">
        <f t="shared" si="16"/>
        <v>23.702732042400775</v>
      </c>
      <c r="D349">
        <f t="shared" si="17"/>
        <v>11.582694601948734</v>
      </c>
      <c r="E349" s="26">
        <v>24.4</v>
      </c>
      <c r="H349" s="26"/>
    </row>
    <row r="350" spans="1:8" x14ac:dyDescent="0.25">
      <c r="A350">
        <v>345</v>
      </c>
      <c r="B350">
        <f t="shared" si="15"/>
        <v>4.8496254876788427</v>
      </c>
      <c r="C350">
        <f t="shared" si="16"/>
        <v>23.702261012686428</v>
      </c>
      <c r="D350">
        <f t="shared" si="17"/>
        <v>11.480818865787075</v>
      </c>
      <c r="E350" s="26">
        <v>24.4</v>
      </c>
      <c r="H350" s="26"/>
    </row>
    <row r="351" spans="1:8" x14ac:dyDescent="0.25">
      <c r="A351">
        <v>346</v>
      </c>
      <c r="B351">
        <f t="shared" si="15"/>
        <v>4.7683435941557057</v>
      </c>
      <c r="C351">
        <f t="shared" si="16"/>
        <v>23.701852519269135</v>
      </c>
      <c r="D351">
        <f t="shared" si="17"/>
        <v>11.382935319471731</v>
      </c>
      <c r="E351" s="26">
        <v>24.4</v>
      </c>
      <c r="H351" s="26"/>
    </row>
    <row r="352" spans="1:8" x14ac:dyDescent="0.25">
      <c r="A352">
        <v>347</v>
      </c>
      <c r="B352">
        <f t="shared" si="15"/>
        <v>4.6888193784412531</v>
      </c>
      <c r="C352">
        <f t="shared" si="16"/>
        <v>23.701501053808798</v>
      </c>
      <c r="D352">
        <f t="shared" si="17"/>
        <v>11.28918951525829</v>
      </c>
      <c r="E352" s="26">
        <v>24.4</v>
      </c>
      <c r="H352" s="26"/>
    </row>
    <row r="353" spans="1:8" x14ac:dyDescent="0.25">
      <c r="A353">
        <v>348</v>
      </c>
      <c r="B353">
        <f t="shared" si="15"/>
        <v>4.6110764052768669</v>
      </c>
      <c r="C353">
        <f t="shared" si="16"/>
        <v>23.701201302760985</v>
      </c>
      <c r="D353">
        <f t="shared" si="17"/>
        <v>11.199728972986041</v>
      </c>
      <c r="E353" s="26">
        <v>24.4</v>
      </c>
      <c r="H353" s="26"/>
    </row>
    <row r="354" spans="1:8" x14ac:dyDescent="0.25">
      <c r="A354">
        <v>349</v>
      </c>
      <c r="B354">
        <f t="shared" si="15"/>
        <v>4.535137711583336</v>
      </c>
      <c r="C354">
        <f t="shared" si="16"/>
        <v>23.700948156334761</v>
      </c>
      <c r="D354">
        <f t="shared" si="17"/>
        <v>11.114703190862731</v>
      </c>
      <c r="E354" s="26">
        <v>24.4</v>
      </c>
      <c r="H354" s="26"/>
    </row>
    <row r="355" spans="1:8" x14ac:dyDescent="0.25">
      <c r="A355">
        <v>350</v>
      </c>
      <c r="B355">
        <f t="shared" si="15"/>
        <v>4.4610257996344842</v>
      </c>
      <c r="C355">
        <f t="shared" si="16"/>
        <v>23.70073671754108</v>
      </c>
      <c r="D355">
        <f t="shared" si="17"/>
        <v>11.034263656249923</v>
      </c>
      <c r="E355" s="26">
        <v>24.4</v>
      </c>
      <c r="H355" s="26"/>
    </row>
    <row r="356" spans="1:8" x14ac:dyDescent="0.25">
      <c r="A356">
        <v>351</v>
      </c>
      <c r="B356">
        <f t="shared" si="15"/>
        <v>4.3887626303892944</v>
      </c>
      <c r="C356">
        <f t="shared" si="16"/>
        <v>23.70056231133173</v>
      </c>
      <c r="D356">
        <f t="shared" si="17"/>
        <v>10.958563856447444</v>
      </c>
      <c r="E356" s="26">
        <v>24.4</v>
      </c>
      <c r="H356" s="26"/>
    </row>
    <row r="357" spans="1:8" x14ac:dyDescent="0.25">
      <c r="A357">
        <v>352</v>
      </c>
      <c r="B357">
        <f t="shared" si="15"/>
        <v>4.3183696169843717</v>
      </c>
      <c r="C357">
        <f t="shared" si="16"/>
        <v>23.700420493828908</v>
      </c>
      <c r="D357">
        <f t="shared" si="17"/>
        <v>10.887759289477938</v>
      </c>
      <c r="E357" s="26">
        <v>24.4</v>
      </c>
      <c r="H357" s="26"/>
    </row>
    <row r="358" spans="1:8" x14ac:dyDescent="0.25">
      <c r="A358">
        <v>353</v>
      </c>
      <c r="B358">
        <f t="shared" si="15"/>
        <v>4.249867618388806</v>
      </c>
      <c r="C358">
        <f t="shared" si="16"/>
        <v>23.700307061645393</v>
      </c>
      <c r="D358">
        <f t="shared" si="17"/>
        <v>10.822007474871793</v>
      </c>
      <c r="E358" s="26">
        <v>24.4</v>
      </c>
      <c r="H358" s="26"/>
    </row>
    <row r="359" spans="1:8" x14ac:dyDescent="0.25">
      <c r="A359">
        <v>354</v>
      </c>
      <c r="B359">
        <f t="shared" si="15"/>
        <v>4.1832769332231674</v>
      </c>
      <c r="C359">
        <f t="shared" si="16"/>
        <v>23.700218061295374</v>
      </c>
      <c r="D359">
        <f t="shared" si="17"/>
        <v>10.761467964451892</v>
      </c>
      <c r="E359" s="26">
        <v>24.4</v>
      </c>
      <c r="H359" s="26"/>
    </row>
    <row r="360" spans="1:8" x14ac:dyDescent="0.25">
      <c r="A360">
        <v>355</v>
      </c>
      <c r="B360">
        <f t="shared" si="15"/>
        <v>4.118617293744621</v>
      </c>
      <c r="C360">
        <f t="shared" si="16"/>
        <v>23.700149798695982</v>
      </c>
      <c r="D360">
        <f t="shared" si="17"/>
        <v>10.706302353118996</v>
      </c>
      <c r="E360" s="26">
        <v>24.4</v>
      </c>
      <c r="H360" s="26"/>
    </row>
    <row r="361" spans="1:8" x14ac:dyDescent="0.25">
      <c r="A361">
        <v>356</v>
      </c>
      <c r="B361">
        <f t="shared" si="15"/>
        <v>4.0559078599998051</v>
      </c>
      <c r="C361">
        <f t="shared" si="16"/>
        <v>23.700098848759481</v>
      </c>
      <c r="D361">
        <f t="shared" si="17"/>
        <v>10.656674289635273</v>
      </c>
      <c r="E361" s="26">
        <v>24.4</v>
      </c>
      <c r="H361" s="26"/>
    </row>
    <row r="362" spans="1:8" x14ac:dyDescent="0.25">
      <c r="A362">
        <v>357</v>
      </c>
      <c r="B362">
        <f t="shared" si="15"/>
        <v>3.9951672141473269</v>
      </c>
      <c r="C362">
        <f t="shared" si="16"/>
        <v>23.700062065076228</v>
      </c>
      <c r="D362">
        <f t="shared" si="17"/>
        <v>10.612749487409769</v>
      </c>
      <c r="E362" s="26">
        <v>24.4</v>
      </c>
      <c r="H362" s="26"/>
    </row>
    <row r="363" spans="1:8" x14ac:dyDescent="0.25">
      <c r="A363">
        <v>358</v>
      </c>
      <c r="B363">
        <f t="shared" si="15"/>
        <v>3.9364133549514371</v>
      </c>
      <c r="C363">
        <f t="shared" si="16"/>
        <v>23.700036589688345</v>
      </c>
      <c r="D363">
        <f t="shared" si="17"/>
        <v>10.574695735283566</v>
      </c>
      <c r="E363" s="26">
        <v>24.4</v>
      </c>
      <c r="H363" s="26"/>
    </row>
    <row r="364" spans="1:8" x14ac:dyDescent="0.25">
      <c r="A364">
        <v>359</v>
      </c>
      <c r="B364">
        <f t="shared" si="15"/>
        <v>3.8796636924486343</v>
      </c>
      <c r="C364">
        <f t="shared" si="16"/>
        <v>23.700019862954214</v>
      </c>
      <c r="D364">
        <f t="shared" si="17"/>
        <v>10.54268290831423</v>
      </c>
      <c r="E364" s="26">
        <v>24.4</v>
      </c>
      <c r="H364" s="26"/>
    </row>
    <row r="365" spans="1:8" x14ac:dyDescent="0.25">
      <c r="A365">
        <v>360</v>
      </c>
      <c r="B365">
        <f t="shared" si="15"/>
        <v>3.8249350427886668</v>
      </c>
      <c r="C365">
        <f t="shared" si="16"/>
        <v>23.700009633503733</v>
      </c>
      <c r="D365">
        <f t="shared" si="17"/>
        <v>10.51688297855986</v>
      </c>
      <c r="E365" s="26">
        <v>24.4</v>
      </c>
      <c r="H365" s="26"/>
    </row>
    <row r="366" spans="1:8" x14ac:dyDescent="0.25">
      <c r="A366">
        <v>361</v>
      </c>
      <c r="B366">
        <f t="shared" si="15"/>
        <v>3.7722436232515797</v>
      </c>
      <c r="C366">
        <f t="shared" si="16"/>
        <v>23.700003968284417</v>
      </c>
      <c r="D366">
        <f t="shared" si="17"/>
        <v>10.497470025865123</v>
      </c>
      <c r="E366" s="26">
        <v>24.4</v>
      </c>
      <c r="H366" s="26"/>
    </row>
    <row r="367" spans="1:8" x14ac:dyDescent="0.25">
      <c r="A367">
        <v>362</v>
      </c>
      <c r="B367">
        <f t="shared" si="15"/>
        <v>3.7216050474421447</v>
      </c>
      <c r="C367">
        <f t="shared" si="16"/>
        <v>23.700001262698365</v>
      </c>
      <c r="D367">
        <f t="shared" si="17"/>
        <v>10.484620248645196</v>
      </c>
      <c r="E367" s="26">
        <v>24.4</v>
      </c>
      <c r="H367" s="26"/>
    </row>
    <row r="368" spans="1:8" x14ac:dyDescent="0.25">
      <c r="A368">
        <v>363</v>
      </c>
      <c r="B368">
        <f t="shared" si="15"/>
        <v>3.6730343206632554</v>
      </c>
      <c r="C368">
        <f t="shared" si="16"/>
        <v>23.700000250830065</v>
      </c>
      <c r="D368">
        <f t="shared" si="17"/>
        <v>10.47851197467055</v>
      </c>
      <c r="E368" s="26">
        <v>24.4</v>
      </c>
      <c r="H368" s="26"/>
    </row>
    <row r="369" spans="1:8" x14ac:dyDescent="0.25">
      <c r="A369">
        <v>364</v>
      </c>
      <c r="B369">
        <f t="shared" si="15"/>
        <v>3.6265458354694919</v>
      </c>
      <c r="C369">
        <f t="shared" si="16"/>
        <v>23.700000015765141</v>
      </c>
      <c r="D369">
        <f t="shared" si="17"/>
        <v>10.479325671852013</v>
      </c>
      <c r="E369" s="26">
        <v>24.4</v>
      </c>
      <c r="H369" s="26"/>
    </row>
    <row r="370" spans="1:8" x14ac:dyDescent="0.25">
      <c r="A370">
        <v>365</v>
      </c>
      <c r="B370">
        <f t="shared" si="15"/>
        <v>3.5821533674023236</v>
      </c>
      <c r="C370">
        <f t="shared" si="16"/>
        <v>23.7</v>
      </c>
      <c r="D370">
        <f t="shared" si="17"/>
        <v>10.487243959025736</v>
      </c>
      <c r="E370" s="26">
        <v>24.4</v>
      </c>
      <c r="H370" s="2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D8A17B86DD14F8F2A0B0FD47BC4F9" ma:contentTypeVersion="12" ma:contentTypeDescription="Create a new document." ma:contentTypeScope="" ma:versionID="40d30fbf9821d56c647b16a4367e242e">
  <xsd:schema xmlns:xsd="http://www.w3.org/2001/XMLSchema" xmlns:xs="http://www.w3.org/2001/XMLSchema" xmlns:p="http://schemas.microsoft.com/office/2006/metadata/properties" xmlns:ns3="f8f539eb-7032-4e04-8523-81f2be4968fc" xmlns:ns4="580141d1-9f24-4d9f-9de7-e7664ea2751b" targetNamespace="http://schemas.microsoft.com/office/2006/metadata/properties" ma:root="true" ma:fieldsID="58300edb02f8c3a51daf6ea1135ddbe2" ns3:_="" ns4:_="">
    <xsd:import namespace="f8f539eb-7032-4e04-8523-81f2be4968fc"/>
    <xsd:import namespace="580141d1-9f24-4d9f-9de7-e7664ea275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539eb-7032-4e04-8523-81f2be496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141d1-9f24-4d9f-9de7-e7664ea2751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F21154-33C4-4CBF-A2BA-B4449C4D7D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1FE818-782C-4140-ADBD-DCB3C16CED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f539eb-7032-4e04-8523-81f2be4968fc"/>
    <ds:schemaRef ds:uri="580141d1-9f24-4d9f-9de7-e7664ea27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C1D361-C0E1-4C9E-A02A-053B790974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Temp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</dc:creator>
  <cp:keywords/>
  <dc:description/>
  <cp:lastModifiedBy>rik rutjens</cp:lastModifiedBy>
  <cp:revision/>
  <dcterms:created xsi:type="dcterms:W3CDTF">2020-08-04T10:10:41Z</dcterms:created>
  <dcterms:modified xsi:type="dcterms:W3CDTF">2023-08-23T09:13:17Z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0x010100AE0D8A17B86DD14F8F2A0B0FD47BC4F9</vt:lpwstr>
  </property>
</Properties>
</file>