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ofnottm-my.sharepoint.com/personal/rik_rutjens_nottingham_ac_uk/Documents/FSPM/Climbing bean data for experiments/"/>
    </mc:Choice>
  </mc:AlternateContent>
  <xr:revisionPtr revIDLastSave="2238" documentId="8_{A9B1C24D-B56E-4E7F-9867-D1D0D67A9E94}" xr6:coauthVersionLast="47" xr6:coauthVersionMax="47" xr10:uidLastSave="{7853B011-2752-4A4F-AF99-156E00AB954B}"/>
  <bookViews>
    <workbookView xWindow="1050" yWindow="-120" windowWidth="27870" windowHeight="16440" xr2:uid="{FE4FE6B9-1E6F-444D-93E4-7AC10070D000}"/>
  </bookViews>
  <sheets>
    <sheet name="Sheet1" sheetId="1" r:id="rId1"/>
    <sheet name="Sheet2"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1" i="1" l="1"/>
  <c r="L43" i="1"/>
  <c r="L135" i="1"/>
  <c r="L144" i="1"/>
  <c r="L158" i="1"/>
  <c r="L159" i="1"/>
  <c r="K159" i="1"/>
  <c r="K158" i="1"/>
  <c r="K144" i="1"/>
  <c r="K135" i="1"/>
  <c r="K43" i="1"/>
  <c r="K41" i="1"/>
  <c r="H167" i="1" l="1"/>
  <c r="H165" i="1"/>
  <c r="H164" i="1" l="1"/>
  <c r="H166" i="1" s="1"/>
</calcChain>
</file>

<file path=xl/sharedStrings.xml><?xml version="1.0" encoding="utf-8"?>
<sst xmlns="http://schemas.openxmlformats.org/spreadsheetml/2006/main" count="1139" uniqueCount="459">
  <si>
    <t>Parameter name</t>
  </si>
  <si>
    <t>.rrg file</t>
  </si>
  <si>
    <t>Unit</t>
  </si>
  <si>
    <t>Meaning</t>
  </si>
  <si>
    <t>Include in EE?</t>
  </si>
  <si>
    <t>Why not?</t>
  </si>
  <si>
    <t>Lower bound</t>
  </si>
  <si>
    <t>Upper bound</t>
  </si>
  <si>
    <t>Remark Jochem</t>
  </si>
  <si>
    <t>nrRows</t>
  </si>
  <si>
    <t>parameters_x</t>
  </si>
  <si>
    <t>-</t>
  </si>
  <si>
    <t>No</t>
  </si>
  <si>
    <t>External input</t>
  </si>
  <si>
    <t>nrPlants</t>
  </si>
  <si>
    <t>rowDistance</t>
  </si>
  <si>
    <t>m</t>
  </si>
  <si>
    <t>plantDistance</t>
  </si>
  <si>
    <t>delay</t>
  </si>
  <si>
    <t>days</t>
  </si>
  <si>
    <t>Germination delay in days, to represent late sowing</t>
  </si>
  <si>
    <t>harvest</t>
  </si>
  <si>
    <t>Harvest time in days after emergence</t>
  </si>
  <si>
    <t>hexa</t>
  </si>
  <si>
    <t>True: hexagonal layout</t>
  </si>
  <si>
    <t>offspotIntraRow</t>
  </si>
  <si>
    <t>fraction of plant distance the plant seed is off-spot</t>
  </si>
  <si>
    <t>Yes</t>
  </si>
  <si>
    <t>offspotInterRow</t>
  </si>
  <si>
    <t>Idem, but row distance</t>
  </si>
  <si>
    <t>same</t>
  </si>
  <si>
    <t>determinate</t>
  </si>
  <si>
    <t>Is plant determinate or indeterminate?</t>
  </si>
  <si>
    <t>Known value for a given plant</t>
  </si>
  <si>
    <t>plastochron</t>
  </si>
  <si>
    <t>dd</t>
  </si>
  <si>
    <t>time between creation of two phytomers (dd)</t>
  </si>
  <si>
    <t>phyllochron</t>
  </si>
  <si>
    <t>time between appearance of two leaves (dd)</t>
  </si>
  <si>
    <t>finalPhytNum</t>
  </si>
  <si>
    <t>final number of main stem vegetative phytomers</t>
  </si>
  <si>
    <t>nrShortInternodes</t>
  </si>
  <si>
    <t>number of bottom internodes that should not elongate</t>
  </si>
  <si>
    <t>wmaxRoot</t>
  </si>
  <si>
    <t>mg??</t>
  </si>
  <si>
    <t>Maximum root system biomass (under ideal no-stress conditions)</t>
  </si>
  <si>
    <t>wmaxFlower</t>
  </si>
  <si>
    <t>Idem, but flower</t>
  </si>
  <si>
    <t>wmaxInt</t>
  </si>
  <si>
    <t>Idem, but Internode</t>
  </si>
  <si>
    <t>wmaxLeaf</t>
  </si>
  <si>
    <t>Idem, but Leaf</t>
  </si>
  <si>
    <t>teRoot</t>
  </si>
  <si>
    <t>root growth duration (dd)</t>
  </si>
  <si>
    <t>te is the growth duration of an organ - for how many degree days does it attract assimilates (the name of the parameter te comes from the beta growth function used here, Yin et al 2003. It has three parameters: Wmax, tm and te. Here we take tm = 0.5 te)</t>
  </si>
  <si>
    <t>teFlower</t>
  </si>
  <si>
    <t>Idem but flower</t>
  </si>
  <si>
    <t>teInt</t>
  </si>
  <si>
    <t>Idem but internode</t>
  </si>
  <si>
    <t>teLeaf</t>
  </si>
  <si>
    <t>Idem but leaf</t>
  </si>
  <si>
    <t>maxWidthInt</t>
  </si>
  <si>
    <t>Maximum internode width</t>
  </si>
  <si>
    <t>specificInternodeLength</t>
  </si>
  <si>
    <t>mm/mg</t>
  </si>
  <si>
    <t>Internode ratio length/biomass (mm/mg)</t>
  </si>
  <si>
    <t>amax</t>
  </si>
  <si>
    <t>mmol/m^2/s?</t>
  </si>
  <si>
    <t>Max photosynthesis rate (**)</t>
  </si>
  <si>
    <t>amax only used if FvCB == false (this selects the photosynthesis model to be used)</t>
  </si>
  <si>
    <t>eff</t>
  </si>
  <si>
    <t>g/m^2/day? Or -?</t>
  </si>
  <si>
    <t>Initial light use efficiency (initial slope of light response curve)</t>
  </si>
  <si>
    <t>C4</t>
  </si>
  <si>
    <t>False: C3 plant, True: C4 plant</t>
  </si>
  <si>
    <t>C4 only used is FvCB == true</t>
  </si>
  <si>
    <t>nitro</t>
  </si>
  <si>
    <t>g/m^2 (of leaf)</t>
  </si>
  <si>
    <t>Nitrogen content of leaves at top of canopy (g/m2 of leaf)</t>
  </si>
  <si>
    <t>LMA</t>
  </si>
  <si>
    <t>mg/cm^2</t>
  </si>
  <si>
    <t>Leaf mass per unit area (mg/cm2)</t>
  </si>
  <si>
    <t>leafLife</t>
  </si>
  <si>
    <t>Life span of leaf since appearance (as x times its growth duration)</t>
  </si>
  <si>
    <t>lwRatio</t>
  </si>
  <si>
    <t>ratio between leaf blade length and width</t>
  </si>
  <si>
    <t>maxWidth</t>
  </si>
  <si>
    <t>Location of leaf where width is maximal</t>
  </si>
  <si>
    <t>Same</t>
  </si>
  <si>
    <t>shapeCoeff</t>
  </si>
  <si>
    <t>Leaf shape coefficient</t>
  </si>
  <si>
    <t>degrees</t>
  </si>
  <si>
    <t>Insertion angle of leafs</t>
  </si>
  <si>
    <t>leafCurve</t>
  </si>
  <si>
    <t>leaf curvature - angle between bottom and top of leaf blade</t>
  </si>
  <si>
    <t>nrLeafletsLower</t>
  </si>
  <si>
    <t>number of leaflets per leaf for the lower phytomers</t>
  </si>
  <si>
    <t>nrLeafletsUpper</t>
  </si>
  <si>
    <t>Idem but for upper phytomers</t>
  </si>
  <si>
    <t>petioleFraction</t>
  </si>
  <si>
    <t>fraction of biomass partitioned to the petiole</t>
  </si>
  <si>
    <t>petioluleFraction</t>
  </si>
  <si>
    <t>Idem but for petiolule</t>
  </si>
  <si>
    <t>specificPetioleLength</t>
  </si>
  <si>
    <t>(mm/mg)</t>
  </si>
  <si>
    <t>specificPetioluleLength</t>
  </si>
  <si>
    <t>nrLeavesLower</t>
  </si>
  <si>
    <t>number of leaves per phytomer for the lower phytomers</t>
  </si>
  <si>
    <t>nrLeavesUpper</t>
  </si>
  <si>
    <t>rankLower</t>
  </si>
  <si>
    <t>number of lower phytomers that contain nrLeavesLower leaves</t>
  </si>
  <si>
    <t>phyllotaxisLower</t>
  </si>
  <si>
    <t>angle between consecutive leaves along a stem for the lower phytomers</t>
  </si>
  <si>
    <t>phyllotaxisUpper</t>
  </si>
  <si>
    <t>varDelay</t>
  </si>
  <si>
    <t>max variation in germination delay (in days)</t>
  </si>
  <si>
    <t>seedMass</t>
  </si>
  <si>
    <t>mg</t>
  </si>
  <si>
    <t>Seed endosperm mass (mg)</t>
  </si>
  <si>
    <t>SASextend</t>
  </si>
  <si>
    <t>Toggle internode shade avoidance syndrome extention</t>
  </si>
  <si>
    <t>branching</t>
  </si>
  <si>
    <t>Does plant branch?</t>
  </si>
  <si>
    <t>tillersOnly</t>
  </si>
  <si>
    <t>true: bud break only if parent internode has length 0 (= tillering), i.e. only branches at first internode.</t>
  </si>
  <si>
    <t>dominance</t>
  </si>
  <si>
    <t>-?</t>
  </si>
  <si>
    <t>minimum dominance, so maximal branching phytomer distance, at infinitely large source/sink ratio (no neighbours)</t>
  </si>
  <si>
    <t>srAbortThresh</t>
  </si>
  <si>
    <t>threshold sink/source ratio for branch abortion</t>
  </si>
  <si>
    <t>tb</t>
  </si>
  <si>
    <t>C</t>
  </si>
  <si>
    <t>Base temperature for thermal time calculation</t>
  </si>
  <si>
    <t>EL</t>
  </si>
  <si>
    <t>mm/day?</t>
  </si>
  <si>
    <t>Root elongation rate</t>
  </si>
  <si>
    <t>Dinit</t>
  </si>
  <si>
    <t>Initial root diameter</t>
  </si>
  <si>
    <t>RTD</t>
  </si>
  <si>
    <t>g/cm^3</t>
  </si>
  <si>
    <t>Root tissue density (g/cm3)</t>
  </si>
  <si>
    <t>MP</t>
  </si>
  <si>
    <t>Maximum number of root primordia</t>
  </si>
  <si>
    <t>ER</t>
  </si>
  <si>
    <t>1/day?</t>
  </si>
  <si>
    <t>Emergence rate of root primordia per day</t>
  </si>
  <si>
    <t>IBD</t>
  </si>
  <si>
    <t>m?</t>
  </si>
  <si>
    <t>Inter Branch Distance</t>
  </si>
  <si>
    <t>IBDmax</t>
  </si>
  <si>
    <t>Inter branch distance of the highest root order</t>
  </si>
  <si>
    <t>RZone</t>
  </si>
  <si>
    <t xml:space="preserve">No lateral zone in m </t>
  </si>
  <si>
    <t>RDM0</t>
  </si>
  <si>
    <t xml:space="preserve">Ratio Daughter Mother Diameter </t>
  </si>
  <si>
    <t>RDM1</t>
  </si>
  <si>
    <t>sdD</t>
  </si>
  <si>
    <t>Standard deviation diameter for RDM</t>
  </si>
  <si>
    <t>angleAVG</t>
  </si>
  <si>
    <t>average insertion angle of lateral roots</t>
  </si>
  <si>
    <t>angleVAR</t>
  </si>
  <si>
    <t>variation in the insertion angle of lateral roots</t>
  </si>
  <si>
    <t>MCP</t>
  </si>
  <si>
    <t>degrees/m?</t>
  </si>
  <si>
    <t>random root movement based on mechanical constraints; radial degrees/m</t>
  </si>
  <si>
    <t>MaxRootOrder</t>
  </si>
  <si>
    <t>Or unsure? Maybe this is fixed for a given species?</t>
  </si>
  <si>
    <t>fineRootD</t>
  </si>
  <si>
    <t>Diameter in m/m</t>
  </si>
  <si>
    <t>fineRootDensity</t>
  </si>
  <si>
    <t>m fine roots/m coarse root</t>
  </si>
  <si>
    <t>RLratio</t>
  </si>
  <si>
    <t>Root/Leaf ratio (e.g. used for root mass calculation from leaf mass)????</t>
  </si>
  <si>
    <t>fMyc</t>
  </si>
  <si>
    <t>?</t>
  </si>
  <si>
    <t>+MF 0.00005 ??????</t>
  </si>
  <si>
    <t>Groot</t>
  </si>
  <si>
    <t xml:space="preserve">Base rate of Gravitropism </t>
  </si>
  <si>
    <t>rootModule</t>
  </si>
  <si>
    <t xml:space="preserve">Parameters </t>
  </si>
  <si>
    <t xml:space="preserve">- </t>
  </si>
  <si>
    <t>Toggle root and soil sim.</t>
  </si>
  <si>
    <t>SoilN</t>
  </si>
  <si>
    <t>Parameters</t>
  </si>
  <si>
    <t>uMol N/L soil</t>
  </si>
  <si>
    <t>Exclude. THis is external input, just like e.g. rowDistance</t>
  </si>
  <si>
    <t>SoilP</t>
  </si>
  <si>
    <t>uMol P/L soil</t>
  </si>
  <si>
    <t>Model does not do anything with P currently</t>
  </si>
  <si>
    <t>CellSize</t>
  </si>
  <si>
    <t>m^3</t>
  </si>
  <si>
    <t>Size of cubical soil cell</t>
  </si>
  <si>
    <t>N_UptakeRadius</t>
  </si>
  <si>
    <t>P_UptakeRadius</t>
  </si>
  <si>
    <t>N_Cmin_r</t>
  </si>
  <si>
    <t>uMmol/L</t>
  </si>
  <si>
    <t>Minimum N concentration required for root uptake</t>
  </si>
  <si>
    <t>P_Cmin_r</t>
  </si>
  <si>
    <t>uMol/L</t>
  </si>
  <si>
    <t>weeds</t>
  </si>
  <si>
    <t>Include weeds or not</t>
  </si>
  <si>
    <t>weedDens</t>
  </si>
  <si>
    <t>plants/m^2</t>
  </si>
  <si>
    <t>Weed density</t>
  </si>
  <si>
    <t>Because do not include weeds for testing</t>
  </si>
  <si>
    <t>weedSpecies</t>
  </si>
  <si>
    <t>functional</t>
  </si>
  <si>
    <t>false: structural model only (light is intercepted but not used for growth)</t>
  </si>
  <si>
    <t>Assume we want to test true only</t>
  </si>
  <si>
    <t>plantDeath</t>
  </si>
  <si>
    <t>toggle possibilities for entire plants to taken from the scene in case of very low source/sink ratio</t>
  </si>
  <si>
    <t>leafSenescence</t>
  </si>
  <si>
    <t>toggles falling of leaves at end of life span or when light level at leaf is low</t>
  </si>
  <si>
    <t>fallPAR</t>
  </si>
  <si>
    <t>uMol/m2/s</t>
  </si>
  <si>
    <t>light level (uMol/m2/s) below which leaf should drop</t>
  </si>
  <si>
    <t>FvCB</t>
  </si>
  <si>
    <t>Toggle FvCB model and thornley light response curve model</t>
  </si>
  <si>
    <t>timeToFLower</t>
  </si>
  <si>
    <t>days?</t>
  </si>
  <si>
    <t>TO BE MADE A FUNCTION OF DAYLENGTH OR OTHER ENVIRONMENTAL VARIABLE</t>
  </si>
  <si>
    <t>rfrIncoming</t>
  </si>
  <si>
    <t>Parameters (light model options)</t>
  </si>
  <si>
    <t>red/far-red ratio of the incoming radiation</t>
  </si>
  <si>
    <t>depth</t>
  </si>
  <si>
    <t>maximum number of reflections / transmissions of a ray</t>
  </si>
  <si>
    <t>LightModel lm</t>
  </si>
  <si>
    <t>Number of rays</t>
  </si>
  <si>
    <t>FluxLightModel flm</t>
  </si>
  <si>
    <t>seeRays</t>
  </si>
  <si>
    <t>see direction of rays from light sources if true</t>
  </si>
  <si>
    <t>infinite</t>
  </si>
  <si>
    <t>toggle clone the canopy to eliminate border effects</t>
  </si>
  <si>
    <t>nrClones</t>
  </si>
  <si>
    <t>number of cloned canopies in x and y direction</t>
  </si>
  <si>
    <t>flux</t>
  </si>
  <si>
    <t>true: use FluxLightModel, false: use LightModel</t>
  </si>
  <si>
    <t>reflectancePAR</t>
  </si>
  <si>
    <t>include in EE. Very relevant to know generic optical properties are sufficient or not</t>
  </si>
  <si>
    <t>transmittancePAR</t>
  </si>
  <si>
    <t>reflectanceRed</t>
  </si>
  <si>
    <t>reflectance of red light by leaves and stem</t>
  </si>
  <si>
    <t>transmittanceRed</t>
  </si>
  <si>
    <t>transmittance of red light by leaves</t>
  </si>
  <si>
    <t>reflectanceFarRed</t>
  </si>
  <si>
    <t>reflectance of far-red light by leaves and stem</t>
  </si>
  <si>
    <t>transmittanceFarRed</t>
  </si>
  <si>
    <t>transmittance of far-red light by leaves</t>
  </si>
  <si>
    <t xml:space="preserve">latitude </t>
  </si>
  <si>
    <t>Parameters (environmental settings)</t>
  </si>
  <si>
    <t>the latitude of location of the scene</t>
  </si>
  <si>
    <t>startingDayOfYear</t>
  </si>
  <si>
    <t>overall starting simulation day of year</t>
  </si>
  <si>
    <t>Ca</t>
  </si>
  <si>
    <t>atmospheric CO2 level</t>
  </si>
  <si>
    <t>Include in EE, only relevant is FvCB is TRUE</t>
  </si>
  <si>
    <t>VPD</t>
  </si>
  <si>
    <t>kPa?</t>
  </si>
  <si>
    <t>vapour pressure deficit</t>
  </si>
  <si>
    <t>O2</t>
  </si>
  <si>
    <t>Tile sensor settings</t>
  </si>
  <si>
    <t>e.g. plant-dependent or independent tiles, offset, tile size, etc.</t>
  </si>
  <si>
    <t>Think not, but not sure.</t>
  </si>
  <si>
    <t>FlowerShape settings</t>
  </si>
  <si>
    <t>Parameters (module FlowerShape)</t>
  </si>
  <si>
    <t>e.g. parallelogram as function of biomass/30000, insertion angles, etc.</t>
  </si>
  <si>
    <t>How does this impact rest of the model? E.g. maize doesn't even form cobs?</t>
  </si>
  <si>
    <t>colF settings</t>
  </si>
  <si>
    <t>Parameters (static double colF)</t>
  </si>
  <si>
    <t>Not sure what this does, but includes variables k (light extinciton coefficient for average canopy) and maxLAI.</t>
  </si>
  <si>
    <t>theta</t>
  </si>
  <si>
    <t>Photosynthesis (Thornley)</t>
  </si>
  <si>
    <t>alpha</t>
  </si>
  <si>
    <t>Photosynthesis (FvCB)</t>
  </si>
  <si>
    <t xml:space="preserve">Various rotations, RV(x) </t>
  </si>
  <si>
    <t>Rewrites</t>
  </si>
  <si>
    <t>Guess not; computationally unfeasible + this is an educated guess at best anyway.</t>
  </si>
  <si>
    <t>RootModule</t>
  </si>
  <si>
    <t>Not sure what pb.Nsource += ((Uptake_N)/1000000)*14;
		pb.Nsource += ((Uptake_P)/1000000)*31; means in getUptake();</t>
  </si>
  <si>
    <t>Random variation in DevelopRoot();, for example in variable DM</t>
  </si>
  <si>
    <t>cutoff point in checkCmin()</t>
  </si>
  <si>
    <t>SimpleSoilModule</t>
  </si>
  <si>
    <t>check if the N and P concentrations are nearing the Cmin for roots and MF Using a cutofff point of 5%</t>
  </si>
  <si>
    <t>SoilDepth</t>
  </si>
  <si>
    <t>depth of the soil compartment in m</t>
  </si>
  <si>
    <t>Updates</t>
  </si>
  <si>
    <t>rg</t>
  </si>
  <si>
    <t>Modules_organs</t>
  </si>
  <si>
    <t>growth respiration in fraction biomass</t>
  </si>
  <si>
    <t>kNkL</t>
  </si>
  <si>
    <t>Modules_organs (VisibleOrgan)</t>
  </si>
  <si>
    <t>ratio of nitrogen and light extinction coefficients; Hikosaka, Anten et al (2016)</t>
  </si>
  <si>
    <t>Relates leaf N content/sink to light capture. Relevant to know sensitivity to.</t>
  </si>
  <si>
    <t xml:space="preserve">Zpfr </t>
  </si>
  <si>
    <t>slope parameter</t>
  </si>
  <si>
    <t>Exclude. R:FR does nothing in the model currently.</t>
  </si>
  <si>
    <t xml:space="preserve">phiR </t>
  </si>
  <si>
    <t>value of phi at high R:FR</t>
  </si>
  <si>
    <t>phiFR</t>
  </si>
  <si>
    <t>value of phi at R:FR = zero;</t>
  </si>
  <si>
    <t>endoN</t>
  </si>
  <si>
    <t>Modules_organs (Seed)</t>
  </si>
  <si>
    <t>g</t>
  </si>
  <si>
    <t>starting amount of nitrogen in seed</t>
  </si>
  <si>
    <t>Modules_organs (Leaf)</t>
  </si>
  <si>
    <t>Modules_Base (PlantBase)</t>
  </si>
  <si>
    <t xml:space="preserve">rm </t>
  </si>
  <si>
    <t>maintenance respiration  (gr CO2 / gr plant biomass / day)</t>
  </si>
  <si>
    <t>fCO2</t>
  </si>
  <si>
    <t>conversion factor grom gr CO2 to gr biomass</t>
  </si>
  <si>
    <t>Include. This is the assumption that for all tissues the fraction of carbon in biomass is the same. Clearly this cannot be true, so need to know how heavily this affects output</t>
  </si>
  <si>
    <t>Environment</t>
  </si>
  <si>
    <t>Transmissivity</t>
  </si>
  <si>
    <t>Environment (light sources setup)</t>
  </si>
  <si>
    <t>based on KNMI data 10 years' mean; percentage of light that transmitted through atmosphere on a day of clear sky</t>
  </si>
  <si>
    <t>FractionDiffuseLightDaily</t>
  </si>
  <si>
    <t>fraction of diffuse light in the total radiation on a day of clear sky  Spitter 1986</t>
  </si>
  <si>
    <t>tilt</t>
  </si>
  <si>
    <t>tilt of the earth axis</t>
  </si>
  <si>
    <t>c</t>
  </si>
  <si>
    <t>parameter for collecting radiation transition related with elevation angle Spitter 1986</t>
  </si>
  <si>
    <t>n</t>
  </si>
  <si>
    <t>number of direct light sources during the day</t>
  </si>
  <si>
    <t>PPFD</t>
  </si>
  <si>
    <t>photosynthetic photon flux density in umol/m2/s</t>
  </si>
  <si>
    <t>eccentricity</t>
  </si>
  <si>
    <t>Environment (solar azimuth angle)</t>
  </si>
  <si>
    <t>the position of the earth during the year; contains constant</t>
  </si>
  <si>
    <t>DailyExtraTerrestrialRadiation</t>
  </si>
  <si>
    <t>contains constant</t>
  </si>
  <si>
    <t xml:space="preserve">Sg </t>
  </si>
  <si>
    <t>instantaneous light intensity??</t>
  </si>
  <si>
    <t xml:space="preserve">S0 </t>
  </si>
  <si>
    <t>instant External radiation???</t>
  </si>
  <si>
    <t>S0d</t>
  </si>
  <si>
    <t>Main</t>
  </si>
  <si>
    <t>Initiation</t>
  </si>
  <si>
    <t>Milpa parameters</t>
  </si>
  <si>
    <t>Milpa</t>
  </si>
  <si>
    <t>Not yet; plan to do separate analysis later when 'normal' model is more or less in a definitive form.</t>
  </si>
  <si>
    <t>Remark Rik</t>
  </si>
  <si>
    <t>x</t>
  </si>
  <si>
    <t>Included parameters (YES)</t>
  </si>
  <si>
    <t>Unsure parameters</t>
  </si>
  <si>
    <t>Potential # for analysis</t>
  </si>
  <si>
    <t>Not included (No)</t>
  </si>
  <si>
    <t>Type</t>
  </si>
  <si>
    <t>Integer</t>
  </si>
  <si>
    <t>Double</t>
  </si>
  <si>
    <t>Boolean</t>
  </si>
  <si>
    <t>probably no</t>
  </si>
  <si>
    <t>% change</t>
  </si>
  <si>
    <t>Current values</t>
  </si>
  <si>
    <t>n/a</t>
  </si>
  <si>
    <t>default</t>
  </si>
  <si>
    <t>default? (10)</t>
  </si>
  <si>
    <t>default? (1.2)</t>
  </si>
  <si>
    <t>default is 2 million (normal lightmodel)</t>
  </si>
  <si>
    <t xml:space="preserve">Both options are defendable. </t>
  </si>
  <si>
    <t>If FvCB</t>
  </si>
  <si>
    <t>If Thornley</t>
  </si>
  <si>
    <t>Only relevant if rootmodule</t>
  </si>
  <si>
    <t>I'd say keep fixed in SA, potentially consider seperately afterwards? (to find min/max number needed to eliminate border effects). Also, this is dependend on nr plants in simulation? --&gt; 10 or 20. analysis on this is a separate (technical) issue.</t>
  </si>
  <si>
    <t>Purely visual (unless very thick internodes gives shading)</t>
  </si>
  <si>
    <t>Will try FvCB = true, so not applicable</t>
  </si>
  <si>
    <t>leafAngleLower</t>
  </si>
  <si>
    <t>leafAngleUpper</t>
  </si>
  <si>
    <t>Maize</t>
  </si>
  <si>
    <t>Set to yes, but look at coefficients in exponential function; min=1 is fixed, max and k are variable; k is most interesting</t>
  </si>
  <si>
    <t>Amplitude factor</t>
  </si>
  <si>
    <t>Exponent factor</t>
  </si>
  <si>
    <t>No rootmodule</t>
  </si>
  <si>
    <t>Not in use atm</t>
  </si>
  <si>
    <t>reflectance of PAR by leaves and stem (fraction)</t>
  </si>
  <si>
    <t>transmittance of PAR by leaves (fraction)</t>
  </si>
  <si>
    <t>ppm? mbar?</t>
  </si>
  <si>
    <t>mbar?</t>
  </si>
  <si>
    <t>oxygen level (partial pressure)</t>
  </si>
  <si>
    <t>If FvCB; but negligible change (compared to C02)</t>
  </si>
  <si>
    <t>plastochron = c*phyllochron, 0&lt;c&lt;1</t>
  </si>
  <si>
    <t>plastochronconst</t>
  </si>
  <si>
    <t>plastochron = c*phyllo, to ensure plast&lt;phyll</t>
  </si>
  <si>
    <t>We've made upper = lower for SA</t>
  </si>
  <si>
    <t>k2ll_a</t>
  </si>
  <si>
    <t>k2ll_b</t>
  </si>
  <si>
    <t>Vcmax25_a</t>
  </si>
  <si>
    <t>Vcmax25_b</t>
  </si>
  <si>
    <t>Jmax25_a</t>
  </si>
  <si>
    <t>Jmax25_b</t>
  </si>
  <si>
    <t>Rd25</t>
  </si>
  <si>
    <t>TPU25_a</t>
  </si>
  <si>
    <t>TPU25_b</t>
  </si>
  <si>
    <t>k2ll =  Conversion efficiency of incident light into J at strictly limiting light</t>
  </si>
  <si>
    <t>Vcmax25 = input parameter for Vcmax = arrhenius25(Vcmax25, E_Vcmax, Tleaf); which is Maximum rate of Rubisco activity-limited carboxylation</t>
  </si>
  <si>
    <t>Jmax25 = input parameter for Jmax = peaked25(Jmax25, E_Jmax, S_Jmax, D_Jmax, Tleaf); which is Maximum value of J under saturated light</t>
  </si>
  <si>
    <t>TUP25 = input parameter for TPU = peaked25(TPU25, E_TPU, S_TPU, D_TPU, Tleaf); which is triose-phosphate utilization, and used in Ap =3TPU-Rd; A = min {Ac, Aj, Ap} - Rd</t>
  </si>
  <si>
    <t>SASmax</t>
  </si>
  <si>
    <t>SASk</t>
  </si>
  <si>
    <t>Modules_base</t>
  </si>
  <si>
    <t>tav_a</t>
  </si>
  <si>
    <t>tav_b</t>
  </si>
  <si>
    <t>Average temperature calculation</t>
  </si>
  <si>
    <r>
      <t>Sheath: Parallelogram(petioleLength, petioleLength/</t>
    </r>
    <r>
      <rPr>
        <sz val="11"/>
        <color rgb="FFFF0000"/>
        <rFont val="Calibri"/>
        <family val="2"/>
        <scheme val="minor"/>
      </rPr>
      <t>30</t>
    </r>
    <r>
      <rPr>
        <sz val="11"/>
        <color theme="1"/>
        <rFont val="Calibri"/>
        <family val="2"/>
        <scheme val="minor"/>
      </rPr>
      <t>)</t>
    </r>
  </si>
  <si>
    <t>sheathscalefactor</t>
  </si>
  <si>
    <t>No, because is management practice</t>
  </si>
  <si>
    <t>Known value for a given plant; maize</t>
  </si>
  <si>
    <t>Only relevant for indeterminate species; maize</t>
  </si>
  <si>
    <t>23.45*ToRadians</t>
  </si>
  <si>
    <t>function of other variables</t>
  </si>
  <si>
    <t>Currently 1000</t>
  </si>
  <si>
    <t>Default?</t>
  </si>
  <si>
    <t>Important in SA?</t>
  </si>
  <si>
    <t>Matt: 1.0</t>
  </si>
  <si>
    <t>Matt: .4-.5</t>
  </si>
  <si>
    <t>*</t>
  </si>
  <si>
    <t>Not applicable?</t>
  </si>
  <si>
    <t>based on https://scialert.net/fulltext/?doi=ijb.2010.323.333</t>
  </si>
  <si>
    <t>Unsure</t>
  </si>
  <si>
    <t>4.5: based on https://scialert.net/fulltext/?doi=ijb.2010.323.333; 1.85 based on Effects of continuous  leaf wetness on photosynthesis: adverseaspects of  rainfallM. ISHIBASHI  &amp; I. TERASHIM; +-4.5 based on https://www.ncbi.nlm.nih.gov/pmc/articles/PMC7071654/</t>
  </si>
  <si>
    <t>Based on https://cdnsciencepub.com/doi/pdf/10.4141/P04-151#:~:text=The%20base%20temperature%20for%20common,down%20to%208°C.</t>
  </si>
  <si>
    <t>Characterization of the N e g a t i v e Association
b e t w e e n Seed Yield and Seed Size a m o n g
G e n o t y p e s of Common Bean
J.W. WHITE and A. GONZ~tLEZ note 150mg up to 600mg</t>
  </si>
  <si>
    <t>2.5?</t>
  </si>
  <si>
    <t>Based on Stomatal response to humidity in common bean (Phaseolus vulgaris): implications for maximum transpiration rate, water-use efficiency and productivity (https://www.ehleringer.net/uploads/3/1/8/3/31835701/176.pdf) with LMA = 4.5, so SLA = 1000/4.5=220.</t>
  </si>
  <si>
    <t>See also https://journals.plos.org/plosone/article?id=10.1371/journal.pone.0217099, but not sure how to get to nitro from this ratio… 0.4*4.5=1.8, but don't see how we get there.</t>
  </si>
  <si>
    <t>Based on Sowing Density Effect on Common Bean Leaf Area Development (https://acsess.onlinelibrary.wiley.com/doi/full/10.2135/cropsci2016.01.0056?casa_token=lwNA2Ka9jkkAAAAA%3A_k5o5r6zRm3Xn1S6vAGOml6aneqa-n760xTEYLSqYplnSe2Cr_Ut_0XDoRrmy7icYc2UXKf6f5uh6w8), but this is for bush I think</t>
  </si>
  <si>
    <t>based on Non-Destructive Estimation of the Leaf Weight and Leaf Area in Common Bean, but not entirely convinced.</t>
  </si>
  <si>
    <t>based on Non-Destructive Estimation of the Leaf Weight and Leaf Area in Common Bean (https://www.mdpi.com/2073-4395/12/3/711)</t>
  </si>
  <si>
    <t>Lynch &amp; van beem note weight after 14 days (380 mg for example): https://acsess.onlinelibrary.wiley.com/doi/epdf/10.2135/cropsci1993.0011183X003300060028x; another source after 35 days (5g for example): https://acsess.onlinelibrary.wiley.com/doi/epdf/10.2135/cropsci2005.0226</t>
  </si>
  <si>
    <t>Not sure if this information can be found in literature</t>
  </si>
  <si>
    <t>Month</t>
  </si>
  <si>
    <t>Min (°C)</t>
  </si>
  <si>
    <t>Max (°C)</t>
  </si>
  <si>
    <t>Mean (°C)</t>
  </si>
  <si>
    <t>Min (°F)</t>
  </si>
  <si>
    <t>Max (°F)</t>
  </si>
  <si>
    <t>Mean (°F)</t>
  </si>
  <si>
    <t>January</t>
  </si>
  <si>
    <t>February</t>
  </si>
  <si>
    <t>March</t>
  </si>
  <si>
    <t>April</t>
  </si>
  <si>
    <t>May</t>
  </si>
  <si>
    <t>June</t>
  </si>
  <si>
    <t>July</t>
  </si>
  <si>
    <t>August</t>
  </si>
  <si>
    <t>September</t>
  </si>
  <si>
    <t>October</t>
  </si>
  <si>
    <t>November</t>
  </si>
  <si>
    <t>December</t>
  </si>
  <si>
    <t>Year</t>
  </si>
  <si>
    <t>https://www.climatestotravel.com/climate/mexico/yucatan</t>
  </si>
  <si>
    <t>20 * Math.PI/180</t>
  </si>
  <si>
    <t>Based on http://dx.doi.org/10.1016/j.enconman.2015.12.050</t>
  </si>
  <si>
    <t>based on beta PDF, max at day 120 (May) and https://www.climatestotravel.com/climate/mexico/yucatan</t>
  </si>
  <si>
    <t>Based on https://doi.org/10.1016/0168-1699(94)90026-4</t>
  </si>
  <si>
    <t>Leave as is for now</t>
  </si>
  <si>
    <t>Not really sure where to find these values; leave as is for now?</t>
  </si>
  <si>
    <t>Depends on how fast maize grows</t>
  </si>
  <si>
    <t>Depends if we want to include flowers/pods, or whether we only do veg state</t>
  </si>
  <si>
    <t>based on https://acsess.onlinelibrary.wiley.com/doi/epdf/10.2135/cropsci1993.0011183X003300060028x, but perhaps depend on type of bean. Also look at https://acsess.onlinelibrary.wiley.com/doi/epdf/10.2135/cropsci1984.0011183X002400040029x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</si>
</sst>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b/>
      <sz val="12"/>
      <color rgb="FF000000"/>
      <name val="Georgia"/>
      <family val="1"/>
    </font>
    <font>
      <sz val="12"/>
      <color rgb="FF000000"/>
      <name val="Georgia"/>
      <family val="1"/>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CD5E5"/>
        <bgColor indexed="64"/>
      </patternFill>
    </fill>
    <fill>
      <patternFill patternType="solid">
        <fgColor rgb="FFEDF2F4"/>
        <bgColor indexed="64"/>
      </patternFill>
    </fill>
  </fills>
  <borders count="14">
    <border>
      <left/>
      <right/>
      <top/>
      <bottom/>
      <diagonal/>
    </border>
    <border>
      <left/>
      <right/>
      <top style="medium">
        <color indexed="64"/>
      </top>
      <bottom/>
      <diagonal/>
    </border>
    <border>
      <left style="medium">
        <color rgb="FF666666"/>
      </left>
      <right style="medium">
        <color rgb="FF666666"/>
      </right>
      <top style="medium">
        <color rgb="FF666666"/>
      </top>
      <bottom style="medium">
        <color rgb="FF666666"/>
      </bottom>
      <diagonal/>
    </border>
    <border>
      <left style="medium">
        <color rgb="FF000099"/>
      </left>
      <right style="medium">
        <color rgb="FF333333"/>
      </right>
      <top style="medium">
        <color rgb="FF000099"/>
      </top>
      <bottom style="medium">
        <color rgb="FF333333"/>
      </bottom>
      <diagonal/>
    </border>
    <border>
      <left style="medium">
        <color rgb="FF333333"/>
      </left>
      <right style="medium">
        <color rgb="FF333333"/>
      </right>
      <top style="medium">
        <color rgb="FF000099"/>
      </top>
      <bottom style="medium">
        <color rgb="FF333333"/>
      </bottom>
      <diagonal/>
    </border>
    <border>
      <left style="medium">
        <color rgb="FF333333"/>
      </left>
      <right style="medium">
        <color rgb="FF000099"/>
      </right>
      <top style="medium">
        <color rgb="FF000099"/>
      </top>
      <bottom style="medium">
        <color rgb="FF333333"/>
      </bottom>
      <diagonal/>
    </border>
    <border>
      <left style="medium">
        <color rgb="FF000099"/>
      </left>
      <right style="medium">
        <color rgb="FF333333"/>
      </right>
      <top style="medium">
        <color rgb="FF333333"/>
      </top>
      <bottom style="medium">
        <color rgb="FF333333"/>
      </bottom>
      <diagonal/>
    </border>
    <border>
      <left style="medium">
        <color rgb="FF666666"/>
      </left>
      <right style="medium">
        <color rgb="FF000099"/>
      </right>
      <top style="medium">
        <color rgb="FF666666"/>
      </top>
      <bottom style="medium">
        <color rgb="FF666666"/>
      </bottom>
      <diagonal/>
    </border>
    <border>
      <left style="medium">
        <color rgb="FF000099"/>
      </left>
      <right style="medium">
        <color rgb="FF333333"/>
      </right>
      <top style="medium">
        <color rgb="FF333333"/>
      </top>
      <bottom style="medium">
        <color rgb="FF000099"/>
      </bottom>
      <diagonal/>
    </border>
    <border>
      <left style="medium">
        <color rgb="FF666666"/>
      </left>
      <right style="medium">
        <color rgb="FF666666"/>
      </right>
      <top style="medium">
        <color rgb="FF666666"/>
      </top>
      <bottom style="medium">
        <color rgb="FF000099"/>
      </bottom>
      <diagonal/>
    </border>
    <border>
      <left style="medium">
        <color rgb="FF666666"/>
      </left>
      <right style="medium">
        <color rgb="FF000099"/>
      </right>
      <top style="medium">
        <color rgb="FF666666"/>
      </top>
      <bottom style="medium">
        <color rgb="FF000099"/>
      </bottom>
      <diagonal/>
    </border>
    <border>
      <left style="medium">
        <color rgb="FF000099"/>
      </left>
      <right style="medium">
        <color rgb="FF333333"/>
      </right>
      <top style="medium">
        <color rgb="FF000099"/>
      </top>
      <bottom style="medium">
        <color rgb="FF000099"/>
      </bottom>
      <diagonal/>
    </border>
    <border>
      <left style="medium">
        <color rgb="FF666666"/>
      </left>
      <right style="medium">
        <color rgb="FF666666"/>
      </right>
      <top style="medium">
        <color rgb="FF000099"/>
      </top>
      <bottom style="medium">
        <color rgb="FF000099"/>
      </bottom>
      <diagonal/>
    </border>
    <border>
      <left style="medium">
        <color rgb="FF666666"/>
      </left>
      <right style="medium">
        <color rgb="FF000099"/>
      </right>
      <top style="medium">
        <color rgb="FF000099"/>
      </top>
      <bottom style="medium">
        <color rgb="FF000099"/>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quotePrefix="1" applyAlignment="1">
      <alignment wrapText="1"/>
    </xf>
    <xf numFmtId="0" fontId="0" fillId="0" borderId="1" xfId="0" applyBorder="1"/>
    <xf numFmtId="0" fontId="0" fillId="0" borderId="0" xfId="0" quotePrefix="1"/>
    <xf numFmtId="0" fontId="0" fillId="2" borderId="0" xfId="0" applyFill="1" applyAlignment="1">
      <alignment wrapText="1"/>
    </xf>
    <xf numFmtId="0" fontId="2" fillId="0" borderId="0" xfId="0" applyFont="1" applyAlignment="1">
      <alignment wrapText="1"/>
    </xf>
    <xf numFmtId="0" fontId="3" fillId="0" borderId="0" xfId="0" applyFont="1"/>
    <xf numFmtId="0" fontId="0" fillId="3" borderId="0" xfId="0" applyFill="1" applyAlignment="1">
      <alignment wrapText="1"/>
    </xf>
    <xf numFmtId="0" fontId="5" fillId="5" borderId="2" xfId="0" applyFont="1" applyFill="1" applyBorder="1" applyAlignment="1">
      <alignment vertical="center" wrapText="1"/>
    </xf>
    <xf numFmtId="0" fontId="5" fillId="4" borderId="2" xfId="0" applyFont="1" applyFill="1" applyBorder="1" applyAlignment="1">
      <alignment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5" borderId="7" xfId="0" applyFont="1" applyFill="1" applyBorder="1" applyAlignment="1">
      <alignment vertical="center" wrapText="1"/>
    </xf>
    <xf numFmtId="0" fontId="4" fillId="4" borderId="6" xfId="0" applyFont="1" applyFill="1" applyBorder="1" applyAlignment="1">
      <alignment horizontal="center" vertical="center" wrapText="1"/>
    </xf>
    <xf numFmtId="0" fontId="5" fillId="4" borderId="7" xfId="0" applyFont="1" applyFill="1" applyBorder="1" applyAlignment="1">
      <alignment vertical="center" wrapText="1"/>
    </xf>
    <xf numFmtId="0" fontId="4" fillId="4" borderId="8" xfId="0" applyFont="1" applyFill="1" applyBorder="1" applyAlignment="1">
      <alignment horizontal="center" vertical="center" wrapText="1"/>
    </xf>
    <xf numFmtId="0" fontId="5" fillId="4" borderId="9" xfId="0" applyFont="1" applyFill="1" applyBorder="1" applyAlignment="1">
      <alignment vertical="center" wrapText="1"/>
    </xf>
    <xf numFmtId="0" fontId="5" fillId="4" borderId="10" xfId="0" applyFont="1" applyFill="1" applyBorder="1" applyAlignment="1">
      <alignment vertical="center" wrapText="1"/>
    </xf>
    <xf numFmtId="0" fontId="4" fillId="5" borderId="11" xfId="0" applyFont="1" applyFill="1" applyBorder="1" applyAlignment="1">
      <alignment horizontal="center" vertical="center" wrapText="1"/>
    </xf>
    <xf numFmtId="0" fontId="5" fillId="5" borderId="12" xfId="0" applyFont="1" applyFill="1" applyBorder="1" applyAlignment="1">
      <alignment vertical="center" wrapText="1"/>
    </xf>
    <xf numFmtId="0" fontId="5" fillId="5" borderId="13" xfId="0" applyFont="1" applyFill="1" applyBorder="1" applyAlignment="1">
      <alignment vertical="center" wrapText="1"/>
    </xf>
  </cellXfs>
  <cellStyles count="1">
    <cellStyle name="Normal" xfId="0" builtinId="0"/>
  </cellStyles>
  <dxfs count="24">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border diagonalUp="0" diagonalDown="0" outline="0">
        <left/>
        <right/>
        <top/>
        <bottom/>
      </border>
    </dxf>
    <dxf>
      <border diagonalUp="0" diagonalDown="0" outline="0">
        <left/>
        <right/>
        <top/>
        <bottom/>
      </border>
    </dxf>
    <dxf>
      <border outline="0">
        <left style="medium">
          <color indexed="64"/>
        </left>
        <right style="medium">
          <color indexed="64"/>
        </right>
        <top style="medium">
          <color indexed="64"/>
        </top>
        <bottom style="medium">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F12ECC-70E1-4581-90C7-6F70664FD050}" name="Table1" displayName="Table1" ref="A1:N160" totalsRowShown="0" dataDxfId="23">
  <autoFilter ref="A1:N160" xr:uid="{741A87C9-77B4-484B-B64B-41DF66BA3E3D}"/>
  <tableColumns count="14">
    <tableColumn id="1" xr3:uid="{78D02AA4-2408-4E74-86E5-83536BF77675}" name="Parameter name" dataDxfId="22"/>
    <tableColumn id="8" xr3:uid="{A6ADBD0C-BA84-4191-A2E3-94001A5A73AC}" name=".rrg file" dataDxfId="21"/>
    <tableColumn id="9" xr3:uid="{344AC17C-266B-4C1F-A66E-BA2C452A2FFF}" name="Unit" dataDxfId="20"/>
    <tableColumn id="12" xr3:uid="{24D0C282-46E4-4FC2-B81A-B92ACD16DCB8}" name="Type" dataDxfId="19"/>
    <tableColumn id="2" xr3:uid="{B6F87090-8BB0-4550-8FFC-11D26936A735}" name="Meaning" dataDxfId="18"/>
    <tableColumn id="3" xr3:uid="{378076FD-ED58-48CD-8237-727DB54113C8}" name="Include in EE?" dataDxfId="17"/>
    <tableColumn id="4" xr3:uid="{08208B4B-D4DE-40E1-A6C8-C4F1678CA3F0}" name="Why not?" dataDxfId="16"/>
    <tableColumn id="7" xr3:uid="{5BC811FD-A28B-4BC2-93ED-8AD95A6184D6}" name="Important in SA?" dataDxfId="15"/>
    <tableColumn id="13" xr3:uid="{7819A164-BFEE-4158-B204-75EEC9CD88C3}" name="Current values" dataDxfId="14"/>
    <tableColumn id="15" xr3:uid="{081165B5-75A2-4F95-A68F-2E0E9E44EB08}" name="% change" dataDxfId="13"/>
    <tableColumn id="5" xr3:uid="{855611DA-0A6A-4133-8D2D-2E5CAD868F86}" name="Lower bound" dataDxfId="12"/>
    <tableColumn id="6" xr3:uid="{3EE3F780-F14D-41A7-AE2A-3575DDB68217}" name="Upper bound" dataDxfId="11"/>
    <tableColumn id="10" xr3:uid="{A5A4B541-60E6-4AFB-B53D-819262A8DF32}" name="Remark Jochem" dataDxfId="10"/>
    <tableColumn id="11" xr3:uid="{C4681EE6-ACB8-4566-88FC-9B6C1D0A6805}" name="Remark Rik" dataDxfId="9"/>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363740-BD68-4A97-B603-98211C68AA98}" name="Table2" displayName="Table2" ref="G164:H167" headerRowCount="0" totalsRowShown="0" tableBorderDxfId="8">
  <tableColumns count="2">
    <tableColumn id="1" xr3:uid="{8229C69F-94C9-427B-BAA8-84324B93E7B1}" name="Column1" headerRowDxfId="7"/>
    <tableColumn id="2" xr3:uid="{BD3631B4-A833-4259-9417-2C401117ECB1}" name="Column2" headerRowDxfId="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44C7-9561-4FC0-BF5E-FA9406922FD5}">
  <dimension ref="A1:N167"/>
  <sheetViews>
    <sheetView tabSelected="1" zoomScale="88" zoomScaleNormal="88" workbookViewId="0">
      <selection activeCell="N147" sqref="N147"/>
    </sheetView>
  </sheetViews>
  <sheetFormatPr defaultRowHeight="15" x14ac:dyDescent="0.25"/>
  <cols>
    <col min="1" max="1" width="29.140625" customWidth="1"/>
    <col min="2" max="2" width="34.42578125" bestFit="1" customWidth="1"/>
    <col min="3" max="3" width="16.7109375" bestFit="1" customWidth="1"/>
    <col min="4" max="4" width="8.42578125" bestFit="1" customWidth="1"/>
    <col min="5" max="5" width="108.140625" hidden="1" customWidth="1"/>
    <col min="6" max="6" width="15.5703125" bestFit="1" customWidth="1"/>
    <col min="7" max="7" width="47.5703125" hidden="1" customWidth="1"/>
    <col min="8" max="8" width="18.85546875" customWidth="1"/>
    <col min="9" max="9" width="16.7109375" bestFit="1" customWidth="1"/>
    <col min="10" max="10" width="14.85546875" bestFit="1" customWidth="1"/>
    <col min="11" max="11" width="15" bestFit="1" customWidth="1"/>
    <col min="12" max="12" width="26" customWidth="1"/>
    <col min="13" max="13" width="26.140625" customWidth="1"/>
    <col min="14" max="14" width="67.28515625" customWidth="1"/>
  </cols>
  <sheetData>
    <row r="1" spans="1:14" x14ac:dyDescent="0.25">
      <c r="A1" t="s">
        <v>0</v>
      </c>
      <c r="B1" t="s">
        <v>1</v>
      </c>
      <c r="C1" t="s">
        <v>2</v>
      </c>
      <c r="D1" t="s">
        <v>346</v>
      </c>
      <c r="E1" t="s">
        <v>3</v>
      </c>
      <c r="F1" t="s">
        <v>4</v>
      </c>
      <c r="G1" t="s">
        <v>5</v>
      </c>
      <c r="H1" t="s">
        <v>411</v>
      </c>
      <c r="I1" t="s">
        <v>352</v>
      </c>
      <c r="J1" s="4" t="s">
        <v>351</v>
      </c>
      <c r="K1" t="s">
        <v>6</v>
      </c>
      <c r="L1" t="s">
        <v>7</v>
      </c>
      <c r="M1" t="s">
        <v>8</v>
      </c>
      <c r="N1" t="s">
        <v>340</v>
      </c>
    </row>
    <row r="2" spans="1:14" x14ac:dyDescent="0.25">
      <c r="A2" s="1" t="s">
        <v>9</v>
      </c>
      <c r="B2" s="1" t="s">
        <v>10</v>
      </c>
      <c r="C2" s="1" t="s">
        <v>11</v>
      </c>
      <c r="D2" s="1" t="s">
        <v>347</v>
      </c>
      <c r="E2" s="1"/>
      <c r="F2" s="1" t="s">
        <v>12</v>
      </c>
      <c r="G2" s="1" t="s">
        <v>13</v>
      </c>
      <c r="H2" s="1" t="s">
        <v>11</v>
      </c>
      <c r="I2" s="1">
        <v>10</v>
      </c>
      <c r="J2" s="1"/>
      <c r="K2" s="1"/>
      <c r="L2" s="1"/>
      <c r="M2" s="1"/>
      <c r="N2" s="1"/>
    </row>
    <row r="3" spans="1:14" x14ac:dyDescent="0.25">
      <c r="A3" s="1" t="s">
        <v>14</v>
      </c>
      <c r="B3" s="1" t="s">
        <v>10</v>
      </c>
      <c r="C3" s="1" t="s">
        <v>11</v>
      </c>
      <c r="D3" s="1" t="s">
        <v>347</v>
      </c>
      <c r="E3" s="1"/>
      <c r="F3" s="1" t="s">
        <v>12</v>
      </c>
      <c r="G3" s="1" t="s">
        <v>13</v>
      </c>
      <c r="H3" s="1"/>
      <c r="I3" s="1">
        <v>10</v>
      </c>
      <c r="J3" s="1"/>
      <c r="K3" s="1"/>
      <c r="L3" s="1"/>
      <c r="M3" s="1"/>
      <c r="N3" s="1"/>
    </row>
    <row r="4" spans="1:14" ht="30" x14ac:dyDescent="0.25">
      <c r="A4" s="1" t="s">
        <v>15</v>
      </c>
      <c r="B4" s="1" t="s">
        <v>10</v>
      </c>
      <c r="C4" s="1" t="s">
        <v>16</v>
      </c>
      <c r="D4" s="1" t="s">
        <v>348</v>
      </c>
      <c r="E4" s="1"/>
      <c r="F4" s="1" t="s">
        <v>12</v>
      </c>
      <c r="G4" s="1" t="s">
        <v>404</v>
      </c>
      <c r="H4" s="1"/>
      <c r="I4" s="1">
        <v>1</v>
      </c>
      <c r="J4" s="1"/>
      <c r="K4" s="1"/>
      <c r="L4" s="1"/>
      <c r="M4" s="1"/>
      <c r="N4" s="1" t="s">
        <v>412</v>
      </c>
    </row>
    <row r="5" spans="1:14" x14ac:dyDescent="0.25">
      <c r="A5" s="1" t="s">
        <v>17</v>
      </c>
      <c r="B5" s="1" t="s">
        <v>10</v>
      </c>
      <c r="C5" s="1" t="s">
        <v>16</v>
      </c>
      <c r="D5" s="1" t="s">
        <v>348</v>
      </c>
      <c r="E5" s="1"/>
      <c r="F5" s="1" t="s">
        <v>12</v>
      </c>
      <c r="G5" s="1"/>
      <c r="H5" s="1"/>
      <c r="I5" s="1">
        <v>0.4</v>
      </c>
      <c r="J5" s="1"/>
      <c r="K5" s="1"/>
      <c r="L5" s="1"/>
      <c r="M5" s="1"/>
      <c r="N5" s="1" t="s">
        <v>413</v>
      </c>
    </row>
    <row r="6" spans="1:14" x14ac:dyDescent="0.25">
      <c r="A6" s="1" t="s">
        <v>18</v>
      </c>
      <c r="B6" s="1" t="s">
        <v>10</v>
      </c>
      <c r="C6" s="1" t="s">
        <v>19</v>
      </c>
      <c r="D6" s="1" t="s">
        <v>347</v>
      </c>
      <c r="E6" s="1" t="s">
        <v>20</v>
      </c>
      <c r="F6" s="1" t="s">
        <v>12</v>
      </c>
      <c r="G6" s="1" t="s">
        <v>13</v>
      </c>
      <c r="H6" s="1"/>
      <c r="I6" s="8" t="s">
        <v>414</v>
      </c>
      <c r="J6" s="1"/>
      <c r="K6" s="1"/>
      <c r="L6" s="1"/>
      <c r="M6" s="1"/>
      <c r="N6" s="1" t="s">
        <v>456</v>
      </c>
    </row>
    <row r="7" spans="1:14" ht="30" x14ac:dyDescent="0.25">
      <c r="A7" s="1" t="s">
        <v>21</v>
      </c>
      <c r="B7" s="1" t="s">
        <v>10</v>
      </c>
      <c r="C7" s="1" t="s">
        <v>19</v>
      </c>
      <c r="D7" s="1" t="s">
        <v>347</v>
      </c>
      <c r="E7" s="1" t="s">
        <v>22</v>
      </c>
      <c r="F7" s="1" t="s">
        <v>12</v>
      </c>
      <c r="G7" s="1" t="s">
        <v>13</v>
      </c>
      <c r="H7" s="1"/>
      <c r="I7" s="8" t="s">
        <v>414</v>
      </c>
      <c r="J7" s="1"/>
      <c r="K7" s="1"/>
      <c r="L7" s="1"/>
      <c r="M7" s="1"/>
      <c r="N7" s="1" t="s">
        <v>457</v>
      </c>
    </row>
    <row r="8" spans="1:14" x14ac:dyDescent="0.25">
      <c r="A8" s="1" t="s">
        <v>23</v>
      </c>
      <c r="B8" s="1" t="s">
        <v>10</v>
      </c>
      <c r="C8" s="1" t="s">
        <v>11</v>
      </c>
      <c r="D8" s="1" t="s">
        <v>349</v>
      </c>
      <c r="E8" s="1" t="s">
        <v>24</v>
      </c>
      <c r="F8" s="1" t="s">
        <v>12</v>
      </c>
      <c r="G8" s="1" t="s">
        <v>13</v>
      </c>
      <c r="H8" s="1"/>
      <c r="I8" s="1" t="b">
        <v>0</v>
      </c>
      <c r="J8" s="1"/>
      <c r="K8" s="1"/>
      <c r="L8" s="1"/>
      <c r="M8" s="1"/>
      <c r="N8" s="1"/>
    </row>
    <row r="9" spans="1:14" x14ac:dyDescent="0.25">
      <c r="A9" s="1" t="s">
        <v>25</v>
      </c>
      <c r="B9" s="1" t="s">
        <v>10</v>
      </c>
      <c r="C9" s="1" t="s">
        <v>16</v>
      </c>
      <c r="D9" s="1" t="s">
        <v>348</v>
      </c>
      <c r="E9" s="1" t="s">
        <v>26</v>
      </c>
      <c r="F9" s="1" t="s">
        <v>12</v>
      </c>
      <c r="G9" s="1"/>
      <c r="H9" s="1"/>
      <c r="I9" s="1">
        <v>0.05</v>
      </c>
      <c r="J9" s="1"/>
      <c r="K9" s="1"/>
      <c r="L9" s="1"/>
      <c r="M9" s="1"/>
      <c r="N9" s="1"/>
    </row>
    <row r="10" spans="1:14" x14ac:dyDescent="0.25">
      <c r="A10" s="1" t="s">
        <v>28</v>
      </c>
      <c r="B10" s="1" t="s">
        <v>10</v>
      </c>
      <c r="C10" s="1" t="s">
        <v>16</v>
      </c>
      <c r="D10" s="1" t="s">
        <v>348</v>
      </c>
      <c r="E10" s="1" t="s">
        <v>29</v>
      </c>
      <c r="F10" s="1" t="s">
        <v>12</v>
      </c>
      <c r="G10" s="1"/>
      <c r="H10" s="1"/>
      <c r="I10" s="1">
        <v>0.1</v>
      </c>
      <c r="J10" s="1"/>
      <c r="K10" s="1"/>
      <c r="L10" s="1"/>
      <c r="M10" s="1"/>
      <c r="N10" s="1"/>
    </row>
    <row r="11" spans="1:14" ht="30" x14ac:dyDescent="0.25">
      <c r="A11" s="1" t="s">
        <v>31</v>
      </c>
      <c r="B11" s="1" t="s">
        <v>10</v>
      </c>
      <c r="C11" s="1" t="s">
        <v>11</v>
      </c>
      <c r="D11" s="1" t="s">
        <v>349</v>
      </c>
      <c r="E11" s="1" t="s">
        <v>32</v>
      </c>
      <c r="F11" s="1" t="s">
        <v>12</v>
      </c>
      <c r="G11" s="1" t="s">
        <v>33</v>
      </c>
      <c r="H11" s="1"/>
      <c r="I11" s="1" t="b">
        <v>0</v>
      </c>
      <c r="J11" s="1"/>
      <c r="K11" s="1"/>
      <c r="L11" s="1"/>
      <c r="M11" s="1"/>
      <c r="N11" s="1"/>
    </row>
    <row r="12" spans="1:14" ht="30" x14ac:dyDescent="0.25">
      <c r="A12" s="1" t="s">
        <v>34</v>
      </c>
      <c r="B12" s="1" t="s">
        <v>10</v>
      </c>
      <c r="C12" s="1" t="s">
        <v>35</v>
      </c>
      <c r="D12" s="1" t="s">
        <v>348</v>
      </c>
      <c r="E12" s="1" t="s">
        <v>36</v>
      </c>
      <c r="F12" s="1" t="s">
        <v>12</v>
      </c>
      <c r="G12" s="1" t="s">
        <v>379</v>
      </c>
      <c r="H12" s="1"/>
      <c r="I12" s="1" t="s">
        <v>353</v>
      </c>
      <c r="J12" s="1"/>
      <c r="K12" s="1"/>
      <c r="L12" s="1"/>
      <c r="M12" s="1"/>
      <c r="N12" s="1"/>
    </row>
    <row r="13" spans="1:14" x14ac:dyDescent="0.25">
      <c r="A13" s="1" t="s">
        <v>380</v>
      </c>
      <c r="B13" s="1" t="s">
        <v>10</v>
      </c>
      <c r="C13" s="1" t="s">
        <v>11</v>
      </c>
      <c r="D13" s="1" t="s">
        <v>348</v>
      </c>
      <c r="E13" s="1" t="s">
        <v>381</v>
      </c>
      <c r="F13" s="1" t="s">
        <v>27</v>
      </c>
      <c r="G13" s="1"/>
      <c r="H13" s="1"/>
      <c r="I13" s="1">
        <v>0.9</v>
      </c>
      <c r="J13" s="1"/>
      <c r="K13" s="1">
        <v>0.8</v>
      </c>
      <c r="L13" s="1">
        <v>0.95</v>
      </c>
      <c r="M13" s="1"/>
      <c r="N13" s="1"/>
    </row>
    <row r="14" spans="1:14" ht="90" x14ac:dyDescent="0.25">
      <c r="A14" s="1" t="s">
        <v>37</v>
      </c>
      <c r="B14" s="1" t="s">
        <v>10</v>
      </c>
      <c r="C14" s="1" t="s">
        <v>35</v>
      </c>
      <c r="D14" s="1" t="s">
        <v>348</v>
      </c>
      <c r="E14" s="1" t="s">
        <v>38</v>
      </c>
      <c r="F14" s="1" t="s">
        <v>27</v>
      </c>
      <c r="G14" s="1"/>
      <c r="H14" s="1"/>
      <c r="I14" s="1">
        <v>60</v>
      </c>
      <c r="J14" s="1"/>
      <c r="K14" s="1">
        <v>51</v>
      </c>
      <c r="L14" s="1">
        <v>72</v>
      </c>
      <c r="M14" s="1"/>
      <c r="N14" s="1" t="s">
        <v>424</v>
      </c>
    </row>
    <row r="15" spans="1:14" x14ac:dyDescent="0.25">
      <c r="A15" s="1" t="s">
        <v>39</v>
      </c>
      <c r="B15" s="1" t="s">
        <v>10</v>
      </c>
      <c r="C15" s="1" t="s">
        <v>11</v>
      </c>
      <c r="D15" s="1" t="s">
        <v>347</v>
      </c>
      <c r="E15" s="1" t="s">
        <v>40</v>
      </c>
      <c r="F15" s="1" t="s">
        <v>27</v>
      </c>
      <c r="G15" s="1"/>
      <c r="H15" s="1" t="s">
        <v>27</v>
      </c>
      <c r="I15" s="8">
        <v>4</v>
      </c>
      <c r="J15" s="1"/>
      <c r="K15" s="1"/>
      <c r="L15" s="1"/>
      <c r="M15" s="1"/>
      <c r="N15" s="1" t="s">
        <v>428</v>
      </c>
    </row>
    <row r="16" spans="1:14" x14ac:dyDescent="0.25">
      <c r="A16" s="1" t="s">
        <v>41</v>
      </c>
      <c r="B16" s="1" t="s">
        <v>10</v>
      </c>
      <c r="C16" s="1" t="s">
        <v>11</v>
      </c>
      <c r="D16" s="1" t="s">
        <v>347</v>
      </c>
      <c r="E16" s="1" t="s">
        <v>42</v>
      </c>
      <c r="F16" s="1" t="s">
        <v>27</v>
      </c>
      <c r="G16" s="1"/>
      <c r="H16" s="1"/>
      <c r="I16" s="1">
        <v>0</v>
      </c>
      <c r="J16" s="1"/>
      <c r="K16" s="1"/>
      <c r="L16" s="1"/>
      <c r="M16" s="1"/>
      <c r="N16" s="1"/>
    </row>
    <row r="17" spans="1:14" ht="75" x14ac:dyDescent="0.25">
      <c r="A17" s="1" t="s">
        <v>43</v>
      </c>
      <c r="B17" s="1" t="s">
        <v>10</v>
      </c>
      <c r="C17" s="1" t="s">
        <v>44</v>
      </c>
      <c r="D17" s="1" t="s">
        <v>348</v>
      </c>
      <c r="E17" s="1" t="s">
        <v>45</v>
      </c>
      <c r="F17" s="1" t="s">
        <v>27</v>
      </c>
      <c r="G17" s="1"/>
      <c r="H17" s="1" t="s">
        <v>417</v>
      </c>
      <c r="I17" s="1">
        <v>10000</v>
      </c>
      <c r="J17" s="1"/>
      <c r="K17" s="1"/>
      <c r="L17" s="1"/>
      <c r="M17" s="1"/>
      <c r="N17" s="1" t="s">
        <v>427</v>
      </c>
    </row>
    <row r="18" spans="1:14" x14ac:dyDescent="0.25">
      <c r="A18" s="1" t="s">
        <v>46</v>
      </c>
      <c r="B18" s="1" t="s">
        <v>10</v>
      </c>
      <c r="C18" s="1" t="s">
        <v>44</v>
      </c>
      <c r="D18" s="1" t="s">
        <v>348</v>
      </c>
      <c r="E18" s="1" t="s">
        <v>47</v>
      </c>
      <c r="F18" s="1" t="s">
        <v>27</v>
      </c>
      <c r="G18" s="1"/>
      <c r="H18" s="1" t="s">
        <v>417</v>
      </c>
      <c r="I18" s="8">
        <v>2000</v>
      </c>
      <c r="J18" s="1"/>
      <c r="K18" s="1"/>
      <c r="L18" s="1"/>
      <c r="M18" s="1"/>
      <c r="N18" s="1" t="s">
        <v>416</v>
      </c>
    </row>
    <row r="19" spans="1:14" x14ac:dyDescent="0.25">
      <c r="A19" s="1" t="s">
        <v>48</v>
      </c>
      <c r="B19" s="1" t="s">
        <v>10</v>
      </c>
      <c r="C19" s="1" t="s">
        <v>44</v>
      </c>
      <c r="D19" s="1" t="s">
        <v>348</v>
      </c>
      <c r="E19" s="1" t="s">
        <v>49</v>
      </c>
      <c r="F19" s="1" t="s">
        <v>27</v>
      </c>
      <c r="G19" s="1"/>
      <c r="H19" s="1"/>
      <c r="I19" s="1">
        <v>300</v>
      </c>
      <c r="J19" s="1"/>
      <c r="K19" s="1"/>
      <c r="L19" s="1"/>
      <c r="M19" s="1"/>
      <c r="N19" s="1" t="s">
        <v>416</v>
      </c>
    </row>
    <row r="20" spans="1:14" ht="30" x14ac:dyDescent="0.25">
      <c r="A20" s="1" t="s">
        <v>50</v>
      </c>
      <c r="B20" s="1" t="s">
        <v>10</v>
      </c>
      <c r="C20" s="1" t="s">
        <v>44</v>
      </c>
      <c r="D20" s="1" t="s">
        <v>348</v>
      </c>
      <c r="E20" s="1" t="s">
        <v>51</v>
      </c>
      <c r="F20" s="1" t="s">
        <v>27</v>
      </c>
      <c r="G20" s="1"/>
      <c r="H20" s="1" t="s">
        <v>417</v>
      </c>
      <c r="I20" s="1">
        <v>2000</v>
      </c>
      <c r="J20" s="1"/>
      <c r="K20" s="1"/>
      <c r="L20" s="1"/>
      <c r="M20" s="1"/>
      <c r="N20" s="1" t="s">
        <v>425</v>
      </c>
    </row>
    <row r="21" spans="1:14" ht="165" x14ac:dyDescent="0.25">
      <c r="A21" s="1" t="s">
        <v>52</v>
      </c>
      <c r="B21" s="1" t="s">
        <v>10</v>
      </c>
      <c r="C21" s="1" t="s">
        <v>35</v>
      </c>
      <c r="D21" s="1" t="s">
        <v>348</v>
      </c>
      <c r="E21" s="1" t="s">
        <v>53</v>
      </c>
      <c r="F21" s="1" t="s">
        <v>27</v>
      </c>
      <c r="G21" s="1"/>
      <c r="H21" s="1"/>
      <c r="I21" s="8">
        <v>1800</v>
      </c>
      <c r="J21" s="1"/>
      <c r="K21" s="1"/>
      <c r="L21" s="1"/>
      <c r="M21" s="1" t="s">
        <v>54</v>
      </c>
      <c r="N21" s="1" t="s">
        <v>455</v>
      </c>
    </row>
    <row r="22" spans="1:14" x14ac:dyDescent="0.25">
      <c r="A22" s="1" t="s">
        <v>55</v>
      </c>
      <c r="B22" s="1" t="s">
        <v>10</v>
      </c>
      <c r="C22" s="1" t="s">
        <v>35</v>
      </c>
      <c r="D22" s="1" t="s">
        <v>348</v>
      </c>
      <c r="E22" s="1" t="s">
        <v>56</v>
      </c>
      <c r="F22" s="1" t="s">
        <v>27</v>
      </c>
      <c r="G22" s="1"/>
      <c r="H22" s="1"/>
      <c r="I22" s="8">
        <v>250</v>
      </c>
      <c r="J22" s="1"/>
      <c r="K22" s="1"/>
      <c r="L22" s="1"/>
      <c r="M22" s="1"/>
      <c r="N22" s="1" t="s">
        <v>455</v>
      </c>
    </row>
    <row r="23" spans="1:14" ht="30" x14ac:dyDescent="0.25">
      <c r="A23" s="1" t="s">
        <v>57</v>
      </c>
      <c r="B23" s="1" t="s">
        <v>10</v>
      </c>
      <c r="C23" s="1" t="s">
        <v>35</v>
      </c>
      <c r="D23" s="1" t="s">
        <v>348</v>
      </c>
      <c r="E23" s="1" t="s">
        <v>58</v>
      </c>
      <c r="F23" s="1" t="s">
        <v>27</v>
      </c>
      <c r="G23" s="1"/>
      <c r="H23" s="1"/>
      <c r="I23" s="1">
        <v>100</v>
      </c>
      <c r="J23" s="1"/>
      <c r="K23" s="1"/>
      <c r="L23" s="1"/>
      <c r="M23" s="1"/>
      <c r="N23" s="1" t="s">
        <v>415</v>
      </c>
    </row>
    <row r="24" spans="1:14" x14ac:dyDescent="0.25">
      <c r="A24" s="1" t="s">
        <v>59</v>
      </c>
      <c r="B24" s="1" t="s">
        <v>10</v>
      </c>
      <c r="C24" s="1" t="s">
        <v>35</v>
      </c>
      <c r="D24" s="1" t="s">
        <v>348</v>
      </c>
      <c r="E24" s="1" t="s">
        <v>60</v>
      </c>
      <c r="F24" s="1" t="s">
        <v>27</v>
      </c>
      <c r="G24" s="1"/>
      <c r="H24" s="1" t="s">
        <v>417</v>
      </c>
      <c r="I24" s="8">
        <v>250</v>
      </c>
      <c r="J24" s="1"/>
      <c r="K24" s="1"/>
      <c r="L24" s="1"/>
      <c r="M24" s="1"/>
      <c r="N24" s="1" t="s">
        <v>455</v>
      </c>
    </row>
    <row r="25" spans="1:14" ht="75" x14ac:dyDescent="0.25">
      <c r="A25" s="1" t="s">
        <v>61</v>
      </c>
      <c r="B25" s="1" t="s">
        <v>10</v>
      </c>
      <c r="C25" s="1"/>
      <c r="D25" s="1" t="s">
        <v>348</v>
      </c>
      <c r="E25" s="1" t="s">
        <v>62</v>
      </c>
      <c r="F25" s="1" t="s">
        <v>12</v>
      </c>
      <c r="G25" s="1"/>
      <c r="H25" s="1"/>
      <c r="I25" s="1">
        <v>5.0000000000000001E-3</v>
      </c>
      <c r="J25" s="1"/>
      <c r="K25" s="1"/>
      <c r="L25" s="1"/>
      <c r="M25" s="1"/>
      <c r="N25" s="1" t="s">
        <v>363</v>
      </c>
    </row>
    <row r="26" spans="1:14" x14ac:dyDescent="0.25">
      <c r="A26" s="1" t="s">
        <v>63</v>
      </c>
      <c r="B26" s="1" t="s">
        <v>10</v>
      </c>
      <c r="C26" s="1" t="s">
        <v>64</v>
      </c>
      <c r="D26" s="1" t="s">
        <v>348</v>
      </c>
      <c r="E26" s="1" t="s">
        <v>65</v>
      </c>
      <c r="F26" s="1" t="s">
        <v>27</v>
      </c>
      <c r="G26" s="1"/>
      <c r="H26" s="1"/>
      <c r="I26" s="1">
        <v>0.1</v>
      </c>
      <c r="J26" s="1"/>
      <c r="K26" s="1"/>
      <c r="L26" s="1"/>
      <c r="M26" s="1"/>
      <c r="N26" s="1" t="s">
        <v>415</v>
      </c>
    </row>
    <row r="27" spans="1:14" ht="60" x14ac:dyDescent="0.25">
      <c r="A27" s="1" t="s">
        <v>66</v>
      </c>
      <c r="B27" s="1" t="s">
        <v>10</v>
      </c>
      <c r="C27" s="1" t="s">
        <v>67</v>
      </c>
      <c r="D27" s="1" t="s">
        <v>348</v>
      </c>
      <c r="E27" s="1" t="s">
        <v>68</v>
      </c>
      <c r="F27" s="1" t="s">
        <v>12</v>
      </c>
      <c r="G27" s="1" t="s">
        <v>364</v>
      </c>
      <c r="H27" s="1"/>
      <c r="I27" s="1" t="s">
        <v>353</v>
      </c>
      <c r="J27" s="1"/>
      <c r="K27" s="1"/>
      <c r="L27" s="1"/>
      <c r="M27" s="1" t="s">
        <v>69</v>
      </c>
      <c r="N27" s="1"/>
    </row>
    <row r="28" spans="1:14" x14ac:dyDescent="0.25">
      <c r="A28" s="1" t="s">
        <v>70</v>
      </c>
      <c r="B28" s="1" t="s">
        <v>10</v>
      </c>
      <c r="C28" s="1" t="s">
        <v>71</v>
      </c>
      <c r="D28" s="1" t="s">
        <v>348</v>
      </c>
      <c r="E28" s="1" t="s">
        <v>72</v>
      </c>
      <c r="F28" s="1" t="s">
        <v>12</v>
      </c>
      <c r="G28" s="1" t="s">
        <v>364</v>
      </c>
      <c r="H28" s="1"/>
      <c r="I28" s="1" t="s">
        <v>353</v>
      </c>
      <c r="J28" s="1"/>
      <c r="K28" s="1"/>
      <c r="L28" s="1"/>
      <c r="M28" s="1" t="s">
        <v>30</v>
      </c>
      <c r="N28" s="1"/>
    </row>
    <row r="29" spans="1:14" x14ac:dyDescent="0.25">
      <c r="A29" s="1" t="s">
        <v>73</v>
      </c>
      <c r="B29" s="1" t="s">
        <v>10</v>
      </c>
      <c r="C29" s="1" t="s">
        <v>11</v>
      </c>
      <c r="D29" s="1" t="s">
        <v>349</v>
      </c>
      <c r="E29" s="1" t="s">
        <v>74</v>
      </c>
      <c r="F29" s="1" t="s">
        <v>12</v>
      </c>
      <c r="G29" s="1" t="s">
        <v>33</v>
      </c>
      <c r="H29" s="1"/>
      <c r="I29" s="1" t="b">
        <v>0</v>
      </c>
      <c r="J29" s="1"/>
      <c r="K29" s="1"/>
      <c r="L29" s="1"/>
      <c r="M29" s="1" t="s">
        <v>75</v>
      </c>
      <c r="N29" s="1"/>
    </row>
    <row r="30" spans="1:14" ht="120" x14ac:dyDescent="0.25">
      <c r="A30" s="1" t="s">
        <v>76</v>
      </c>
      <c r="B30" s="1" t="s">
        <v>10</v>
      </c>
      <c r="C30" s="1" t="s">
        <v>77</v>
      </c>
      <c r="D30" s="1" t="s">
        <v>348</v>
      </c>
      <c r="E30" s="1" t="s">
        <v>78</v>
      </c>
      <c r="F30" s="1" t="s">
        <v>27</v>
      </c>
      <c r="G30" s="1"/>
      <c r="H30" s="1" t="s">
        <v>27</v>
      </c>
      <c r="I30" s="1">
        <v>1.8</v>
      </c>
      <c r="J30" s="1"/>
      <c r="K30" s="1">
        <v>1.5</v>
      </c>
      <c r="L30" s="1" t="s">
        <v>421</v>
      </c>
      <c r="M30" s="1" t="s">
        <v>423</v>
      </c>
      <c r="N30" s="1" t="s">
        <v>422</v>
      </c>
    </row>
    <row r="31" spans="1:14" ht="60" x14ac:dyDescent="0.25">
      <c r="A31" s="1" t="s">
        <v>79</v>
      </c>
      <c r="B31" s="1" t="s">
        <v>10</v>
      </c>
      <c r="C31" s="1" t="s">
        <v>80</v>
      </c>
      <c r="D31" s="1" t="s">
        <v>348</v>
      </c>
      <c r="E31" s="1" t="s">
        <v>81</v>
      </c>
      <c r="F31" s="1" t="s">
        <v>27</v>
      </c>
      <c r="G31" s="1"/>
      <c r="H31" s="1" t="s">
        <v>27</v>
      </c>
      <c r="I31" s="1">
        <v>4.5</v>
      </c>
      <c r="J31" s="1"/>
      <c r="K31" s="1"/>
      <c r="L31" s="1"/>
      <c r="M31" s="1"/>
      <c r="N31" s="1" t="s">
        <v>418</v>
      </c>
    </row>
    <row r="32" spans="1:14" x14ac:dyDescent="0.25">
      <c r="A32" s="1" t="s">
        <v>82</v>
      </c>
      <c r="B32" s="1" t="s">
        <v>10</v>
      </c>
      <c r="C32" s="1" t="s">
        <v>35</v>
      </c>
      <c r="D32" s="1" t="s">
        <v>348</v>
      </c>
      <c r="E32" s="1" t="s">
        <v>83</v>
      </c>
      <c r="F32" s="1" t="s">
        <v>27</v>
      </c>
      <c r="G32" s="1"/>
      <c r="H32" s="1"/>
      <c r="I32" s="8">
        <v>10</v>
      </c>
      <c r="J32" s="1"/>
      <c r="K32" s="1">
        <v>2</v>
      </c>
      <c r="L32" s="1">
        <v>4</v>
      </c>
      <c r="M32" s="1"/>
      <c r="N32" s="1"/>
    </row>
    <row r="33" spans="1:14" ht="30" x14ac:dyDescent="0.25">
      <c r="A33" s="1" t="s">
        <v>84</v>
      </c>
      <c r="B33" s="1" t="s">
        <v>10</v>
      </c>
      <c r="C33" s="1" t="s">
        <v>11</v>
      </c>
      <c r="D33" s="1" t="s">
        <v>348</v>
      </c>
      <c r="E33" s="1" t="s">
        <v>85</v>
      </c>
      <c r="F33" s="1" t="s">
        <v>27</v>
      </c>
      <c r="G33" s="1"/>
      <c r="H33" s="1"/>
      <c r="I33" s="1">
        <v>1.4</v>
      </c>
      <c r="J33" s="1"/>
      <c r="K33" s="1"/>
      <c r="L33" s="1"/>
      <c r="M33" s="1"/>
      <c r="N33" s="1" t="s">
        <v>426</v>
      </c>
    </row>
    <row r="34" spans="1:14" x14ac:dyDescent="0.25">
      <c r="A34" s="1" t="s">
        <v>86</v>
      </c>
      <c r="B34" s="1" t="s">
        <v>10</v>
      </c>
      <c r="C34" s="1" t="s">
        <v>11</v>
      </c>
      <c r="D34" s="1" t="s">
        <v>348</v>
      </c>
      <c r="E34" s="1" t="s">
        <v>87</v>
      </c>
      <c r="F34" s="1" t="s">
        <v>27</v>
      </c>
      <c r="G34" s="1"/>
      <c r="H34" s="1"/>
      <c r="I34" s="1">
        <v>0.8</v>
      </c>
      <c r="J34" s="1"/>
      <c r="K34" s="1"/>
      <c r="L34" s="1"/>
      <c r="M34" s="1"/>
      <c r="N34" s="1"/>
    </row>
    <row r="35" spans="1:14" x14ac:dyDescent="0.25">
      <c r="A35" s="1" t="s">
        <v>89</v>
      </c>
      <c r="B35" s="1" t="s">
        <v>10</v>
      </c>
      <c r="C35" s="1" t="s">
        <v>11</v>
      </c>
      <c r="D35" s="1" t="s">
        <v>348</v>
      </c>
      <c r="E35" s="1" t="s">
        <v>90</v>
      </c>
      <c r="F35" s="1" t="s">
        <v>27</v>
      </c>
      <c r="G35" s="1"/>
      <c r="H35" s="1"/>
      <c r="I35" s="1">
        <v>0.5</v>
      </c>
      <c r="J35" s="1"/>
      <c r="K35" s="1"/>
      <c r="L35" s="1"/>
      <c r="M35" s="1"/>
      <c r="N35" s="1"/>
    </row>
    <row r="36" spans="1:14" x14ac:dyDescent="0.25">
      <c r="A36" s="1" t="s">
        <v>365</v>
      </c>
      <c r="B36" s="1"/>
      <c r="C36" s="1"/>
      <c r="D36" s="1" t="s">
        <v>348</v>
      </c>
      <c r="E36" s="1"/>
      <c r="F36" s="1" t="s">
        <v>27</v>
      </c>
      <c r="G36" s="1"/>
      <c r="H36" s="1"/>
      <c r="I36" s="1">
        <v>90</v>
      </c>
      <c r="J36" s="1"/>
      <c r="K36" s="1"/>
      <c r="L36" s="1"/>
      <c r="M36" s="1"/>
      <c r="N36" s="1"/>
    </row>
    <row r="37" spans="1:14" x14ac:dyDescent="0.25">
      <c r="A37" s="1" t="s">
        <v>366</v>
      </c>
      <c r="B37" s="1" t="s">
        <v>10</v>
      </c>
      <c r="C37" s="1" t="s">
        <v>91</v>
      </c>
      <c r="D37" s="1" t="s">
        <v>348</v>
      </c>
      <c r="E37" s="1" t="s">
        <v>92</v>
      </c>
      <c r="F37" s="1" t="s">
        <v>27</v>
      </c>
      <c r="G37" s="1"/>
      <c r="H37" s="1" t="s">
        <v>417</v>
      </c>
      <c r="I37" s="1">
        <v>90</v>
      </c>
      <c r="J37" s="1"/>
      <c r="K37" s="1"/>
      <c r="L37" s="1"/>
      <c r="M37" s="1"/>
      <c r="N37" s="1"/>
    </row>
    <row r="38" spans="1:14" x14ac:dyDescent="0.25">
      <c r="A38" s="1" t="s">
        <v>93</v>
      </c>
      <c r="B38" s="1" t="s">
        <v>10</v>
      </c>
      <c r="C38" s="1" t="s">
        <v>91</v>
      </c>
      <c r="D38" s="1" t="s">
        <v>348</v>
      </c>
      <c r="E38" s="1" t="s">
        <v>94</v>
      </c>
      <c r="F38" s="1" t="s">
        <v>27</v>
      </c>
      <c r="G38" s="1"/>
      <c r="H38" s="1" t="s">
        <v>417</v>
      </c>
      <c r="I38" s="1">
        <v>30</v>
      </c>
      <c r="J38" s="1"/>
      <c r="K38" s="1"/>
      <c r="L38" s="1"/>
      <c r="M38" s="1"/>
      <c r="N38" s="1"/>
    </row>
    <row r="39" spans="1:14" x14ac:dyDescent="0.25">
      <c r="A39" s="1" t="s">
        <v>95</v>
      </c>
      <c r="B39" s="1" t="s">
        <v>10</v>
      </c>
      <c r="C39" s="1" t="s">
        <v>11</v>
      </c>
      <c r="D39" s="1" t="s">
        <v>347</v>
      </c>
      <c r="E39" s="1" t="s">
        <v>96</v>
      </c>
      <c r="F39" s="1" t="s">
        <v>12</v>
      </c>
      <c r="G39" s="1" t="s">
        <v>33</v>
      </c>
      <c r="H39" s="1"/>
      <c r="I39" s="1">
        <v>1</v>
      </c>
      <c r="J39" s="1"/>
      <c r="K39" s="1"/>
      <c r="L39" s="1"/>
      <c r="M39" s="1"/>
      <c r="N39" s="1"/>
    </row>
    <row r="40" spans="1:14" x14ac:dyDescent="0.25">
      <c r="A40" s="1" t="s">
        <v>97</v>
      </c>
      <c r="B40" s="1" t="s">
        <v>10</v>
      </c>
      <c r="C40" s="1" t="s">
        <v>11</v>
      </c>
      <c r="D40" s="1" t="s">
        <v>347</v>
      </c>
      <c r="E40" s="1" t="s">
        <v>98</v>
      </c>
      <c r="F40" s="1" t="s">
        <v>12</v>
      </c>
      <c r="G40" s="1" t="s">
        <v>33</v>
      </c>
      <c r="H40" s="1"/>
      <c r="I40" s="1">
        <v>3</v>
      </c>
      <c r="J40" s="1"/>
      <c r="K40" s="1"/>
      <c r="L40" s="1"/>
      <c r="M40" s="1"/>
      <c r="N40" s="1"/>
    </row>
    <row r="41" spans="1:14" x14ac:dyDescent="0.25">
      <c r="A41" s="1" t="s">
        <v>99</v>
      </c>
      <c r="B41" s="1" t="s">
        <v>10</v>
      </c>
      <c r="C41" s="1" t="s">
        <v>11</v>
      </c>
      <c r="D41" s="1" t="s">
        <v>348</v>
      </c>
      <c r="E41" s="1" t="s">
        <v>100</v>
      </c>
      <c r="F41" s="1" t="s">
        <v>27</v>
      </c>
      <c r="G41" s="1"/>
      <c r="H41" s="1"/>
      <c r="I41" s="1">
        <v>0.05</v>
      </c>
      <c r="J41" s="1">
        <v>15</v>
      </c>
      <c r="K41" s="1">
        <f>IF(Table1[[#This Row],[Type]]="Integer",_xlfn.FLOOR.MATH(Table1[[#This Row],[Current values]]*(100-Table1[[#This Row],[% change]])/100), Table1[[#This Row],[Current values]]*(100-Table1[[#This Row],[% change]])/100)</f>
        <v>4.2500000000000003E-2</v>
      </c>
      <c r="L41" s="1">
        <f>IF(Table1[[#This Row],[Type]]="Integer",_xlfn.FLOOR.MATH(Table1[[#This Row],[Current values]]*(100+Table1[[#This Row],[% change]])/100), Table1[[#This Row],[Current values]]*(100+Table1[[#This Row],[% change]])/100)</f>
        <v>5.7500000000000002E-2</v>
      </c>
      <c r="M41" s="1"/>
      <c r="N41" s="1"/>
    </row>
    <row r="42" spans="1:14" x14ac:dyDescent="0.25">
      <c r="A42" s="1" t="s">
        <v>101</v>
      </c>
      <c r="B42" s="1" t="s">
        <v>10</v>
      </c>
      <c r="C42" s="1" t="s">
        <v>11</v>
      </c>
      <c r="D42" s="1" t="s">
        <v>348</v>
      </c>
      <c r="E42" s="1" t="s">
        <v>102</v>
      </c>
      <c r="F42" s="1" t="s">
        <v>12</v>
      </c>
      <c r="G42" s="1" t="s">
        <v>367</v>
      </c>
      <c r="H42" s="1"/>
      <c r="I42" s="1">
        <v>0.05</v>
      </c>
      <c r="J42" s="1"/>
      <c r="K42" s="1"/>
      <c r="L42" s="1"/>
      <c r="M42" s="1"/>
      <c r="N42" s="1"/>
    </row>
    <row r="43" spans="1:14" x14ac:dyDescent="0.25">
      <c r="A43" s="1" t="s">
        <v>103</v>
      </c>
      <c r="B43" s="1" t="s">
        <v>10</v>
      </c>
      <c r="C43" s="1" t="s">
        <v>64</v>
      </c>
      <c r="D43" s="1" t="s">
        <v>348</v>
      </c>
      <c r="E43" s="1" t="s">
        <v>104</v>
      </c>
      <c r="F43" s="1" t="s">
        <v>27</v>
      </c>
      <c r="G43" s="1"/>
      <c r="H43" s="1"/>
      <c r="I43" s="1">
        <v>0.5</v>
      </c>
      <c r="J43" s="1">
        <v>15</v>
      </c>
      <c r="K43" s="1">
        <f>IF(Table1[[#This Row],[Type]]="Integer",_xlfn.FLOOR.MATH(Table1[[#This Row],[Current values]]*(100-Table1[[#This Row],[% change]])/100), Table1[[#This Row],[Current values]]*(100-Table1[[#This Row],[% change]])/100)</f>
        <v>0.42499999999999999</v>
      </c>
      <c r="L43" s="1">
        <f>IF(Table1[[#This Row],[Type]]="Integer",_xlfn.FLOOR.MATH(Table1[[#This Row],[Current values]]*(100+Table1[[#This Row],[% change]])/100), Table1[[#This Row],[Current values]]*(100+Table1[[#This Row],[% change]])/100)</f>
        <v>0.57499999999999996</v>
      </c>
      <c r="M43" s="1"/>
      <c r="N43" s="1"/>
    </row>
    <row r="44" spans="1:14" x14ac:dyDescent="0.25">
      <c r="A44" s="1" t="s">
        <v>105</v>
      </c>
      <c r="B44" s="1" t="s">
        <v>10</v>
      </c>
      <c r="C44" s="1" t="s">
        <v>64</v>
      </c>
      <c r="D44" s="1" t="s">
        <v>348</v>
      </c>
      <c r="E44" s="1" t="s">
        <v>104</v>
      </c>
      <c r="F44" s="1" t="s">
        <v>12</v>
      </c>
      <c r="G44" s="1" t="s">
        <v>367</v>
      </c>
      <c r="H44" s="1"/>
      <c r="I44" s="1">
        <v>0.5</v>
      </c>
      <c r="J44" s="1"/>
      <c r="K44" s="1"/>
      <c r="L44" s="1"/>
      <c r="M44" s="1"/>
      <c r="N44" s="1"/>
    </row>
    <row r="45" spans="1:14" x14ac:dyDescent="0.25">
      <c r="A45" s="1" t="s">
        <v>106</v>
      </c>
      <c r="B45" s="1" t="s">
        <v>10</v>
      </c>
      <c r="C45" s="1" t="s">
        <v>11</v>
      </c>
      <c r="D45" s="1" t="s">
        <v>347</v>
      </c>
      <c r="E45" s="1" t="s">
        <v>107</v>
      </c>
      <c r="F45" s="1" t="s">
        <v>12</v>
      </c>
      <c r="G45" s="1" t="s">
        <v>405</v>
      </c>
      <c r="H45" s="1"/>
      <c r="I45" s="1">
        <v>2</v>
      </c>
      <c r="J45" s="1"/>
      <c r="K45" s="1"/>
      <c r="L45" s="1"/>
      <c r="M45" s="1"/>
      <c r="N45" s="1"/>
    </row>
    <row r="46" spans="1:14" x14ac:dyDescent="0.25">
      <c r="A46" s="1" t="s">
        <v>108</v>
      </c>
      <c r="B46" s="1" t="s">
        <v>10</v>
      </c>
      <c r="C46" s="1" t="s">
        <v>11</v>
      </c>
      <c r="D46" s="1" t="s">
        <v>347</v>
      </c>
      <c r="E46" s="1" t="s">
        <v>98</v>
      </c>
      <c r="F46" s="1" t="s">
        <v>12</v>
      </c>
      <c r="G46" s="1" t="s">
        <v>405</v>
      </c>
      <c r="H46" s="1"/>
      <c r="I46" s="1">
        <v>1</v>
      </c>
      <c r="J46" s="1"/>
      <c r="K46" s="1"/>
      <c r="L46" s="1"/>
      <c r="M46" s="1"/>
      <c r="N46" s="1"/>
    </row>
    <row r="47" spans="1:14" x14ac:dyDescent="0.25">
      <c r="A47" s="1" t="s">
        <v>109</v>
      </c>
      <c r="B47" s="1" t="s">
        <v>10</v>
      </c>
      <c r="C47" s="1" t="s">
        <v>11</v>
      </c>
      <c r="D47" s="1" t="s">
        <v>347</v>
      </c>
      <c r="E47" s="1" t="s">
        <v>110</v>
      </c>
      <c r="F47" s="1" t="s">
        <v>27</v>
      </c>
      <c r="G47" s="1"/>
      <c r="H47" s="1"/>
      <c r="I47" s="1">
        <v>1</v>
      </c>
      <c r="J47" s="1"/>
      <c r="K47" s="1"/>
      <c r="L47" s="1"/>
      <c r="M47" s="1"/>
      <c r="N47" s="1"/>
    </row>
    <row r="48" spans="1:14" x14ac:dyDescent="0.25">
      <c r="A48" s="1" t="s">
        <v>111</v>
      </c>
      <c r="B48" s="1" t="s">
        <v>10</v>
      </c>
      <c r="C48" s="1" t="s">
        <v>91</v>
      </c>
      <c r="D48" s="1" t="s">
        <v>348</v>
      </c>
      <c r="E48" s="1" t="s">
        <v>112</v>
      </c>
      <c r="F48" s="1" t="s">
        <v>27</v>
      </c>
      <c r="G48" s="1"/>
      <c r="H48" s="1"/>
      <c r="I48" s="1">
        <v>180</v>
      </c>
      <c r="J48" s="1"/>
      <c r="K48" s="1"/>
      <c r="L48" s="1"/>
      <c r="M48" s="1"/>
      <c r="N48" s="1"/>
    </row>
    <row r="49" spans="1:14" x14ac:dyDescent="0.25">
      <c r="A49" s="1" t="s">
        <v>113</v>
      </c>
      <c r="B49" s="1" t="s">
        <v>10</v>
      </c>
      <c r="C49" s="1" t="s">
        <v>91</v>
      </c>
      <c r="D49" s="1" t="s">
        <v>348</v>
      </c>
      <c r="E49" s="1" t="s">
        <v>98</v>
      </c>
      <c r="F49" s="1" t="s">
        <v>12</v>
      </c>
      <c r="G49" s="1" t="s">
        <v>382</v>
      </c>
      <c r="H49" s="1"/>
      <c r="I49" s="1">
        <v>137</v>
      </c>
      <c r="J49" s="1"/>
      <c r="K49" s="1"/>
      <c r="L49" s="1"/>
      <c r="M49" s="1"/>
      <c r="N49" s="1"/>
    </row>
    <row r="50" spans="1:14" x14ac:dyDescent="0.25">
      <c r="A50" s="1" t="s">
        <v>114</v>
      </c>
      <c r="B50" s="1" t="s">
        <v>10</v>
      </c>
      <c r="C50" s="1" t="s">
        <v>19</v>
      </c>
      <c r="D50" s="1" t="s">
        <v>347</v>
      </c>
      <c r="E50" s="1" t="s">
        <v>115</v>
      </c>
      <c r="F50" s="1" t="s">
        <v>27</v>
      </c>
      <c r="G50" s="1"/>
      <c r="H50" s="1"/>
      <c r="I50" s="1">
        <v>0</v>
      </c>
      <c r="J50" s="1"/>
      <c r="K50" s="1"/>
      <c r="L50" s="1"/>
      <c r="M50" s="1"/>
      <c r="N50" s="1"/>
    </row>
    <row r="51" spans="1:14" ht="60" x14ac:dyDescent="0.25">
      <c r="A51" s="1" t="s">
        <v>116</v>
      </c>
      <c r="B51" s="1" t="s">
        <v>10</v>
      </c>
      <c r="C51" s="1" t="s">
        <v>117</v>
      </c>
      <c r="D51" s="1" t="s">
        <v>348</v>
      </c>
      <c r="E51" s="1" t="s">
        <v>118</v>
      </c>
      <c r="F51" s="1" t="s">
        <v>27</v>
      </c>
      <c r="G51" s="1"/>
      <c r="H51" s="1"/>
      <c r="I51" s="1">
        <v>300</v>
      </c>
      <c r="J51" s="1"/>
      <c r="K51" s="1">
        <v>150</v>
      </c>
      <c r="L51" s="1">
        <v>600</v>
      </c>
      <c r="M51" s="1"/>
      <c r="N51" s="1" t="s">
        <v>420</v>
      </c>
    </row>
    <row r="52" spans="1:14" ht="75" customHeight="1" x14ac:dyDescent="0.25">
      <c r="A52" s="1" t="s">
        <v>119</v>
      </c>
      <c r="B52" s="1" t="s">
        <v>10</v>
      </c>
      <c r="C52" s="1" t="s">
        <v>11</v>
      </c>
      <c r="D52" s="1" t="s">
        <v>349</v>
      </c>
      <c r="E52" s="1" t="s">
        <v>120</v>
      </c>
      <c r="F52" s="1" t="s">
        <v>12</v>
      </c>
      <c r="G52" s="1" t="s">
        <v>368</v>
      </c>
      <c r="H52" s="1"/>
      <c r="I52" s="1" t="b">
        <v>0</v>
      </c>
      <c r="J52" s="1"/>
      <c r="K52" s="1"/>
      <c r="L52" s="1"/>
      <c r="M52" s="1"/>
      <c r="N52" s="1"/>
    </row>
    <row r="53" spans="1:14" x14ac:dyDescent="0.25">
      <c r="A53" s="1" t="s">
        <v>396</v>
      </c>
      <c r="B53" s="1" t="s">
        <v>398</v>
      </c>
      <c r="C53" s="1"/>
      <c r="D53" s="1" t="s">
        <v>348</v>
      </c>
      <c r="E53" s="1" t="s">
        <v>369</v>
      </c>
      <c r="F53" s="1" t="s">
        <v>27</v>
      </c>
      <c r="G53" s="1"/>
      <c r="H53" s="1"/>
      <c r="I53" s="1" t="s">
        <v>353</v>
      </c>
      <c r="J53" s="1"/>
      <c r="K53" s="1"/>
      <c r="L53" s="1"/>
      <c r="M53" s="1"/>
      <c r="N53" s="1"/>
    </row>
    <row r="54" spans="1:14" x14ac:dyDescent="0.25">
      <c r="A54" s="1" t="s">
        <v>397</v>
      </c>
      <c r="B54" s="1" t="s">
        <v>398</v>
      </c>
      <c r="C54" s="1"/>
      <c r="D54" s="1" t="s">
        <v>348</v>
      </c>
      <c r="E54" s="1" t="s">
        <v>370</v>
      </c>
      <c r="F54" s="1" t="s">
        <v>27</v>
      </c>
      <c r="G54" s="1"/>
      <c r="H54" s="1"/>
      <c r="I54" s="1" t="s">
        <v>353</v>
      </c>
      <c r="J54" s="1"/>
      <c r="K54" s="1"/>
      <c r="L54" s="1"/>
      <c r="M54" s="1"/>
      <c r="N54" s="1"/>
    </row>
    <row r="55" spans="1:14" x14ac:dyDescent="0.25">
      <c r="A55" s="1" t="s">
        <v>121</v>
      </c>
      <c r="B55" s="1" t="s">
        <v>10</v>
      </c>
      <c r="C55" s="1" t="s">
        <v>11</v>
      </c>
      <c r="D55" s="1" t="s">
        <v>349</v>
      </c>
      <c r="E55" s="1" t="s">
        <v>122</v>
      </c>
      <c r="F55" s="1" t="s">
        <v>12</v>
      </c>
      <c r="G55" s="1" t="s">
        <v>405</v>
      </c>
      <c r="H55" s="1"/>
      <c r="I55" s="1" t="b">
        <v>1</v>
      </c>
      <c r="J55" s="1"/>
      <c r="K55" s="1"/>
      <c r="L55" s="1"/>
      <c r="M55" s="1"/>
      <c r="N55" s="1"/>
    </row>
    <row r="56" spans="1:14" x14ac:dyDescent="0.25">
      <c r="A56" s="1" t="s">
        <v>123</v>
      </c>
      <c r="B56" s="1" t="s">
        <v>10</v>
      </c>
      <c r="C56" s="1" t="s">
        <v>11</v>
      </c>
      <c r="D56" s="1" t="s">
        <v>349</v>
      </c>
      <c r="E56" s="1" t="s">
        <v>124</v>
      </c>
      <c r="F56" s="1" t="s">
        <v>12</v>
      </c>
      <c r="G56" s="1" t="s">
        <v>405</v>
      </c>
      <c r="H56" s="1"/>
      <c r="I56" s="1" t="b">
        <v>0</v>
      </c>
      <c r="J56" s="1"/>
      <c r="K56" s="1"/>
      <c r="L56" s="1"/>
      <c r="M56" s="1"/>
      <c r="N56" s="1"/>
    </row>
    <row r="57" spans="1:14" x14ac:dyDescent="0.25">
      <c r="A57" s="1" t="s">
        <v>125</v>
      </c>
      <c r="B57" s="1" t="s">
        <v>10</v>
      </c>
      <c r="C57" s="2" t="s">
        <v>126</v>
      </c>
      <c r="D57" s="2" t="s">
        <v>348</v>
      </c>
      <c r="E57" s="1" t="s">
        <v>127</v>
      </c>
      <c r="F57" s="1" t="s">
        <v>12</v>
      </c>
      <c r="G57" s="1" t="s">
        <v>367</v>
      </c>
      <c r="H57" s="1"/>
      <c r="I57" s="1" t="s">
        <v>353</v>
      </c>
      <c r="J57" s="1"/>
      <c r="K57" s="1"/>
      <c r="L57" s="1"/>
      <c r="M57" s="1"/>
      <c r="N57" s="1"/>
    </row>
    <row r="58" spans="1:14" x14ac:dyDescent="0.25">
      <c r="A58" s="1" t="s">
        <v>128</v>
      </c>
      <c r="B58" s="1" t="s">
        <v>10</v>
      </c>
      <c r="C58" s="1" t="s">
        <v>11</v>
      </c>
      <c r="D58" s="1" t="s">
        <v>348</v>
      </c>
      <c r="E58" s="1" t="s">
        <v>129</v>
      </c>
      <c r="F58" s="1" t="s">
        <v>12</v>
      </c>
      <c r="G58" s="1" t="s">
        <v>367</v>
      </c>
      <c r="H58" s="1"/>
      <c r="I58" s="1">
        <v>0.2</v>
      </c>
      <c r="J58" s="1"/>
      <c r="K58" s="1"/>
      <c r="L58" s="1"/>
      <c r="M58" s="1"/>
      <c r="N58" s="1"/>
    </row>
    <row r="59" spans="1:14" ht="45" x14ac:dyDescent="0.25">
      <c r="A59" s="1" t="s">
        <v>130</v>
      </c>
      <c r="B59" s="1" t="s">
        <v>10</v>
      </c>
      <c r="C59" s="1" t="s">
        <v>131</v>
      </c>
      <c r="D59" s="1" t="s">
        <v>348</v>
      </c>
      <c r="E59" s="1" t="s">
        <v>132</v>
      </c>
      <c r="F59" s="1" t="s">
        <v>27</v>
      </c>
      <c r="G59" s="1"/>
      <c r="H59" s="1" t="s">
        <v>27</v>
      </c>
      <c r="I59" s="1">
        <v>12</v>
      </c>
      <c r="J59" s="1"/>
      <c r="K59" s="1">
        <v>8</v>
      </c>
      <c r="L59" s="1">
        <v>12</v>
      </c>
      <c r="M59" s="1"/>
      <c r="N59" s="1" t="s">
        <v>419</v>
      </c>
    </row>
    <row r="60" spans="1:14" x14ac:dyDescent="0.25">
      <c r="A60" s="1" t="s">
        <v>133</v>
      </c>
      <c r="B60" s="1" t="s">
        <v>10</v>
      </c>
      <c r="C60" s="1" t="s">
        <v>134</v>
      </c>
      <c r="D60" s="1" t="s">
        <v>348</v>
      </c>
      <c r="E60" s="1" t="s">
        <v>135</v>
      </c>
      <c r="F60" s="1" t="s">
        <v>12</v>
      </c>
      <c r="G60" s="1"/>
      <c r="H60" s="1"/>
      <c r="I60" s="1" t="s">
        <v>353</v>
      </c>
      <c r="J60" s="1"/>
      <c r="K60" s="1"/>
      <c r="L60" s="1"/>
      <c r="M60" s="1"/>
      <c r="N60" s="1"/>
    </row>
    <row r="61" spans="1:14" x14ac:dyDescent="0.25">
      <c r="A61" s="1" t="s">
        <v>136</v>
      </c>
      <c r="B61" s="1" t="s">
        <v>10</v>
      </c>
      <c r="C61" s="1" t="s">
        <v>16</v>
      </c>
      <c r="D61" s="1" t="s">
        <v>348</v>
      </c>
      <c r="E61" s="1" t="s">
        <v>137</v>
      </c>
      <c r="F61" s="1" t="s">
        <v>12</v>
      </c>
      <c r="G61" s="1"/>
      <c r="H61" s="1"/>
      <c r="I61" s="1" t="s">
        <v>353</v>
      </c>
      <c r="J61" s="1"/>
      <c r="K61" s="1"/>
      <c r="L61" s="1"/>
      <c r="M61" s="1"/>
      <c r="N61" s="1"/>
    </row>
    <row r="62" spans="1:14" x14ac:dyDescent="0.25">
      <c r="A62" s="1" t="s">
        <v>138</v>
      </c>
      <c r="B62" s="1" t="s">
        <v>10</v>
      </c>
      <c r="C62" s="1" t="s">
        <v>139</v>
      </c>
      <c r="D62" s="1" t="s">
        <v>348</v>
      </c>
      <c r="E62" s="1" t="s">
        <v>140</v>
      </c>
      <c r="F62" s="1" t="s">
        <v>12</v>
      </c>
      <c r="G62" s="1"/>
      <c r="H62" s="1"/>
      <c r="I62" s="1" t="s">
        <v>353</v>
      </c>
      <c r="J62" s="1"/>
      <c r="K62" s="1"/>
      <c r="L62" s="1"/>
      <c r="M62" s="1"/>
      <c r="N62" s="1"/>
    </row>
    <row r="63" spans="1:14" x14ac:dyDescent="0.25">
      <c r="A63" s="1" t="s">
        <v>141</v>
      </c>
      <c r="B63" s="1" t="s">
        <v>10</v>
      </c>
      <c r="C63" s="1" t="s">
        <v>11</v>
      </c>
      <c r="D63" s="1" t="s">
        <v>347</v>
      </c>
      <c r="E63" s="1" t="s">
        <v>142</v>
      </c>
      <c r="F63" s="1" t="s">
        <v>12</v>
      </c>
      <c r="G63" s="1"/>
      <c r="H63" s="1"/>
      <c r="I63" s="1" t="s">
        <v>353</v>
      </c>
      <c r="J63" s="1"/>
      <c r="K63" s="1"/>
      <c r="L63" s="1"/>
      <c r="M63" s="1"/>
      <c r="N63" s="1"/>
    </row>
    <row r="64" spans="1:14" x14ac:dyDescent="0.25">
      <c r="A64" s="1" t="s">
        <v>143</v>
      </c>
      <c r="B64" s="1" t="s">
        <v>10</v>
      </c>
      <c r="C64" s="1" t="s">
        <v>144</v>
      </c>
      <c r="D64" s="1" t="s">
        <v>348</v>
      </c>
      <c r="E64" s="1" t="s">
        <v>145</v>
      </c>
      <c r="F64" s="1" t="s">
        <v>12</v>
      </c>
      <c r="G64" s="1"/>
      <c r="H64" s="1"/>
      <c r="I64" s="1" t="s">
        <v>353</v>
      </c>
      <c r="J64" s="1"/>
      <c r="K64" s="1"/>
      <c r="L64" s="1"/>
      <c r="M64" s="1"/>
      <c r="N64" s="1"/>
    </row>
    <row r="65" spans="1:14" x14ac:dyDescent="0.25">
      <c r="A65" s="1" t="s">
        <v>146</v>
      </c>
      <c r="B65" s="1" t="s">
        <v>10</v>
      </c>
      <c r="C65" s="1" t="s">
        <v>147</v>
      </c>
      <c r="D65" s="1" t="s">
        <v>348</v>
      </c>
      <c r="E65" s="1" t="s">
        <v>148</v>
      </c>
      <c r="F65" s="1" t="s">
        <v>12</v>
      </c>
      <c r="G65" s="1"/>
      <c r="H65" s="1"/>
      <c r="I65" s="1" t="s">
        <v>353</v>
      </c>
      <c r="J65" s="1"/>
      <c r="K65" s="1"/>
      <c r="L65" s="1"/>
      <c r="M65" s="1"/>
      <c r="N65" s="1"/>
    </row>
    <row r="66" spans="1:14" x14ac:dyDescent="0.25">
      <c r="A66" s="1" t="s">
        <v>149</v>
      </c>
      <c r="B66" s="1" t="s">
        <v>10</v>
      </c>
      <c r="C66" s="1" t="s">
        <v>147</v>
      </c>
      <c r="D66" s="1" t="s">
        <v>348</v>
      </c>
      <c r="E66" s="1" t="s">
        <v>150</v>
      </c>
      <c r="F66" s="1" t="s">
        <v>12</v>
      </c>
      <c r="G66" s="1"/>
      <c r="H66" s="1"/>
      <c r="I66" s="1" t="s">
        <v>353</v>
      </c>
      <c r="J66" s="1"/>
      <c r="K66" s="1"/>
      <c r="L66" s="1"/>
      <c r="M66" s="1"/>
      <c r="N66" s="1"/>
    </row>
    <row r="67" spans="1:14" x14ac:dyDescent="0.25">
      <c r="A67" s="1" t="s">
        <v>151</v>
      </c>
      <c r="B67" s="1" t="s">
        <v>10</v>
      </c>
      <c r="C67" s="1" t="s">
        <v>16</v>
      </c>
      <c r="D67" s="1" t="s">
        <v>348</v>
      </c>
      <c r="E67" s="1" t="s">
        <v>152</v>
      </c>
      <c r="F67" s="1" t="s">
        <v>12</v>
      </c>
      <c r="G67" s="1"/>
      <c r="H67" s="1"/>
      <c r="I67" s="1" t="s">
        <v>353</v>
      </c>
      <c r="J67" s="1"/>
      <c r="K67" s="1"/>
      <c r="L67" s="1"/>
      <c r="M67" s="1"/>
      <c r="N67" s="1"/>
    </row>
    <row r="68" spans="1:14" x14ac:dyDescent="0.25">
      <c r="A68" s="1" t="s">
        <v>153</v>
      </c>
      <c r="B68" s="1" t="s">
        <v>10</v>
      </c>
      <c r="C68" s="1" t="s">
        <v>11</v>
      </c>
      <c r="D68" s="1" t="s">
        <v>348</v>
      </c>
      <c r="E68" s="1" t="s">
        <v>154</v>
      </c>
      <c r="F68" s="1" t="s">
        <v>12</v>
      </c>
      <c r="G68" s="1"/>
      <c r="H68" s="1"/>
      <c r="I68" s="1" t="s">
        <v>353</v>
      </c>
      <c r="J68" s="1"/>
      <c r="K68" s="1"/>
      <c r="L68" s="1"/>
      <c r="M68" s="1"/>
      <c r="N68" s="1"/>
    </row>
    <row r="69" spans="1:14" x14ac:dyDescent="0.25">
      <c r="A69" s="1" t="s">
        <v>155</v>
      </c>
      <c r="B69" s="1" t="s">
        <v>10</v>
      </c>
      <c r="C69" s="1" t="s">
        <v>11</v>
      </c>
      <c r="D69" s="1" t="s">
        <v>348</v>
      </c>
      <c r="E69" s="1" t="s">
        <v>154</v>
      </c>
      <c r="F69" s="1" t="s">
        <v>12</v>
      </c>
      <c r="G69" s="1"/>
      <c r="H69" s="1"/>
      <c r="I69" s="1" t="s">
        <v>353</v>
      </c>
      <c r="J69" s="1"/>
      <c r="K69" s="1"/>
      <c r="L69" s="1"/>
      <c r="M69" s="1"/>
      <c r="N69" s="1"/>
    </row>
    <row r="70" spans="1:14" x14ac:dyDescent="0.25">
      <c r="A70" s="1" t="s">
        <v>156</v>
      </c>
      <c r="B70" s="1" t="s">
        <v>10</v>
      </c>
      <c r="C70" s="1" t="s">
        <v>16</v>
      </c>
      <c r="D70" s="1" t="s">
        <v>348</v>
      </c>
      <c r="E70" s="1" t="s">
        <v>157</v>
      </c>
      <c r="F70" s="1" t="s">
        <v>12</v>
      </c>
      <c r="G70" s="1"/>
      <c r="H70" s="1"/>
      <c r="I70" s="1" t="s">
        <v>353</v>
      </c>
      <c r="J70" s="1"/>
      <c r="K70" s="1"/>
      <c r="L70" s="1"/>
      <c r="M70" s="1"/>
      <c r="N70" s="1"/>
    </row>
    <row r="71" spans="1:14" x14ac:dyDescent="0.25">
      <c r="A71" s="1" t="s">
        <v>158</v>
      </c>
      <c r="B71" s="1" t="s">
        <v>10</v>
      </c>
      <c r="C71" s="1" t="s">
        <v>91</v>
      </c>
      <c r="D71" s="1" t="s">
        <v>348</v>
      </c>
      <c r="E71" s="1" t="s">
        <v>159</v>
      </c>
      <c r="F71" s="1" t="s">
        <v>12</v>
      </c>
      <c r="G71" s="1"/>
      <c r="H71" s="1"/>
      <c r="I71" s="1" t="s">
        <v>353</v>
      </c>
      <c r="J71" s="1"/>
      <c r="K71" s="1"/>
      <c r="L71" s="1"/>
      <c r="M71" s="1"/>
      <c r="N71" s="1"/>
    </row>
    <row r="72" spans="1:14" x14ac:dyDescent="0.25">
      <c r="A72" s="1" t="s">
        <v>160</v>
      </c>
      <c r="B72" s="1" t="s">
        <v>10</v>
      </c>
      <c r="C72" s="1" t="s">
        <v>91</v>
      </c>
      <c r="D72" s="1" t="s">
        <v>348</v>
      </c>
      <c r="E72" s="1" t="s">
        <v>161</v>
      </c>
      <c r="F72" s="1" t="s">
        <v>12</v>
      </c>
      <c r="G72" s="1"/>
      <c r="H72" s="1"/>
      <c r="I72" s="1" t="s">
        <v>353</v>
      </c>
      <c r="J72" s="1"/>
      <c r="K72" s="1"/>
      <c r="L72" s="1"/>
      <c r="M72" s="1"/>
      <c r="N72" s="1"/>
    </row>
    <row r="73" spans="1:14" x14ac:dyDescent="0.25">
      <c r="A73" s="1" t="s">
        <v>162</v>
      </c>
      <c r="B73" s="1" t="s">
        <v>10</v>
      </c>
      <c r="C73" s="1" t="s">
        <v>163</v>
      </c>
      <c r="D73" s="1" t="s">
        <v>348</v>
      </c>
      <c r="E73" s="1" t="s">
        <v>164</v>
      </c>
      <c r="F73" s="1" t="s">
        <v>12</v>
      </c>
      <c r="G73" s="1"/>
      <c r="H73" s="1"/>
      <c r="I73" s="1" t="s">
        <v>353</v>
      </c>
      <c r="J73" s="1"/>
      <c r="K73" s="1"/>
      <c r="L73" s="1"/>
      <c r="M73" s="1"/>
      <c r="N73" s="1"/>
    </row>
    <row r="74" spans="1:14" x14ac:dyDescent="0.25">
      <c r="A74" s="1" t="s">
        <v>165</v>
      </c>
      <c r="B74" s="1" t="s">
        <v>10</v>
      </c>
      <c r="C74" s="2" t="s">
        <v>126</v>
      </c>
      <c r="D74" s="2" t="s">
        <v>347</v>
      </c>
      <c r="E74" s="1"/>
      <c r="F74" s="1" t="s">
        <v>12</v>
      </c>
      <c r="G74" s="1" t="s">
        <v>166</v>
      </c>
      <c r="H74" s="1"/>
      <c r="I74" s="1" t="s">
        <v>353</v>
      </c>
      <c r="J74" s="1"/>
      <c r="K74" s="1"/>
      <c r="L74" s="1"/>
      <c r="M74" s="1"/>
      <c r="N74" s="1"/>
    </row>
    <row r="75" spans="1:14" x14ac:dyDescent="0.25">
      <c r="A75" s="1" t="s">
        <v>167</v>
      </c>
      <c r="B75" s="1" t="s">
        <v>10</v>
      </c>
      <c r="C75" s="1" t="s">
        <v>11</v>
      </c>
      <c r="D75" s="1" t="s">
        <v>348</v>
      </c>
      <c r="E75" s="1" t="s">
        <v>168</v>
      </c>
      <c r="F75" s="1" t="s">
        <v>12</v>
      </c>
      <c r="G75" s="1"/>
      <c r="H75" s="1"/>
      <c r="I75" s="1" t="s">
        <v>353</v>
      </c>
      <c r="J75" s="1"/>
      <c r="K75" s="1"/>
      <c r="L75" s="1"/>
      <c r="M75" s="1"/>
      <c r="N75" s="1"/>
    </row>
    <row r="76" spans="1:14" x14ac:dyDescent="0.25">
      <c r="A76" s="1" t="s">
        <v>169</v>
      </c>
      <c r="B76" s="1" t="s">
        <v>10</v>
      </c>
      <c r="C76" s="1" t="s">
        <v>11</v>
      </c>
      <c r="D76" s="1" t="s">
        <v>348</v>
      </c>
      <c r="E76" s="1" t="s">
        <v>170</v>
      </c>
      <c r="F76" s="1" t="s">
        <v>12</v>
      </c>
      <c r="G76" s="1"/>
      <c r="H76" s="1"/>
      <c r="I76" s="1" t="s">
        <v>353</v>
      </c>
      <c r="J76" s="1"/>
      <c r="K76" s="1"/>
      <c r="L76" s="1"/>
      <c r="M76" s="1"/>
      <c r="N76" s="1"/>
    </row>
    <row r="77" spans="1:14" x14ac:dyDescent="0.25">
      <c r="A77" s="1" t="s">
        <v>171</v>
      </c>
      <c r="B77" s="1" t="s">
        <v>10</v>
      </c>
      <c r="C77" s="1" t="s">
        <v>11</v>
      </c>
      <c r="D77" s="1" t="s">
        <v>348</v>
      </c>
      <c r="E77" s="1" t="s">
        <v>172</v>
      </c>
      <c r="F77" s="1" t="s">
        <v>12</v>
      </c>
      <c r="G77" s="1" t="s">
        <v>371</v>
      </c>
      <c r="H77" s="1"/>
      <c r="I77" s="1" t="s">
        <v>353</v>
      </c>
      <c r="J77" s="1"/>
      <c r="K77" s="1"/>
      <c r="L77" s="1"/>
      <c r="M77" s="1"/>
      <c r="N77" s="1"/>
    </row>
    <row r="78" spans="1:14" x14ac:dyDescent="0.25">
      <c r="A78" s="1" t="s">
        <v>173</v>
      </c>
      <c r="B78" s="1" t="s">
        <v>10</v>
      </c>
      <c r="C78" s="1" t="s">
        <v>174</v>
      </c>
      <c r="D78" s="1" t="s">
        <v>348</v>
      </c>
      <c r="E78" s="2" t="s">
        <v>175</v>
      </c>
      <c r="F78" s="1" t="s">
        <v>12</v>
      </c>
      <c r="G78" s="1"/>
      <c r="H78" s="1"/>
      <c r="I78" s="1" t="s">
        <v>353</v>
      </c>
      <c r="J78" s="1"/>
      <c r="K78" s="1"/>
      <c r="L78" s="1"/>
      <c r="M78" s="1"/>
      <c r="N78" s="1"/>
    </row>
    <row r="79" spans="1:14" x14ac:dyDescent="0.25">
      <c r="A79" s="1" t="s">
        <v>176</v>
      </c>
      <c r="B79" s="1" t="s">
        <v>10</v>
      </c>
      <c r="C79" s="1" t="s">
        <v>174</v>
      </c>
      <c r="D79" s="1" t="s">
        <v>348</v>
      </c>
      <c r="E79" s="1" t="s">
        <v>177</v>
      </c>
      <c r="F79" s="1" t="s">
        <v>12</v>
      </c>
      <c r="G79" s="1" t="s">
        <v>371</v>
      </c>
      <c r="H79" s="1"/>
      <c r="I79" s="1" t="s">
        <v>353</v>
      </c>
      <c r="J79" s="1"/>
      <c r="K79" s="1"/>
      <c r="L79" s="1"/>
      <c r="M79" s="1"/>
      <c r="N79" s="1"/>
    </row>
    <row r="80" spans="1:14" x14ac:dyDescent="0.25">
      <c r="A80" s="1" t="s">
        <v>178</v>
      </c>
      <c r="B80" s="1" t="s">
        <v>179</v>
      </c>
      <c r="C80" s="2" t="s">
        <v>180</v>
      </c>
      <c r="D80" s="2" t="s">
        <v>349</v>
      </c>
      <c r="E80" s="1" t="s">
        <v>181</v>
      </c>
      <c r="F80" s="1" t="s">
        <v>12</v>
      </c>
      <c r="G80" s="1"/>
      <c r="H80" s="1"/>
      <c r="I80" s="1" t="b">
        <v>0</v>
      </c>
      <c r="J80" s="1"/>
      <c r="K80" s="1"/>
      <c r="L80" s="1"/>
      <c r="M80" s="1"/>
      <c r="N80" s="1"/>
    </row>
    <row r="81" spans="1:14" ht="45" x14ac:dyDescent="0.25">
      <c r="A81" s="1" t="s">
        <v>182</v>
      </c>
      <c r="B81" s="1" t="s">
        <v>183</v>
      </c>
      <c r="C81" s="1" t="s">
        <v>184</v>
      </c>
      <c r="D81" s="1" t="s">
        <v>348</v>
      </c>
      <c r="E81" s="1"/>
      <c r="F81" s="1" t="s">
        <v>12</v>
      </c>
      <c r="G81" s="1"/>
      <c r="H81" s="1"/>
      <c r="I81" s="8" t="s">
        <v>409</v>
      </c>
      <c r="J81" s="1"/>
      <c r="K81" s="1"/>
      <c r="L81" s="1"/>
      <c r="M81" s="1" t="s">
        <v>185</v>
      </c>
      <c r="N81" s="1"/>
    </row>
    <row r="82" spans="1:14" ht="30" x14ac:dyDescent="0.25">
      <c r="A82" s="1" t="s">
        <v>186</v>
      </c>
      <c r="B82" s="1" t="s">
        <v>183</v>
      </c>
      <c r="C82" s="1" t="s">
        <v>187</v>
      </c>
      <c r="D82" s="1" t="s">
        <v>348</v>
      </c>
      <c r="E82" s="1"/>
      <c r="F82" s="1" t="s">
        <v>12</v>
      </c>
      <c r="G82" s="1"/>
      <c r="H82" s="1"/>
      <c r="I82" s="1" t="s">
        <v>353</v>
      </c>
      <c r="J82" s="1"/>
      <c r="K82" s="1"/>
      <c r="L82" s="1"/>
      <c r="M82" s="1" t="s">
        <v>188</v>
      </c>
      <c r="N82" s="1"/>
    </row>
    <row r="83" spans="1:14" x14ac:dyDescent="0.25">
      <c r="A83" s="1" t="s">
        <v>189</v>
      </c>
      <c r="B83" s="1" t="s">
        <v>183</v>
      </c>
      <c r="C83" s="1" t="s">
        <v>190</v>
      </c>
      <c r="D83" s="1" t="s">
        <v>348</v>
      </c>
      <c r="E83" s="1" t="s">
        <v>191</v>
      </c>
      <c r="F83" s="1" t="s">
        <v>12</v>
      </c>
      <c r="G83" s="1" t="s">
        <v>371</v>
      </c>
      <c r="H83" s="1"/>
      <c r="I83" s="1">
        <v>1</v>
      </c>
      <c r="J83" s="1"/>
      <c r="K83" s="1"/>
      <c r="L83" s="1"/>
      <c r="M83" s="1"/>
      <c r="N83" s="1"/>
    </row>
    <row r="84" spans="1:14" x14ac:dyDescent="0.25">
      <c r="A84" s="1" t="s">
        <v>192</v>
      </c>
      <c r="B84" s="1" t="s">
        <v>183</v>
      </c>
      <c r="C84" s="1" t="s">
        <v>16</v>
      </c>
      <c r="D84" s="1" t="s">
        <v>348</v>
      </c>
      <c r="E84" s="1"/>
      <c r="F84" s="1" t="s">
        <v>12</v>
      </c>
      <c r="G84" s="1" t="s">
        <v>371</v>
      </c>
      <c r="H84" s="1"/>
      <c r="I84" s="1" t="s">
        <v>353</v>
      </c>
      <c r="J84" s="1"/>
      <c r="K84" s="1"/>
      <c r="L84" s="1"/>
      <c r="M84" s="1"/>
      <c r="N84" s="1"/>
    </row>
    <row r="85" spans="1:14" x14ac:dyDescent="0.25">
      <c r="A85" s="1" t="s">
        <v>193</v>
      </c>
      <c r="B85" s="1" t="s">
        <v>183</v>
      </c>
      <c r="C85" s="1" t="s">
        <v>16</v>
      </c>
      <c r="D85" s="1" t="s">
        <v>348</v>
      </c>
      <c r="E85" s="1"/>
      <c r="F85" s="1" t="s">
        <v>12</v>
      </c>
      <c r="G85" s="1" t="s">
        <v>371</v>
      </c>
      <c r="H85" s="1"/>
      <c r="I85" s="1" t="s">
        <v>353</v>
      </c>
      <c r="J85" s="1"/>
      <c r="K85" s="1"/>
      <c r="L85" s="1"/>
      <c r="M85" s="1"/>
      <c r="N85" s="1"/>
    </row>
    <row r="86" spans="1:14" x14ac:dyDescent="0.25">
      <c r="A86" s="1" t="s">
        <v>194</v>
      </c>
      <c r="B86" s="1" t="s">
        <v>183</v>
      </c>
      <c r="C86" s="1" t="s">
        <v>195</v>
      </c>
      <c r="D86" s="1" t="s">
        <v>348</v>
      </c>
      <c r="E86" s="1" t="s">
        <v>196</v>
      </c>
      <c r="F86" s="1" t="s">
        <v>12</v>
      </c>
      <c r="G86" s="1" t="s">
        <v>371</v>
      </c>
      <c r="H86" s="1"/>
      <c r="I86" s="1" t="s">
        <v>353</v>
      </c>
      <c r="J86" s="1"/>
      <c r="K86" s="1"/>
      <c r="L86" s="1"/>
      <c r="M86" s="1"/>
      <c r="N86" s="1"/>
    </row>
    <row r="87" spans="1:14" x14ac:dyDescent="0.25">
      <c r="A87" s="1" t="s">
        <v>197</v>
      </c>
      <c r="B87" s="1" t="s">
        <v>183</v>
      </c>
      <c r="C87" s="1" t="s">
        <v>198</v>
      </c>
      <c r="D87" s="1" t="s">
        <v>348</v>
      </c>
      <c r="E87" s="1" t="s">
        <v>196</v>
      </c>
      <c r="F87" s="1" t="s">
        <v>12</v>
      </c>
      <c r="G87" s="1" t="s">
        <v>371</v>
      </c>
      <c r="H87" s="1"/>
      <c r="I87" s="1" t="s">
        <v>353</v>
      </c>
      <c r="J87" s="1"/>
      <c r="K87" s="1"/>
      <c r="L87" s="1"/>
      <c r="M87" s="1"/>
      <c r="N87" s="1"/>
    </row>
    <row r="88" spans="1:14" x14ac:dyDescent="0.25">
      <c r="A88" s="1" t="s">
        <v>199</v>
      </c>
      <c r="B88" s="1" t="s">
        <v>183</v>
      </c>
      <c r="C88" s="1" t="s">
        <v>11</v>
      </c>
      <c r="D88" s="1" t="s">
        <v>349</v>
      </c>
      <c r="E88" s="1" t="s">
        <v>200</v>
      </c>
      <c r="F88" s="1" t="s">
        <v>12</v>
      </c>
      <c r="G88" s="1"/>
      <c r="H88" s="1"/>
      <c r="I88" s="1" t="b">
        <v>0</v>
      </c>
      <c r="J88" s="1"/>
      <c r="K88" s="1"/>
      <c r="L88" s="1"/>
      <c r="M88" s="1"/>
      <c r="N88" s="1"/>
    </row>
    <row r="89" spans="1:14" x14ac:dyDescent="0.25">
      <c r="A89" s="1" t="s">
        <v>201</v>
      </c>
      <c r="B89" s="1" t="s">
        <v>183</v>
      </c>
      <c r="C89" s="1" t="s">
        <v>202</v>
      </c>
      <c r="D89" s="1" t="s">
        <v>348</v>
      </c>
      <c r="E89" s="1" t="s">
        <v>203</v>
      </c>
      <c r="F89" s="1" t="s">
        <v>12</v>
      </c>
      <c r="G89" s="1" t="s">
        <v>204</v>
      </c>
      <c r="H89" s="1"/>
      <c r="I89" s="1" t="s">
        <v>353</v>
      </c>
      <c r="J89" s="1"/>
      <c r="K89" s="1"/>
      <c r="L89" s="1"/>
      <c r="M89" s="1"/>
      <c r="N89" s="1"/>
    </row>
    <row r="90" spans="1:14" x14ac:dyDescent="0.25">
      <c r="A90" s="1" t="s">
        <v>205</v>
      </c>
      <c r="B90" s="1" t="s">
        <v>183</v>
      </c>
      <c r="C90" s="1" t="s">
        <v>11</v>
      </c>
      <c r="D90" s="1" t="s">
        <v>347</v>
      </c>
      <c r="E90" s="1"/>
      <c r="F90" s="1" t="s">
        <v>12</v>
      </c>
      <c r="G90" s="1" t="s">
        <v>204</v>
      </c>
      <c r="H90" s="1"/>
      <c r="I90" s="1" t="s">
        <v>353</v>
      </c>
      <c r="J90" s="1"/>
      <c r="K90" s="1"/>
      <c r="L90" s="1"/>
      <c r="M90" s="1"/>
      <c r="N90" s="1"/>
    </row>
    <row r="91" spans="1:14" x14ac:dyDescent="0.25">
      <c r="A91" s="1" t="s">
        <v>206</v>
      </c>
      <c r="B91" s="1" t="s">
        <v>183</v>
      </c>
      <c r="C91" s="1" t="s">
        <v>11</v>
      </c>
      <c r="D91" s="1" t="s">
        <v>349</v>
      </c>
      <c r="E91" s="1" t="s">
        <v>207</v>
      </c>
      <c r="F91" s="1" t="s">
        <v>12</v>
      </c>
      <c r="G91" s="1" t="s">
        <v>208</v>
      </c>
      <c r="H91" s="1"/>
      <c r="I91" s="1" t="b">
        <v>1</v>
      </c>
      <c r="J91" s="1"/>
      <c r="K91" s="1"/>
      <c r="L91" s="1"/>
      <c r="M91" s="1"/>
      <c r="N91" s="1"/>
    </row>
    <row r="92" spans="1:14" x14ac:dyDescent="0.25">
      <c r="A92" s="1" t="s">
        <v>209</v>
      </c>
      <c r="B92" s="1" t="s">
        <v>183</v>
      </c>
      <c r="C92" s="1" t="s">
        <v>11</v>
      </c>
      <c r="D92" s="1" t="s">
        <v>349</v>
      </c>
      <c r="E92" s="1" t="s">
        <v>210</v>
      </c>
      <c r="F92" s="1" t="s">
        <v>12</v>
      </c>
      <c r="G92" s="1"/>
      <c r="H92" s="1"/>
      <c r="I92" s="1" t="b">
        <v>0</v>
      </c>
      <c r="J92" s="1"/>
      <c r="K92" s="1"/>
      <c r="L92" s="1"/>
      <c r="M92" s="1"/>
      <c r="N92" s="1"/>
    </row>
    <row r="93" spans="1:14" x14ac:dyDescent="0.25">
      <c r="A93" s="1" t="s">
        <v>211</v>
      </c>
      <c r="B93" s="1" t="s">
        <v>183</v>
      </c>
      <c r="C93" s="1" t="s">
        <v>11</v>
      </c>
      <c r="D93" s="1" t="s">
        <v>349</v>
      </c>
      <c r="E93" s="1" t="s">
        <v>212</v>
      </c>
      <c r="F93" s="1" t="s">
        <v>12</v>
      </c>
      <c r="G93" s="1"/>
      <c r="H93" s="1"/>
      <c r="I93" s="1" t="b">
        <v>1</v>
      </c>
      <c r="J93" s="1"/>
      <c r="K93" s="1"/>
      <c r="L93" s="1"/>
      <c r="M93" s="1"/>
      <c r="N93" s="1"/>
    </row>
    <row r="94" spans="1:14" x14ac:dyDescent="0.25">
      <c r="A94" s="1" t="s">
        <v>213</v>
      </c>
      <c r="B94" s="1" t="s">
        <v>183</v>
      </c>
      <c r="C94" s="1" t="s">
        <v>214</v>
      </c>
      <c r="D94" s="1" t="s">
        <v>348</v>
      </c>
      <c r="E94" s="1" t="s">
        <v>215</v>
      </c>
      <c r="F94" s="1" t="s">
        <v>27</v>
      </c>
      <c r="G94" s="1"/>
      <c r="H94" s="1" t="s">
        <v>417</v>
      </c>
      <c r="I94" s="1">
        <v>25</v>
      </c>
      <c r="J94" s="1"/>
      <c r="K94" s="1">
        <v>20</v>
      </c>
      <c r="L94" s="1">
        <v>100</v>
      </c>
      <c r="M94" s="1"/>
      <c r="N94" s="1"/>
    </row>
    <row r="95" spans="1:14" x14ac:dyDescent="0.25">
      <c r="A95" s="1" t="s">
        <v>216</v>
      </c>
      <c r="B95" s="1" t="s">
        <v>183</v>
      </c>
      <c r="C95" s="1" t="s">
        <v>11</v>
      </c>
      <c r="D95" s="1" t="s">
        <v>349</v>
      </c>
      <c r="E95" s="1" t="s">
        <v>217</v>
      </c>
      <c r="F95" s="1" t="s">
        <v>12</v>
      </c>
      <c r="G95" s="1" t="s">
        <v>358</v>
      </c>
      <c r="H95" s="1"/>
      <c r="I95" s="1" t="b">
        <v>1</v>
      </c>
      <c r="J95" s="1"/>
      <c r="K95" s="1"/>
      <c r="L95" s="1"/>
      <c r="M95" s="1"/>
      <c r="N95" s="1"/>
    </row>
    <row r="96" spans="1:14" ht="75" x14ac:dyDescent="0.25">
      <c r="A96" s="1" t="s">
        <v>218</v>
      </c>
      <c r="B96" s="1" t="s">
        <v>183</v>
      </c>
      <c r="C96" s="1" t="s">
        <v>219</v>
      </c>
      <c r="D96" s="1" t="s">
        <v>347</v>
      </c>
      <c r="E96" s="1" t="s">
        <v>220</v>
      </c>
      <c r="F96" s="1" t="s">
        <v>12</v>
      </c>
      <c r="G96" s="1" t="s">
        <v>406</v>
      </c>
      <c r="H96" s="1"/>
      <c r="I96" s="8">
        <v>36</v>
      </c>
      <c r="J96" s="1"/>
      <c r="K96" s="1"/>
      <c r="L96" s="1"/>
      <c r="M96" s="1"/>
      <c r="N96" s="1" t="s">
        <v>458</v>
      </c>
    </row>
    <row r="97" spans="1:14" x14ac:dyDescent="0.25">
      <c r="A97" s="1" t="s">
        <v>221</v>
      </c>
      <c r="B97" s="1" t="s">
        <v>222</v>
      </c>
      <c r="C97" s="1" t="s">
        <v>11</v>
      </c>
      <c r="D97" s="1" t="s">
        <v>348</v>
      </c>
      <c r="E97" s="1" t="s">
        <v>223</v>
      </c>
      <c r="F97" s="1" t="s">
        <v>12</v>
      </c>
      <c r="G97" s="1"/>
      <c r="H97" s="1"/>
      <c r="I97" s="1" t="s">
        <v>356</v>
      </c>
      <c r="J97" s="1"/>
      <c r="K97" s="1"/>
      <c r="L97" s="1"/>
      <c r="M97" s="1"/>
      <c r="N97" s="1"/>
    </row>
    <row r="98" spans="1:14" x14ac:dyDescent="0.25">
      <c r="A98" s="1" t="s">
        <v>224</v>
      </c>
      <c r="B98" s="1" t="s">
        <v>222</v>
      </c>
      <c r="C98" s="1" t="s">
        <v>11</v>
      </c>
      <c r="D98" s="1" t="s">
        <v>347</v>
      </c>
      <c r="E98" s="1" t="s">
        <v>225</v>
      </c>
      <c r="F98" s="1" t="s">
        <v>12</v>
      </c>
      <c r="G98" s="1"/>
      <c r="H98" s="1"/>
      <c r="I98" s="1" t="s">
        <v>355</v>
      </c>
      <c r="J98" s="1"/>
      <c r="K98" s="1"/>
      <c r="L98" s="1"/>
      <c r="M98" s="1"/>
      <c r="N98" s="1"/>
    </row>
    <row r="99" spans="1:14" ht="45" x14ac:dyDescent="0.25">
      <c r="A99" s="1" t="s">
        <v>226</v>
      </c>
      <c r="B99" s="1" t="s">
        <v>222</v>
      </c>
      <c r="C99" s="1" t="s">
        <v>11</v>
      </c>
      <c r="D99" s="1" t="s">
        <v>347</v>
      </c>
      <c r="E99" s="1" t="s">
        <v>227</v>
      </c>
      <c r="F99" s="1" t="s">
        <v>12</v>
      </c>
      <c r="G99" s="1"/>
      <c r="H99" s="1"/>
      <c r="I99" s="1" t="s">
        <v>357</v>
      </c>
      <c r="J99" s="1"/>
      <c r="K99" s="1"/>
      <c r="L99" s="1"/>
      <c r="M99" s="1"/>
      <c r="N99" s="1"/>
    </row>
    <row r="100" spans="1:14" x14ac:dyDescent="0.25">
      <c r="A100" s="1" t="s">
        <v>228</v>
      </c>
      <c r="B100" s="1" t="s">
        <v>222</v>
      </c>
      <c r="C100" s="1" t="s">
        <v>11</v>
      </c>
      <c r="D100" s="1" t="s">
        <v>347</v>
      </c>
      <c r="E100" s="1" t="s">
        <v>227</v>
      </c>
      <c r="F100" s="1" t="s">
        <v>12</v>
      </c>
      <c r="G100" s="1" t="s">
        <v>350</v>
      </c>
      <c r="H100" s="1"/>
      <c r="I100" s="1"/>
      <c r="J100" s="1"/>
      <c r="K100" s="1"/>
      <c r="L100" s="1"/>
      <c r="M100" s="1"/>
      <c r="N100" s="1"/>
    </row>
    <row r="101" spans="1:14" x14ac:dyDescent="0.25">
      <c r="A101" s="1" t="s">
        <v>229</v>
      </c>
      <c r="B101" s="1" t="s">
        <v>222</v>
      </c>
      <c r="C101" s="1" t="s">
        <v>11</v>
      </c>
      <c r="D101" s="1" t="s">
        <v>349</v>
      </c>
      <c r="E101" s="1" t="s">
        <v>230</v>
      </c>
      <c r="F101" s="1" t="s">
        <v>12</v>
      </c>
      <c r="G101" s="1"/>
      <c r="H101" s="1"/>
      <c r="I101" s="1" t="b">
        <v>0</v>
      </c>
      <c r="J101" s="1"/>
      <c r="K101" s="1"/>
      <c r="L101" s="1"/>
      <c r="M101" s="1"/>
      <c r="N101" s="1"/>
    </row>
    <row r="102" spans="1:14" x14ac:dyDescent="0.25">
      <c r="A102" s="1" t="s">
        <v>231</v>
      </c>
      <c r="B102" s="1" t="s">
        <v>222</v>
      </c>
      <c r="C102" s="1" t="s">
        <v>11</v>
      </c>
      <c r="D102" s="1" t="s">
        <v>349</v>
      </c>
      <c r="E102" s="1" t="s">
        <v>232</v>
      </c>
      <c r="F102" s="1" t="s">
        <v>12</v>
      </c>
      <c r="G102" s="1"/>
      <c r="H102" s="1"/>
      <c r="I102" s="1" t="b">
        <v>1</v>
      </c>
      <c r="J102" s="1"/>
      <c r="K102" s="1"/>
      <c r="L102" s="1"/>
      <c r="M102" s="1"/>
      <c r="N102" s="1"/>
    </row>
    <row r="103" spans="1:14" ht="75" x14ac:dyDescent="0.25">
      <c r="A103" s="1" t="s">
        <v>233</v>
      </c>
      <c r="B103" s="1" t="s">
        <v>222</v>
      </c>
      <c r="C103" s="1" t="s">
        <v>11</v>
      </c>
      <c r="D103" s="1" t="s">
        <v>347</v>
      </c>
      <c r="E103" s="1" t="s">
        <v>234</v>
      </c>
      <c r="F103" s="1" t="s">
        <v>12</v>
      </c>
      <c r="G103" s="1" t="s">
        <v>362</v>
      </c>
      <c r="H103" s="1"/>
      <c r="I103" s="1">
        <v>10</v>
      </c>
      <c r="J103" s="1"/>
      <c r="K103" s="1"/>
      <c r="L103" s="1"/>
      <c r="M103" s="1"/>
      <c r="N103" s="1"/>
    </row>
    <row r="104" spans="1:14" x14ac:dyDescent="0.25">
      <c r="A104" s="1" t="s">
        <v>235</v>
      </c>
      <c r="B104" s="1" t="s">
        <v>222</v>
      </c>
      <c r="C104" s="1" t="s">
        <v>11</v>
      </c>
      <c r="D104" s="1" t="s">
        <v>349</v>
      </c>
      <c r="E104" s="1" t="s">
        <v>236</v>
      </c>
      <c r="F104" s="1" t="s">
        <v>12</v>
      </c>
      <c r="G104" s="1" t="s">
        <v>350</v>
      </c>
      <c r="H104" s="1"/>
      <c r="I104" s="1" t="b">
        <v>0</v>
      </c>
      <c r="J104" s="1"/>
      <c r="K104" s="1"/>
      <c r="L104" s="1"/>
      <c r="M104" s="1"/>
      <c r="N104" s="1"/>
    </row>
    <row r="105" spans="1:14" ht="60" x14ac:dyDescent="0.25">
      <c r="A105" s="1" t="s">
        <v>237</v>
      </c>
      <c r="B105" s="1" t="s">
        <v>222</v>
      </c>
      <c r="C105" s="2" t="s">
        <v>126</v>
      </c>
      <c r="D105" s="2" t="s">
        <v>348</v>
      </c>
      <c r="E105" s="1" t="s">
        <v>373</v>
      </c>
      <c r="F105" s="1" t="s">
        <v>27</v>
      </c>
      <c r="G105" s="1"/>
      <c r="H105" s="1"/>
      <c r="I105" s="1">
        <v>0.1</v>
      </c>
      <c r="J105" s="1"/>
      <c r="K105" s="1">
        <v>7.0000000000000007E-2</v>
      </c>
      <c r="L105" s="1">
        <v>0.15</v>
      </c>
      <c r="M105" s="1" t="s">
        <v>238</v>
      </c>
      <c r="N105" s="1" t="s">
        <v>341</v>
      </c>
    </row>
    <row r="106" spans="1:14" x14ac:dyDescent="0.25">
      <c r="A106" s="1" t="s">
        <v>239</v>
      </c>
      <c r="B106" s="1" t="s">
        <v>222</v>
      </c>
      <c r="C106" s="2" t="s">
        <v>126</v>
      </c>
      <c r="D106" s="2" t="s">
        <v>348</v>
      </c>
      <c r="E106" s="1" t="s">
        <v>374</v>
      </c>
      <c r="F106" s="1" t="s">
        <v>27</v>
      </c>
      <c r="G106" s="1"/>
      <c r="H106" s="1"/>
      <c r="I106" s="1">
        <v>0.06</v>
      </c>
      <c r="J106" s="1"/>
      <c r="K106" s="1">
        <v>0.04</v>
      </c>
      <c r="L106" s="1">
        <v>0.15</v>
      </c>
      <c r="M106" s="1" t="s">
        <v>88</v>
      </c>
      <c r="N106" s="1" t="s">
        <v>341</v>
      </c>
    </row>
    <row r="107" spans="1:14" x14ac:dyDescent="0.25">
      <c r="A107" s="1" t="s">
        <v>240</v>
      </c>
      <c r="B107" s="1" t="s">
        <v>222</v>
      </c>
      <c r="C107" s="2" t="s">
        <v>126</v>
      </c>
      <c r="D107" s="2" t="s">
        <v>348</v>
      </c>
      <c r="E107" s="1" t="s">
        <v>241</v>
      </c>
      <c r="F107" s="1" t="s">
        <v>12</v>
      </c>
      <c r="G107" s="1" t="s">
        <v>372</v>
      </c>
      <c r="H107" s="1"/>
      <c r="I107" s="1" t="s">
        <v>353</v>
      </c>
      <c r="J107" s="1"/>
      <c r="K107" s="1"/>
      <c r="L107" s="1"/>
      <c r="M107" s="1" t="s">
        <v>88</v>
      </c>
      <c r="N107" s="1" t="s">
        <v>341</v>
      </c>
    </row>
    <row r="108" spans="1:14" x14ac:dyDescent="0.25">
      <c r="A108" s="1" t="s">
        <v>242</v>
      </c>
      <c r="B108" s="1" t="s">
        <v>222</v>
      </c>
      <c r="C108" s="2" t="s">
        <v>126</v>
      </c>
      <c r="D108" s="2" t="s">
        <v>348</v>
      </c>
      <c r="E108" s="1" t="s">
        <v>243</v>
      </c>
      <c r="F108" s="1" t="s">
        <v>12</v>
      </c>
      <c r="G108" s="1" t="s">
        <v>372</v>
      </c>
      <c r="H108" s="1"/>
      <c r="I108" s="1" t="s">
        <v>353</v>
      </c>
      <c r="J108" s="1"/>
      <c r="K108" s="1"/>
      <c r="L108" s="1"/>
      <c r="M108" s="1" t="s">
        <v>88</v>
      </c>
      <c r="N108" s="1" t="s">
        <v>341</v>
      </c>
    </row>
    <row r="109" spans="1:14" x14ac:dyDescent="0.25">
      <c r="A109" s="1" t="s">
        <v>244</v>
      </c>
      <c r="B109" s="1" t="s">
        <v>222</v>
      </c>
      <c r="C109" s="2" t="s">
        <v>126</v>
      </c>
      <c r="D109" s="2" t="s">
        <v>348</v>
      </c>
      <c r="E109" s="1" t="s">
        <v>245</v>
      </c>
      <c r="F109" s="1" t="s">
        <v>12</v>
      </c>
      <c r="G109" s="1" t="s">
        <v>372</v>
      </c>
      <c r="H109" s="1"/>
      <c r="I109" s="1" t="s">
        <v>353</v>
      </c>
      <c r="J109" s="1"/>
      <c r="K109" s="1"/>
      <c r="L109" s="1"/>
      <c r="M109" s="1" t="s">
        <v>88</v>
      </c>
      <c r="N109" s="1" t="s">
        <v>341</v>
      </c>
    </row>
    <row r="110" spans="1:14" x14ac:dyDescent="0.25">
      <c r="A110" s="1" t="s">
        <v>246</v>
      </c>
      <c r="B110" s="1" t="s">
        <v>222</v>
      </c>
      <c r="C110" s="2" t="s">
        <v>126</v>
      </c>
      <c r="D110" s="2" t="s">
        <v>348</v>
      </c>
      <c r="E110" s="1" t="s">
        <v>247</v>
      </c>
      <c r="F110" s="1" t="s">
        <v>12</v>
      </c>
      <c r="G110" s="1" t="s">
        <v>372</v>
      </c>
      <c r="H110" s="1"/>
      <c r="I110" s="1" t="s">
        <v>353</v>
      </c>
      <c r="J110" s="1"/>
      <c r="K110" s="1"/>
      <c r="L110" s="1"/>
      <c r="M110" s="1" t="s">
        <v>88</v>
      </c>
      <c r="N110" s="1" t="s">
        <v>341</v>
      </c>
    </row>
    <row r="111" spans="1:14" x14ac:dyDescent="0.25">
      <c r="A111" s="1" t="s">
        <v>248</v>
      </c>
      <c r="B111" s="1" t="s">
        <v>249</v>
      </c>
      <c r="C111" s="1" t="s">
        <v>91</v>
      </c>
      <c r="D111" s="1" t="s">
        <v>348</v>
      </c>
      <c r="E111" s="1" t="s">
        <v>250</v>
      </c>
      <c r="F111" s="1" t="s">
        <v>12</v>
      </c>
      <c r="G111" s="1" t="s">
        <v>410</v>
      </c>
      <c r="H111" s="1"/>
      <c r="I111" s="1" t="s">
        <v>450</v>
      </c>
      <c r="J111" s="1"/>
      <c r="K111" s="1"/>
      <c r="L111" s="1"/>
      <c r="M111" s="1"/>
      <c r="N111" s="1"/>
    </row>
    <row r="112" spans="1:14" x14ac:dyDescent="0.25">
      <c r="A112" s="1" t="s">
        <v>251</v>
      </c>
      <c r="B112" s="1" t="s">
        <v>249</v>
      </c>
      <c r="C112" s="1" t="s">
        <v>11</v>
      </c>
      <c r="D112" s="1" t="s">
        <v>347</v>
      </c>
      <c r="E112" s="1" t="s">
        <v>252</v>
      </c>
      <c r="F112" s="1" t="s">
        <v>12</v>
      </c>
      <c r="G112" s="1" t="s">
        <v>410</v>
      </c>
      <c r="H112" s="1"/>
      <c r="I112" s="1">
        <v>170</v>
      </c>
      <c r="J112" s="1"/>
      <c r="K112" s="1"/>
      <c r="L112" s="1"/>
      <c r="M112" s="1"/>
      <c r="N112" s="1"/>
    </row>
    <row r="113" spans="1:14" ht="30" x14ac:dyDescent="0.25">
      <c r="A113" s="1" t="s">
        <v>253</v>
      </c>
      <c r="B113" s="1" t="s">
        <v>249</v>
      </c>
      <c r="C113" s="1" t="s">
        <v>375</v>
      </c>
      <c r="D113" s="1" t="s">
        <v>348</v>
      </c>
      <c r="E113" s="1" t="s">
        <v>254</v>
      </c>
      <c r="F113" s="1" t="s">
        <v>27</v>
      </c>
      <c r="G113" s="1" t="s">
        <v>359</v>
      </c>
      <c r="H113" s="1"/>
      <c r="I113" s="1">
        <v>420</v>
      </c>
      <c r="J113" s="1"/>
      <c r="K113" s="1">
        <v>300</v>
      </c>
      <c r="L113" s="1">
        <v>600</v>
      </c>
      <c r="M113" s="1" t="s">
        <v>255</v>
      </c>
      <c r="N113" s="1"/>
    </row>
    <row r="114" spans="1:14" ht="30" x14ac:dyDescent="0.25">
      <c r="A114" s="1" t="s">
        <v>256</v>
      </c>
      <c r="B114" s="1" t="s">
        <v>249</v>
      </c>
      <c r="C114" s="1" t="s">
        <v>257</v>
      </c>
      <c r="D114" s="1" t="s">
        <v>348</v>
      </c>
      <c r="E114" s="1" t="s">
        <v>258</v>
      </c>
      <c r="F114" s="1" t="s">
        <v>27</v>
      </c>
      <c r="G114" s="1" t="s">
        <v>359</v>
      </c>
      <c r="H114" s="1" t="s">
        <v>27</v>
      </c>
      <c r="I114" s="1">
        <v>1.65</v>
      </c>
      <c r="J114" s="1"/>
      <c r="K114" s="1">
        <v>0.3</v>
      </c>
      <c r="L114" s="1">
        <v>3</v>
      </c>
      <c r="M114" s="1" t="s">
        <v>255</v>
      </c>
      <c r="N114" s="1"/>
    </row>
    <row r="115" spans="1:14" x14ac:dyDescent="0.25">
      <c r="A115" s="1" t="s">
        <v>259</v>
      </c>
      <c r="B115" s="1" t="s">
        <v>249</v>
      </c>
      <c r="C115" s="1" t="s">
        <v>376</v>
      </c>
      <c r="D115" s="1" t="s">
        <v>348</v>
      </c>
      <c r="E115" s="1" t="s">
        <v>377</v>
      </c>
      <c r="F115" s="1" t="s">
        <v>12</v>
      </c>
      <c r="G115" s="1" t="s">
        <v>378</v>
      </c>
      <c r="H115" s="1"/>
      <c r="I115" s="1">
        <v>210</v>
      </c>
      <c r="J115" s="1"/>
      <c r="K115" s="1"/>
      <c r="L115" s="1"/>
      <c r="M115" s="1"/>
      <c r="N115" s="1"/>
    </row>
    <row r="116" spans="1:14" x14ac:dyDescent="0.25">
      <c r="A116" s="1" t="s">
        <v>260</v>
      </c>
      <c r="B116" s="1" t="s">
        <v>183</v>
      </c>
      <c r="C116" s="1"/>
      <c r="D116" s="1"/>
      <c r="E116" s="1" t="s">
        <v>261</v>
      </c>
      <c r="F116" s="1" t="s">
        <v>12</v>
      </c>
      <c r="G116" s="1" t="s">
        <v>262</v>
      </c>
      <c r="H116" s="1"/>
      <c r="I116" s="1" t="s">
        <v>354</v>
      </c>
      <c r="J116" s="1"/>
      <c r="K116" s="1"/>
      <c r="L116" s="1"/>
      <c r="M116" s="1"/>
      <c r="N116" s="1"/>
    </row>
    <row r="117" spans="1:14" ht="30" x14ac:dyDescent="0.25">
      <c r="A117" s="1" t="s">
        <v>263</v>
      </c>
      <c r="B117" s="1" t="s">
        <v>264</v>
      </c>
      <c r="C117" s="1"/>
      <c r="D117" s="1"/>
      <c r="E117" s="1" t="s">
        <v>265</v>
      </c>
      <c r="F117" s="1" t="s">
        <v>12</v>
      </c>
      <c r="G117" s="1" t="s">
        <v>266</v>
      </c>
      <c r="H117" s="1"/>
      <c r="I117" s="1" t="s">
        <v>11</v>
      </c>
      <c r="J117" s="1"/>
      <c r="K117" s="1"/>
      <c r="L117" s="1"/>
      <c r="M117" s="1"/>
      <c r="N117" s="1"/>
    </row>
    <row r="118" spans="1:14" x14ac:dyDescent="0.25">
      <c r="A118" s="1" t="s">
        <v>267</v>
      </c>
      <c r="B118" s="1" t="s">
        <v>268</v>
      </c>
      <c r="C118" s="1"/>
      <c r="D118" s="1"/>
      <c r="E118" s="1" t="s">
        <v>269</v>
      </c>
      <c r="F118" s="1" t="s">
        <v>12</v>
      </c>
      <c r="G118" s="1"/>
      <c r="H118" s="1"/>
      <c r="I118" s="1" t="s">
        <v>354</v>
      </c>
      <c r="J118" s="1"/>
      <c r="K118" s="1"/>
      <c r="L118" s="1"/>
      <c r="M118" s="1"/>
      <c r="N118" s="1"/>
    </row>
    <row r="119" spans="1:14" x14ac:dyDescent="0.25">
      <c r="A119" s="1" t="s">
        <v>270</v>
      </c>
      <c r="B119" s="1" t="s">
        <v>271</v>
      </c>
      <c r="C119" s="1" t="s">
        <v>174</v>
      </c>
      <c r="D119" s="1" t="s">
        <v>348</v>
      </c>
      <c r="E119" s="1" t="s">
        <v>174</v>
      </c>
      <c r="F119" s="1" t="s">
        <v>12</v>
      </c>
      <c r="G119" s="1" t="s">
        <v>360</v>
      </c>
      <c r="H119" s="1"/>
      <c r="I119" s="1" t="s">
        <v>353</v>
      </c>
      <c r="J119" s="1"/>
      <c r="K119" s="1"/>
      <c r="L119" s="1"/>
      <c r="M119" s="1"/>
      <c r="N119" s="1"/>
    </row>
    <row r="120" spans="1:14" x14ac:dyDescent="0.25">
      <c r="A120" s="1" t="s">
        <v>272</v>
      </c>
      <c r="B120" s="1" t="s">
        <v>271</v>
      </c>
      <c r="C120" s="1" t="s">
        <v>174</v>
      </c>
      <c r="D120" s="1" t="s">
        <v>348</v>
      </c>
      <c r="E120" s="1" t="s">
        <v>174</v>
      </c>
      <c r="F120" s="1" t="s">
        <v>12</v>
      </c>
      <c r="G120" s="1" t="s">
        <v>360</v>
      </c>
      <c r="H120" s="1"/>
      <c r="I120" s="1" t="s">
        <v>353</v>
      </c>
      <c r="J120" s="1"/>
      <c r="K120" s="1"/>
      <c r="L120" s="1"/>
      <c r="M120" s="1"/>
      <c r="N120" s="1"/>
    </row>
    <row r="121" spans="1:14" x14ac:dyDescent="0.25">
      <c r="A121" s="1" t="s">
        <v>383</v>
      </c>
      <c r="B121" s="1" t="s">
        <v>273</v>
      </c>
      <c r="C121" s="1"/>
      <c r="D121" s="1" t="s">
        <v>348</v>
      </c>
      <c r="E121" s="6" t="s">
        <v>392</v>
      </c>
      <c r="F121" s="1" t="s">
        <v>27</v>
      </c>
      <c r="G121" s="1" t="s">
        <v>359</v>
      </c>
      <c r="H121" s="1"/>
      <c r="I121" s="1">
        <v>4.3999999999999997E-2</v>
      </c>
      <c r="J121" s="1"/>
      <c r="K121" s="1"/>
      <c r="L121" s="1"/>
      <c r="M121" s="1"/>
      <c r="N121" s="1"/>
    </row>
    <row r="122" spans="1:14" x14ac:dyDescent="0.25">
      <c r="A122" s="1" t="s">
        <v>384</v>
      </c>
      <c r="B122" s="1" t="s">
        <v>273</v>
      </c>
      <c r="C122" s="1"/>
      <c r="D122" s="1" t="s">
        <v>348</v>
      </c>
      <c r="E122" s="1"/>
      <c r="F122" s="1" t="s">
        <v>27</v>
      </c>
      <c r="G122" s="1" t="s">
        <v>359</v>
      </c>
      <c r="H122" s="1"/>
      <c r="I122" s="1">
        <v>0.20499999999999999</v>
      </c>
      <c r="J122" s="1"/>
      <c r="K122" s="1"/>
      <c r="L122" s="1"/>
      <c r="M122" s="1"/>
      <c r="N122" s="1"/>
    </row>
    <row r="123" spans="1:14" ht="30" x14ac:dyDescent="0.25">
      <c r="A123" s="1" t="s">
        <v>385</v>
      </c>
      <c r="B123" s="1" t="s">
        <v>273</v>
      </c>
      <c r="C123" s="1"/>
      <c r="D123" s="1" t="s">
        <v>348</v>
      </c>
      <c r="E123" s="6" t="s">
        <v>393</v>
      </c>
      <c r="F123" s="1" t="s">
        <v>27</v>
      </c>
      <c r="G123" s="1" t="s">
        <v>359</v>
      </c>
      <c r="H123" s="1"/>
      <c r="I123" s="1">
        <v>30.4</v>
      </c>
      <c r="J123" s="1"/>
      <c r="K123" s="1"/>
      <c r="L123" s="1"/>
      <c r="M123" s="1"/>
      <c r="N123" s="1"/>
    </row>
    <row r="124" spans="1:14" x14ac:dyDescent="0.25">
      <c r="A124" s="1" t="s">
        <v>386</v>
      </c>
      <c r="B124" s="1" t="s">
        <v>273</v>
      </c>
      <c r="C124" s="1"/>
      <c r="D124" s="1" t="s">
        <v>348</v>
      </c>
      <c r="E124" s="1"/>
      <c r="F124" s="1" t="s">
        <v>27</v>
      </c>
      <c r="G124" s="1" t="s">
        <v>359</v>
      </c>
      <c r="H124" s="1"/>
      <c r="I124" s="7">
        <v>4.3600000000000003</v>
      </c>
      <c r="J124" s="1"/>
      <c r="K124" s="1"/>
      <c r="L124" s="1"/>
      <c r="M124" s="1"/>
      <c r="N124" s="1"/>
    </row>
    <row r="125" spans="1:14" ht="30" x14ac:dyDescent="0.25">
      <c r="A125" s="1" t="s">
        <v>387</v>
      </c>
      <c r="B125" s="1" t="s">
        <v>273</v>
      </c>
      <c r="C125" s="1"/>
      <c r="D125" s="1" t="s">
        <v>348</v>
      </c>
      <c r="E125" s="6" t="s">
        <v>394</v>
      </c>
      <c r="F125" s="1" t="s">
        <v>27</v>
      </c>
      <c r="G125" s="1" t="s">
        <v>359</v>
      </c>
      <c r="H125" s="1"/>
      <c r="I125" s="7">
        <v>99.38</v>
      </c>
      <c r="J125" s="1"/>
      <c r="K125" s="1"/>
      <c r="L125" s="1"/>
      <c r="M125" s="1"/>
      <c r="N125" s="1"/>
    </row>
    <row r="126" spans="1:14" x14ac:dyDescent="0.25">
      <c r="A126" s="1" t="s">
        <v>388</v>
      </c>
      <c r="B126" s="1" t="s">
        <v>273</v>
      </c>
      <c r="C126" s="1"/>
      <c r="D126" s="1" t="s">
        <v>348</v>
      </c>
      <c r="E126" s="1"/>
      <c r="F126" s="1" t="s">
        <v>27</v>
      </c>
      <c r="G126" s="1" t="s">
        <v>359</v>
      </c>
      <c r="H126" s="1"/>
      <c r="I126" s="7">
        <v>5.75</v>
      </c>
      <c r="J126" s="1"/>
      <c r="K126" s="1"/>
      <c r="L126" s="1"/>
      <c r="M126" s="1"/>
      <c r="N126" s="1"/>
    </row>
    <row r="127" spans="1:14" x14ac:dyDescent="0.25">
      <c r="A127" s="1" t="s">
        <v>389</v>
      </c>
      <c r="B127" s="1" t="s">
        <v>273</v>
      </c>
      <c r="C127" s="1"/>
      <c r="D127" s="1" t="s">
        <v>348</v>
      </c>
      <c r="E127" s="1"/>
      <c r="F127" s="1" t="s">
        <v>27</v>
      </c>
      <c r="G127" s="1" t="s">
        <v>359</v>
      </c>
      <c r="H127" s="1"/>
      <c r="I127" s="7">
        <v>1.2</v>
      </c>
      <c r="J127" s="1"/>
      <c r="K127" s="1"/>
      <c r="L127" s="1"/>
      <c r="M127" s="1"/>
      <c r="N127" s="1"/>
    </row>
    <row r="128" spans="1:14" ht="30" x14ac:dyDescent="0.25">
      <c r="A128" s="1" t="s">
        <v>390</v>
      </c>
      <c r="B128" s="1" t="s">
        <v>273</v>
      </c>
      <c r="C128" s="1"/>
      <c r="D128" s="1" t="s">
        <v>348</v>
      </c>
      <c r="E128" s="6" t="s">
        <v>395</v>
      </c>
      <c r="F128" s="1" t="s">
        <v>27</v>
      </c>
      <c r="G128" s="1" t="s">
        <v>359</v>
      </c>
      <c r="H128" s="1"/>
      <c r="I128" s="7">
        <v>5.367</v>
      </c>
      <c r="J128" s="1"/>
      <c r="K128" s="1"/>
      <c r="L128" s="1"/>
      <c r="M128" s="1"/>
      <c r="N128" s="1"/>
    </row>
    <row r="129" spans="1:14" x14ac:dyDescent="0.25">
      <c r="A129" s="1" t="s">
        <v>391</v>
      </c>
      <c r="B129" s="1" t="s">
        <v>273</v>
      </c>
      <c r="C129" s="1"/>
      <c r="D129" s="1" t="s">
        <v>348</v>
      </c>
      <c r="E129" s="1"/>
      <c r="F129" s="1" t="s">
        <v>27</v>
      </c>
      <c r="G129" s="1" t="s">
        <v>359</v>
      </c>
      <c r="H129" s="1"/>
      <c r="I129" s="7">
        <v>0.93</v>
      </c>
      <c r="J129" s="1"/>
      <c r="K129" s="1"/>
      <c r="L129" s="1"/>
      <c r="M129" s="1"/>
      <c r="N129" s="1"/>
    </row>
    <row r="130" spans="1:14" ht="30" x14ac:dyDescent="0.25">
      <c r="A130" s="1" t="s">
        <v>274</v>
      </c>
      <c r="B130" s="1" t="s">
        <v>275</v>
      </c>
      <c r="C130" s="1"/>
      <c r="D130" s="1"/>
      <c r="E130" s="1"/>
      <c r="F130" s="1" t="s">
        <v>12</v>
      </c>
      <c r="G130" s="1" t="s">
        <v>276</v>
      </c>
      <c r="H130" s="1"/>
      <c r="I130" s="1" t="s">
        <v>11</v>
      </c>
      <c r="J130" s="1"/>
      <c r="K130" s="1"/>
      <c r="L130" s="1"/>
      <c r="M130" s="1"/>
      <c r="N130" s="1"/>
    </row>
    <row r="131" spans="1:14" ht="30" x14ac:dyDescent="0.25">
      <c r="A131" s="1"/>
      <c r="B131" s="1" t="s">
        <v>277</v>
      </c>
      <c r="C131" s="1"/>
      <c r="D131" s="1"/>
      <c r="E131" s="1" t="s">
        <v>278</v>
      </c>
      <c r="F131" s="1" t="s">
        <v>12</v>
      </c>
      <c r="G131" s="1" t="s">
        <v>371</v>
      </c>
      <c r="H131" s="1"/>
      <c r="I131" s="1" t="s">
        <v>353</v>
      </c>
      <c r="J131" s="1"/>
      <c r="K131" s="1"/>
      <c r="L131" s="1"/>
      <c r="M131" s="1"/>
      <c r="N131" s="1"/>
    </row>
    <row r="132" spans="1:14" x14ac:dyDescent="0.25">
      <c r="A132" s="1"/>
      <c r="B132" s="1" t="s">
        <v>277</v>
      </c>
      <c r="C132" s="1"/>
      <c r="D132" s="1"/>
      <c r="E132" s="1" t="s">
        <v>279</v>
      </c>
      <c r="F132" s="1" t="s">
        <v>12</v>
      </c>
      <c r="G132" s="1" t="s">
        <v>371</v>
      </c>
      <c r="H132" s="1"/>
      <c r="I132" s="1" t="s">
        <v>353</v>
      </c>
      <c r="J132" s="1"/>
      <c r="K132" s="1"/>
      <c r="L132" s="1"/>
      <c r="M132" s="1"/>
      <c r="N132" s="1"/>
    </row>
    <row r="133" spans="1:14" x14ac:dyDescent="0.25">
      <c r="A133" s="1" t="s">
        <v>280</v>
      </c>
      <c r="B133" s="1" t="s">
        <v>281</v>
      </c>
      <c r="C133" s="1" t="s">
        <v>11</v>
      </c>
      <c r="D133" s="1" t="s">
        <v>348</v>
      </c>
      <c r="E133" s="1" t="s">
        <v>282</v>
      </c>
      <c r="F133" s="1" t="s">
        <v>12</v>
      </c>
      <c r="G133" s="1" t="s">
        <v>371</v>
      </c>
      <c r="H133" s="1"/>
      <c r="I133" s="1" t="s">
        <v>353</v>
      </c>
      <c r="J133" s="1"/>
      <c r="K133" s="1"/>
      <c r="L133" s="1"/>
      <c r="M133" s="1"/>
      <c r="N133" s="1"/>
    </row>
    <row r="134" spans="1:14" x14ac:dyDescent="0.25">
      <c r="A134" s="1" t="s">
        <v>283</v>
      </c>
      <c r="B134" s="1" t="s">
        <v>281</v>
      </c>
      <c r="C134" s="1" t="s">
        <v>16</v>
      </c>
      <c r="D134" s="1" t="s">
        <v>348</v>
      </c>
      <c r="E134" s="1" t="s">
        <v>284</v>
      </c>
      <c r="F134" s="1" t="s">
        <v>12</v>
      </c>
      <c r="G134" s="1" t="s">
        <v>371</v>
      </c>
      <c r="H134" s="1"/>
      <c r="I134" s="1" t="s">
        <v>353</v>
      </c>
      <c r="J134" s="1"/>
      <c r="K134" s="1"/>
      <c r="L134" s="1"/>
      <c r="M134" s="1"/>
      <c r="N134" s="1"/>
    </row>
    <row r="135" spans="1:14" x14ac:dyDescent="0.25">
      <c r="A135" s="1" t="s">
        <v>11</v>
      </c>
      <c r="B135" s="1" t="s">
        <v>285</v>
      </c>
      <c r="C135" s="1" t="s">
        <v>11</v>
      </c>
      <c r="D135" s="1"/>
      <c r="E135" s="1" t="s">
        <v>11</v>
      </c>
      <c r="F135" s="1" t="s">
        <v>11</v>
      </c>
      <c r="G135" s="1"/>
      <c r="H135" s="1"/>
      <c r="I135" s="1"/>
      <c r="J135" s="1"/>
      <c r="K135" s="1">
        <f>IF(Table1[[#This Row],[Type]]="Integer",_xlfn.FLOOR.MATH(Table1[[#This Row],[Current values]]*(100-Table1[[#This Row],[% change]])/100), Table1[[#This Row],[Current values]]*(100-Table1[[#This Row],[% change]])/100)</f>
        <v>0</v>
      </c>
      <c r="L135" s="1">
        <f>IF(Table1[[#This Row],[Type]]="Integer",_xlfn.FLOOR.MATH(Table1[[#This Row],[Current values]]*(100+Table1[[#This Row],[% change]])/100), Table1[[#This Row],[Current values]]*(100+Table1[[#This Row],[% change]])/100)</f>
        <v>0</v>
      </c>
      <c r="M135" s="1"/>
      <c r="N135" s="1"/>
    </row>
    <row r="136" spans="1:14" x14ac:dyDescent="0.25">
      <c r="A136" s="1" t="s">
        <v>286</v>
      </c>
      <c r="B136" s="1" t="s">
        <v>287</v>
      </c>
      <c r="C136" s="1" t="s">
        <v>174</v>
      </c>
      <c r="D136" s="1" t="s">
        <v>348</v>
      </c>
      <c r="E136" s="1" t="s">
        <v>288</v>
      </c>
      <c r="F136" s="1" t="s">
        <v>27</v>
      </c>
      <c r="G136" s="1"/>
      <c r="H136" s="1" t="s">
        <v>27</v>
      </c>
      <c r="I136" s="1">
        <v>0.34</v>
      </c>
      <c r="J136" s="1"/>
      <c r="K136" s="1"/>
      <c r="L136" s="1"/>
      <c r="M136" s="1"/>
      <c r="N136" s="1" t="s">
        <v>453</v>
      </c>
    </row>
    <row r="137" spans="1:14" ht="45" x14ac:dyDescent="0.25">
      <c r="A137" s="1" t="s">
        <v>289</v>
      </c>
      <c r="B137" s="1" t="s">
        <v>290</v>
      </c>
      <c r="C137" s="1" t="s">
        <v>11</v>
      </c>
      <c r="D137" s="1" t="s">
        <v>348</v>
      </c>
      <c r="E137" s="1" t="s">
        <v>291</v>
      </c>
      <c r="F137" s="1" t="s">
        <v>27</v>
      </c>
      <c r="G137" s="1"/>
      <c r="H137" s="1" t="s">
        <v>27</v>
      </c>
      <c r="I137" s="1">
        <v>0.36799999999999999</v>
      </c>
      <c r="J137" s="1"/>
      <c r="K137" s="1">
        <v>0.2</v>
      </c>
      <c r="L137" s="1">
        <v>1</v>
      </c>
      <c r="M137" s="1" t="s">
        <v>292</v>
      </c>
      <c r="N137" s="1" t="s">
        <v>454</v>
      </c>
    </row>
    <row r="138" spans="1:14" ht="30" x14ac:dyDescent="0.25">
      <c r="A138" s="1" t="s">
        <v>293</v>
      </c>
      <c r="B138" s="1" t="s">
        <v>290</v>
      </c>
      <c r="C138" s="1" t="s">
        <v>174</v>
      </c>
      <c r="D138" s="1" t="s">
        <v>348</v>
      </c>
      <c r="E138" s="1" t="s">
        <v>294</v>
      </c>
      <c r="F138" s="1" t="s">
        <v>12</v>
      </c>
      <c r="G138" s="1"/>
      <c r="H138" s="1"/>
      <c r="I138" s="1" t="s">
        <v>353</v>
      </c>
      <c r="J138" s="1"/>
      <c r="K138" s="1"/>
      <c r="L138" s="1"/>
      <c r="M138" s="1" t="s">
        <v>295</v>
      </c>
      <c r="N138" s="1"/>
    </row>
    <row r="139" spans="1:14" ht="30" x14ac:dyDescent="0.25">
      <c r="A139" s="1" t="s">
        <v>296</v>
      </c>
      <c r="B139" s="1" t="s">
        <v>290</v>
      </c>
      <c r="C139" s="1" t="s">
        <v>174</v>
      </c>
      <c r="D139" s="1" t="s">
        <v>348</v>
      </c>
      <c r="E139" s="1" t="s">
        <v>297</v>
      </c>
      <c r="F139" s="1" t="s">
        <v>12</v>
      </c>
      <c r="G139" s="1"/>
      <c r="H139" s="1"/>
      <c r="I139" s="1" t="s">
        <v>353</v>
      </c>
      <c r="J139" s="1"/>
      <c r="K139" s="1"/>
      <c r="L139" s="1"/>
      <c r="M139" s="1" t="s">
        <v>295</v>
      </c>
      <c r="N139" s="1"/>
    </row>
    <row r="140" spans="1:14" ht="30" x14ac:dyDescent="0.25">
      <c r="A140" s="1" t="s">
        <v>298</v>
      </c>
      <c r="B140" s="1" t="s">
        <v>290</v>
      </c>
      <c r="C140" s="1" t="s">
        <v>174</v>
      </c>
      <c r="D140" s="1" t="s">
        <v>348</v>
      </c>
      <c r="E140" s="1" t="s">
        <v>299</v>
      </c>
      <c r="F140" s="1" t="s">
        <v>12</v>
      </c>
      <c r="G140" s="1"/>
      <c r="H140" s="1"/>
      <c r="I140" s="1" t="s">
        <v>353</v>
      </c>
      <c r="J140" s="1"/>
      <c r="K140" s="1"/>
      <c r="L140" s="1"/>
      <c r="M140" s="1" t="s">
        <v>295</v>
      </c>
      <c r="N140" s="1"/>
    </row>
    <row r="141" spans="1:14" x14ac:dyDescent="0.25">
      <c r="A141" s="1" t="s">
        <v>300</v>
      </c>
      <c r="B141" s="1" t="s">
        <v>301</v>
      </c>
      <c r="C141" s="1" t="s">
        <v>302</v>
      </c>
      <c r="D141" s="1" t="s">
        <v>348</v>
      </c>
      <c r="E141" s="1" t="s">
        <v>303</v>
      </c>
      <c r="F141" s="1" t="s">
        <v>12</v>
      </c>
      <c r="G141" s="1" t="s">
        <v>361</v>
      </c>
      <c r="H141" s="1"/>
      <c r="I141" s="1" t="s">
        <v>353</v>
      </c>
      <c r="J141" s="1"/>
      <c r="K141" s="1"/>
      <c r="L141" s="1"/>
      <c r="M141" s="1"/>
      <c r="N141" s="1"/>
    </row>
    <row r="142" spans="1:14" x14ac:dyDescent="0.25">
      <c r="A142" s="1" t="s">
        <v>403</v>
      </c>
      <c r="B142" s="1" t="s">
        <v>304</v>
      </c>
      <c r="C142" s="1"/>
      <c r="D142" s="1" t="s">
        <v>348</v>
      </c>
      <c r="E142" s="1" t="s">
        <v>402</v>
      </c>
      <c r="F142" s="1" t="s">
        <v>27</v>
      </c>
      <c r="G142" s="5"/>
      <c r="H142" s="1"/>
      <c r="I142" s="1" t="s">
        <v>353</v>
      </c>
      <c r="J142" s="1"/>
      <c r="K142" s="1"/>
      <c r="L142" s="1"/>
      <c r="M142" s="1"/>
      <c r="N142" s="1"/>
    </row>
    <row r="143" spans="1:14" x14ac:dyDescent="0.25">
      <c r="A143" s="1" t="s">
        <v>306</v>
      </c>
      <c r="B143" s="1" t="s">
        <v>305</v>
      </c>
      <c r="C143" s="1"/>
      <c r="D143" s="1" t="s">
        <v>348</v>
      </c>
      <c r="E143" s="1" t="s">
        <v>307</v>
      </c>
      <c r="F143" s="1" t="s">
        <v>27</v>
      </c>
      <c r="G143" s="1"/>
      <c r="H143" s="1" t="s">
        <v>417</v>
      </c>
      <c r="I143" s="1">
        <v>1.7000000000000001E-2</v>
      </c>
      <c r="J143" s="1"/>
      <c r="K143" s="1"/>
      <c r="L143" s="1"/>
      <c r="M143" s="1"/>
      <c r="N143" s="1" t="s">
        <v>453</v>
      </c>
    </row>
    <row r="144" spans="1:14" ht="120" x14ac:dyDescent="0.25">
      <c r="A144" s="1" t="s">
        <v>308</v>
      </c>
      <c r="B144" s="1" t="s">
        <v>305</v>
      </c>
      <c r="C144" s="1"/>
      <c r="D144" s="1" t="s">
        <v>348</v>
      </c>
      <c r="E144" s="1" t="s">
        <v>309</v>
      </c>
      <c r="F144" s="1" t="s">
        <v>27</v>
      </c>
      <c r="G144" s="1"/>
      <c r="H144" s="1" t="s">
        <v>27</v>
      </c>
      <c r="I144" s="1">
        <v>0.6</v>
      </c>
      <c r="J144" s="1">
        <v>15</v>
      </c>
      <c r="K144" s="1">
        <f>IF(Table1[[#This Row],[Type]]="Integer",_xlfn.FLOOR.MATH(Table1[[#This Row],[Current values]]*(100-Table1[[#This Row],[% change]])/100), Table1[[#This Row],[Current values]]*(100-Table1[[#This Row],[% change]])/100)</f>
        <v>0.51</v>
      </c>
      <c r="L144" s="1">
        <f>IF(Table1[[#This Row],[Type]]="Integer",_xlfn.FLOOR.MATH(Table1[[#This Row],[Current values]]*(100+Table1[[#This Row],[% change]])/100), Table1[[#This Row],[Current values]]*(100+Table1[[#This Row],[% change]])/100)</f>
        <v>0.69</v>
      </c>
      <c r="M144" s="1" t="s">
        <v>310</v>
      </c>
      <c r="N144" s="1" t="s">
        <v>454</v>
      </c>
    </row>
    <row r="145" spans="1:14" ht="30" x14ac:dyDescent="0.25">
      <c r="A145" s="1" t="s">
        <v>399</v>
      </c>
      <c r="B145" s="1" t="s">
        <v>311</v>
      </c>
      <c r="C145" s="1"/>
      <c r="D145" s="1" t="s">
        <v>348</v>
      </c>
      <c r="E145" s="1" t="s">
        <v>401</v>
      </c>
      <c r="F145" s="1" t="s">
        <v>27</v>
      </c>
      <c r="G145" s="1"/>
      <c r="H145" s="1" t="s">
        <v>27</v>
      </c>
      <c r="I145" s="1">
        <v>23.7</v>
      </c>
      <c r="J145" s="1"/>
      <c r="K145" s="1"/>
      <c r="L145" s="1"/>
      <c r="M145" s="1"/>
      <c r="N145" s="1" t="s">
        <v>452</v>
      </c>
    </row>
    <row r="146" spans="1:14" x14ac:dyDescent="0.25">
      <c r="A146" s="1" t="s">
        <v>400</v>
      </c>
      <c r="B146" s="1" t="s">
        <v>311</v>
      </c>
      <c r="C146" s="1"/>
      <c r="D146" s="1" t="s">
        <v>348</v>
      </c>
      <c r="E146" s="1" t="s">
        <v>401</v>
      </c>
      <c r="F146" s="1" t="s">
        <v>27</v>
      </c>
      <c r="G146" s="1"/>
      <c r="H146" s="1" t="s">
        <v>27</v>
      </c>
      <c r="I146" s="1">
        <v>281.38499999999999</v>
      </c>
      <c r="J146" s="1"/>
      <c r="K146" s="1"/>
      <c r="L146" s="1"/>
      <c r="M146" s="1"/>
      <c r="N146" s="1"/>
    </row>
    <row r="147" spans="1:14" x14ac:dyDescent="0.25">
      <c r="A147" s="1" t="s">
        <v>312</v>
      </c>
      <c r="B147" s="1" t="s">
        <v>313</v>
      </c>
      <c r="C147" s="1"/>
      <c r="D147" s="1" t="s">
        <v>348</v>
      </c>
      <c r="E147" s="1" t="s">
        <v>314</v>
      </c>
      <c r="F147" s="1" t="s">
        <v>12</v>
      </c>
      <c r="G147" s="1"/>
      <c r="H147" s="1"/>
      <c r="I147" s="1">
        <v>0.77063899999999996</v>
      </c>
      <c r="J147" s="1"/>
      <c r="K147" s="1"/>
      <c r="L147" s="1"/>
      <c r="M147" s="1"/>
      <c r="N147" s="1" t="s">
        <v>451</v>
      </c>
    </row>
    <row r="148" spans="1:14" x14ac:dyDescent="0.25">
      <c r="A148" s="1" t="s">
        <v>315</v>
      </c>
      <c r="B148" s="1" t="s">
        <v>313</v>
      </c>
      <c r="C148" s="1"/>
      <c r="D148" s="1" t="s">
        <v>348</v>
      </c>
      <c r="E148" s="1" t="s">
        <v>316</v>
      </c>
      <c r="F148" s="1" t="s">
        <v>12</v>
      </c>
      <c r="G148" s="1"/>
      <c r="H148" s="1"/>
      <c r="I148" s="1">
        <v>0.8</v>
      </c>
      <c r="J148" s="1"/>
      <c r="K148" s="1"/>
      <c r="L148" s="1"/>
      <c r="M148" s="1"/>
      <c r="N148" s="1"/>
    </row>
    <row r="149" spans="1:14" x14ac:dyDescent="0.25">
      <c r="A149" s="1" t="s">
        <v>317</v>
      </c>
      <c r="B149" s="1" t="s">
        <v>313</v>
      </c>
      <c r="C149" s="1"/>
      <c r="D149" s="1" t="s">
        <v>348</v>
      </c>
      <c r="E149" s="1" t="s">
        <v>318</v>
      </c>
      <c r="F149" s="1" t="s">
        <v>12</v>
      </c>
      <c r="G149" s="1"/>
      <c r="H149" s="1"/>
      <c r="I149" s="1" t="s">
        <v>407</v>
      </c>
      <c r="J149" s="1"/>
      <c r="K149" s="1"/>
      <c r="L149" s="1"/>
      <c r="M149" s="1"/>
      <c r="N149" s="1"/>
    </row>
    <row r="150" spans="1:14" x14ac:dyDescent="0.25">
      <c r="A150" s="1" t="s">
        <v>319</v>
      </c>
      <c r="B150" s="1" t="s">
        <v>313</v>
      </c>
      <c r="C150" s="1"/>
      <c r="D150" s="1" t="s">
        <v>348</v>
      </c>
      <c r="E150" s="1" t="s">
        <v>320</v>
      </c>
      <c r="F150" s="1" t="s">
        <v>12</v>
      </c>
      <c r="G150" s="1"/>
      <c r="H150" s="1"/>
      <c r="I150" s="1">
        <v>0.4</v>
      </c>
      <c r="J150" s="1"/>
      <c r="K150" s="1"/>
      <c r="L150" s="1"/>
      <c r="M150" s="1"/>
      <c r="N150" s="1"/>
    </row>
    <row r="151" spans="1:14" x14ac:dyDescent="0.25">
      <c r="A151" s="1" t="s">
        <v>321</v>
      </c>
      <c r="B151" s="1" t="s">
        <v>313</v>
      </c>
      <c r="C151" s="1"/>
      <c r="D151" s="1" t="s">
        <v>347</v>
      </c>
      <c r="E151" s="1" t="s">
        <v>322</v>
      </c>
      <c r="F151" s="1" t="s">
        <v>12</v>
      </c>
      <c r="G151" s="1"/>
      <c r="H151" s="1"/>
      <c r="I151" s="1">
        <v>24</v>
      </c>
      <c r="J151" s="1"/>
      <c r="K151" s="1"/>
      <c r="L151" s="1"/>
      <c r="M151" s="1"/>
      <c r="N151" s="1"/>
    </row>
    <row r="152" spans="1:14" x14ac:dyDescent="0.25">
      <c r="A152" s="1" t="s">
        <v>323</v>
      </c>
      <c r="B152" s="1" t="s">
        <v>313</v>
      </c>
      <c r="C152" s="1"/>
      <c r="D152" s="1" t="s">
        <v>348</v>
      </c>
      <c r="E152" s="1" t="s">
        <v>324</v>
      </c>
      <c r="F152" s="1" t="s">
        <v>12</v>
      </c>
      <c r="G152" s="1" t="s">
        <v>408</v>
      </c>
      <c r="H152" s="1"/>
      <c r="I152" s="1" t="s">
        <v>353</v>
      </c>
      <c r="J152" s="1"/>
      <c r="K152" s="1"/>
      <c r="L152" s="1"/>
      <c r="M152" s="1"/>
      <c r="N152" s="1"/>
    </row>
    <row r="153" spans="1:14" x14ac:dyDescent="0.25">
      <c r="A153" s="1" t="s">
        <v>325</v>
      </c>
      <c r="B153" s="1" t="s">
        <v>326</v>
      </c>
      <c r="C153" s="1"/>
      <c r="D153" s="1" t="s">
        <v>348</v>
      </c>
      <c r="E153" s="1" t="s">
        <v>327</v>
      </c>
      <c r="F153" s="1" t="s">
        <v>12</v>
      </c>
      <c r="G153" s="1" t="s">
        <v>408</v>
      </c>
      <c r="H153" s="1"/>
      <c r="I153" s="1" t="s">
        <v>353</v>
      </c>
      <c r="J153" s="1"/>
      <c r="K153" s="1"/>
      <c r="L153" s="1"/>
      <c r="M153" s="1"/>
      <c r="N153" s="1"/>
    </row>
    <row r="154" spans="1:14" x14ac:dyDescent="0.25">
      <c r="A154" s="1" t="s">
        <v>328</v>
      </c>
      <c r="B154" s="1" t="s">
        <v>326</v>
      </c>
      <c r="C154" s="1"/>
      <c r="D154" s="1" t="s">
        <v>348</v>
      </c>
      <c r="E154" s="1" t="s">
        <v>329</v>
      </c>
      <c r="F154" s="1" t="s">
        <v>12</v>
      </c>
      <c r="G154" s="1" t="s">
        <v>408</v>
      </c>
      <c r="H154" s="1"/>
      <c r="I154" s="1" t="s">
        <v>353</v>
      </c>
      <c r="J154" s="1"/>
      <c r="K154" s="1"/>
      <c r="L154" s="1"/>
      <c r="M154" s="1"/>
      <c r="N154" s="1"/>
    </row>
    <row r="155" spans="1:14" x14ac:dyDescent="0.25">
      <c r="A155" s="1" t="s">
        <v>330</v>
      </c>
      <c r="B155" s="1" t="s">
        <v>326</v>
      </c>
      <c r="C155" s="1"/>
      <c r="D155" s="1" t="s">
        <v>348</v>
      </c>
      <c r="E155" s="1" t="s">
        <v>331</v>
      </c>
      <c r="F155" s="1" t="s">
        <v>12</v>
      </c>
      <c r="G155" s="1"/>
      <c r="H155" s="1"/>
      <c r="I155" s="1">
        <v>0</v>
      </c>
      <c r="J155" s="1"/>
      <c r="K155" s="1"/>
      <c r="L155" s="1"/>
      <c r="M155" s="1"/>
      <c r="N155" s="1"/>
    </row>
    <row r="156" spans="1:14" x14ac:dyDescent="0.25">
      <c r="A156" s="1" t="s">
        <v>332</v>
      </c>
      <c r="B156" s="1" t="s">
        <v>326</v>
      </c>
      <c r="C156" s="1"/>
      <c r="D156" s="1" t="s">
        <v>348</v>
      </c>
      <c r="E156" s="1" t="s">
        <v>333</v>
      </c>
      <c r="F156" s="1" t="s">
        <v>12</v>
      </c>
      <c r="G156" s="1" t="s">
        <v>408</v>
      </c>
      <c r="H156" s="1"/>
      <c r="I156" s="1" t="s">
        <v>353</v>
      </c>
      <c r="J156" s="1"/>
      <c r="K156" s="1"/>
      <c r="L156" s="1"/>
      <c r="M156" s="1"/>
      <c r="N156" s="1"/>
    </row>
    <row r="157" spans="1:14" x14ac:dyDescent="0.25">
      <c r="A157" s="1" t="s">
        <v>334</v>
      </c>
      <c r="B157" s="1" t="s">
        <v>326</v>
      </c>
      <c r="C157" s="1"/>
      <c r="D157" s="1" t="s">
        <v>348</v>
      </c>
      <c r="E157" s="1" t="s">
        <v>174</v>
      </c>
      <c r="F157" s="1" t="s">
        <v>12</v>
      </c>
      <c r="G157" s="1"/>
      <c r="H157" s="1"/>
      <c r="I157" s="1">
        <v>0</v>
      </c>
      <c r="J157" s="1"/>
      <c r="K157" s="1"/>
      <c r="L157" s="1"/>
      <c r="M157" s="1"/>
      <c r="N157" s="1"/>
    </row>
    <row r="158" spans="1:14" x14ac:dyDescent="0.25">
      <c r="A158" s="1" t="s">
        <v>11</v>
      </c>
      <c r="B158" s="1" t="s">
        <v>335</v>
      </c>
      <c r="C158" s="1" t="s">
        <v>11</v>
      </c>
      <c r="D158" s="1"/>
      <c r="E158" s="1" t="s">
        <v>11</v>
      </c>
      <c r="F158" s="1" t="s">
        <v>11</v>
      </c>
      <c r="G158" s="1" t="s">
        <v>11</v>
      </c>
      <c r="H158" s="1"/>
      <c r="I158" s="1"/>
      <c r="J158" s="1"/>
      <c r="K158" s="1">
        <f>IF(Table1[[#This Row],[Type]]="Integer",_xlfn.FLOOR.MATH(Table1[[#This Row],[Current values]]*(100-Table1[[#This Row],[% change]])/100), Table1[[#This Row],[Current values]]*(100-Table1[[#This Row],[% change]])/100)</f>
        <v>0</v>
      </c>
      <c r="L158" s="1">
        <f>IF(Table1[[#This Row],[Type]]="Integer",_xlfn.FLOOR.MATH(Table1[[#This Row],[Current values]]*(100+Table1[[#This Row],[% change]])/100), Table1[[#This Row],[Current values]]*(100+Table1[[#This Row],[% change]])/100)</f>
        <v>0</v>
      </c>
      <c r="M158" s="1"/>
      <c r="N158" s="1"/>
    </row>
    <row r="159" spans="1:14" x14ac:dyDescent="0.25">
      <c r="A159" s="1" t="s">
        <v>11</v>
      </c>
      <c r="B159" s="1" t="s">
        <v>336</v>
      </c>
      <c r="C159" s="1" t="s">
        <v>11</v>
      </c>
      <c r="D159" s="1"/>
      <c r="E159" s="1" t="s">
        <v>11</v>
      </c>
      <c r="F159" s="1" t="s">
        <v>11</v>
      </c>
      <c r="G159" s="1" t="s">
        <v>11</v>
      </c>
      <c r="H159" s="1"/>
      <c r="I159" s="1"/>
      <c r="J159" s="1"/>
      <c r="K159" s="1">
        <f>IF(Table1[[#This Row],[Type]]="Integer",_xlfn.FLOOR.MATH(Table1[[#This Row],[Current values]]*(100-Table1[[#This Row],[% change]])/100), Table1[[#This Row],[Current values]]*(100-Table1[[#This Row],[% change]])/100)</f>
        <v>0</v>
      </c>
      <c r="L159" s="1">
        <f>IF(Table1[[#This Row],[Type]]="Integer",_xlfn.FLOOR.MATH(Table1[[#This Row],[Current values]]*(100+Table1[[#This Row],[% change]])/100), Table1[[#This Row],[Current values]]*(100+Table1[[#This Row],[% change]])/100)</f>
        <v>0</v>
      </c>
      <c r="M159" s="1"/>
      <c r="N159" s="1"/>
    </row>
    <row r="160" spans="1:14" ht="30" x14ac:dyDescent="0.25">
      <c r="A160" s="1" t="s">
        <v>337</v>
      </c>
      <c r="B160" s="1" t="s">
        <v>338</v>
      </c>
      <c r="C160" s="1"/>
      <c r="D160" s="1"/>
      <c r="E160" s="1"/>
      <c r="F160" s="1" t="s">
        <v>12</v>
      </c>
      <c r="G160" s="1" t="s">
        <v>339</v>
      </c>
      <c r="H160" s="1"/>
      <c r="I160" s="1" t="s">
        <v>353</v>
      </c>
      <c r="J160" s="1"/>
      <c r="K160" s="1"/>
      <c r="L160" s="1"/>
      <c r="M160" s="1"/>
      <c r="N160" s="1"/>
    </row>
    <row r="163" spans="7:8" ht="15.75" thickBot="1" x14ac:dyDescent="0.3"/>
    <row r="164" spans="7:8" x14ac:dyDescent="0.25">
      <c r="G164" s="3" t="s">
        <v>342</v>
      </c>
      <c r="H164" s="3">
        <f>COUNTIF(F:F,"Yes")</f>
        <v>52</v>
      </c>
    </row>
    <row r="165" spans="7:8" x14ac:dyDescent="0.25">
      <c r="G165" t="s">
        <v>343</v>
      </c>
      <c r="H165">
        <f>COUNTIF(F:F,"Unsure")</f>
        <v>0</v>
      </c>
    </row>
    <row r="166" spans="7:8" x14ac:dyDescent="0.25">
      <c r="G166" t="s">
        <v>344</v>
      </c>
      <c r="H166">
        <f>SUM(H164:H165)</f>
        <v>52</v>
      </c>
    </row>
    <row r="167" spans="7:8" x14ac:dyDescent="0.25">
      <c r="G167" t="s">
        <v>345</v>
      </c>
      <c r="H167">
        <f>COUNTIF(F:F,"No")</f>
        <v>104</v>
      </c>
    </row>
  </sheetData>
  <conditionalFormatting sqref="F1:F161 H2:H160 F163 H164:H165 F166:F1048576">
    <cfRule type="containsText" dxfId="5" priority="13" operator="containsText" text="Unsure">
      <formula>NOT(ISERROR(SEARCH("Unsure",F1)))</formula>
    </cfRule>
    <cfRule type="containsText" dxfId="4" priority="14" operator="containsText" text="No">
      <formula>NOT(ISERROR(SEARCH("No",F1)))</formula>
    </cfRule>
    <cfRule type="containsText" dxfId="3" priority="15" operator="containsText" text="Yes">
      <formula>NOT(ISERROR(SEARCH("Yes",F1)))</formula>
    </cfRule>
  </conditionalFormatting>
  <conditionalFormatting sqref="H167">
    <cfRule type="containsText" dxfId="2" priority="10" operator="containsText" text="Unsure">
      <formula>NOT(ISERROR(SEARCH("Unsure",H167)))</formula>
    </cfRule>
    <cfRule type="containsText" dxfId="1" priority="11" operator="containsText" text="No">
      <formula>NOT(ISERROR(SEARCH("No",H167)))</formula>
    </cfRule>
    <cfRule type="containsText" dxfId="0" priority="12" operator="containsText" text="Yes">
      <formula>NOT(ISERROR(SEARCH("Yes",H167)))</formula>
    </cfRule>
  </conditionalFormatting>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2C93D-4265-4522-8325-C11ED82DC299}">
  <dimension ref="A1:I14"/>
  <sheetViews>
    <sheetView workbookViewId="0">
      <selection activeCell="J12" sqref="J12"/>
    </sheetView>
  </sheetViews>
  <sheetFormatPr defaultRowHeight="15" x14ac:dyDescent="0.25"/>
  <sheetData>
    <row r="1" spans="1:9" ht="30.75" thickBot="1" x14ac:dyDescent="0.3">
      <c r="A1" s="11" t="s">
        <v>429</v>
      </c>
      <c r="B1" s="12" t="s">
        <v>430</v>
      </c>
      <c r="C1" s="12" t="s">
        <v>431</v>
      </c>
      <c r="D1" s="12" t="s">
        <v>432</v>
      </c>
      <c r="E1" s="12" t="s">
        <v>433</v>
      </c>
      <c r="F1" s="12" t="s">
        <v>434</v>
      </c>
      <c r="G1" s="13" t="s">
        <v>435</v>
      </c>
    </row>
    <row r="2" spans="1:9" ht="30.75" thickBot="1" x14ac:dyDescent="0.3">
      <c r="A2" s="14" t="s">
        <v>436</v>
      </c>
      <c r="B2" s="9">
        <v>17</v>
      </c>
      <c r="C2" s="9">
        <v>30</v>
      </c>
      <c r="D2" s="9">
        <v>23.7</v>
      </c>
      <c r="E2" s="9">
        <v>63</v>
      </c>
      <c r="F2" s="9">
        <v>86</v>
      </c>
      <c r="G2" s="15">
        <v>74.7</v>
      </c>
      <c r="I2" t="s">
        <v>449</v>
      </c>
    </row>
    <row r="3" spans="1:9" ht="30.75" thickBot="1" x14ac:dyDescent="0.3">
      <c r="A3" s="16" t="s">
        <v>437</v>
      </c>
      <c r="B3" s="10">
        <v>18</v>
      </c>
      <c r="C3" s="10">
        <v>32</v>
      </c>
      <c r="D3" s="10">
        <v>25.2</v>
      </c>
      <c r="E3" s="10">
        <v>65</v>
      </c>
      <c r="F3" s="10">
        <v>90</v>
      </c>
      <c r="G3" s="17">
        <v>77.400000000000006</v>
      </c>
    </row>
    <row r="4" spans="1:9" ht="15.75" thickBot="1" x14ac:dyDescent="0.3">
      <c r="A4" s="14" t="s">
        <v>438</v>
      </c>
      <c r="B4" s="9">
        <v>19</v>
      </c>
      <c r="C4" s="9">
        <v>34</v>
      </c>
      <c r="D4" s="9">
        <v>26.6</v>
      </c>
      <c r="E4" s="9">
        <v>67</v>
      </c>
      <c r="F4" s="9">
        <v>93</v>
      </c>
      <c r="G4" s="15">
        <v>79.900000000000006</v>
      </c>
    </row>
    <row r="5" spans="1:9" ht="15.75" thickBot="1" x14ac:dyDescent="0.3">
      <c r="A5" s="16" t="s">
        <v>439</v>
      </c>
      <c r="B5" s="10">
        <v>21</v>
      </c>
      <c r="C5" s="10">
        <v>36</v>
      </c>
      <c r="D5" s="10">
        <v>28.4</v>
      </c>
      <c r="E5" s="10">
        <v>70</v>
      </c>
      <c r="F5" s="10">
        <v>96</v>
      </c>
      <c r="G5" s="17">
        <v>83.1</v>
      </c>
    </row>
    <row r="6" spans="1:9" ht="15.75" thickBot="1" x14ac:dyDescent="0.3">
      <c r="A6" s="14" t="s">
        <v>440</v>
      </c>
      <c r="B6" s="9">
        <v>23</v>
      </c>
      <c r="C6" s="9">
        <v>36</v>
      </c>
      <c r="D6" s="9">
        <v>29.6</v>
      </c>
      <c r="E6" s="9">
        <v>73</v>
      </c>
      <c r="F6" s="9">
        <v>98</v>
      </c>
      <c r="G6" s="15">
        <v>85.2</v>
      </c>
    </row>
    <row r="7" spans="1:9" ht="15.75" thickBot="1" x14ac:dyDescent="0.3">
      <c r="A7" s="16" t="s">
        <v>441</v>
      </c>
      <c r="B7" s="10">
        <v>24</v>
      </c>
      <c r="C7" s="10">
        <v>35</v>
      </c>
      <c r="D7" s="10">
        <v>29.2</v>
      </c>
      <c r="E7" s="10">
        <v>74</v>
      </c>
      <c r="F7" s="10">
        <v>94</v>
      </c>
      <c r="G7" s="17">
        <v>84.5</v>
      </c>
    </row>
    <row r="8" spans="1:9" ht="15.75" thickBot="1" x14ac:dyDescent="0.3">
      <c r="A8" s="14" t="s">
        <v>442</v>
      </c>
      <c r="B8" s="9">
        <v>23</v>
      </c>
      <c r="C8" s="9">
        <v>35</v>
      </c>
      <c r="D8" s="9">
        <v>29.2</v>
      </c>
      <c r="E8" s="9">
        <v>74</v>
      </c>
      <c r="F8" s="9">
        <v>96</v>
      </c>
      <c r="G8" s="15">
        <v>84.6</v>
      </c>
    </row>
    <row r="9" spans="1:9" ht="30.75" thickBot="1" x14ac:dyDescent="0.3">
      <c r="A9" s="16" t="s">
        <v>443</v>
      </c>
      <c r="B9" s="10">
        <v>23</v>
      </c>
      <c r="C9" s="10">
        <v>35</v>
      </c>
      <c r="D9" s="10">
        <v>29.2</v>
      </c>
      <c r="E9" s="10">
        <v>74</v>
      </c>
      <c r="F9" s="10">
        <v>95</v>
      </c>
      <c r="G9" s="17">
        <v>84.6</v>
      </c>
    </row>
    <row r="10" spans="1:9" ht="30.75" thickBot="1" x14ac:dyDescent="0.3">
      <c r="A10" s="14" t="s">
        <v>444</v>
      </c>
      <c r="B10" s="9">
        <v>23</v>
      </c>
      <c r="C10" s="9">
        <v>35</v>
      </c>
      <c r="D10" s="9">
        <v>28.9</v>
      </c>
      <c r="E10" s="9">
        <v>74</v>
      </c>
      <c r="F10" s="9">
        <v>94</v>
      </c>
      <c r="G10" s="15">
        <v>84</v>
      </c>
    </row>
    <row r="11" spans="1:9" ht="30.75" thickBot="1" x14ac:dyDescent="0.3">
      <c r="A11" s="16" t="s">
        <v>445</v>
      </c>
      <c r="B11" s="10">
        <v>22</v>
      </c>
      <c r="C11" s="10">
        <v>33</v>
      </c>
      <c r="D11" s="10">
        <v>27.3</v>
      </c>
      <c r="E11" s="10">
        <v>71</v>
      </c>
      <c r="F11" s="10">
        <v>91</v>
      </c>
      <c r="G11" s="17">
        <v>81.099999999999994</v>
      </c>
    </row>
    <row r="12" spans="1:9" ht="30.75" thickBot="1" x14ac:dyDescent="0.3">
      <c r="A12" s="14" t="s">
        <v>446</v>
      </c>
      <c r="B12" s="9">
        <v>19</v>
      </c>
      <c r="C12" s="9">
        <v>31</v>
      </c>
      <c r="D12" s="9">
        <v>25.3</v>
      </c>
      <c r="E12" s="9">
        <v>67</v>
      </c>
      <c r="F12" s="9">
        <v>88</v>
      </c>
      <c r="G12" s="15">
        <v>77.5</v>
      </c>
    </row>
    <row r="13" spans="1:9" ht="30.75" thickBot="1" x14ac:dyDescent="0.3">
      <c r="A13" s="18" t="s">
        <v>447</v>
      </c>
      <c r="B13" s="19">
        <v>18</v>
      </c>
      <c r="C13" s="19">
        <v>30</v>
      </c>
      <c r="D13" s="19">
        <v>24.4</v>
      </c>
      <c r="E13" s="19">
        <v>65</v>
      </c>
      <c r="F13" s="19">
        <v>87</v>
      </c>
      <c r="G13" s="20">
        <v>76</v>
      </c>
    </row>
    <row r="14" spans="1:9" ht="15.75" thickBot="1" x14ac:dyDescent="0.3">
      <c r="A14" s="21" t="s">
        <v>448</v>
      </c>
      <c r="B14" s="22">
        <v>21</v>
      </c>
      <c r="C14" s="22">
        <v>33.5</v>
      </c>
      <c r="D14" s="22">
        <v>27.2</v>
      </c>
      <c r="E14" s="22">
        <v>69.7</v>
      </c>
      <c r="F14" s="22">
        <v>92.4</v>
      </c>
      <c r="G14" s="23">
        <v>81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0D8A17B86DD14F8F2A0B0FD47BC4F9" ma:contentTypeVersion="12" ma:contentTypeDescription="Create a new document." ma:contentTypeScope="" ma:versionID="40d30fbf9821d56c647b16a4367e242e">
  <xsd:schema xmlns:xsd="http://www.w3.org/2001/XMLSchema" xmlns:xs="http://www.w3.org/2001/XMLSchema" xmlns:p="http://schemas.microsoft.com/office/2006/metadata/properties" xmlns:ns3="f8f539eb-7032-4e04-8523-81f2be4968fc" xmlns:ns4="580141d1-9f24-4d9f-9de7-e7664ea2751b" targetNamespace="http://schemas.microsoft.com/office/2006/metadata/properties" ma:root="true" ma:fieldsID="58300edb02f8c3a51daf6ea1135ddbe2" ns3:_="" ns4:_="">
    <xsd:import namespace="f8f539eb-7032-4e04-8523-81f2be4968fc"/>
    <xsd:import namespace="580141d1-9f24-4d9f-9de7-e7664ea2751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f539eb-7032-4e04-8523-81f2be4968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0141d1-9f24-4d9f-9de7-e7664ea2751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1FE818-782C-4140-ADBD-DCB3C16CED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f539eb-7032-4e04-8523-81f2be4968fc"/>
    <ds:schemaRef ds:uri="580141d1-9f24-4d9f-9de7-e7664ea275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F21154-33C4-4CBF-A2BA-B4449C4D7DE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1C1D361-C0E1-4C9E-A02A-053B790974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dc:creator>
  <cp:keywords/>
  <dc:description/>
  <cp:lastModifiedBy>rik rutjens</cp:lastModifiedBy>
  <cp:revision/>
  <dcterms:created xsi:type="dcterms:W3CDTF">2020-08-04T10:10:41Z</dcterms:created>
  <dcterms:modified xsi:type="dcterms:W3CDTF">2023-08-26T08:30:03Z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0x010100AE0D8A17B86DD14F8F2A0B0FD47BC4F9</vt:lpwstr>
  </property>
</Properties>
</file>