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hidePivotFieldList="1"/>
  <mc:AlternateContent xmlns:mc="http://schemas.openxmlformats.org/markup-compatibility/2006">
    <mc:Choice Requires="x15">
      <x15ac:absPath xmlns:x15ac="http://schemas.microsoft.com/office/spreadsheetml/2010/11/ac" url="/Users/panj/Documents/Mawira/GAIN consultancy/Nigeria Analysis/"/>
    </mc:Choice>
  </mc:AlternateContent>
  <xr:revisionPtr revIDLastSave="0" documentId="8_{2FBC5F50-B1CC-E04E-9A12-0503B3B53D11}" xr6:coauthVersionLast="47" xr6:coauthVersionMax="47" xr10:uidLastSave="{00000000-0000-0000-0000-000000000000}"/>
  <bookViews>
    <workbookView xWindow="0" yWindow="740" windowWidth="34560" windowHeight="21600" firstSheet="6" activeTab="9" xr2:uid="{C1BF9720-32FA-45FC-8339-2476B021D142}"/>
  </bookViews>
  <sheets>
    <sheet name="Home" sheetId="2" r:id="rId1"/>
    <sheet name="Methodology" sheetId="22" r:id="rId2"/>
    <sheet name="Variables" sheetId="33" r:id="rId3"/>
    <sheet name="DomSupply - Supplycat" sheetId="23" r:id="rId4"/>
    <sheet name="DomSupply - SupplycatFoodtye" sheetId="30" r:id="rId5"/>
    <sheet name="LocalProduct - Raw food" sheetId="26" r:id="rId6"/>
    <sheet name="LocalProd - ProducerBrand" sheetId="24" r:id="rId7"/>
    <sheet name="RetailFoodservice - UnPacked" sheetId="13" r:id="rId8"/>
    <sheet name="Retail - UnPacked" sheetId="32" r:id="rId9"/>
    <sheet name="Retail - TypeProducerBrand" sheetId="25" r:id="rId10"/>
    <sheet name="Retail - TypeProducerBrandReg" sheetId="35" r:id="rId11"/>
    <sheet name="Sources" sheetId="1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Example" localSheetId="0" hidden="1">[1]Variables!$B$1</definedName>
    <definedName name="_Example" hidden="1">[1]Variables!$B$1</definedName>
    <definedName name="_xlnm._FilterDatabase" localSheetId="3" hidden="1">'DomSupply - Supplycat'!$B$7:$M$30</definedName>
    <definedName name="_xlnm._FilterDatabase" localSheetId="4" hidden="1">'DomSupply - SupplycatFoodtye'!$B$7:$M$43</definedName>
    <definedName name="_xlnm._FilterDatabase" localSheetId="6" hidden="1">'LocalProd - ProducerBrand'!$B$7:$O$1501</definedName>
    <definedName name="_xlnm._FilterDatabase" localSheetId="5" hidden="1">'LocalProduct - Raw food'!$B$7:$M$13</definedName>
    <definedName name="_xlnm._FilterDatabase" localSheetId="9" hidden="1">'Retail - TypeProducerBrand'!$B$2:$Q$201</definedName>
    <definedName name="_xlnm._FilterDatabase" localSheetId="10" hidden="1">'Retail - TypeProducerBrandReg'!$B$2:$Q$1371</definedName>
    <definedName name="_xlnm._FilterDatabase" localSheetId="8" hidden="1">'Retail - UnPacked'!$B$7:$K$7</definedName>
    <definedName name="_xlnm._FilterDatabase" localSheetId="7" hidden="1">'RetailFoodservice - UnPacked'!$B$7:$L$7</definedName>
    <definedName name="_xlnm._FilterDatabase" localSheetId="11" hidden="1">Sources!$B$7:$D$7</definedName>
    <definedName name="_Look" localSheetId="0" hidden="1">[1]Variables!$B$4</definedName>
    <definedName name="_Look" hidden="1">[1]Variables!$B$4</definedName>
    <definedName name="_Order1" hidden="1">0</definedName>
    <definedName name="_Series" localSheetId="0" hidden="1">[1]Variables!$B$3</definedName>
    <definedName name="_Series" hidden="1">[1]Variables!$B$3</definedName>
    <definedName name="_Shading" localSheetId="0" hidden="1">[1]Variables!$B$2</definedName>
    <definedName name="_Shading" hidden="1">[1]Variables!$B$2</definedName>
    <definedName name="a" localSheetId="0" hidden="1">[1]Variables!$B$1</definedName>
    <definedName name="a" hidden="1">[1]Variables!$B$1</definedName>
    <definedName name="aaa" hidden="1">#REF!</definedName>
    <definedName name="aaaaa" localSheetId="2">#REF!</definedName>
    <definedName name="aaaaa">#REF!</definedName>
    <definedName name="Abfrage14" localSheetId="2">#REF!</definedName>
    <definedName name="Abfrage14">#REF!</definedName>
    <definedName name="All_Countries" localSheetId="2">[2]Scorecard!#REF!</definedName>
    <definedName name="All_Countries">[3]Scorecard!#REF!</definedName>
    <definedName name="asdfh" localSheetId="0" hidden="1">#REF!</definedName>
    <definedName name="asdfh" localSheetId="6" hidden="1">#REF!</definedName>
    <definedName name="asdfh" localSheetId="2" hidden="1">#REF!</definedName>
    <definedName name="asdfh" hidden="1">#REF!</definedName>
    <definedName name="asgisd" localSheetId="6">#REF!</definedName>
    <definedName name="asgisd" localSheetId="2">#REF!</definedName>
    <definedName name="asgisd">#REF!</definedName>
    <definedName name="b" localSheetId="0" hidden="1">#REF!</definedName>
    <definedName name="B" localSheetId="6">#REF!</definedName>
    <definedName name="B" localSheetId="2">#REF!</definedName>
    <definedName name="B">#REF!</definedName>
    <definedName name="brandefinitions" localSheetId="6" hidden="1">#REF!</definedName>
    <definedName name="brandefinitions" localSheetId="2" hidden="1">#REF!</definedName>
    <definedName name="brandefinitions" hidden="1">#REF!</definedName>
    <definedName name="Breakeven_point" localSheetId="6">#REF!</definedName>
    <definedName name="Breakeven_point" localSheetId="2">#REF!</definedName>
    <definedName name="Breakeven_point">#REF!</definedName>
    <definedName name="Category">[4]Config!$AC$2:$AD$18</definedName>
    <definedName name="Category.1">'[5]Names &amp; Coding'!$B$9:$B$75</definedName>
    <definedName name="CategoryDefinitions">[6]Home!#REF!</definedName>
    <definedName name="Cc" localSheetId="6" hidden="1">#REF!</definedName>
    <definedName name="Cc" localSheetId="2" hidden="1">#REF!</definedName>
    <definedName name="Cc" hidden="1">#REF!</definedName>
    <definedName name="channel" localSheetId="0" hidden="1">#REF!</definedName>
    <definedName name="Channel">'[7]Legend (to hide)'!$B$5:$B$14</definedName>
    <definedName name="channels" localSheetId="6">#REF!</definedName>
    <definedName name="channels" localSheetId="2">#REF!</definedName>
    <definedName name="channels">#REF!</definedName>
    <definedName name="cigRet" localSheetId="6">#REF!</definedName>
    <definedName name="cigRet" localSheetId="2">#REF!</definedName>
    <definedName name="cigRet">#REF!</definedName>
    <definedName name="cigSize" localSheetId="6">#REF!</definedName>
    <definedName name="cigSize" localSheetId="2">#REF!</definedName>
    <definedName name="cigSize">#REF!</definedName>
    <definedName name="Companies" localSheetId="6">#REF!</definedName>
    <definedName name="Companies" localSheetId="2">#REF!</definedName>
    <definedName name="Companies">#REF!</definedName>
    <definedName name="Company_name" localSheetId="6">#REF!</definedName>
    <definedName name="Company_name" localSheetId="2">#REF!</definedName>
    <definedName name="Company_name">#REF!</definedName>
    <definedName name="Competitiveenvironment" localSheetId="6">#REF!</definedName>
    <definedName name="Competitiveenvironment" localSheetId="2">#REF!</definedName>
    <definedName name="Competitiveenvironment">#REF!</definedName>
    <definedName name="Country" localSheetId="2">[8]Sheet1!$B$5:$B$16</definedName>
    <definedName name="Country">[9]Sheet1!$B$5:$B$16</definedName>
    <definedName name="D" localSheetId="6">#REF!</definedName>
    <definedName name="D" localSheetId="2">#REF!</definedName>
    <definedName name="D">#REF!</definedName>
    <definedName name="DATA_01" localSheetId="0" hidden="1">#REF!</definedName>
    <definedName name="DATA_01" localSheetId="6" hidden="1">#REF!</definedName>
    <definedName name="DATA_01" localSheetId="2" hidden="1">#REF!</definedName>
    <definedName name="DATA_01" hidden="1">#REF!</definedName>
    <definedName name="DATA_02" localSheetId="0" hidden="1">#REF!</definedName>
    <definedName name="DATA_02" localSheetId="6" hidden="1">#REF!</definedName>
    <definedName name="DATA_02" localSheetId="2" hidden="1">#REF!</definedName>
    <definedName name="DATA_02" hidden="1">#REF!</definedName>
    <definedName name="DATA_03" localSheetId="0" hidden="1">#REF!</definedName>
    <definedName name="DATA_03" localSheetId="6" hidden="1">#REF!</definedName>
    <definedName name="DATA_03" localSheetId="2" hidden="1">#REF!</definedName>
    <definedName name="DATA_03" hidden="1">#REF!</definedName>
    <definedName name="DATA_04" localSheetId="0" hidden="1">#REF!</definedName>
    <definedName name="DATA_04" localSheetId="6" hidden="1">#REF!</definedName>
    <definedName name="DATA_04" localSheetId="2" hidden="1">#REF!</definedName>
    <definedName name="DATA_04" hidden="1">#REF!</definedName>
    <definedName name="DATA_05" localSheetId="0" hidden="1">#REF!</definedName>
    <definedName name="DATA_05" localSheetId="6" hidden="1">#REF!</definedName>
    <definedName name="DATA_05" localSheetId="2" hidden="1">#REF!</definedName>
    <definedName name="DATA_05" hidden="1">#REF!</definedName>
    <definedName name="DATA_06" localSheetId="0" hidden="1">#REF!</definedName>
    <definedName name="DATA_06" localSheetId="6" hidden="1">#REF!</definedName>
    <definedName name="DATA_06" localSheetId="2" hidden="1">#REF!</definedName>
    <definedName name="DATA_06" hidden="1">#REF!</definedName>
    <definedName name="DATA_07" localSheetId="0" hidden="1">#REF!</definedName>
    <definedName name="DATA_07" localSheetId="6" hidden="1">#REF!</definedName>
    <definedName name="DATA_07" localSheetId="2" hidden="1">#REF!</definedName>
    <definedName name="DATA_07" hidden="1">#REF!</definedName>
    <definedName name="DATA_08" localSheetId="0" hidden="1">#REF!</definedName>
    <definedName name="DATA_08" localSheetId="6" hidden="1">#REF!</definedName>
    <definedName name="DATA_08" localSheetId="2" hidden="1">#REF!</definedName>
    <definedName name="DATA_08" hidden="1">#REF!</definedName>
    <definedName name="DATA_1000" localSheetId="0" hidden="1">#REF!</definedName>
    <definedName name="DATA_1000" localSheetId="6" hidden="1">#REF!</definedName>
    <definedName name="DATA_1000" localSheetId="2" hidden="1">#REF!</definedName>
    <definedName name="DATA_1000" hidden="1">#REF!</definedName>
    <definedName name="data02" localSheetId="6" hidden="1">#REF!</definedName>
    <definedName name="data02" localSheetId="2" hidden="1">#REF!</definedName>
    <definedName name="data02" hidden="1">#REF!</definedName>
    <definedName name="datacipy10" localSheetId="0" hidden="1">#REF!</definedName>
    <definedName name="datacipy10" localSheetId="6" hidden="1">#REF!</definedName>
    <definedName name="datacipy10" localSheetId="2" hidden="1">#REF!</definedName>
    <definedName name="datacipy10" hidden="1">#REF!</definedName>
    <definedName name="datacopy" localSheetId="0" hidden="1">#REF!</definedName>
    <definedName name="datacopy" localSheetId="6" hidden="1">#REF!</definedName>
    <definedName name="datacopy" localSheetId="2" hidden="1">#REF!</definedName>
    <definedName name="datacopy" hidden="1">#REF!</definedName>
    <definedName name="datacopy2" localSheetId="0" hidden="1">#REF!</definedName>
    <definedName name="datacopy2" localSheetId="6" hidden="1">#REF!</definedName>
    <definedName name="datacopy2" localSheetId="2" hidden="1">#REF!</definedName>
    <definedName name="datacopy2" hidden="1">#REF!</definedName>
    <definedName name="datacopy3" localSheetId="0" hidden="1">#REF!</definedName>
    <definedName name="datacopy3" localSheetId="6" hidden="1">#REF!</definedName>
    <definedName name="datacopy3" localSheetId="2" hidden="1">#REF!</definedName>
    <definedName name="datacopy3" hidden="1">#REF!</definedName>
    <definedName name="datacopy4" localSheetId="0" hidden="1">#REF!</definedName>
    <definedName name="datacopy4" localSheetId="6" hidden="1">#REF!</definedName>
    <definedName name="datacopy4" localSheetId="2" hidden="1">#REF!</definedName>
    <definedName name="datacopy4" hidden="1">#REF!</definedName>
    <definedName name="datacopy5" localSheetId="0" hidden="1">#REF!</definedName>
    <definedName name="datacopy5" localSheetId="6" hidden="1">#REF!</definedName>
    <definedName name="datacopy5" localSheetId="2" hidden="1">#REF!</definedName>
    <definedName name="datacopy5" hidden="1">#REF!</definedName>
    <definedName name="datacopy6" localSheetId="0" hidden="1">#REF!</definedName>
    <definedName name="datacopy6" localSheetId="6" hidden="1">#REF!</definedName>
    <definedName name="datacopy6" localSheetId="2" hidden="1">#REF!</definedName>
    <definedName name="datacopy6" hidden="1">#REF!</definedName>
    <definedName name="datacopy7" localSheetId="0" hidden="1">#REF!</definedName>
    <definedName name="datacopy7" localSheetId="6" hidden="1">#REF!</definedName>
    <definedName name="datacopy7" localSheetId="2" hidden="1">#REF!</definedName>
    <definedName name="datacopy7" hidden="1">#REF!</definedName>
    <definedName name="datacopy8" localSheetId="0" hidden="1">#REF!</definedName>
    <definedName name="datacopy8" localSheetId="6" hidden="1">#REF!</definedName>
    <definedName name="datacopy8" localSheetId="2" hidden="1">#REF!</definedName>
    <definedName name="datacopy8" hidden="1">#REF!</definedName>
    <definedName name="datacopy9" localSheetId="0" hidden="1">#REF!</definedName>
    <definedName name="datacopy9" localSheetId="6" hidden="1">#REF!</definedName>
    <definedName name="datacopy9" localSheetId="2" hidden="1">#REF!</definedName>
    <definedName name="datacopy9" hidden="1">#REF!</definedName>
    <definedName name="ddwd" localSheetId="6" hidden="1">#REF!</definedName>
    <definedName name="ddwd" localSheetId="2" hidden="1">#REF!</definedName>
    <definedName name="ddwd" hidden="1">#REF!</definedName>
    <definedName name="def" localSheetId="6" hidden="1">#REF!</definedName>
    <definedName name="def" localSheetId="2" hidden="1">#REF!</definedName>
    <definedName name="def" hidden="1">#REF!</definedName>
    <definedName name="dfvdtfsc" localSheetId="6" hidden="1">#REF!</definedName>
    <definedName name="dfvdtfsc" localSheetId="2" hidden="1">#REF!</definedName>
    <definedName name="dfvdtfsc" hidden="1">#REF!</definedName>
    <definedName name="dg" localSheetId="6">#REF!</definedName>
    <definedName name="dg" localSheetId="2">#REF!</definedName>
    <definedName name="dg">#REF!</definedName>
    <definedName name="dgss2" localSheetId="6" hidden="1">#REF!</definedName>
    <definedName name="dgss2" localSheetId="2" hidden="1">#REF!</definedName>
    <definedName name="dgss2" hidden="1">#REF!</definedName>
    <definedName name="Difficulty" localSheetId="2">'[10]Project Details'!$Z$2:$Z$6</definedName>
    <definedName name="Difficulty">'[11]Project Details'!$Z$2:$Z$6</definedName>
    <definedName name="dqwdfw" localSheetId="6" hidden="1">#REF!</definedName>
    <definedName name="dqwdfw" localSheetId="2" hidden="1">#REF!</definedName>
    <definedName name="dqwdfw" hidden="1">#REF!</definedName>
    <definedName name="dx" localSheetId="6" hidden="1">#REF!</definedName>
    <definedName name="dx" localSheetId="2" hidden="1">#REF!</definedName>
    <definedName name="dx" hidden="1">#REF!</definedName>
    <definedName name="e" localSheetId="6" hidden="1">#REF!</definedName>
    <definedName name="e" localSheetId="2" hidden="1">#REF!</definedName>
    <definedName name="e" hidden="1">#REF!</definedName>
    <definedName name="erew" localSheetId="6">#REF!</definedName>
    <definedName name="erew" localSheetId="2">#REF!</definedName>
    <definedName name="erew">#REF!</definedName>
    <definedName name="European_Countries" localSheetId="6">[3]Scorecard!#REF!</definedName>
    <definedName name="European_Countries" localSheetId="2">[2]Scorecard!#REF!</definedName>
    <definedName name="European_Countries">[3]Scorecard!#REF!</definedName>
    <definedName name="ewfef" localSheetId="6" hidden="1">#REF!</definedName>
    <definedName name="ewfef" localSheetId="2" hidden="1">#REF!</definedName>
    <definedName name="ewfef" hidden="1">#REF!</definedName>
    <definedName name="fff" localSheetId="0" hidden="1">#REF!</definedName>
    <definedName name="fff" localSheetId="6" hidden="1">#REF!</definedName>
    <definedName name="fff" localSheetId="2" hidden="1">#REF!</definedName>
    <definedName name="fff" hidden="1">#REF!</definedName>
    <definedName name="Fixed_costs" localSheetId="6">#REF!</definedName>
    <definedName name="Fixed_costs" localSheetId="2">#REF!</definedName>
    <definedName name="Fixed_costs">#REF!</definedName>
    <definedName name="food" localSheetId="6">#REF!</definedName>
    <definedName name="food" localSheetId="2">#REF!</definedName>
    <definedName name="food">#REF!</definedName>
    <definedName name="fqefq" localSheetId="6" hidden="1">#REF!</definedName>
    <definedName name="fqefq" localSheetId="2" hidden="1">#REF!</definedName>
    <definedName name="fqefq" hidden="1">#REF!</definedName>
    <definedName name="FR_Brand" localSheetId="6">#REF!</definedName>
    <definedName name="FR_Brand" localSheetId="2">#REF!</definedName>
    <definedName name="FR_Brand">#REF!</definedName>
    <definedName name="France_Ambient" localSheetId="6">#REF!</definedName>
    <definedName name="France_Ambient" localSheetId="2">#REF!</definedName>
    <definedName name="France_Ambient">#REF!</definedName>
    <definedName name="France_Chilled" localSheetId="6">#REF!</definedName>
    <definedName name="France_Chilled" localSheetId="2">#REF!</definedName>
    <definedName name="France_Chilled">#REF!</definedName>
    <definedName name="frg" localSheetId="6" hidden="1">#REF!</definedName>
    <definedName name="frg" localSheetId="2" hidden="1">#REF!</definedName>
    <definedName name="frg" hidden="1">#REF!</definedName>
    <definedName name="Graph" localSheetId="6">#REF!</definedName>
    <definedName name="Graph" localSheetId="2">#REF!</definedName>
    <definedName name="Graph">#REF!</definedName>
    <definedName name="Graph10" localSheetId="6">#REF!</definedName>
    <definedName name="Graph10" localSheetId="2">#REF!</definedName>
    <definedName name="Graph10">#REF!</definedName>
    <definedName name="Graph11" localSheetId="6">#REF!</definedName>
    <definedName name="Graph11" localSheetId="2">#REF!</definedName>
    <definedName name="Graph11">#REF!</definedName>
    <definedName name="Graph12" localSheetId="6">#REF!</definedName>
    <definedName name="Graph12" localSheetId="2">#REF!</definedName>
    <definedName name="Graph12">#REF!</definedName>
    <definedName name="Graph13" localSheetId="6">#REF!</definedName>
    <definedName name="Graph13" localSheetId="2">#REF!</definedName>
    <definedName name="Graph13">#REF!</definedName>
    <definedName name="Graph9" localSheetId="6">#REF!</definedName>
    <definedName name="Graph9" localSheetId="2">#REF!</definedName>
    <definedName name="Graph9">#REF!</definedName>
    <definedName name="Gross_margin" localSheetId="6">#REF!</definedName>
    <definedName name="Gross_margin" localSheetId="2">#REF!</definedName>
    <definedName name="Gross_margin">#REF!</definedName>
    <definedName name="Hair_Care" localSheetId="6">#REF!</definedName>
    <definedName name="Hair_Care" localSheetId="2">#REF!</definedName>
    <definedName name="Hair_Care">#REF!</definedName>
    <definedName name="hello" localSheetId="0" hidden="1">#REF!</definedName>
    <definedName name="hello" localSheetId="6" hidden="1">#REF!</definedName>
    <definedName name="hello" localSheetId="2" hidden="1">#REF!</definedName>
    <definedName name="hello" hidden="1">#REF!</definedName>
    <definedName name="hellothere" localSheetId="6">#REF!</definedName>
    <definedName name="hellothere" localSheetId="2">#REF!</definedName>
    <definedName name="hellothere">#REF!</definedName>
    <definedName name="Industry">[12]Validations!$G$3:$G$45</definedName>
    <definedName name="IndustryType">[13]KEY!$D$4:$D$46</definedName>
    <definedName name="inflList" hidden="1">"10000000000000000000000000000000000000000000000000000000000000000000000000000000000000000000000000000000000000000000000000000000000000000000000000000000000000000000000000000000000000000000000000000000"</definedName>
    <definedName name="IntroPrintArea" localSheetId="0" hidden="1">#REF!</definedName>
    <definedName name="IntroPrintArea" localSheetId="6" hidden="1">#REF!</definedName>
    <definedName name="IntroPrintArea" localSheetId="2" hidden="1">#REF!</definedName>
    <definedName name="IntroPrintArea" hidden="1">#REF!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44508.2153125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jlshd" localSheetId="6" hidden="1">#REF!</definedName>
    <definedName name="jlshd" localSheetId="2" hidden="1">#REF!</definedName>
    <definedName name="jlshd" hidden="1">#REF!</definedName>
    <definedName name="Look1Area" localSheetId="6">#REF!</definedName>
    <definedName name="Look1Area" localSheetId="2">#REF!</definedName>
    <definedName name="Look1Area">#REF!</definedName>
    <definedName name="Look2Area" localSheetId="6">#REF!</definedName>
    <definedName name="Look2Area" localSheetId="2">#REF!</definedName>
    <definedName name="Look2Area">#REF!</definedName>
    <definedName name="Look3Area" localSheetId="6">#REF!</definedName>
    <definedName name="Look3Area" localSheetId="2">#REF!</definedName>
    <definedName name="Look3Area">#REF!</definedName>
    <definedName name="Look4Area" localSheetId="6">#REF!</definedName>
    <definedName name="Look4Area" localSheetId="2">#REF!</definedName>
    <definedName name="Look4Area">#REF!</definedName>
    <definedName name="Look5Area" localSheetId="6">#REF!</definedName>
    <definedName name="Look5Area" localSheetId="2">#REF!</definedName>
    <definedName name="Look5Area">#REF!</definedName>
    <definedName name="market" localSheetId="6">#REF!</definedName>
    <definedName name="market" localSheetId="2">#REF!</definedName>
    <definedName name="market">#REF!</definedName>
    <definedName name="Marketcontext" localSheetId="6">#REF!</definedName>
    <definedName name="Marketcontext" localSheetId="2">#REF!</definedName>
    <definedName name="Marketcontext">#REF!</definedName>
    <definedName name="Marketmeasurement" localSheetId="6">#REF!</definedName>
    <definedName name="Marketmeasurement" localSheetId="2">#REF!</definedName>
    <definedName name="Marketmeasurement">#REF!</definedName>
    <definedName name="Men_s_Post_Shave" localSheetId="6">#REF!</definedName>
    <definedName name="Men_s_Post_Shave" localSheetId="2">#REF!</definedName>
    <definedName name="Men_s_Post_Shave">#REF!</definedName>
    <definedName name="Menswear" localSheetId="6">#REF!</definedName>
    <definedName name="Menswear" localSheetId="2">#REF!</definedName>
    <definedName name="Menswear">#REF!</definedName>
    <definedName name="Missing.brands" localSheetId="6">#REF!</definedName>
    <definedName name="Missing.brands" localSheetId="2">#REF!</definedName>
    <definedName name="Missing.brands">#REF!</definedName>
    <definedName name="Net_profit" localSheetId="6">#REF!</definedName>
    <definedName name="Net_profit" localSheetId="2">#REF!</definedName>
    <definedName name="Net_profit">#REF!</definedName>
    <definedName name="New">[14]Sheet2!$G$3:$G$5</definedName>
    <definedName name="Nordics">'[4]Mapping-Category'!$I$3:$I$6</definedName>
    <definedName name="Office">[12]Validations!$C$3:$C$14</definedName>
    <definedName name="oiuytf" localSheetId="6">#REF!</definedName>
    <definedName name="oiuytf" localSheetId="2">#REF!</definedName>
    <definedName name="oiuytf">#REF!</definedName>
    <definedName name="okmujnm" localSheetId="6" hidden="1">#REF!</definedName>
    <definedName name="okmujnm" localSheetId="2" hidden="1">#REF!</definedName>
    <definedName name="okmujnm" hidden="1">#REF!</definedName>
    <definedName name="Option">[15]Home!$N$9:$N$13</definedName>
    <definedName name="p" localSheetId="6">#REF!</definedName>
    <definedName name="p" localSheetId="2">#REF!</definedName>
    <definedName name="p">#REF!</definedName>
    <definedName name="PackSizeUnit">'[16]KEY LEGEND'!$H$2:$H$10</definedName>
    <definedName name="PackType">'[16]KEY LEGEND'!$I$2:$I$15</definedName>
    <definedName name="Pivottable">[17]WMUpdate!#REF!</definedName>
    <definedName name="Portugal_Ambient" localSheetId="6">#REF!</definedName>
    <definedName name="Portugal_Ambient" localSheetId="2">#REF!</definedName>
    <definedName name="Portugal_Ambient">#REF!</definedName>
    <definedName name="Portugal_Chilled" localSheetId="6">#REF!</definedName>
    <definedName name="Portugal_Chilled" localSheetId="2">#REF!</definedName>
    <definedName name="Portugal_Chilled">#REF!</definedName>
    <definedName name="Positioninginnovation" localSheetId="6">#REF!</definedName>
    <definedName name="Positioninginnovation" localSheetId="2">#REF!</definedName>
    <definedName name="Positioninginnovation">#REF!</definedName>
    <definedName name="ProductFormat">'[16]KEY LEGEND'!$J$2:$J$17</definedName>
    <definedName name="progress" localSheetId="0" hidden="1">#REF!</definedName>
    <definedName name="progress" localSheetId="6" hidden="1">#REF!</definedName>
    <definedName name="progress" localSheetId="2" hidden="1">#REF!</definedName>
    <definedName name="progress" hidden="1">#REF!</definedName>
    <definedName name="progress2" localSheetId="6">#REF!</definedName>
    <definedName name="progress2" localSheetId="2">#REF!</definedName>
    <definedName name="progress2">#REF!</definedName>
    <definedName name="ProjectDebrief">[12]Validations!$I$3:$I$4</definedName>
    <definedName name="qwertyu" localSheetId="6">#REF!</definedName>
    <definedName name="qwertyu" localSheetId="2">#REF!</definedName>
    <definedName name="qwertyu">#REF!</definedName>
    <definedName name="Rank" localSheetId="6">#REF!</definedName>
    <definedName name="Rank" localSheetId="2">#REF!</definedName>
    <definedName name="Rank">#REF!</definedName>
    <definedName name="Rank2" localSheetId="6">#REF!</definedName>
    <definedName name="Rank2" localSheetId="2">#REF!</definedName>
    <definedName name="Rank2">#REF!</definedName>
    <definedName name="RK">'[18]Top Brand Share'!$H$7:$H$11</definedName>
    <definedName name="Rohit" hidden="1">[1]Variables!$B$2</definedName>
    <definedName name="Sales_price_unit">#REF!</definedName>
    <definedName name="Sales_volume_units" localSheetId="6">#REF!</definedName>
    <definedName name="Sales_volume_units" localSheetId="2">#REF!</definedName>
    <definedName name="Sales_volume_units">#REF!</definedName>
    <definedName name="SAPCrosstab1" localSheetId="6">#REF!</definedName>
    <definedName name="SAPCrosstab1" localSheetId="2">#REF!</definedName>
    <definedName name="SAPCrosstab1">#REF!</definedName>
    <definedName name="SAPCrosstab2" localSheetId="6">#REF!</definedName>
    <definedName name="SAPCrosstab2" localSheetId="2">#REF!</definedName>
    <definedName name="SAPCrosstab2">#REF!</definedName>
    <definedName name="sd" localSheetId="6" hidden="1">#REF!</definedName>
    <definedName name="sd" localSheetId="2" hidden="1">#REF!</definedName>
    <definedName name="sd" hidden="1">#REF!</definedName>
    <definedName name="sds" localSheetId="6" hidden="1">#REF!</definedName>
    <definedName name="sds" localSheetId="2" hidden="1">#REF!</definedName>
    <definedName name="sds" hidden="1">#REF!</definedName>
    <definedName name="series2011" localSheetId="6">OFFSET(#REF!,0,0,COUNTA(#REF!))</definedName>
    <definedName name="series2011" localSheetId="2">OFFSET(#REF!,0,0,COUNTA(#REF!))</definedName>
    <definedName name="series2011">OFFSET(#REF!,0,0,COUNTA(#REF!))</definedName>
    <definedName name="series2015" localSheetId="6">OFFSET(#REF!,0,0,COUNTA(#REF!))</definedName>
    <definedName name="series2015" localSheetId="2">OFFSET(#REF!,0,0,COUNTA(#REF!))</definedName>
    <definedName name="series2015">OFFSET(#REF!,0,0,COUNTA(#REF!))</definedName>
    <definedName name="series2020" localSheetId="6">OFFSET(#REF!,0,0,COUNTA(#REF!))</definedName>
    <definedName name="series2020" localSheetId="2">OFFSET(#REF!,0,0,COUNTA(#REF!))</definedName>
    <definedName name="series2020">OFFSET(#REF!,0,0,COUNTA(#REF!))</definedName>
    <definedName name="Solution">[12]Validations!$H$3:$H$36</definedName>
    <definedName name="Spain_Ambient" localSheetId="6">#REF!</definedName>
    <definedName name="Spain_Ambient" localSheetId="2">#REF!</definedName>
    <definedName name="Spain_Ambient">#REF!</definedName>
    <definedName name="Spain_Chilled" localSheetId="6">#REF!</definedName>
    <definedName name="Spain_Chilled" localSheetId="2">#REF!</definedName>
    <definedName name="Spain_Chilled">#REF!</definedName>
    <definedName name="ssd" localSheetId="6">#REF!</definedName>
    <definedName name="ssd" localSheetId="2">#REF!</definedName>
    <definedName name="ssd">#REF!</definedName>
    <definedName name="StaffName">[12]Validations!$K$3:$K$139</definedName>
    <definedName name="Stores" localSheetId="6">#REF!</definedName>
    <definedName name="Stores" localSheetId="2">#REF!</definedName>
    <definedName name="Stores">#REF!</definedName>
    <definedName name="StoreType">'[16]KEY LEGEND'!$C$2:$C$7</definedName>
    <definedName name="subCategory">OFFSET(#REF!,0,0,COUNTA(#REF!))</definedName>
    <definedName name="Supplychaindistribution" localSheetId="6">#REF!</definedName>
    <definedName name="Supplychaindistribution" localSheetId="2">#REF!</definedName>
    <definedName name="Supplychaindistribution">#REF!</definedName>
    <definedName name="Table1" localSheetId="6">#REF!</definedName>
    <definedName name="Table1" localSheetId="2">#REF!</definedName>
    <definedName name="Table1">#REF!</definedName>
    <definedName name="Table2" localSheetId="6">#REF!</definedName>
    <definedName name="Table2" localSheetId="2">#REF!</definedName>
    <definedName name="Table2">#REF!</definedName>
    <definedName name="Table3" localSheetId="6">#REF!</definedName>
    <definedName name="Table3" localSheetId="2">#REF!</definedName>
    <definedName name="Table3">#REF!</definedName>
    <definedName name="Table4" localSheetId="6">#REF!</definedName>
    <definedName name="Table4" localSheetId="2">#REF!</definedName>
    <definedName name="Table4">#REF!</definedName>
    <definedName name="Table5" localSheetId="6">#REF!</definedName>
    <definedName name="Table5" localSheetId="2">#REF!</definedName>
    <definedName name="Table5">#REF!</definedName>
    <definedName name="Table6" localSheetId="6">#REF!</definedName>
    <definedName name="Table6" localSheetId="2">#REF!</definedName>
    <definedName name="Table6">#REF!</definedName>
    <definedName name="Table7" localSheetId="6">#REF!</definedName>
    <definedName name="Table7" localSheetId="2">#REF!</definedName>
    <definedName name="Table7">#REF!</definedName>
    <definedName name="Table8" localSheetId="6">#REF!</definedName>
    <definedName name="Table8" localSheetId="2">#REF!</definedName>
    <definedName name="Table8">#REF!</definedName>
    <definedName name="TemplatePrintArea" localSheetId="6">#REF!</definedName>
    <definedName name="TemplatePrintArea" localSheetId="2">#REF!</definedName>
    <definedName name="TemplatePrintArea">#REF!</definedName>
    <definedName name="top3share" localSheetId="6">#REF!</definedName>
    <definedName name="top3share" localSheetId="2">#REF!</definedName>
    <definedName name="top3share">#REF!</definedName>
    <definedName name="Total_fixed" localSheetId="6">#REF!</definedName>
    <definedName name="Total_fixed" localSheetId="2">#REF!</definedName>
    <definedName name="Total_fixed">#REF!</definedName>
    <definedName name="Total_Sales" localSheetId="6">#REF!</definedName>
    <definedName name="Total_Sales" localSheetId="2">#REF!</definedName>
    <definedName name="Total_Sales">#REF!</definedName>
    <definedName name="Total_variable" localSheetId="6">#REF!</definedName>
    <definedName name="Total_variable" localSheetId="2">#REF!</definedName>
    <definedName name="Total_variable">#REF!</definedName>
    <definedName name="treeList" hidden="1">"10000000000000000000000000000000000000000000000000000000000000000000000000000000000000000000000000000000000000000000000000000000000000000000000000000000000000000000000000000000000000000000000000000000"</definedName>
    <definedName name="uiopertysdf">#REF!</definedName>
    <definedName name="Unit" localSheetId="2">[8]Sheet1!$D$5:$D$6</definedName>
    <definedName name="Unit">[9]Sheet1!$D$5:$D$6</definedName>
    <definedName name="Unit_contrib_margin" localSheetId="6">#REF!</definedName>
    <definedName name="Unit_contrib_margin" localSheetId="2">#REF!</definedName>
    <definedName name="Unit_contrib_margin">#REF!</definedName>
    <definedName name="Variable_cost_unit" localSheetId="6">#REF!</definedName>
    <definedName name="Variable_cost_unit" localSheetId="2">#REF!</definedName>
    <definedName name="Variable_cost_unit">#REF!</definedName>
    <definedName name="Variable_costs_unit" localSheetId="6">#REF!</definedName>
    <definedName name="Variable_costs_unit" localSheetId="2">#REF!</definedName>
    <definedName name="Variable_costs_unit">#REF!</definedName>
    <definedName name="Variable_Unit_Cost" localSheetId="6">#REF!</definedName>
    <definedName name="Variable_Unit_Cost" localSheetId="2">#REF!</definedName>
    <definedName name="Variable_Unit_Cost">#REF!</definedName>
    <definedName name="we" localSheetId="6">#REF!</definedName>
    <definedName name="we" localSheetId="2">#REF!</definedName>
    <definedName name="we">#REF!</definedName>
    <definedName name="Womenswear" localSheetId="6">#REF!</definedName>
    <definedName name="Womenswear" localSheetId="2">#REF!</definedName>
    <definedName name="Womenswear">#REF!</definedName>
    <definedName name="www" localSheetId="6" hidden="1">#REF!</definedName>
    <definedName name="www" localSheetId="2" hidden="1">#REF!</definedName>
    <definedName name="www" hidden="1">#REF!</definedName>
    <definedName name="zxcvbn" localSheetId="6">#REF!</definedName>
    <definedName name="zxcvbn" localSheetId="2">#REF!</definedName>
    <definedName name="zxcvb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1" i="25" l="1"/>
  <c r="N176" i="25"/>
  <c r="N128" i="25"/>
  <c r="N83" i="25"/>
  <c r="J13" i="13"/>
  <c r="N1371" i="35"/>
  <c r="N1202" i="35"/>
  <c r="N1167" i="35" s="1"/>
  <c r="N872" i="35"/>
  <c r="N844" i="35" s="1"/>
  <c r="N563" i="35"/>
  <c r="J43" i="30"/>
  <c r="J42" i="30"/>
  <c r="J41" i="30"/>
  <c r="J40" i="30"/>
  <c r="J39" i="30"/>
  <c r="J38" i="30"/>
  <c r="J36" i="30"/>
  <c r="J35" i="30"/>
  <c r="J34" i="30"/>
  <c r="J33" i="30"/>
  <c r="J32" i="30"/>
  <c r="J31" i="30"/>
  <c r="J29" i="30"/>
  <c r="J28" i="30"/>
  <c r="J27" i="30"/>
  <c r="J26" i="30"/>
  <c r="J25" i="30"/>
  <c r="J24" i="30"/>
  <c r="J22" i="30"/>
  <c r="J21" i="30"/>
  <c r="J20" i="30"/>
  <c r="J19" i="30"/>
  <c r="J18" i="30"/>
  <c r="J17" i="30"/>
  <c r="J15" i="30"/>
  <c r="J14" i="30"/>
  <c r="J13" i="30"/>
  <c r="J12" i="30"/>
  <c r="J11" i="30"/>
  <c r="J10" i="30"/>
  <c r="I16" i="26"/>
  <c r="I17" i="26" s="1"/>
  <c r="I14" i="26" s="1"/>
  <c r="O201" i="25"/>
  <c r="O176" i="25"/>
  <c r="O128" i="25"/>
  <c r="O83" i="25"/>
  <c r="M51" i="24"/>
  <c r="M48" i="24"/>
  <c r="M42" i="24"/>
  <c r="M39" i="24"/>
  <c r="M35" i="24"/>
  <c r="L25" i="24"/>
  <c r="L21" i="24"/>
  <c r="L20" i="24"/>
  <c r="L13" i="24"/>
  <c r="L10" i="24"/>
  <c r="M26" i="24"/>
  <c r="N1364" i="35" l="1"/>
  <c r="N1203" i="35"/>
  <c r="N1210" i="35"/>
  <c r="N1217" i="35"/>
  <c r="N1224" i="35"/>
  <c r="N1231" i="35"/>
  <c r="N1238" i="35"/>
  <c r="N1245" i="35"/>
  <c r="N1252" i="35"/>
  <c r="N1259" i="35"/>
  <c r="N1266" i="35"/>
  <c r="N1273" i="35"/>
  <c r="N1280" i="35"/>
  <c r="N1287" i="35"/>
  <c r="N1294" i="35"/>
  <c r="N1301" i="35"/>
  <c r="N1308" i="35"/>
  <c r="N1315" i="35"/>
  <c r="N1322" i="35"/>
  <c r="N1329" i="35"/>
  <c r="N1336" i="35"/>
  <c r="N1343" i="35"/>
  <c r="N1350" i="35"/>
  <c r="N1357" i="35"/>
  <c r="N94" i="35"/>
  <c r="N101" i="35"/>
  <c r="N108" i="35"/>
  <c r="N115" i="35"/>
  <c r="N521" i="35"/>
  <c r="N122" i="35"/>
  <c r="N129" i="35"/>
  <c r="N143" i="35"/>
  <c r="N150" i="35"/>
  <c r="N157" i="35"/>
  <c r="N164" i="35"/>
  <c r="N171" i="35"/>
  <c r="N185" i="35"/>
  <c r="N192" i="35"/>
  <c r="N199" i="35"/>
  <c r="N206" i="35"/>
  <c r="N213" i="35"/>
  <c r="N227" i="35"/>
  <c r="N234" i="35"/>
  <c r="N241" i="35"/>
  <c r="N248" i="35"/>
  <c r="N255" i="35"/>
  <c r="N269" i="35"/>
  <c r="N276" i="35"/>
  <c r="N283" i="35"/>
  <c r="N290" i="35"/>
  <c r="N297" i="35"/>
  <c r="N311" i="35"/>
  <c r="N318" i="35"/>
  <c r="N325" i="35"/>
  <c r="N332" i="35"/>
  <c r="N339" i="35"/>
  <c r="N353" i="35"/>
  <c r="N360" i="35"/>
  <c r="N367" i="35"/>
  <c r="N374" i="35"/>
  <c r="N381" i="35"/>
  <c r="N887" i="35"/>
  <c r="N1153" i="35"/>
  <c r="N1160" i="35"/>
  <c r="N929" i="35"/>
  <c r="N936" i="35"/>
  <c r="N1083" i="35"/>
  <c r="N10" i="35"/>
  <c r="N556" i="35"/>
  <c r="N943" i="35"/>
  <c r="N1034" i="35"/>
  <c r="N1027" i="35"/>
  <c r="N1041" i="35"/>
  <c r="N950" i="35"/>
  <c r="N1090" i="35"/>
  <c r="N3" i="35"/>
  <c r="N971" i="35"/>
  <c r="N1097" i="35"/>
  <c r="N873" i="35"/>
  <c r="N999" i="35"/>
  <c r="N1104" i="35"/>
  <c r="N880" i="35"/>
  <c r="N1006" i="35"/>
  <c r="N1111" i="35"/>
  <c r="N444" i="35"/>
  <c r="N894" i="35"/>
  <c r="N978" i="35"/>
  <c r="N1048" i="35"/>
  <c r="N1118" i="35"/>
  <c r="N220" i="35"/>
  <c r="N606" i="35"/>
  <c r="N915" i="35"/>
  <c r="N985" i="35"/>
  <c r="N1055" i="35"/>
  <c r="N1139" i="35"/>
  <c r="N676" i="35"/>
  <c r="N922" i="35"/>
  <c r="N992" i="35"/>
  <c r="N1062" i="35"/>
  <c r="N1146" i="35"/>
  <c r="N451" i="35"/>
  <c r="N774" i="35"/>
  <c r="N31" i="35"/>
  <c r="N479" i="35"/>
  <c r="N564" i="35"/>
  <c r="N634" i="35"/>
  <c r="N711" i="35"/>
  <c r="N781" i="35"/>
  <c r="N52" i="35"/>
  <c r="N388" i="35"/>
  <c r="N500" i="35"/>
  <c r="N571" i="35"/>
  <c r="N648" i="35"/>
  <c r="N718" i="35"/>
  <c r="N788" i="35"/>
  <c r="N760" i="35"/>
  <c r="N613" i="35"/>
  <c r="N690" i="35"/>
  <c r="N767" i="35"/>
  <c r="N346" i="35"/>
  <c r="N620" i="35"/>
  <c r="N395" i="35"/>
  <c r="N507" i="35"/>
  <c r="N655" i="35"/>
  <c r="N725" i="35"/>
  <c r="N802" i="35"/>
  <c r="N66" i="35"/>
  <c r="N178" i="35"/>
  <c r="N402" i="35"/>
  <c r="N514" i="35"/>
  <c r="N592" i="35"/>
  <c r="N662" i="35"/>
  <c r="N732" i="35"/>
  <c r="N816" i="35"/>
  <c r="N901" i="35"/>
  <c r="N957" i="35"/>
  <c r="N1013" i="35"/>
  <c r="N1069" i="35"/>
  <c r="N1125" i="35"/>
  <c r="N458" i="35"/>
  <c r="N704" i="35"/>
  <c r="N59" i="35"/>
  <c r="N578" i="35"/>
  <c r="N87" i="35"/>
  <c r="N423" i="35"/>
  <c r="N535" i="35"/>
  <c r="N599" i="35"/>
  <c r="N669" i="35"/>
  <c r="N746" i="35"/>
  <c r="N858" i="35"/>
  <c r="N908" i="35"/>
  <c r="N964" i="35"/>
  <c r="N1020" i="35"/>
  <c r="N1076" i="35"/>
  <c r="N1132" i="35"/>
  <c r="N24" i="35"/>
  <c r="N80" i="35"/>
  <c r="N136" i="35"/>
  <c r="N304" i="35"/>
  <c r="N416" i="35"/>
  <c r="N472" i="35"/>
  <c r="N528" i="35"/>
  <c r="N627" i="35"/>
  <c r="N683" i="35"/>
  <c r="N739" i="35"/>
  <c r="N795" i="35"/>
  <c r="N851" i="35"/>
  <c r="N1174" i="35"/>
  <c r="N1181" i="35"/>
  <c r="N38" i="35"/>
  <c r="N262" i="35"/>
  <c r="N430" i="35"/>
  <c r="N486" i="35"/>
  <c r="N542" i="35"/>
  <c r="N585" i="35"/>
  <c r="N641" i="35"/>
  <c r="N697" i="35"/>
  <c r="N753" i="35"/>
  <c r="N809" i="35"/>
  <c r="N865" i="35"/>
  <c r="N1188" i="35"/>
  <c r="N45" i="35"/>
  <c r="N437" i="35"/>
  <c r="N493" i="35"/>
  <c r="N549" i="35"/>
  <c r="N1195" i="35"/>
  <c r="N823" i="35"/>
  <c r="N830" i="35"/>
  <c r="N837" i="35"/>
  <c r="N17" i="35"/>
  <c r="N73" i="35"/>
  <c r="N409" i="35"/>
  <c r="N465" i="35"/>
  <c r="M14" i="24"/>
  <c r="M23" i="24"/>
  <c r="L23" i="24"/>
  <c r="L15" i="24"/>
  <c r="L24" i="24"/>
  <c r="M19" i="24"/>
  <c r="L11" i="24"/>
  <c r="M28" i="24"/>
  <c r="M52" i="24"/>
  <c r="M53" i="24" s="1"/>
  <c r="M10" i="24"/>
  <c r="M22" i="24"/>
  <c r="M27" i="24"/>
  <c r="L14" i="24"/>
  <c r="L22" i="24"/>
  <c r="M11" i="24"/>
  <c r="M20" i="24"/>
  <c r="M29" i="24"/>
  <c r="M24" i="24"/>
  <c r="M21" i="24"/>
  <c r="M55" i="24"/>
  <c r="M8" i="24"/>
  <c r="M15" i="24"/>
  <c r="L9" i="24"/>
  <c r="M12" i="24"/>
  <c r="M16" i="24"/>
  <c r="M30" i="24"/>
  <c r="M49" i="24" s="1"/>
  <c r="M56" i="24"/>
  <c r="M25" i="24"/>
  <c r="M9" i="24"/>
  <c r="M17" i="24"/>
  <c r="M13" i="24"/>
  <c r="M18" i="24"/>
  <c r="L40" i="24" l="1"/>
  <c r="L12" i="24"/>
  <c r="L39" i="24"/>
  <c r="L36" i="24"/>
  <c r="L37" i="24"/>
  <c r="L41" i="24"/>
  <c r="L42" i="24"/>
  <c r="L38" i="24"/>
  <c r="M57" i="24"/>
  <c r="L35" i="24" l="1"/>
  <c r="L33" i="24"/>
  <c r="L32" i="24"/>
  <c r="L31" i="24"/>
  <c r="L34" i="24"/>
  <c r="L48" i="24"/>
  <c r="L45" i="24"/>
  <c r="L47" i="24"/>
  <c r="L46" i="24"/>
  <c r="I11" i="13"/>
  <c r="J26" i="13"/>
  <c r="I17" i="13" l="1"/>
  <c r="I18" i="13" s="1"/>
  <c r="I20" i="13"/>
  <c r="I8" i="13"/>
  <c r="N166" i="25" l="1"/>
  <c r="N149" i="25"/>
  <c r="N134" i="25"/>
  <c r="N148" i="25"/>
  <c r="N130" i="25"/>
  <c r="N137" i="25"/>
  <c r="N172" i="25"/>
  <c r="N150" i="25"/>
  <c r="N138" i="25"/>
  <c r="N140" i="25"/>
  <c r="N136" i="25"/>
  <c r="N174" i="25"/>
  <c r="N169" i="25"/>
  <c r="N167" i="25"/>
  <c r="N145" i="25"/>
  <c r="N133" i="25"/>
  <c r="N147" i="25"/>
  <c r="N164" i="25"/>
  <c r="N168" i="25"/>
  <c r="N158" i="25"/>
  <c r="N170" i="25"/>
  <c r="N152" i="25"/>
  <c r="N139" i="25"/>
  <c r="N165" i="25"/>
  <c r="N132" i="25"/>
  <c r="N162" i="25"/>
  <c r="N163" i="25"/>
  <c r="N144" i="25"/>
  <c r="N159" i="25"/>
  <c r="N175" i="25"/>
  <c r="N135" i="25"/>
  <c r="N157" i="25"/>
  <c r="N153" i="25"/>
  <c r="N156" i="25"/>
  <c r="N142" i="25"/>
  <c r="N154" i="25"/>
  <c r="N171" i="25"/>
  <c r="N129" i="25"/>
  <c r="N141" i="25"/>
  <c r="N161" i="25"/>
  <c r="N143" i="25"/>
  <c r="N160" i="25"/>
  <c r="N155" i="25"/>
  <c r="N173" i="25"/>
  <c r="N131" i="25"/>
  <c r="N146" i="25"/>
  <c r="N151" i="25"/>
  <c r="I19" i="13"/>
  <c r="J9" i="13"/>
  <c r="J10" i="13"/>
  <c r="I26" i="13"/>
  <c r="I23" i="13"/>
  <c r="I29" i="13" l="1"/>
  <c r="J11" i="13"/>
  <c r="J14" i="13" s="1"/>
  <c r="I21" i="13"/>
  <c r="I22" i="13"/>
  <c r="I25" i="13"/>
  <c r="J25" i="13" s="1"/>
  <c r="I24" i="13"/>
  <c r="J24" i="13" s="1"/>
  <c r="I13" i="13" l="1"/>
  <c r="J12" i="13"/>
  <c r="I12" i="13" s="1"/>
  <c r="I15" i="13" s="1"/>
  <c r="I14" i="13"/>
  <c r="I35" i="13"/>
  <c r="I32" i="13"/>
  <c r="I28" i="13"/>
  <c r="J28" i="13" s="1"/>
  <c r="J22" i="13"/>
  <c r="J21" i="13"/>
  <c r="I27" i="13"/>
  <c r="J15" i="13" l="1"/>
  <c r="N200" i="25"/>
  <c r="N188" i="25"/>
  <c r="N183" i="25"/>
  <c r="N195" i="25"/>
  <c r="N199" i="25"/>
  <c r="N184" i="25"/>
  <c r="N187" i="25"/>
  <c r="N191" i="25"/>
  <c r="N178" i="25"/>
  <c r="N194" i="25"/>
  <c r="N198" i="25"/>
  <c r="N192" i="25"/>
  <c r="N179" i="25"/>
  <c r="N186" i="25"/>
  <c r="N190" i="25"/>
  <c r="N180" i="25"/>
  <c r="N182" i="25"/>
  <c r="N196" i="25"/>
  <c r="N197" i="25"/>
  <c r="N185" i="25"/>
  <c r="N189" i="25"/>
  <c r="N193" i="25"/>
  <c r="N181" i="25"/>
  <c r="N177" i="25"/>
  <c r="I16" i="13"/>
  <c r="J16" i="13" s="1"/>
  <c r="I31" i="13"/>
  <c r="I30" i="13"/>
  <c r="I33" i="13"/>
  <c r="J33" i="13" s="1"/>
  <c r="I34" i="13"/>
  <c r="J34" i="13" s="1"/>
  <c r="J27" i="13"/>
  <c r="N5" i="25" l="1"/>
  <c r="N33" i="25"/>
  <c r="N32" i="25"/>
  <c r="N53" i="25"/>
  <c r="N19" i="25"/>
  <c r="N6" i="25"/>
  <c r="N38" i="25"/>
  <c r="N71" i="25"/>
  <c r="N66" i="25"/>
  <c r="N78" i="25"/>
  <c r="N4" i="25"/>
  <c r="N36" i="25"/>
  <c r="N56" i="25"/>
  <c r="N23" i="25"/>
  <c r="N54" i="25"/>
  <c r="N10" i="25"/>
  <c r="N69" i="25"/>
  <c r="N25" i="25"/>
  <c r="N8" i="25"/>
  <c r="N42" i="25"/>
  <c r="N70" i="25"/>
  <c r="N59" i="25"/>
  <c r="N27" i="25"/>
  <c r="N51" i="25"/>
  <c r="N14" i="25"/>
  <c r="N79" i="25"/>
  <c r="N21" i="25"/>
  <c r="N9" i="25"/>
  <c r="N12" i="25"/>
  <c r="N45" i="25"/>
  <c r="N62" i="25"/>
  <c r="N31" i="25"/>
  <c r="N60" i="25"/>
  <c r="N18" i="25"/>
  <c r="N52" i="25"/>
  <c r="N80" i="25"/>
  <c r="N72" i="25"/>
  <c r="N58" i="25"/>
  <c r="N16" i="25"/>
  <c r="N74" i="25"/>
  <c r="N3" i="25"/>
  <c r="N35" i="25"/>
  <c r="N41" i="25"/>
  <c r="N65" i="25"/>
  <c r="N22" i="25"/>
  <c r="N57" i="25"/>
  <c r="N37" i="25"/>
  <c r="N55" i="25"/>
  <c r="N20" i="25"/>
  <c r="N39" i="25"/>
  <c r="N46" i="25"/>
  <c r="N26" i="25"/>
  <c r="N47" i="25"/>
  <c r="N75" i="25"/>
  <c r="N13" i="25"/>
  <c r="N24" i="25"/>
  <c r="N49" i="25"/>
  <c r="N30" i="25"/>
  <c r="N61" i="25"/>
  <c r="N63" i="25"/>
  <c r="N11" i="25"/>
  <c r="N29" i="25"/>
  <c r="N28" i="25"/>
  <c r="N68" i="25"/>
  <c r="N34" i="25"/>
  <c r="N67" i="25"/>
  <c r="N15" i="25"/>
  <c r="N40" i="25"/>
  <c r="N50" i="25"/>
  <c r="N77" i="25"/>
  <c r="N73" i="25"/>
  <c r="N81" i="25"/>
  <c r="N64" i="25"/>
  <c r="N7" i="25"/>
  <c r="N44" i="25"/>
  <c r="N17" i="25"/>
  <c r="N48" i="25"/>
  <c r="N76" i="25"/>
  <c r="N82" i="25"/>
  <c r="N43" i="25"/>
  <c r="J31" i="13"/>
  <c r="I37" i="13"/>
  <c r="J37" i="13" s="1"/>
  <c r="I36" i="13"/>
  <c r="J30" i="13"/>
  <c r="N99" i="25" l="1"/>
  <c r="N112" i="25"/>
  <c r="N110" i="25"/>
  <c r="N107" i="25"/>
  <c r="N87" i="25"/>
  <c r="N85" i="25"/>
  <c r="N95" i="25"/>
  <c r="N101" i="25"/>
  <c r="N117" i="25"/>
  <c r="N91" i="25"/>
  <c r="N93" i="25"/>
  <c r="N119" i="25"/>
  <c r="N105" i="25"/>
  <c r="N109" i="25"/>
  <c r="N113" i="25"/>
  <c r="N94" i="25"/>
  <c r="N84" i="25"/>
  <c r="N120" i="25"/>
  <c r="N116" i="25"/>
  <c r="N118" i="25"/>
  <c r="N97" i="25"/>
  <c r="N96" i="25"/>
  <c r="N111" i="25"/>
  <c r="N104" i="25"/>
  <c r="N88" i="25"/>
  <c r="N124" i="25"/>
  <c r="N126" i="25"/>
  <c r="N106" i="25"/>
  <c r="N86" i="25"/>
  <c r="N103" i="25"/>
  <c r="N115" i="25"/>
  <c r="N102" i="25"/>
  <c r="N114" i="25"/>
  <c r="N90" i="25"/>
  <c r="N92" i="25"/>
  <c r="N121" i="25"/>
  <c r="N123" i="25"/>
  <c r="N125" i="25"/>
  <c r="N127" i="25"/>
  <c r="N108" i="25"/>
  <c r="N122" i="25"/>
  <c r="N100" i="25"/>
  <c r="N89" i="25"/>
  <c r="N98" i="25"/>
  <c r="J3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tc={F1096347-ACCE-479C-AB14-1EF099057AAA}</author>
    <author>tc={9CD1E2C1-3F23-4A36-8988-19102537EBE0}</author>
  </authors>
  <commentList>
    <comment ref="O1209" authorId="0" shapeId="0" xr:uid="{F1096347-ACCE-479C-AB14-1EF099057AAA}">
      <text>
        <t>[Threaded comment]
Your version of Excel allows you to read this threaded comment; however, any edits to it will get removed if the file is opened in a newer version of Excel. Learn more: https://go.microsoft.com/fwlink/?linkid=870924
Comment:
    For maize flour, there is no data on any of the products for SouthWest</t>
      </text>
    </comment>
    <comment ref="C1217" authorId="1" shapeId="0" xr:uid="{9CD1E2C1-3F23-4A36-8988-19102537EBE0}">
      <text>
        <t>[Threaded comment]
Your version of Excel allows you to read this threaded comment; however, any edits to it will get removed if the file is opened in a newer version of Excel. Learn more: https://go.microsoft.com/fwlink/?linkid=870924
Comment:
    There is neither data nor any mention of this section in the other IPSOS Raw data. This might have been by mistake duplicated from the above row variables</t>
      </text>
    </comment>
  </commentList>
</comments>
</file>

<file path=xl/sharedStrings.xml><?xml version="1.0" encoding="utf-8"?>
<sst xmlns="http://schemas.openxmlformats.org/spreadsheetml/2006/main" count="21999" uniqueCount="774">
  <si>
    <t>Fortification Research- Nigeria Calcs</t>
  </si>
  <si>
    <t xml:space="preserve"> Data compiled by Euromonitor for GAIN in 2021</t>
  </si>
  <si>
    <t>Nand Kishore Sharma</t>
  </si>
  <si>
    <r>
      <rPr>
        <b/>
        <sz val="11"/>
        <color theme="4"/>
        <rFont val="Cambria"/>
        <family val="2"/>
        <scheme val="minor"/>
      </rPr>
      <t xml:space="preserve">Background
</t>
    </r>
    <r>
      <rPr>
        <sz val="11"/>
        <color theme="1"/>
        <rFont val="Cambria"/>
        <family val="2"/>
        <scheme val="minor"/>
      </rPr>
      <t xml:space="preserve">
The Global Alliance for Improved Nutrition (GAIN) is a Swiss-based foundation. They work to transform food systems in order to improve the consumption of safe and nutritious food. In order to effectively scale-up, manage and monitor the performance of country food fortification programs, GAIN requires market data on food product demand, brands and supply. 
</t>
    </r>
    <r>
      <rPr>
        <b/>
        <sz val="11"/>
        <color theme="4"/>
        <rFont val="Cambria"/>
        <family val="2"/>
        <scheme val="minor"/>
      </rPr>
      <t xml:space="preserve">
Research Objectives
</t>
    </r>
    <r>
      <rPr>
        <sz val="11"/>
        <color theme="4"/>
        <rFont val="Cambria"/>
        <family val="2"/>
        <scheme val="minor"/>
      </rPr>
      <t xml:space="preserve">
</t>
    </r>
    <r>
      <rPr>
        <sz val="11"/>
        <color theme="1"/>
        <rFont val="Cambria"/>
        <family val="2"/>
        <scheme val="minor"/>
      </rPr>
      <t>Specifically, GAIN requires market data that are disaggregated to the following levels:
- Overall size and structure of the total market. Proportion of total market share occupied by branded (formal) vs bulk /loose / unbranded food (informal) products
- Identify both branded / non-branded / loose products and contribution of the two to suppliers’ production
- Approximate market volumes and values, shares/proportions, food volumes / value by supplier / producer and their products / brands available in the market
- Approximate volumes / values and proportions in the country and by state or province. Determine the volumes / values &amp; proportions of packaged brands and food sold as bulk / loose
- Approximate volumes / values and proportions distributed through different supply channels (import, local production, and sales through different retail outlet types)</t>
    </r>
  </si>
  <si>
    <t>Senior Consulting Manager</t>
  </si>
  <si>
    <t>Nand.Sharma@euromonitor.com</t>
  </si>
  <si>
    <t>+91 80 67740500 (Extn: 5605)</t>
  </si>
  <si>
    <t>Anubha Sethia</t>
  </si>
  <si>
    <t>Senior Research Associate</t>
  </si>
  <si>
    <t>Anubha.Sethia@euromonitor.com</t>
  </si>
  <si>
    <t>+91  80 67740500 (Extn: 5507)</t>
  </si>
  <si>
    <t>Grant Budding</t>
  </si>
  <si>
    <t>Business Development – Consulting</t>
  </si>
  <si>
    <t>Grant.budding@euromonitor.com</t>
  </si>
  <si>
    <t>+971 4 372 4361</t>
  </si>
  <si>
    <t xml:space="preserve">This data workbook includes tabs on the following: </t>
  </si>
  <si>
    <t>Methodology</t>
  </si>
  <si>
    <t>Variables</t>
  </si>
  <si>
    <t>Total Supply</t>
  </si>
  <si>
    <t>Consumption Via Retail and Foodservice</t>
  </si>
  <si>
    <t>Production Disaggregation</t>
  </si>
  <si>
    <t>Retail Availability</t>
  </si>
  <si>
    <t>Sources</t>
  </si>
  <si>
    <t>Chicago</t>
  </si>
  <si>
    <r>
      <t xml:space="preserve">© Euromonitor International Ltd 2021. All rights reserved. The material contained in this document is the exclusive property of Euromonitor International Ltd and its licensors and is provided without any warranties or representations about accuracy or completeness. Any reliance on such material is made at users’ own risk. This document is confidential and for internal use by </t>
    </r>
    <r>
      <rPr>
        <sz val="9"/>
        <color theme="1"/>
        <rFont val="Cambria"/>
        <family val="1"/>
        <scheme val="minor"/>
      </rPr>
      <t xml:space="preserve">GAIN </t>
    </r>
    <r>
      <rPr>
        <sz val="9"/>
        <color theme="1"/>
        <rFont val="Cambria"/>
        <family val="2"/>
        <scheme val="minor"/>
      </rPr>
      <t>and its affiliates only. Publication or making available to any third party of all or part of the material contained in this document (or any data or other material derived from it) without Euromonitor’s express written consent is strictly prohibited. Please refer to the applicable terms and conditions with Euromonitor.</t>
    </r>
  </si>
  <si>
    <t>TOTAL SUPPLY VOLUME</t>
  </si>
  <si>
    <t>CHANNEL - Total Supply Volume Available for Domestic Consumption</t>
  </si>
  <si>
    <t>INPUT</t>
  </si>
  <si>
    <t>OUTPUT</t>
  </si>
  <si>
    <t>OPENING STOCK</t>
  </si>
  <si>
    <t>+</t>
  </si>
  <si>
    <t>PRODUCTION</t>
  </si>
  <si>
    <t>IMPORT</t>
  </si>
  <si>
    <t>EXPORTS</t>
  </si>
  <si>
    <t>CLOSING STOCK</t>
  </si>
  <si>
    <t>WASTE</t>
  </si>
  <si>
    <t>INDUSTRIAL USE</t>
  </si>
  <si>
    <t>FOOD PROCESSING</t>
  </si>
  <si>
    <t>GOVERNMENT PROCUREMENT/ FEED</t>
  </si>
  <si>
    <t>CONSUMPTION VIA RETAIL AND FOODSERVICE</t>
  </si>
  <si>
    <t>Primary Sources</t>
  </si>
  <si>
    <t>National Statistics</t>
  </si>
  <si>
    <t>UN COMTRADE</t>
  </si>
  <si>
    <t>Grain and Feed Reports by USDA</t>
  </si>
  <si>
    <t xml:space="preserve">Annual Reports by the Ministries </t>
  </si>
  <si>
    <t>Trade Maps</t>
  </si>
  <si>
    <t>Trade Press</t>
  </si>
  <si>
    <t>Milling Industry and Oil Industry</t>
  </si>
  <si>
    <t>Storage and Transport Industry</t>
  </si>
  <si>
    <t>Secondary Sources</t>
  </si>
  <si>
    <t>Disaggregated Into</t>
  </si>
  <si>
    <t>Modelled Data</t>
  </si>
  <si>
    <t>Euromonitor International</t>
  </si>
  <si>
    <t>FLOURS</t>
  </si>
  <si>
    <t>OIL</t>
  </si>
  <si>
    <t>SALT</t>
  </si>
  <si>
    <t>OTHERS</t>
  </si>
  <si>
    <t>Extraction Rate</t>
  </si>
  <si>
    <t>Raw salt imported in the country and further processed into refined salt</t>
  </si>
  <si>
    <t>Direct Production Numbers</t>
  </si>
  <si>
    <t>Grain Available for Milling</t>
  </si>
  <si>
    <t>Oil Crop Available for Crushing into Oil</t>
  </si>
  <si>
    <t>Salt produced domestically in the country</t>
  </si>
  <si>
    <t>OR</t>
  </si>
  <si>
    <t>Salt intake of total population per year</t>
  </si>
  <si>
    <t>Euromonitor International Packaged Food</t>
  </si>
  <si>
    <t>Food Availability of Grain Type</t>
  </si>
  <si>
    <t>Oil Crop Production</t>
  </si>
  <si>
    <t>Sum of Food Type Production</t>
  </si>
  <si>
    <t>PACKAGED</t>
  </si>
  <si>
    <t>UNPACKAGED</t>
  </si>
  <si>
    <t>(Includes locally produced crop plus imported crop)</t>
  </si>
  <si>
    <t>Total population/household</t>
  </si>
  <si>
    <t>Food Seed Industrial Availability of Grain Type</t>
  </si>
  <si>
    <t>(Includes locally produced grain plus imported grain)</t>
  </si>
  <si>
    <t>Salt intake per person/household per day</t>
  </si>
  <si>
    <t>Sodium intake per person/ household per day</t>
  </si>
  <si>
    <t>RETAIL</t>
  </si>
  <si>
    <t>FOODSERVICE</t>
  </si>
  <si>
    <t>Balancing Figure</t>
  </si>
  <si>
    <t>PRODUTION DISAGGREGATION - PRODUCTION VOLUME FOR DOMESTIC CONSUMPTION AND DISPATCH</t>
  </si>
  <si>
    <t>BY REGION</t>
  </si>
  <si>
    <t>BY BRANDS</t>
  </si>
  <si>
    <t>BY SUPPLIER</t>
  </si>
  <si>
    <t>IPSOS- GAIN</t>
  </si>
  <si>
    <t>TNS</t>
  </si>
  <si>
    <t>TOTAL RETAIL AVAILABILITY</t>
  </si>
  <si>
    <t>TOTAL FOODSERVICE AVAILABILITY</t>
  </si>
  <si>
    <t>BY SKU</t>
  </si>
  <si>
    <t>Variable name</t>
  </si>
  <si>
    <t>Description</t>
  </si>
  <si>
    <t>Country</t>
  </si>
  <si>
    <t>The country in which the brand product is available</t>
  </si>
  <si>
    <t>Category</t>
  </si>
  <si>
    <t xml:space="preserve">Market category such as  domestic supply (local production, import, export) or domestic consumption/use and channel (retail, food service, food processing, industrial use....) etc. It describes the overall denominator </t>
  </si>
  <si>
    <t>Location (TIER, region)</t>
  </si>
  <si>
    <t>The state/region or TIER in which the brand product is available, was found</t>
  </si>
  <si>
    <t>Retail outlet type</t>
  </si>
  <si>
    <t>Type , size of retail outlet: e.g. Supermarket, kiosk, market stall, grocery shop, government store, dairy outlet</t>
  </si>
  <si>
    <t>Food Staple</t>
  </si>
  <si>
    <t>Name of the Food, food vehicle</t>
  </si>
  <si>
    <t>Food Type</t>
  </si>
  <si>
    <t>Type of food, subcategory of the food, eg: For Edible Oils: all types like Palm Oil, Sunflower Oil etc.</t>
  </si>
  <si>
    <t>Packaged/Bulk</t>
  </si>
  <si>
    <t>The format of the product- whether packaged or unpackaged (loose)</t>
  </si>
  <si>
    <t>Supplier Name</t>
  </si>
  <si>
    <t xml:space="preserve">The name of the Producer/Supplier </t>
  </si>
  <si>
    <t>Country origin - Supplier address _  Manufacturer or re-packer of the brand</t>
  </si>
  <si>
    <t>The country, state/region in which the Production/Supplier is located, can also include the full address</t>
  </si>
  <si>
    <t>Brand product</t>
  </si>
  <si>
    <t>This will have the unique name comprised of the brand name and product description</t>
  </si>
  <si>
    <t>Brand Name</t>
  </si>
  <si>
    <t>This indicates the brand name</t>
  </si>
  <si>
    <t>Product Name/ Brand Description</t>
  </si>
  <si>
    <t>Product description</t>
  </si>
  <si>
    <t>Unit</t>
  </si>
  <si>
    <t>Unit of measurement in value or volume such as '000 tonnes'</t>
  </si>
  <si>
    <t>Total</t>
  </si>
  <si>
    <t>Value from source</t>
  </si>
  <si>
    <t>% of Total</t>
  </si>
  <si>
    <t>% from source</t>
  </si>
  <si>
    <t>Reference Tab</t>
  </si>
  <si>
    <t>If data is pulled from another tab or is the same as in another tab, then indicate the Tab name (Category)</t>
  </si>
  <si>
    <t>SOURCE</t>
  </si>
  <si>
    <t>Source of the value entered in Total or % of taoal column</t>
  </si>
  <si>
    <t>ASSUMPTION/CALCULATION</t>
  </si>
  <si>
    <t>Any assumptions applied to source data</t>
  </si>
  <si>
    <t>Food vehicle Domestic Supply</t>
  </si>
  <si>
    <t>Categories (Opening stock, Local production, Import, export, waste, closing stock)</t>
  </si>
  <si>
    <t>Sl No.</t>
  </si>
  <si>
    <t>Input/Withdraw from Supply</t>
  </si>
  <si>
    <t>Size</t>
  </si>
  <si>
    <t>Source 1</t>
  </si>
  <si>
    <t>Source 2</t>
  </si>
  <si>
    <t>Assumption/ Notes</t>
  </si>
  <si>
    <t>Nigeria</t>
  </si>
  <si>
    <t>Edible Oil</t>
  </si>
  <si>
    <t>Total Supply for Domestic Consumption</t>
  </si>
  <si>
    <t>000 tonne</t>
  </si>
  <si>
    <t>Inject</t>
  </si>
  <si>
    <t>Local Production</t>
  </si>
  <si>
    <t>Opening Stock</t>
  </si>
  <si>
    <t>Import</t>
  </si>
  <si>
    <t>Withdraw</t>
  </si>
  <si>
    <t>Closing Stock</t>
  </si>
  <si>
    <t>Export</t>
  </si>
  <si>
    <t>Edible Salt</t>
  </si>
  <si>
    <t>Total Supply Available for Domestic Consumption</t>
  </si>
  <si>
    <t>TechnoServe</t>
  </si>
  <si>
    <t>Includes both domestic production salt (negligible) as well as imports of raw salt which gets further processed into refined salt (Trade Maps HS 2501)</t>
  </si>
  <si>
    <t>Included import of raw salt under Production</t>
  </si>
  <si>
    <t>Waste/Closing Stock</t>
  </si>
  <si>
    <t>An usual 1-3% wastage of product is a common occurance with food commodities. Along with that, closing stock is also taken into account.</t>
  </si>
  <si>
    <t>ITC Trade Map</t>
  </si>
  <si>
    <t>HS 2501</t>
  </si>
  <si>
    <t>Maize Flour</t>
  </si>
  <si>
    <t>Trade Map</t>
  </si>
  <si>
    <t>HS 1101  (Imports in 2020 reduced in Nigeria due to lockdown restrictions. In 2019, imports were 458.6 '000 tonnes)</t>
  </si>
  <si>
    <t>HS 1102</t>
  </si>
  <si>
    <t>Wheat Flour</t>
  </si>
  <si>
    <t>HS 1101</t>
  </si>
  <si>
    <t>Food type</t>
  </si>
  <si>
    <t>Palm Oil</t>
  </si>
  <si>
    <t>Index Mundi</t>
  </si>
  <si>
    <t>Soybean Oil</t>
  </si>
  <si>
    <t>Palm Kernel Oil</t>
  </si>
  <si>
    <t>Coconut Oil</t>
  </si>
  <si>
    <t>Peanut Oil</t>
  </si>
  <si>
    <t>Cottonseed Oil</t>
  </si>
  <si>
    <t>ITC calculations based on UN COMTRADE statistics.</t>
  </si>
  <si>
    <t xml:space="preserve">Local production </t>
  </si>
  <si>
    <t>Catergory</t>
  </si>
  <si>
    <t>Wheat</t>
  </si>
  <si>
    <t>Food Seed Industrial Availability of Wheat</t>
  </si>
  <si>
    <t>USDA Grain and Feed Report</t>
  </si>
  <si>
    <t>Based on FAS (Lagos) Post</t>
  </si>
  <si>
    <t>Wheat Consumed as Food</t>
  </si>
  <si>
    <t>FAO data based on imputation methodology</t>
  </si>
  <si>
    <t>Food Made Using Wheat Grain Directly</t>
  </si>
  <si>
    <t>Similar to Tanzania, Nigeria consumes multiple food items that uses wheat grains directly for preparation. Examples include boIled wheat pudding, breakfast cereals, Kibbled wheat preparations, etc.</t>
  </si>
  <si>
    <t>Wheat Available for Milling into Flour</t>
  </si>
  <si>
    <t>Food Balance Sheet Handbook</t>
  </si>
  <si>
    <t>As reported by Milling industry</t>
  </si>
  <si>
    <t>Maize</t>
  </si>
  <si>
    <t>Food Seed Industrial Availability of Maize</t>
  </si>
  <si>
    <t>Maize Consumed as Food</t>
  </si>
  <si>
    <t>Maize Available for Milling</t>
  </si>
  <si>
    <t>Producer/supplier</t>
  </si>
  <si>
    <t>Brands</t>
  </si>
  <si>
    <t>Location (Region)</t>
  </si>
  <si>
    <t>Company Name</t>
  </si>
  <si>
    <t>% of Company Total</t>
  </si>
  <si>
    <t>Apple And Pears</t>
  </si>
  <si>
    <t>Active</t>
  </si>
  <si>
    <t>TechnoServe- GAIN</t>
  </si>
  <si>
    <t>Original Production Data Taken</t>
  </si>
  <si>
    <t>Laziz Oil</t>
  </si>
  <si>
    <t>Winner Oil</t>
  </si>
  <si>
    <t>Dufil</t>
  </si>
  <si>
    <t>Emperor Oil</t>
  </si>
  <si>
    <t>Power Oil</t>
  </si>
  <si>
    <t>Grand Cereal &amp; Oil Mill</t>
  </si>
  <si>
    <t>Grand Pure Oil</t>
  </si>
  <si>
    <t>Karma Milk Industries</t>
  </si>
  <si>
    <t>Golden Soya Oil</t>
  </si>
  <si>
    <t>Mona Product Ltd</t>
  </si>
  <si>
    <t>Adan</t>
  </si>
  <si>
    <t>Oxtrich Creation Ltd</t>
  </si>
  <si>
    <t>Oxtrich</t>
  </si>
  <si>
    <t xml:space="preserve">Presco   </t>
  </si>
  <si>
    <t>Olein</t>
  </si>
  <si>
    <t>Stearin</t>
  </si>
  <si>
    <t>Pz-wilmar</t>
  </si>
  <si>
    <t>Devon King Oil</t>
  </si>
  <si>
    <t>Mamador Oil</t>
  </si>
  <si>
    <t>Rom Oil Mills Limited</t>
  </si>
  <si>
    <t>Golden Penny Pure Soya Oil</t>
  </si>
  <si>
    <t>Sudit Oil</t>
  </si>
  <si>
    <t>Rosel Vegetable Oil</t>
  </si>
  <si>
    <t>Sunola</t>
  </si>
  <si>
    <t>Sunola Oil</t>
  </si>
  <si>
    <t>Others</t>
  </si>
  <si>
    <t>Allotted Balancing Volume to Others. Please add back company sub-totals to avoid double counting</t>
  </si>
  <si>
    <t>Dangote Flour Mills</t>
  </si>
  <si>
    <t>Dangote Flour (Calabar)</t>
  </si>
  <si>
    <t>Proportions used as a proxy</t>
  </si>
  <si>
    <t>Dangote Flour (Ilorin)</t>
  </si>
  <si>
    <t>Dangote Flour (Lagos)</t>
  </si>
  <si>
    <t>Dangote Flour (Kano)</t>
  </si>
  <si>
    <t>Diamond Flour</t>
  </si>
  <si>
    <t>Prima Flour</t>
  </si>
  <si>
    <t>Valleumbra Flour</t>
  </si>
  <si>
    <t>Flour Mills Of Nigeria</t>
  </si>
  <si>
    <t>Eagle Flour</t>
  </si>
  <si>
    <t>Golden Penny Flour</t>
  </si>
  <si>
    <t>Honeywell Flour Mills</t>
  </si>
  <si>
    <t>Honeywell Composite Flour</t>
  </si>
  <si>
    <t>Life Flour Mills</t>
  </si>
  <si>
    <t>Life Wheat Flour</t>
  </si>
  <si>
    <t>Olam</t>
  </si>
  <si>
    <t>Mamagold Flour</t>
  </si>
  <si>
    <t>Mix And Bake Flour</t>
  </si>
  <si>
    <t>Bua Flour</t>
  </si>
  <si>
    <t>NASCON</t>
  </si>
  <si>
    <t>Dangote Salt</t>
  </si>
  <si>
    <t>Royal Salt</t>
  </si>
  <si>
    <t>Mr Chef</t>
  </si>
  <si>
    <t>Allotted Balancing Proportion to Others</t>
  </si>
  <si>
    <t>Supplier 1</t>
  </si>
  <si>
    <t>Brand 1</t>
  </si>
  <si>
    <t>Supplier 2</t>
  </si>
  <si>
    <t>Brand 2</t>
  </si>
  <si>
    <t xml:space="preserve">© Euromonitor International Ltd 2021. All rights reserved. </t>
  </si>
  <si>
    <t>Consumption Food vehicle - Retail and food service</t>
  </si>
  <si>
    <t>Retail</t>
  </si>
  <si>
    <t>Foodservice</t>
  </si>
  <si>
    <t>Packaged</t>
  </si>
  <si>
    <t>Unpackaged</t>
  </si>
  <si>
    <t>Packaged/Unpackaged</t>
  </si>
  <si>
    <t>Channel</t>
  </si>
  <si>
    <t>Packaged Food: Euromonitor</t>
  </si>
  <si>
    <t>Used absolute volume of packaged edible oil from Euromonitor International Paspport</t>
  </si>
  <si>
    <t>Used Euromonitor Passport's split of edible oil between retail and foodservice</t>
  </si>
  <si>
    <t>Ingredients: Euromonitor International</t>
  </si>
  <si>
    <t>Used Euromonitor Passport's split of sodium chloride between retail and foodservice, i.e. 79.8% and 20.2%</t>
  </si>
  <si>
    <t>Used Euromonitor Passport's split of modified corn flour between retail and foodservice, i.e. 79.8% and 20.2%</t>
  </si>
  <si>
    <t>Based on market similarity, used % split of packaged vs unpackaged of Tanzania as a proxy here.</t>
  </si>
  <si>
    <t>Used Euromonitor Passport's wheat flour split between retail and foodservice, i.e. 79.8% and 20.2%</t>
  </si>
  <si>
    <t>Consumption Food vehicle</t>
  </si>
  <si>
    <t>Location (region, TIER)</t>
  </si>
  <si>
    <t>Supplier information _  Manufacturer or re-packer of the brand_  Country</t>
  </si>
  <si>
    <t>Brand  product</t>
  </si>
  <si>
    <t>ASSUMPTION</t>
  </si>
  <si>
    <t>Golden Oil Ltd</t>
  </si>
  <si>
    <t>Activa - Pure Vegetable Oil</t>
  </si>
  <si>
    <t>Pure vegetable oil</t>
  </si>
  <si>
    <t>Palm Olein</t>
  </si>
  <si>
    <t>IPSOS-GAIN Data 2019</t>
  </si>
  <si>
    <t>Used % shares of all brands in domestic supply</t>
  </si>
  <si>
    <t>Apple and pears limited</t>
  </si>
  <si>
    <t>Active - 100% premium vegetable oil</t>
  </si>
  <si>
    <t>100% premium vegetable oil</t>
  </si>
  <si>
    <t>Mona products limited</t>
  </si>
  <si>
    <t>Adan - Soybean oil</t>
  </si>
  <si>
    <t>Soybean oil</t>
  </si>
  <si>
    <t>Amyak company</t>
  </si>
  <si>
    <t>Al-Hilal - Red palm oil</t>
  </si>
  <si>
    <t>Red palm oil</t>
  </si>
  <si>
    <t>Ayasco general enterprises</t>
  </si>
  <si>
    <t>Aromye - Red palm oil</t>
  </si>
  <si>
    <t>Okomu O.P.C plc</t>
  </si>
  <si>
    <t>Banga Red Palm Oil</t>
  </si>
  <si>
    <t>Palm Fruits</t>
  </si>
  <si>
    <t>Boram food limited</t>
  </si>
  <si>
    <t>Bow - Refined soya bean oil</t>
  </si>
  <si>
    <t>Refined  soya bean oil</t>
  </si>
  <si>
    <t>Canopy industries ltd</t>
  </si>
  <si>
    <t>Cannopy Refined palm kernel oil</t>
  </si>
  <si>
    <t>Refined palm kernel oil</t>
  </si>
  <si>
    <t>Palm kernel oil</t>
  </si>
  <si>
    <t>NGO Chew Hong Edible Oil PTE LTD</t>
  </si>
  <si>
    <t>Malaysia</t>
  </si>
  <si>
    <t>Carolin oil - Pure vegetable oil</t>
  </si>
  <si>
    <t>Crown  trading  and vegetable oil Enterprise</t>
  </si>
  <si>
    <t>Crown  oil - Refine palm olein</t>
  </si>
  <si>
    <t>Refine palm olein</t>
  </si>
  <si>
    <t>Davida</t>
  </si>
  <si>
    <t>Benin</t>
  </si>
  <si>
    <t>Davida vegetable cooking oil</t>
  </si>
  <si>
    <t>Vegetable cooking oil</t>
  </si>
  <si>
    <t>PZ wilimar food Ltd</t>
  </si>
  <si>
    <t>Devon King's - Pure vegetable oil</t>
  </si>
  <si>
    <t>Refined Palm Olein</t>
  </si>
  <si>
    <t>Raffle oil LFTZ Enterprise</t>
  </si>
  <si>
    <t>Emperor - Pure Vegetable oil</t>
  </si>
  <si>
    <t>NA</t>
  </si>
  <si>
    <t>Everest Pure Refined Vegetable Oil</t>
  </si>
  <si>
    <t>Pure refined vegetable oil</t>
  </si>
  <si>
    <t>Unknown</t>
  </si>
  <si>
    <t>First maximum point industry limited</t>
  </si>
  <si>
    <t>First oil - Pure Soya Oil</t>
  </si>
  <si>
    <t>Pure soya oil</t>
  </si>
  <si>
    <t>Fresh Vegetable Oil</t>
  </si>
  <si>
    <t>Fresh vegetable oil</t>
  </si>
  <si>
    <t>101 PAN - CENTURY EDIBLE OILS SDN BHD</t>
  </si>
  <si>
    <t>Gino - Vegetable Cooking Oil</t>
  </si>
  <si>
    <t>Girasole oil</t>
  </si>
  <si>
    <t>Rom Oil Mills Ltd</t>
  </si>
  <si>
    <t>Golden Penny - Pure soya oil</t>
  </si>
  <si>
    <t>Golden Penny - Pure Vegetable oil</t>
  </si>
  <si>
    <t>Golden soya - Pure soya bean oil</t>
  </si>
  <si>
    <t>Pure Soya bean Oil No cholesterol</t>
  </si>
  <si>
    <t>West african soy industries ltd</t>
  </si>
  <si>
    <t>Golden terra soya oil</t>
  </si>
  <si>
    <t>Soya oil</t>
  </si>
  <si>
    <t>Grand Cereal Limited</t>
  </si>
  <si>
    <t>Grand - Pure soya oil</t>
  </si>
  <si>
    <t>Iffico</t>
  </si>
  <si>
    <t>UAE</t>
  </si>
  <si>
    <t>Hayat - Palm Olein</t>
  </si>
  <si>
    <t>Jadu premium cooking oil</t>
  </si>
  <si>
    <t>Premium cooking oil</t>
  </si>
  <si>
    <t>Jifatu Nigeria Limited</t>
  </si>
  <si>
    <t>Jifatu palm oil</t>
  </si>
  <si>
    <t>Pure cooking oil</t>
  </si>
  <si>
    <t>KCT edible limited</t>
  </si>
  <si>
    <t>United Kingdom</t>
  </si>
  <si>
    <t>KTC - Extended life vegetable oil</t>
  </si>
  <si>
    <t>Vegetable oil</t>
  </si>
  <si>
    <t>Jonic group limited</t>
  </si>
  <si>
    <t>La Jonic - Pure Refined Sunflower</t>
  </si>
  <si>
    <t>Pure refined sunflower oil</t>
  </si>
  <si>
    <t>Sunflower Oil</t>
  </si>
  <si>
    <t>Multi commodity international Ltd</t>
  </si>
  <si>
    <t>La Peria pure  vegetable cooking oil</t>
  </si>
  <si>
    <t>Oil blend</t>
  </si>
  <si>
    <t>Home Stars Integrated service ltd</t>
  </si>
  <si>
    <t>La Reine Queens</t>
  </si>
  <si>
    <t>Karma milk industry ltd</t>
  </si>
  <si>
    <t>Lahda - Pure Refined Soya Oil no cholesterol</t>
  </si>
  <si>
    <t>Pure refined soya oil</t>
  </si>
  <si>
    <t>Sun mark Limited</t>
  </si>
  <si>
    <t>Laser - Blend of olive oil and rapeseed oil</t>
  </si>
  <si>
    <t>Blend of olive oil and rapeseed oil</t>
  </si>
  <si>
    <t>Laser - Blend of olive oil and sunflower oil</t>
  </si>
  <si>
    <t>Blend of olive oil and sunflower oil</t>
  </si>
  <si>
    <t>Laziz - Pure vegetable oil</t>
  </si>
  <si>
    <t>Groupe Avril</t>
  </si>
  <si>
    <t>France</t>
  </si>
  <si>
    <t>Lesieur - Pure Vegetable Oil</t>
  </si>
  <si>
    <t>Rapeseed Oil</t>
  </si>
  <si>
    <t>Mamador - Pure vegetable oil</t>
  </si>
  <si>
    <t>Marigold company</t>
  </si>
  <si>
    <t>Marigold vegetable cooking oil</t>
  </si>
  <si>
    <t>Mink pure vegetable oil</t>
  </si>
  <si>
    <t>100% Pure vegetable cooking oil</t>
  </si>
  <si>
    <t>Moi gold vegetable cooking oil</t>
  </si>
  <si>
    <t>Rice Bran Oil</t>
  </si>
  <si>
    <t>Ice favour  industries Ltd</t>
  </si>
  <si>
    <t>Nice  Favour</t>
  </si>
  <si>
    <t>Fortified with vitamin A</t>
  </si>
  <si>
    <t>NGO CHEW HONG EDIBLE OIL PTE LTD</t>
  </si>
  <si>
    <t>Oki - Pure vegetable cooking oil</t>
  </si>
  <si>
    <t>Pure vegetable cookung oil</t>
  </si>
  <si>
    <t>Okumu oil</t>
  </si>
  <si>
    <t>Emballe de Olitalia srl</t>
  </si>
  <si>
    <t>Italy</t>
  </si>
  <si>
    <t>Olitalia oil</t>
  </si>
  <si>
    <t>Sun fower oil</t>
  </si>
  <si>
    <t>I C C Group</t>
  </si>
  <si>
    <t>Indonesia</t>
  </si>
  <si>
    <t>Olivia Vegetable cooking oil</t>
  </si>
  <si>
    <t>Omni Food Products</t>
  </si>
  <si>
    <t>Canada</t>
  </si>
  <si>
    <t>Omni - Canola oil</t>
  </si>
  <si>
    <t>100% Canola Oil</t>
  </si>
  <si>
    <t>Canola oil</t>
  </si>
  <si>
    <t>Ostrich creation ltd</t>
  </si>
  <si>
    <t>Oxtrich oil - A pure Soya Oil</t>
  </si>
  <si>
    <t>Power oil</t>
  </si>
  <si>
    <t>West mill</t>
  </si>
  <si>
    <t>Pride Sunflower oil</t>
  </si>
  <si>
    <t>100% Pure Sunflower Oil</t>
  </si>
  <si>
    <t>Sayinlar</t>
  </si>
  <si>
    <t>Turkey</t>
  </si>
  <si>
    <t>Pure Choice - Sunflower Oil Pure Refined</t>
  </si>
  <si>
    <t>Sunflower oil pure refined</t>
  </si>
  <si>
    <t>Ric Sunflower oil</t>
  </si>
  <si>
    <t>Pure sunflower oil</t>
  </si>
  <si>
    <t>Tionale Pte. Ltd</t>
  </si>
  <si>
    <t>Rosa vegetable cooking oil.</t>
  </si>
  <si>
    <t>Pure RBD palm olein</t>
  </si>
  <si>
    <t>Safar palm oil company Nig Ltd</t>
  </si>
  <si>
    <t>SAFAR palm oil</t>
  </si>
  <si>
    <t>Cooking palm oil</t>
  </si>
  <si>
    <t>Safar Refined sunflower oil</t>
  </si>
  <si>
    <t>Refined sunflower oil</t>
  </si>
  <si>
    <t>SRM Continental SDM BHN</t>
  </si>
  <si>
    <t>Samara vegetable oil</t>
  </si>
  <si>
    <t>SAPORITO FOODS INC</t>
  </si>
  <si>
    <t>Saporito huile de oil</t>
  </si>
  <si>
    <t>Huile de canola oil</t>
  </si>
  <si>
    <t>Moonstone LTD</t>
  </si>
  <si>
    <t>Sarama</t>
  </si>
  <si>
    <t>Seraph nigeria limited</t>
  </si>
  <si>
    <t>Seraph refined soya oil</t>
  </si>
  <si>
    <t>Refined soya oil</t>
  </si>
  <si>
    <t>Palmtop vege oil product SDN (266956-1)</t>
  </si>
  <si>
    <t>Shakira</t>
  </si>
  <si>
    <t>Vegetable natural oil</t>
  </si>
  <si>
    <t>Shivna Industries</t>
  </si>
  <si>
    <t>Shivna - Pure Vegetable Cooking Oil</t>
  </si>
  <si>
    <t>Sutaika Uk</t>
  </si>
  <si>
    <t>Soleir oil</t>
  </si>
  <si>
    <t>Solive vegetable oil industries ltd</t>
  </si>
  <si>
    <t>Solive - Vegetable oil</t>
  </si>
  <si>
    <t>Bleached deodorized refined palm kernel oil</t>
  </si>
  <si>
    <t>Sona - Pure Vegetable Cooking Oil</t>
  </si>
  <si>
    <t>Sun flower oil</t>
  </si>
  <si>
    <t>Sunola Foods Ltd</t>
  </si>
  <si>
    <t>Sunola - Soybean oil</t>
  </si>
  <si>
    <t>100% pure soya oil</t>
  </si>
  <si>
    <t>Super delicieux - Pure vegetable cooking oil</t>
  </si>
  <si>
    <t>Refined bleached palm olein</t>
  </si>
  <si>
    <t>Tahir oil company Nigeria limited</t>
  </si>
  <si>
    <t>Tahir edible palm oil</t>
  </si>
  <si>
    <t>Pure palm oil, best quality refined palm oil</t>
  </si>
  <si>
    <t>Tradekey - Pure Vegetable Cooking Oil</t>
  </si>
  <si>
    <t>PT. Bina Karya Prima</t>
  </si>
  <si>
    <t>Tropical - Cooking oil 2x fractionation</t>
  </si>
  <si>
    <t>Lijie Food Machinery Co., Ltd</t>
  </si>
  <si>
    <t>China</t>
  </si>
  <si>
    <t>Tropical Sun - 100% Pure Sunflower Oil</t>
  </si>
  <si>
    <t>Turkey pure vegetable oil</t>
  </si>
  <si>
    <t>Refined Bleached and Deodorized palm Olein</t>
  </si>
  <si>
    <t>Unbranded</t>
  </si>
  <si>
    <t>Majelis ulama</t>
  </si>
  <si>
    <t>Valdor cooking oil</t>
  </si>
  <si>
    <t>Valdor</t>
  </si>
  <si>
    <t>Cooking oil</t>
  </si>
  <si>
    <t>Vega foods Corps, Private LTD</t>
  </si>
  <si>
    <t>Vega vegetable cooking oil</t>
  </si>
  <si>
    <t>Vega</t>
  </si>
  <si>
    <t>Veton company</t>
  </si>
  <si>
    <t>Vetron palm oil</t>
  </si>
  <si>
    <t>Palm fruit</t>
  </si>
  <si>
    <t>Vita D'or</t>
  </si>
  <si>
    <t>Conogra</t>
  </si>
  <si>
    <t>USA</t>
  </si>
  <si>
    <t>Wesson - Canola oil</t>
  </si>
  <si>
    <t>Wesson</t>
  </si>
  <si>
    <t>Winner</t>
  </si>
  <si>
    <t>Zeenab foods limited</t>
  </si>
  <si>
    <t>Zeenab - Soya oil</t>
  </si>
  <si>
    <t>100% natural soya</t>
  </si>
  <si>
    <t>Ace products and services ltd</t>
  </si>
  <si>
    <t>Zok - Cottonseed Oil</t>
  </si>
  <si>
    <t>Cottonseed oil</t>
  </si>
  <si>
    <t>Cotton Oil</t>
  </si>
  <si>
    <t>Zok - Soya oil</t>
  </si>
  <si>
    <t>Total Retail Availability</t>
  </si>
  <si>
    <t>Ayoola Foods limited</t>
  </si>
  <si>
    <t>Ayoola yam flour</t>
  </si>
  <si>
    <t>Fortified with Vitamin A</t>
  </si>
  <si>
    <t>Self-Rising Flour</t>
  </si>
  <si>
    <t>Crown Flour mills LTD</t>
  </si>
  <si>
    <t>Bake well flour</t>
  </si>
  <si>
    <t>Milled from hard wheat</t>
  </si>
  <si>
    <t>Unknown wheat Flour</t>
  </si>
  <si>
    <t>Bua - Premium Wheat Flour</t>
  </si>
  <si>
    <t>Premium wheat flour</t>
  </si>
  <si>
    <t>Crown Flour Mill Ltd. - Supreme Semolina 100% Wheat</t>
  </si>
  <si>
    <t>Supreme semolina 100% wheat</t>
  </si>
  <si>
    <t>Whole-Wheat Flour</t>
  </si>
  <si>
    <t>Dangote Flour Mill PLC</t>
  </si>
  <si>
    <t>Dangote - All Purpose flour</t>
  </si>
  <si>
    <t>All purpose Flour</t>
  </si>
  <si>
    <t>Dangote - Bread Flour</t>
  </si>
  <si>
    <t>Bread Flour</t>
  </si>
  <si>
    <t>Dangote - Semolina</t>
  </si>
  <si>
    <t>Semolina</t>
  </si>
  <si>
    <t>Ranks West Africa LTD</t>
  </si>
  <si>
    <t>DE LUXE Whole Wheat Flour</t>
  </si>
  <si>
    <t>Whole Wheat Extra Smooth</t>
  </si>
  <si>
    <t>Standard Flour Mills Limited</t>
  </si>
  <si>
    <t>Diamond - Hard Wheat flour</t>
  </si>
  <si>
    <t>Hard wheat flour</t>
  </si>
  <si>
    <t>NIG Eagle Flour Mills Ltd</t>
  </si>
  <si>
    <t>Eagle Wheat Flour</t>
  </si>
  <si>
    <t>Baker's Number 1 choice</t>
  </si>
  <si>
    <t>U-best industries</t>
  </si>
  <si>
    <t>Endy's - Wheat Flour</t>
  </si>
  <si>
    <t>White flour</t>
  </si>
  <si>
    <t>Unknown Wheat Flour (Open)</t>
  </si>
  <si>
    <t>Erisco Foods Limited</t>
  </si>
  <si>
    <t>Erisco - Pure wheat flour</t>
  </si>
  <si>
    <t>Pure wheat flour</t>
  </si>
  <si>
    <t>Niger Mills Divisions</t>
  </si>
  <si>
    <t>Golden Penny - Classic Flour</t>
  </si>
  <si>
    <t>All Purpose Baking Flour</t>
  </si>
  <si>
    <t>Baking Flour</t>
  </si>
  <si>
    <t>Flour Mills of Nigeria PLC</t>
  </si>
  <si>
    <t>Golden Penny - Confectionery Flour</t>
  </si>
  <si>
    <t>Confectionery flour</t>
  </si>
  <si>
    <t>Golden Penny - Easy Bake flour (for baking bread)</t>
  </si>
  <si>
    <t>Easy Bake Flour</t>
  </si>
  <si>
    <t>Golden Penny - Prime Flour</t>
  </si>
  <si>
    <t>Prime Flour</t>
  </si>
  <si>
    <t>Golden penny Dawavita</t>
  </si>
  <si>
    <t>Golden Penny Foods - Eagle - Wheat flour</t>
  </si>
  <si>
    <t>Golden Penny Goldenvita - Whole Wheat Meal</t>
  </si>
  <si>
    <t>Whole Wheat Meal</t>
  </si>
  <si>
    <t>Golden penny mai kwabo flour</t>
  </si>
  <si>
    <t>Mai kwabo flour</t>
  </si>
  <si>
    <t>Golden Penny Semovita - Premium Quality Semolina</t>
  </si>
  <si>
    <t>Premium quality semolina</t>
  </si>
  <si>
    <t>Real Delight Natural foods</t>
  </si>
  <si>
    <t>Guinea corn flour</t>
  </si>
  <si>
    <t>Flour</t>
  </si>
  <si>
    <t>Instant Flour (Premix)</t>
  </si>
  <si>
    <t>Honeywell Flour Mills PLC</t>
  </si>
  <si>
    <t>Honeywell - Bakers delight flour</t>
  </si>
  <si>
    <t>Barker  delights flour</t>
  </si>
  <si>
    <t>Honeywell - Semolina</t>
  </si>
  <si>
    <t>Honeywell - Superfine Flour</t>
  </si>
  <si>
    <t>Superfine flour</t>
  </si>
  <si>
    <t>Honeywell - Whole Wheat Meal</t>
  </si>
  <si>
    <t>BUA international LTD</t>
  </si>
  <si>
    <t>IRS flour mills</t>
  </si>
  <si>
    <t>Jifatu food processing Nigeria Ltd</t>
  </si>
  <si>
    <t>Jifatu - Whole Wheat Meal</t>
  </si>
  <si>
    <t>Food maxx limited</t>
  </si>
  <si>
    <t>Lamis - White flour</t>
  </si>
  <si>
    <t>LIFE FLOUR MILLS LIMITED</t>
  </si>
  <si>
    <t>Life - Wheat Flour</t>
  </si>
  <si>
    <t>Trusted baking quality</t>
  </si>
  <si>
    <t>Mama Gold - Flour milled from hard wheat</t>
  </si>
  <si>
    <t>Mama Gold - Pure White Semolina</t>
  </si>
  <si>
    <t>Pure White Semolina</t>
  </si>
  <si>
    <t>Mix &amp; Bake - Superb Flour</t>
  </si>
  <si>
    <t>Pure Flours Mills Limited</t>
  </si>
  <si>
    <t>Pure - Prima Flour</t>
  </si>
  <si>
    <t>Pure Prima - Semolina</t>
  </si>
  <si>
    <t>Enriched with vitamin and iron.</t>
  </si>
  <si>
    <t>Sam vita food processing Co</t>
  </si>
  <si>
    <t>Samvita</t>
  </si>
  <si>
    <t>Sugar free</t>
  </si>
  <si>
    <t>Samvita garri flour</t>
  </si>
  <si>
    <t>Supreme Semolina</t>
  </si>
  <si>
    <t>100% Wheat Flour</t>
  </si>
  <si>
    <t>Tastic - Semolina</t>
  </si>
  <si>
    <t>Enriched with micronutrients</t>
  </si>
  <si>
    <t>Tastic - Whole Wheat Meal</t>
  </si>
  <si>
    <t>Tuwovita</t>
  </si>
  <si>
    <t>Made from wheat</t>
  </si>
  <si>
    <t>Vallumbra flour mills Ltd</t>
  </si>
  <si>
    <t>Valleumbra Flour - Milled from hard wheat</t>
  </si>
  <si>
    <t>Enriched with Vitamin A, B, C and Iron</t>
  </si>
  <si>
    <t>Valleumbra Royal Bake wheat flour</t>
  </si>
  <si>
    <t>Royal Bake Wheat flour</t>
  </si>
  <si>
    <t>Sun Mark Ltd</t>
  </si>
  <si>
    <t>Anmol</t>
  </si>
  <si>
    <t>Fine flowing table salt</t>
  </si>
  <si>
    <t>Table salt (Fine)</t>
  </si>
  <si>
    <t>Hindustan Uniliver Limited</t>
  </si>
  <si>
    <t>India</t>
  </si>
  <si>
    <t>Annapurna</t>
  </si>
  <si>
    <t>Iodized Power Salt</t>
  </si>
  <si>
    <t>Cooking/Kitchen Salt (Coarse)</t>
  </si>
  <si>
    <t>Bestway Wholesale</t>
  </si>
  <si>
    <t>Best one</t>
  </si>
  <si>
    <t>Table salt</t>
  </si>
  <si>
    <t>Cerebos Ltd</t>
  </si>
  <si>
    <t>South Africa</t>
  </si>
  <si>
    <t>Buffalo - Coarse Sea Salt</t>
  </si>
  <si>
    <t>Coarse sea salt</t>
  </si>
  <si>
    <t>Sea Salt</t>
  </si>
  <si>
    <t>Buffalo - Fine Sea Salt</t>
  </si>
  <si>
    <t>Fine sea salt</t>
  </si>
  <si>
    <t>Selina Naturraly</t>
  </si>
  <si>
    <t>Celtic Sea Salt</t>
  </si>
  <si>
    <t>Fine ground/selfin</t>
  </si>
  <si>
    <t>Cerebos - Iodated sea salt</t>
  </si>
  <si>
    <t>Iodated sea salt</t>
  </si>
  <si>
    <t>Table salt (Fine)/Cooking/Kitchen Salt (Coarse)</t>
  </si>
  <si>
    <t>Cerebos - Iodated Table Salt</t>
  </si>
  <si>
    <t>Iodated table salt</t>
  </si>
  <si>
    <t>Cerebos - Low Salt, 50% less sodium</t>
  </si>
  <si>
    <t>Low Salt, 50% less sodium</t>
  </si>
  <si>
    <t>Chtoura fields</t>
  </si>
  <si>
    <t>Lebanon</t>
  </si>
  <si>
    <t>Iodized salt</t>
  </si>
  <si>
    <t>Cornish sea salt Co</t>
  </si>
  <si>
    <t>Cornish sea salt flakes</t>
  </si>
  <si>
    <t>Sea salt flakes</t>
  </si>
  <si>
    <t>AB world foods limited</t>
  </si>
  <si>
    <t>COSTA - Coarse Sea Salt</t>
  </si>
  <si>
    <t>National Salt company  of Nigeria  plc</t>
  </si>
  <si>
    <t>Dangote Salt - Fine edible salt iodized</t>
  </si>
  <si>
    <t>For Industrial Use</t>
  </si>
  <si>
    <t>Nascon Allied Industries PLC</t>
  </si>
  <si>
    <t>Dangote Salt - Refined and iodized salt</t>
  </si>
  <si>
    <t>Refined and iodized salt</t>
  </si>
  <si>
    <t>JADOWAS ENTERPRISE</t>
  </si>
  <si>
    <t>De Quality Palm salt</t>
  </si>
  <si>
    <t>Iodised</t>
  </si>
  <si>
    <t>White Diamond  Salt Ltd</t>
  </si>
  <si>
    <t>Diamond Crystal - Iodized Salt</t>
  </si>
  <si>
    <t>White and blue design</t>
  </si>
  <si>
    <t>Dolly's Famous Foods S.A.L</t>
  </si>
  <si>
    <t>Dolly's</t>
  </si>
  <si>
    <t>Dri Pak Ltd</t>
  </si>
  <si>
    <t>Dri-Pak - Fine himalayan pink salt</t>
  </si>
  <si>
    <t>Fine himalayan pink salt - For cooking and grinding</t>
  </si>
  <si>
    <t>Dri-Pak - Sea Salt Fine Crystals</t>
  </si>
  <si>
    <t>Sea salt</t>
  </si>
  <si>
    <t>Rachidi Group</t>
  </si>
  <si>
    <t>Holiday</t>
  </si>
  <si>
    <t>Fine sea salt with iodine free flowing</t>
  </si>
  <si>
    <t>Lo salt</t>
  </si>
  <si>
    <t>66% less sodium than regular table, sea and rock salt</t>
  </si>
  <si>
    <t>Loi seg Nigeria</t>
  </si>
  <si>
    <t>Loi Seg - Iodized &amp; Extra fine table salt</t>
  </si>
  <si>
    <t>100%Refined lodised extra fine</t>
  </si>
  <si>
    <t>Mai Dawisu</t>
  </si>
  <si>
    <t>Mai kwakwa</t>
  </si>
  <si>
    <t>Mai kwakwa salt</t>
  </si>
  <si>
    <t>Monarch chemical</t>
  </si>
  <si>
    <t>Monarch</t>
  </si>
  <si>
    <t>Morton Salt INC Chicago IL</t>
  </si>
  <si>
    <t>Morton iodized sea salt</t>
  </si>
  <si>
    <t>Royal salt limited</t>
  </si>
  <si>
    <t>Mr Chef - Pure refined and iodized salt</t>
  </si>
  <si>
    <t>Pure refined and iodized salt</t>
  </si>
  <si>
    <t>Nouryon</t>
  </si>
  <si>
    <t>Netherlands</t>
  </si>
  <si>
    <t>Nezo - Iodized pure salt</t>
  </si>
  <si>
    <t>Iodited pure salt</t>
  </si>
  <si>
    <t>Pure Salt</t>
  </si>
  <si>
    <t>Nezo - Pure salt</t>
  </si>
  <si>
    <t>Pure salt</t>
  </si>
  <si>
    <t>Frank &amp; Co</t>
  </si>
  <si>
    <t>Oceanic palm</t>
  </si>
  <si>
    <t>FEDERATED GROUP INC</t>
  </si>
  <si>
    <t>Parade - salt</t>
  </si>
  <si>
    <t>salt sal</t>
  </si>
  <si>
    <t>Model Investment Limited</t>
  </si>
  <si>
    <t>Queen salt</t>
  </si>
  <si>
    <t>Pure refined table salt</t>
  </si>
  <si>
    <t>US Salt LLC</t>
  </si>
  <si>
    <t>Red cross Iodized salt</t>
  </si>
  <si>
    <t>Shop rite checker PTY ltd</t>
  </si>
  <si>
    <t>Ritebrand - Table Salt Iodated</t>
  </si>
  <si>
    <t>Table salt lodated</t>
  </si>
  <si>
    <t>Unilever South Africa</t>
  </si>
  <si>
    <t>Robertsons - The spice people</t>
  </si>
  <si>
    <t>Salt and vinegar</t>
  </si>
  <si>
    <t>Royal Salt - Edible Iodized Salt</t>
  </si>
  <si>
    <t>Edible Iodized Salt</t>
  </si>
  <si>
    <t>Salnova - Iodated Coarse sea salt</t>
  </si>
  <si>
    <t>Iodated Coarse sea salt</t>
  </si>
  <si>
    <t>Covenant salt co. Ltd</t>
  </si>
  <si>
    <t>Sun salt- iodized salt</t>
  </si>
  <si>
    <t>Super chef salt</t>
  </si>
  <si>
    <t>US - SALT</t>
  </si>
  <si>
    <t>Superior crytal gourmet</t>
  </si>
  <si>
    <t>Sea Salt, Coarse cystal</t>
  </si>
  <si>
    <t>TATA chemical limited</t>
  </si>
  <si>
    <t>TATA</t>
  </si>
  <si>
    <t>Vacuum Evaporated lodised</t>
  </si>
  <si>
    <t>Tommy hills Station enterprises limited</t>
  </si>
  <si>
    <t>Teegen pure refined &amp; iodized salt</t>
  </si>
  <si>
    <t>Uncle Palm - Iodized salt</t>
  </si>
  <si>
    <t>White Diamond - Edible iodized salt</t>
  </si>
  <si>
    <t>Cooking/Kitchen Salt</t>
  </si>
  <si>
    <t>Amel international limited</t>
  </si>
  <si>
    <t>Amel Susan</t>
  </si>
  <si>
    <t>Corn Flour</t>
  </si>
  <si>
    <t>Whole Maize Flour</t>
  </si>
  <si>
    <t>Ammani farms and Agro Allied Limited</t>
  </si>
  <si>
    <t>Ammani foods - Garin masara</t>
  </si>
  <si>
    <t>Garin Masara</t>
  </si>
  <si>
    <t>Ammani Foods - maize flour</t>
  </si>
  <si>
    <t>Hintrag</t>
  </si>
  <si>
    <t>Aruba</t>
  </si>
  <si>
    <t>Corn flour - Perfect for baking &amp; cooking</t>
  </si>
  <si>
    <t>Fally food ventures Ltd</t>
  </si>
  <si>
    <t>Fally</t>
  </si>
  <si>
    <t>Corn Flour - Made from the finest grains</t>
  </si>
  <si>
    <t>Fin cap  investment co limited</t>
  </si>
  <si>
    <t>Fincap - Corn Flour</t>
  </si>
  <si>
    <t>Northern Nigeria flour mill PLC</t>
  </si>
  <si>
    <t>Golden penny Masavita</t>
  </si>
  <si>
    <t>White maize grits</t>
  </si>
  <si>
    <t>Graceco limited</t>
  </si>
  <si>
    <t>GraceCo Foods - White Maize Powder Ogi</t>
  </si>
  <si>
    <t>White maize powder ogi</t>
  </si>
  <si>
    <t>GraceCo Foods - Yellow Maize Powder Ogi</t>
  </si>
  <si>
    <t>Yellow maize powder ogi</t>
  </si>
  <si>
    <t>Naval land comercial havana</t>
  </si>
  <si>
    <t>Havana - Corn Flour</t>
  </si>
  <si>
    <t>Corn flour</t>
  </si>
  <si>
    <t>Impala flour mills ltd</t>
  </si>
  <si>
    <t>Impala</t>
  </si>
  <si>
    <t>Special maize meal</t>
  </si>
  <si>
    <t>Jifatu Nigeria  Ltd</t>
  </si>
  <si>
    <t>Jifatu - Maize flour Meal</t>
  </si>
  <si>
    <t>Maize flour meal</t>
  </si>
  <si>
    <t>Kalwa industry</t>
  </si>
  <si>
    <t>Kalgrits</t>
  </si>
  <si>
    <t>Maize meal flour</t>
  </si>
  <si>
    <t>Latyf food and beverages venture ltd</t>
  </si>
  <si>
    <t>Latyf</t>
  </si>
  <si>
    <t>Corn Starch</t>
  </si>
  <si>
    <t>Brian Munro Limited</t>
  </si>
  <si>
    <t>Munro - Corn Flour</t>
  </si>
  <si>
    <t>NiJi Foods</t>
  </si>
  <si>
    <t>Niji Foods FUFU</t>
  </si>
  <si>
    <t>Maize flour</t>
  </si>
  <si>
    <t>Makwada Flour Mills</t>
  </si>
  <si>
    <t>Sunstar</t>
  </si>
  <si>
    <t>Eterval limited</t>
  </si>
  <si>
    <t>Tastypot - Brown Guinea Corn Powder Ogi (Pap, Akamu)</t>
  </si>
  <si>
    <t>100% guinea corn</t>
  </si>
  <si>
    <t>Brown Corn</t>
  </si>
  <si>
    <t>Tastypot - White Maize Powder Ogi (Pap, Akamu)</t>
  </si>
  <si>
    <t>100% White maize</t>
  </si>
  <si>
    <t>Tastypot - Yellow Maize Powder Ogi (Pap, Akamu)</t>
  </si>
  <si>
    <t>100% Yellow maize</t>
  </si>
  <si>
    <t>Blessed Ultimate Company</t>
  </si>
  <si>
    <t>Ultimate - Maize flour</t>
  </si>
  <si>
    <t>White Maize</t>
  </si>
  <si>
    <t>Lagos</t>
  </si>
  <si>
    <t>North Central</t>
  </si>
  <si>
    <t>North East</t>
  </si>
  <si>
    <t>North West</t>
  </si>
  <si>
    <t>South East</t>
  </si>
  <si>
    <t>South South</t>
  </si>
  <si>
    <t>South West</t>
  </si>
  <si>
    <t>102 PAN - CENTURY EDIBLE OILS SDN BHD</t>
  </si>
  <si>
    <t>103 PAN - CENTURY EDIBLE OILS SDN BHD</t>
  </si>
  <si>
    <t>104 PAN - CENTURY EDIBLE OILS SDN BHD</t>
  </si>
  <si>
    <t>105 PAN - CENTURY EDIBLE OILS SDN BHD</t>
  </si>
  <si>
    <t>106 PAN - CENTURY EDIBLE OILS SDN BHD</t>
  </si>
  <si>
    <t>107 PAN - CENTURY EDIBLE OILS SDN BHD</t>
  </si>
  <si>
    <t> </t>
  </si>
  <si>
    <t>000 tone</t>
  </si>
  <si>
    <t>Statista</t>
  </si>
  <si>
    <t>Information from Milling Industry</t>
  </si>
  <si>
    <t>Information from Storage and Transport Companies</t>
  </si>
  <si>
    <t>IPSOS- GAIN Data</t>
  </si>
  <si>
    <t>TechnoServe- GAIN Data</t>
  </si>
  <si>
    <t>Packaged Food: Euromonitor International</t>
  </si>
  <si>
    <t>Economies and Consumers: Euromonitor 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</si>
</sst>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0%"/>
    <numFmt numFmtId="166" formatCode="0.0"/>
    <numFmt numFmtId="167" formatCode="_ * #,##0.0_ ;_ * \-#,##0.0_ ;_ * &quot;-&quot;??_ ;_ @_ "/>
    <numFmt numFmtId="168" formatCode="_ * #,##0.0_ ;_ * \-#,##0.0_ ;_ * &quot;-&quot;?_ ;_ @_ "/>
  </numFmts>
  <fonts count="68" x14ac:knownFonts="1">
    <font>
      <sz val="11"/>
      <color theme="1"/>
      <name val="Cambria"/>
      <family val="2"/>
      <scheme val="minor"/>
    </font>
    <font>
      <sz val="11"/>
      <color theme="1"/>
      <name val="Cambria"/>
      <family val="2"/>
      <scheme val="minor"/>
    </font>
    <font>
      <b/>
      <sz val="11"/>
      <color theme="1"/>
      <name val="Cambria"/>
      <family val="2"/>
      <scheme val="minor"/>
    </font>
    <font>
      <u/>
      <sz val="11"/>
      <color theme="10"/>
      <name val="Cambria"/>
      <family val="2"/>
      <scheme val="minor"/>
    </font>
    <font>
      <sz val="10"/>
      <name val="Arial"/>
      <family val="2"/>
    </font>
    <font>
      <sz val="10"/>
      <name val="Cambria"/>
      <family val="2"/>
      <scheme val="minor"/>
    </font>
    <font>
      <b/>
      <sz val="28"/>
      <color theme="1"/>
      <name val="Cambria"/>
      <family val="2"/>
      <scheme val="minor"/>
    </font>
    <font>
      <sz val="10"/>
      <color theme="1"/>
      <name val="Cambria"/>
      <family val="2"/>
      <scheme val="minor"/>
    </font>
    <font>
      <sz val="13.5"/>
      <color theme="1"/>
      <name val="Cambria"/>
      <family val="2"/>
      <scheme val="minor"/>
    </font>
    <font>
      <b/>
      <sz val="10"/>
      <color theme="1"/>
      <name val="Cambria"/>
      <family val="2"/>
      <scheme val="minor"/>
    </font>
    <font>
      <b/>
      <sz val="11"/>
      <color theme="4"/>
      <name val="Cambria"/>
      <family val="2"/>
      <scheme val="minor"/>
    </font>
    <font>
      <sz val="11"/>
      <color theme="4"/>
      <name val="Cambria"/>
      <family val="2"/>
      <scheme val="minor"/>
    </font>
    <font>
      <sz val="11"/>
      <color rgb="FF595959"/>
      <name val="Calibri"/>
      <family val="2"/>
    </font>
    <font>
      <sz val="9"/>
      <color theme="1"/>
      <name val="Cambria"/>
      <family val="2"/>
      <scheme val="minor"/>
    </font>
    <font>
      <b/>
      <sz val="10"/>
      <color rgb="FF595959"/>
      <name val="Cambria"/>
      <family val="1"/>
      <scheme val="minor"/>
    </font>
    <font>
      <sz val="10"/>
      <color rgb="FF595959"/>
      <name val="Cambria"/>
      <family val="1"/>
      <scheme val="minor"/>
    </font>
    <font>
      <u/>
      <sz val="10"/>
      <color theme="10"/>
      <name val="Cambria"/>
      <family val="1"/>
      <scheme val="minor"/>
    </font>
    <font>
      <b/>
      <sz val="12"/>
      <color theme="2"/>
      <name val="Cambria"/>
      <family val="1"/>
      <scheme val="minor"/>
    </font>
    <font>
      <u/>
      <sz val="11"/>
      <color theme="10"/>
      <name val="Arial"/>
      <family val="2"/>
    </font>
    <font>
      <u/>
      <sz val="10"/>
      <color theme="1"/>
      <name val="Arial"/>
      <family val="2"/>
    </font>
    <font>
      <u/>
      <sz val="10"/>
      <color indexed="12"/>
      <name val="Arial"/>
      <family val="2"/>
    </font>
    <font>
      <u/>
      <sz val="11"/>
      <color theme="1"/>
      <name val="Cambria"/>
      <family val="2"/>
      <scheme val="minor"/>
    </font>
    <font>
      <sz val="11"/>
      <color theme="1"/>
      <name val="Arial"/>
      <family val="2"/>
    </font>
    <font>
      <b/>
      <sz val="10"/>
      <color theme="1"/>
      <name val="Cambria"/>
      <family val="1"/>
      <scheme val="minor"/>
    </font>
    <font>
      <sz val="9"/>
      <color theme="1"/>
      <name val="Cambria"/>
      <family val="1"/>
      <scheme val="minor"/>
    </font>
    <font>
      <sz val="11"/>
      <color theme="0"/>
      <name val="Calibri"/>
      <family val="2"/>
      <scheme val="major"/>
    </font>
    <font>
      <b/>
      <sz val="18"/>
      <color theme="1"/>
      <name val="Calibri"/>
      <family val="2"/>
      <scheme val="major"/>
    </font>
    <font>
      <b/>
      <sz val="11"/>
      <color rgb="FFFFFFFF"/>
      <name val="Calibri"/>
      <family val="2"/>
    </font>
    <font>
      <sz val="10"/>
      <color rgb="FF000000"/>
      <name val="Calibri"/>
      <family val="2"/>
    </font>
    <font>
      <b/>
      <u/>
      <sz val="11"/>
      <color theme="1"/>
      <name val="Cambria"/>
      <family val="1"/>
      <scheme val="minor"/>
    </font>
    <font>
      <b/>
      <sz val="11"/>
      <color theme="1"/>
      <name val="Cambria"/>
      <family val="1"/>
      <scheme val="minor"/>
    </font>
    <font>
      <sz val="11"/>
      <color theme="1"/>
      <name val="Cambria"/>
      <family val="1"/>
      <scheme val="minor"/>
    </font>
    <font>
      <sz val="11"/>
      <color theme="0"/>
      <name val="Cambria"/>
      <family val="2"/>
      <scheme val="minor"/>
    </font>
    <font>
      <u/>
      <sz val="11"/>
      <color theme="1"/>
      <name val="Cambria"/>
      <family val="1"/>
      <scheme val="minor"/>
    </font>
    <font>
      <b/>
      <sz val="11"/>
      <color theme="0"/>
      <name val="Calibri"/>
      <family val="2"/>
    </font>
    <font>
      <sz val="10"/>
      <color theme="1"/>
      <name val="Cambria"/>
      <family val="1"/>
      <scheme val="minor"/>
    </font>
    <font>
      <sz val="11"/>
      <color theme="1"/>
      <name val="Calibri"/>
      <family val="2"/>
      <scheme val="major"/>
    </font>
    <font>
      <b/>
      <sz val="14"/>
      <color theme="0"/>
      <name val="Calibri"/>
      <family val="2"/>
      <scheme val="major"/>
    </font>
    <font>
      <sz val="18"/>
      <color theme="0"/>
      <name val="Calibri"/>
      <family val="2"/>
      <scheme val="major"/>
    </font>
    <font>
      <b/>
      <sz val="22"/>
      <color theme="1"/>
      <name val="Cambria"/>
      <family val="1"/>
      <scheme val="minor"/>
    </font>
    <font>
      <b/>
      <sz val="48"/>
      <color theme="1"/>
      <name val="Cambria"/>
      <family val="1"/>
      <scheme val="minor"/>
    </font>
    <font>
      <sz val="11"/>
      <color theme="1"/>
      <name val="Calibri"/>
      <family val="2"/>
    </font>
    <font>
      <b/>
      <sz val="14"/>
      <color theme="1"/>
      <name val="Cambria"/>
      <family val="2"/>
      <scheme val="minor"/>
    </font>
    <font>
      <b/>
      <sz val="11"/>
      <color theme="1"/>
      <name val="Calibri"/>
      <family val="2"/>
      <scheme val="major"/>
    </font>
    <font>
      <b/>
      <sz val="22"/>
      <color theme="1"/>
      <name val="Calibri"/>
      <family val="2"/>
      <scheme val="major"/>
    </font>
    <font>
      <b/>
      <sz val="24"/>
      <color theme="1"/>
      <name val="Calibri"/>
      <family val="2"/>
      <scheme val="major"/>
    </font>
    <font>
      <b/>
      <sz val="18"/>
      <color theme="0"/>
      <name val="Calibri"/>
      <family val="2"/>
      <scheme val="major"/>
    </font>
    <font>
      <b/>
      <sz val="22"/>
      <color theme="0"/>
      <name val="Calibri"/>
      <family val="2"/>
      <scheme val="major"/>
    </font>
    <font>
      <sz val="12"/>
      <color theme="1"/>
      <name val="Cambria"/>
      <family val="2"/>
      <scheme val="minor"/>
    </font>
    <font>
      <sz val="11"/>
      <color rgb="FFFF0000"/>
      <name val="Cambria"/>
      <family val="2"/>
      <scheme val="minor"/>
    </font>
    <font>
      <sz val="11"/>
      <color rgb="FFFF0000"/>
      <name val="Cambria"/>
      <family val="1"/>
      <scheme val="minor"/>
    </font>
    <font>
      <b/>
      <sz val="11"/>
      <color rgb="FFFF0000"/>
      <name val="Cambria"/>
      <family val="1"/>
      <scheme val="minor"/>
    </font>
    <font>
      <b/>
      <sz val="11"/>
      <name val="Cambria"/>
      <family val="1"/>
      <scheme val="minor"/>
    </font>
    <font>
      <sz val="11"/>
      <name val="Cambria"/>
      <family val="1"/>
      <scheme val="minor"/>
    </font>
    <font>
      <b/>
      <sz val="11"/>
      <name val="Calibri"/>
      <family val="2"/>
      <scheme val="major"/>
    </font>
    <font>
      <sz val="8"/>
      <name val="Cambria"/>
      <family val="2"/>
      <scheme val="minor"/>
    </font>
    <font>
      <sz val="11"/>
      <color rgb="FFFF0000"/>
      <name val="Calibri"/>
      <family val="2"/>
      <scheme val="major"/>
    </font>
    <font>
      <b/>
      <sz val="11"/>
      <color rgb="FF000000"/>
      <name val="Calibri"/>
      <family val="2"/>
      <scheme val="major"/>
    </font>
    <font>
      <b/>
      <sz val="11"/>
      <color rgb="FF000000"/>
      <name val="Cambria"/>
      <family val="2"/>
      <scheme val="minor"/>
    </font>
    <font>
      <sz val="11"/>
      <color rgb="FF000000"/>
      <name val="Cambria"/>
      <family val="2"/>
      <scheme val="minor"/>
    </font>
    <font>
      <sz val="11"/>
      <color rgb="FF000000"/>
      <name val="Calibri"/>
      <family val="2"/>
      <scheme val="major"/>
    </font>
    <font>
      <b/>
      <sz val="9"/>
      <color rgb="FF000000"/>
      <name val="Arial"/>
      <family val="2"/>
    </font>
    <font>
      <sz val="9"/>
      <color rgb="FF000000"/>
      <name val="Arial"/>
      <family val="2"/>
    </font>
    <font>
      <sz val="9"/>
      <color rgb="FFFF0000"/>
      <name val="Arial"/>
      <family val="2"/>
    </font>
    <font>
      <b/>
      <sz val="9"/>
      <color rgb="FFFF0000"/>
      <name val="Arial"/>
      <family val="2"/>
    </font>
    <font>
      <b/>
      <sz val="11"/>
      <color rgb="FF595959"/>
      <name val="Cambria"/>
      <family val="1"/>
    </font>
    <font>
      <sz val="11"/>
      <color rgb="FF595959"/>
      <name val="Cambria"/>
      <family val="2"/>
    </font>
    <font>
      <sz val="11"/>
      <color rgb="FF595959"/>
      <name val="Cambria"/>
      <family val="1"/>
    </font>
  </fonts>
  <fills count="2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rgb="FF002060"/>
        <bgColor indexed="64"/>
      </patternFill>
    </fill>
    <fill>
      <patternFill patternType="solid">
        <fgColor rgb="FFF2F2F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FEED2"/>
        <bgColor indexed="64"/>
      </patternFill>
    </fill>
    <fill>
      <patternFill patternType="solid">
        <fgColor theme="7" tint="-0.249977111117893"/>
        <bgColor indexed="64"/>
      </patternFill>
    </fill>
    <fill>
      <patternFill patternType="solid">
        <fgColor theme="1" tint="0.79998168889431442"/>
        <bgColor indexed="64"/>
      </patternFill>
    </fill>
    <fill>
      <patternFill patternType="solid">
        <fgColor theme="1"/>
        <bgColor indexed="64"/>
      </patternFill>
    </fill>
    <fill>
      <patternFill patternType="solid">
        <fgColor rgb="FF00B050"/>
        <bgColor indexed="64"/>
      </patternFill>
    </fill>
    <fill>
      <patternFill patternType="solid">
        <fgColor theme="7"/>
        <bgColor indexed="64"/>
      </patternFill>
    </fill>
    <fill>
      <patternFill patternType="solid">
        <fgColor theme="8"/>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3"/>
        <bgColor indexed="64"/>
      </patternFill>
    </fill>
    <fill>
      <patternFill patternType="solid">
        <fgColor rgb="FFFF0000"/>
        <bgColor indexed="64"/>
      </patternFill>
    </fill>
    <fill>
      <patternFill patternType="solid">
        <fgColor theme="7" tint="-0.499984740745262"/>
        <bgColor indexed="64"/>
      </patternFill>
    </fill>
    <fill>
      <patternFill patternType="solid">
        <fgColor theme="4" tint="-0.249977111117893"/>
        <bgColor indexed="64"/>
      </patternFill>
    </fill>
    <fill>
      <patternFill patternType="solid">
        <fgColor rgb="FFFFFF00"/>
        <bgColor indexed="64"/>
      </patternFill>
    </fill>
    <fill>
      <patternFill patternType="solid">
        <fgColor rgb="FFCFE1EB"/>
        <bgColor rgb="FF000000"/>
      </patternFill>
    </fill>
    <fill>
      <patternFill patternType="solid">
        <fgColor rgb="FFFFEBD0"/>
        <bgColor rgb="FF000000"/>
      </patternFill>
    </fill>
    <fill>
      <patternFill patternType="solid">
        <fgColor rgb="FFDDDDDD"/>
        <bgColor rgb="FF000000"/>
      </patternFill>
    </fill>
    <fill>
      <patternFill patternType="solid">
        <fgColor rgb="FFD9D9D9"/>
        <bgColor rgb="FF000000"/>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1"/>
      </left>
      <right style="thin">
        <color theme="1"/>
      </right>
      <top style="thin">
        <color theme="1"/>
      </top>
      <bottom style="thin">
        <color theme="1"/>
      </bottom>
      <diagonal/>
    </border>
    <border>
      <left style="thin">
        <color theme="1"/>
      </left>
      <right style="thin">
        <color theme="0" tint="-0.14999847407452621"/>
      </right>
      <top style="thin">
        <color theme="1"/>
      </top>
      <bottom style="thin">
        <color theme="0" tint="-0.14999847407452621"/>
      </bottom>
      <diagonal/>
    </border>
    <border>
      <left style="thin">
        <color theme="0" tint="-0.14999847407452621"/>
      </left>
      <right style="thin">
        <color theme="0" tint="-0.14999847407452621"/>
      </right>
      <top style="thin">
        <color theme="1"/>
      </top>
      <bottom style="thin">
        <color theme="0" tint="-0.14999847407452621"/>
      </bottom>
      <diagonal/>
    </border>
    <border>
      <left style="thin">
        <color theme="0" tint="-0.14999847407452621"/>
      </left>
      <right style="thin">
        <color theme="1"/>
      </right>
      <top style="thin">
        <color theme="1"/>
      </top>
      <bottom style="thin">
        <color theme="0" tint="-0.14999847407452621"/>
      </bottom>
      <diagonal/>
    </border>
    <border>
      <left style="thin">
        <color theme="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1"/>
      </right>
      <top/>
      <bottom style="thin">
        <color theme="0" tint="-0.14999847407452621"/>
      </bottom>
      <diagonal/>
    </border>
    <border>
      <left/>
      <right/>
      <top/>
      <bottom style="thin">
        <color indexed="64"/>
      </bottom>
      <diagonal/>
    </border>
    <border>
      <left/>
      <right/>
      <top style="thin">
        <color indexed="64"/>
      </top>
      <bottom style="thin">
        <color indexed="64"/>
      </bottom>
      <diagonal/>
    </border>
    <border>
      <left style="thin">
        <color theme="0" tint="-0.14999847407452621"/>
      </left>
      <right style="thin">
        <color theme="0" tint="-0.1499984740745262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theme="0" tint="-0.14999847407452621"/>
      </bottom>
      <diagonal/>
    </border>
    <border>
      <left style="thin">
        <color theme="0"/>
      </left>
      <right style="thin">
        <color theme="0"/>
      </right>
      <top style="thin">
        <color theme="0"/>
      </top>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bottom style="thin">
        <color theme="1"/>
      </bottom>
      <diagonal/>
    </border>
    <border>
      <left style="thin">
        <color indexed="64"/>
      </left>
      <right style="thin">
        <color theme="0" tint="-0.14999847407452621"/>
      </right>
      <top/>
      <bottom style="thin">
        <color theme="0" tint="-0.14999847407452621"/>
      </bottom>
      <diagonal/>
    </border>
    <border>
      <left style="thin">
        <color theme="1"/>
      </left>
      <right style="thin">
        <color theme="0" tint="-0.14999847407452621"/>
      </right>
      <top/>
      <bottom style="thin">
        <color theme="0" tint="-0.1499984740745262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Border="0"/>
    <xf numFmtId="0" fontId="4" fillId="0" borderId="0"/>
    <xf numFmtId="0" fontId="4" fillId="0" borderId="0"/>
    <xf numFmtId="0" fontId="18" fillId="0" borderId="0" applyNumberFormat="0" applyFill="0" applyBorder="0" applyAlignment="0" applyProtection="0"/>
    <xf numFmtId="0" fontId="20" fillId="0" borderId="0" applyNumberFormat="0" applyFill="0" applyBorder="0" applyAlignment="0" applyProtection="0">
      <alignment vertical="top"/>
      <protection locked="0"/>
    </xf>
    <xf numFmtId="0" fontId="22" fillId="0" borderId="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cellStyleXfs>
  <cellXfs count="342">
    <xf numFmtId="0" fontId="0" fillId="0" borderId="0" xfId="0"/>
    <xf numFmtId="0" fontId="5" fillId="0" borderId="0" xfId="3" applyFont="1" applyProtection="1">
      <protection hidden="1"/>
    </xf>
    <xf numFmtId="0" fontId="6" fillId="0" borderId="0" xfId="4" applyFont="1" applyAlignment="1">
      <alignment horizontal="left"/>
    </xf>
    <xf numFmtId="0" fontId="7" fillId="0" borderId="0" xfId="3" applyFont="1" applyProtection="1">
      <protection hidden="1"/>
    </xf>
    <xf numFmtId="0" fontId="8" fillId="0" borderId="0" xfId="4" applyFont="1" applyAlignment="1">
      <alignment horizontal="left"/>
    </xf>
    <xf numFmtId="0" fontId="9" fillId="0" borderId="0" xfId="5" applyFont="1" applyAlignment="1">
      <alignment horizontal="left" vertical="center"/>
    </xf>
    <xf numFmtId="0" fontId="0" fillId="0" borderId="0" xfId="3" applyFont="1" applyAlignment="1" applyProtection="1">
      <alignment vertical="top" wrapText="1"/>
      <protection hidden="1"/>
    </xf>
    <xf numFmtId="0" fontId="7" fillId="0" borderId="0" xfId="5" applyFont="1" applyAlignment="1">
      <alignment horizontal="left" vertical="center"/>
    </xf>
    <xf numFmtId="0" fontId="3" fillId="0" borderId="0" xfId="2"/>
    <xf numFmtId="0" fontId="12" fillId="0" borderId="0" xfId="0" quotePrefix="1" applyFont="1" applyAlignment="1">
      <alignment horizontal="left" vertical="center" readingOrder="1"/>
    </xf>
    <xf numFmtId="0" fontId="13" fillId="0" borderId="0" xfId="3" applyFont="1" applyProtection="1">
      <protection hidden="1"/>
    </xf>
    <xf numFmtId="0" fontId="14" fillId="0" borderId="0" xfId="0" applyFont="1" applyAlignment="1">
      <alignment horizontal="left" vertical="center" readingOrder="1"/>
    </xf>
    <xf numFmtId="0" fontId="15" fillId="0" borderId="0" xfId="0" applyFont="1" applyAlignment="1">
      <alignment horizontal="left" vertical="center" readingOrder="1"/>
    </xf>
    <xf numFmtId="0" fontId="16" fillId="0" borderId="0" xfId="2" applyFont="1" applyAlignment="1">
      <alignment horizontal="left" vertical="center" readingOrder="1"/>
    </xf>
    <xf numFmtId="0" fontId="15" fillId="0" borderId="0" xfId="0" quotePrefix="1" applyFont="1" applyAlignment="1">
      <alignment horizontal="left" vertical="center" readingOrder="1"/>
    </xf>
    <xf numFmtId="0" fontId="3" fillId="0" borderId="0" xfId="2" applyAlignment="1">
      <alignment horizontal="left" vertical="center" readingOrder="1"/>
    </xf>
    <xf numFmtId="0" fontId="17" fillId="0" borderId="0" xfId="3" applyFont="1" applyAlignment="1" applyProtection="1">
      <alignment horizontal="left" vertical="center"/>
      <protection hidden="1"/>
    </xf>
    <xf numFmtId="0" fontId="3" fillId="0" borderId="0" xfId="2" applyAlignment="1" applyProtection="1">
      <alignment horizontal="left" vertical="center"/>
      <protection hidden="1"/>
    </xf>
    <xf numFmtId="0" fontId="2" fillId="0" borderId="0" xfId="2" applyFont="1" applyProtection="1">
      <protection hidden="1"/>
    </xf>
    <xf numFmtId="0" fontId="15" fillId="0" borderId="0" xfId="5" quotePrefix="1" applyFont="1" applyAlignment="1">
      <alignment horizontal="left" wrapText="1" readingOrder="1"/>
    </xf>
    <xf numFmtId="0" fontId="7" fillId="0" borderId="0" xfId="5" applyFont="1" applyAlignment="1" applyProtection="1">
      <alignment horizontal="left"/>
      <protection hidden="1"/>
    </xf>
    <xf numFmtId="0" fontId="7" fillId="0" borderId="0" xfId="5" applyFont="1" applyProtection="1">
      <protection hidden="1"/>
    </xf>
    <xf numFmtId="0" fontId="7" fillId="0" borderId="0" xfId="5" applyFont="1" applyAlignment="1" applyProtection="1">
      <alignment horizontal="left" indent="1"/>
      <protection hidden="1"/>
    </xf>
    <xf numFmtId="0" fontId="19" fillId="0" borderId="0" xfId="6" quotePrefix="1" applyFont="1" applyFill="1" applyBorder="1" applyAlignment="1" applyProtection="1">
      <alignment horizontal="left" vertical="center"/>
      <protection hidden="1"/>
    </xf>
    <xf numFmtId="0" fontId="2" fillId="0" borderId="0" xfId="5" applyFont="1" applyAlignment="1" applyProtection="1">
      <alignment horizontal="left" vertical="center"/>
      <protection hidden="1"/>
    </xf>
    <xf numFmtId="0" fontId="1" fillId="0" borderId="0" xfId="5" applyFont="1" applyProtection="1">
      <protection hidden="1"/>
    </xf>
    <xf numFmtId="0" fontId="21" fillId="0" borderId="0" xfId="7" quotePrefix="1" applyFont="1" applyFill="1" applyBorder="1" applyAlignment="1" applyProtection="1">
      <alignment horizontal="left" vertical="center"/>
      <protection hidden="1"/>
    </xf>
    <xf numFmtId="0" fontId="1" fillId="0" borderId="0" xfId="5" quotePrefix="1" applyFont="1" applyProtection="1">
      <protection hidden="1"/>
    </xf>
    <xf numFmtId="0" fontId="1" fillId="0" borderId="0" xfId="8" applyFont="1" applyProtection="1">
      <protection hidden="1"/>
    </xf>
    <xf numFmtId="0" fontId="9" fillId="0" borderId="0" xfId="5" applyFont="1" applyProtection="1">
      <protection hidden="1"/>
    </xf>
    <xf numFmtId="0" fontId="23" fillId="0" borderId="0" xfId="2" applyFont="1" applyProtection="1">
      <protection hidden="1"/>
    </xf>
    <xf numFmtId="0" fontId="13" fillId="0" borderId="0" xfId="3" applyFont="1" applyAlignment="1" applyProtection="1">
      <alignment horizontal="left" vertical="top" wrapText="1"/>
      <protection hidden="1"/>
    </xf>
    <xf numFmtId="0" fontId="25" fillId="2" borderId="0" xfId="0" applyFont="1" applyFill="1" applyAlignment="1">
      <alignment horizontal="center"/>
    </xf>
    <xf numFmtId="0" fontId="26" fillId="0" borderId="0" xfId="0" applyFont="1" applyAlignment="1">
      <alignment vertical="center"/>
    </xf>
    <xf numFmtId="0" fontId="27" fillId="4" borderId="1" xfId="0" applyFont="1" applyFill="1" applyBorder="1" applyAlignment="1">
      <alignment horizontal="left" vertical="center" indent="1"/>
    </xf>
    <xf numFmtId="0" fontId="0" fillId="0" borderId="1" xfId="0" applyBorder="1"/>
    <xf numFmtId="0" fontId="0" fillId="0" borderId="1" xfId="0" quotePrefix="1" applyBorder="1"/>
    <xf numFmtId="167" fontId="0" fillId="6" borderId="1" xfId="9" applyNumberFormat="1" applyFont="1" applyFill="1" applyBorder="1"/>
    <xf numFmtId="167" fontId="0" fillId="0" borderId="1" xfId="9" applyNumberFormat="1" applyFont="1" applyBorder="1"/>
    <xf numFmtId="165" fontId="0" fillId="6" borderId="1" xfId="1" applyNumberFormat="1" applyFont="1" applyFill="1" applyBorder="1"/>
    <xf numFmtId="0" fontId="30" fillId="0" borderId="1" xfId="0" applyFont="1" applyBorder="1"/>
    <xf numFmtId="168" fontId="0" fillId="0" borderId="1" xfId="0" applyNumberFormat="1" applyBorder="1"/>
    <xf numFmtId="0" fontId="0" fillId="8" borderId="1" xfId="0" applyFill="1" applyBorder="1"/>
    <xf numFmtId="165" fontId="0" fillId="0" borderId="1" xfId="1" applyNumberFormat="1" applyFont="1" applyFill="1" applyBorder="1"/>
    <xf numFmtId="0" fontId="0" fillId="0" borderId="1" xfId="0" applyBorder="1" applyAlignment="1">
      <alignment horizontal="left" indent="1"/>
    </xf>
    <xf numFmtId="167" fontId="30" fillId="7" borderId="1" xfId="9" applyNumberFormat="1" applyFont="1" applyFill="1" applyBorder="1"/>
    <xf numFmtId="0" fontId="30" fillId="0" borderId="1" xfId="0" quotePrefix="1" applyFont="1" applyBorder="1"/>
    <xf numFmtId="0" fontId="31" fillId="0" borderId="1" xfId="0" applyFont="1" applyBorder="1"/>
    <xf numFmtId="0" fontId="30" fillId="8" borderId="1" xfId="0" applyFont="1" applyFill="1" applyBorder="1"/>
    <xf numFmtId="167" fontId="30" fillId="8" borderId="1" xfId="9" applyNumberFormat="1" applyFont="1" applyFill="1" applyBorder="1"/>
    <xf numFmtId="0" fontId="0" fillId="8" borderId="0" xfId="0" applyFill="1"/>
    <xf numFmtId="0" fontId="30" fillId="8" borderId="1" xfId="0" quotePrefix="1" applyFont="1" applyFill="1" applyBorder="1"/>
    <xf numFmtId="165" fontId="30" fillId="7" borderId="1" xfId="1" applyNumberFormat="1" applyFont="1" applyFill="1" applyBorder="1"/>
    <xf numFmtId="0" fontId="25" fillId="0" borderId="1" xfId="0" applyFont="1" applyBorder="1" applyAlignment="1">
      <alignment horizontal="center"/>
    </xf>
    <xf numFmtId="0" fontId="25" fillId="2" borderId="0" xfId="0" applyFont="1" applyFill="1" applyAlignment="1">
      <alignment horizontal="left"/>
    </xf>
    <xf numFmtId="166" fontId="30" fillId="8" borderId="1" xfId="0" applyNumberFormat="1" applyFont="1" applyFill="1" applyBorder="1"/>
    <xf numFmtId="0" fontId="31" fillId="0" borderId="0" xfId="0" applyFont="1"/>
    <xf numFmtId="0" fontId="25" fillId="0" borderId="4" xfId="0" applyFont="1" applyBorder="1" applyAlignment="1">
      <alignment horizontal="center"/>
    </xf>
    <xf numFmtId="0" fontId="0" fillId="0" borderId="6" xfId="0" applyBorder="1"/>
    <xf numFmtId="0" fontId="31" fillId="0" borderId="6" xfId="0" applyFont="1" applyBorder="1"/>
    <xf numFmtId="0" fontId="0" fillId="0" borderId="6" xfId="0" applyBorder="1" applyAlignment="1">
      <alignment horizontal="left" indent="1"/>
    </xf>
    <xf numFmtId="0" fontId="0" fillId="0" borderId="6" xfId="0" quotePrefix="1" applyBorder="1"/>
    <xf numFmtId="0" fontId="30" fillId="0" borderId="6" xfId="0" applyFont="1" applyBorder="1"/>
    <xf numFmtId="167" fontId="0" fillId="6" borderId="6" xfId="9" applyNumberFormat="1" applyFont="1" applyFill="1" applyBorder="1"/>
    <xf numFmtId="0" fontId="30" fillId="10" borderId="6" xfId="0" applyFont="1" applyFill="1" applyBorder="1"/>
    <xf numFmtId="0" fontId="31" fillId="10" borderId="6" xfId="0" applyFont="1" applyFill="1" applyBorder="1"/>
    <xf numFmtId="168" fontId="30" fillId="7" borderId="6" xfId="0" applyNumberFormat="1" applyFont="1" applyFill="1" applyBorder="1"/>
    <xf numFmtId="0" fontId="0" fillId="0" borderId="11" xfId="0" applyBorder="1"/>
    <xf numFmtId="0" fontId="31" fillId="0" borderId="12" xfId="0" applyFont="1" applyBorder="1"/>
    <xf numFmtId="0" fontId="30" fillId="10" borderId="11" xfId="0" applyFont="1" applyFill="1" applyBorder="1"/>
    <xf numFmtId="0" fontId="31" fillId="10" borderId="12" xfId="0" applyFont="1" applyFill="1" applyBorder="1"/>
    <xf numFmtId="0" fontId="3" fillId="0" borderId="0" xfId="2" applyProtection="1">
      <protection hidden="1"/>
    </xf>
    <xf numFmtId="0" fontId="35" fillId="0" borderId="7" xfId="0" applyFont="1" applyBorder="1" applyAlignment="1">
      <alignment horizontal="left" vertical="center"/>
    </xf>
    <xf numFmtId="167" fontId="30" fillId="7" borderId="6" xfId="9" applyNumberFormat="1" applyFont="1" applyFill="1" applyBorder="1"/>
    <xf numFmtId="0" fontId="34" fillId="2" borderId="7" xfId="0" applyFont="1" applyFill="1" applyBorder="1" applyAlignment="1">
      <alignment horizontal="center" vertical="center"/>
    </xf>
    <xf numFmtId="0" fontId="32" fillId="2" borderId="7" xfId="0" applyFont="1" applyFill="1" applyBorder="1" applyAlignment="1">
      <alignment horizontal="center"/>
    </xf>
    <xf numFmtId="0" fontId="0" fillId="0" borderId="7" xfId="0" applyBorder="1"/>
    <xf numFmtId="0" fontId="31" fillId="0" borderId="14" xfId="0" applyFont="1" applyBorder="1"/>
    <xf numFmtId="0" fontId="31" fillId="0" borderId="15" xfId="0" applyFont="1" applyBorder="1"/>
    <xf numFmtId="0" fontId="30" fillId="9" borderId="11" xfId="0" applyFont="1" applyFill="1" applyBorder="1"/>
    <xf numFmtId="0" fontId="30" fillId="9" borderId="6" xfId="0" applyFont="1" applyFill="1" applyBorder="1"/>
    <xf numFmtId="0" fontId="30" fillId="9" borderId="12" xfId="0" applyFont="1" applyFill="1" applyBorder="1"/>
    <xf numFmtId="0" fontId="36" fillId="0" borderId="0" xfId="0" applyFont="1"/>
    <xf numFmtId="0" fontId="36" fillId="0" borderId="1" xfId="0" applyFont="1" applyBorder="1"/>
    <xf numFmtId="9" fontId="0" fillId="6" borderId="6" xfId="1" applyFont="1" applyFill="1" applyBorder="1"/>
    <xf numFmtId="167" fontId="0" fillId="0" borderId="6" xfId="9" applyNumberFormat="1" applyFont="1" applyFill="1" applyBorder="1"/>
    <xf numFmtId="0" fontId="0" fillId="0" borderId="14" xfId="0" applyBorder="1"/>
    <xf numFmtId="0" fontId="0" fillId="0" borderId="18" xfId="0" applyBorder="1"/>
    <xf numFmtId="0" fontId="31" fillId="0" borderId="6" xfId="2" applyFont="1" applyBorder="1"/>
    <xf numFmtId="9" fontId="31" fillId="6" borderId="14" xfId="1" applyFont="1" applyFill="1" applyBorder="1"/>
    <xf numFmtId="9" fontId="0" fillId="6" borderId="0" xfId="0" applyNumberFormat="1" applyFill="1"/>
    <xf numFmtId="0" fontId="0" fillId="0" borderId="0" xfId="0" applyAlignment="1">
      <alignment vertical="top"/>
    </xf>
    <xf numFmtId="0" fontId="37" fillId="0" borderId="0" xfId="0" applyFont="1" applyAlignment="1">
      <alignment horizontal="center" vertical="center"/>
    </xf>
    <xf numFmtId="0" fontId="39" fillId="0" borderId="0" xfId="0" applyFont="1" applyAlignment="1">
      <alignment horizontal="center" vertical="center"/>
    </xf>
    <xf numFmtId="0" fontId="29" fillId="0" borderId="0" xfId="0" applyFont="1" applyAlignment="1">
      <alignment vertical="top"/>
    </xf>
    <xf numFmtId="0" fontId="41" fillId="0" borderId="0" xfId="0" applyFont="1"/>
    <xf numFmtId="0" fontId="42" fillId="0" borderId="0" xfId="0" applyFont="1"/>
    <xf numFmtId="0" fontId="11" fillId="0" borderId="0" xfId="0" applyFont="1"/>
    <xf numFmtId="165" fontId="30" fillId="6" borderId="1" xfId="1" applyNumberFormat="1" applyFont="1" applyFill="1" applyBorder="1"/>
    <xf numFmtId="43" fontId="30" fillId="0" borderId="1" xfId="0" applyNumberFormat="1" applyFont="1" applyBorder="1"/>
    <xf numFmtId="43" fontId="0" fillId="6" borderId="1" xfId="0" applyNumberFormat="1" applyFill="1" applyBorder="1"/>
    <xf numFmtId="168" fontId="0" fillId="6" borderId="1" xfId="0" applyNumberFormat="1" applyFill="1" applyBorder="1"/>
    <xf numFmtId="167" fontId="30" fillId="0" borderId="1" xfId="9" applyNumberFormat="1" applyFont="1" applyFill="1" applyBorder="1"/>
    <xf numFmtId="0" fontId="43" fillId="9" borderId="1" xfId="0" applyFont="1" applyFill="1" applyBorder="1"/>
    <xf numFmtId="0" fontId="25" fillId="0" borderId="0" xfId="0" applyFont="1" applyAlignment="1">
      <alignment horizontal="center" vertical="center"/>
    </xf>
    <xf numFmtId="0" fontId="36" fillId="0" borderId="3" xfId="0" applyFont="1" applyBorder="1"/>
    <xf numFmtId="0" fontId="31" fillId="10" borderId="6" xfId="2" applyFont="1" applyFill="1" applyBorder="1"/>
    <xf numFmtId="0" fontId="31" fillId="0" borderId="14" xfId="2" applyFont="1" applyFill="1" applyBorder="1"/>
    <xf numFmtId="0" fontId="30" fillId="9" borderId="6" xfId="2" applyFont="1" applyFill="1" applyBorder="1"/>
    <xf numFmtId="0" fontId="31" fillId="0" borderId="6" xfId="2" applyFont="1" applyFill="1" applyBorder="1"/>
    <xf numFmtId="0" fontId="31" fillId="0" borderId="1" xfId="2" applyFont="1" applyBorder="1"/>
    <xf numFmtId="0" fontId="35" fillId="0" borderId="25" xfId="0" applyFont="1" applyBorder="1" applyAlignment="1">
      <alignment horizontal="left" vertical="center"/>
    </xf>
    <xf numFmtId="0" fontId="0" fillId="0" borderId="26" xfId="0" applyBorder="1"/>
    <xf numFmtId="0" fontId="31" fillId="0" borderId="1" xfId="2" applyFont="1" applyFill="1" applyBorder="1"/>
    <xf numFmtId="0" fontId="35" fillId="0" borderId="1" xfId="0" applyFont="1" applyBorder="1" applyAlignment="1">
      <alignment horizontal="left" vertical="center"/>
    </xf>
    <xf numFmtId="0" fontId="0" fillId="0" borderId="1" xfId="2" applyFont="1" applyBorder="1" applyAlignment="1">
      <alignment horizontal="left" vertical="center"/>
    </xf>
    <xf numFmtId="164" fontId="30" fillId="8" borderId="1" xfId="21" applyFont="1" applyFill="1" applyBorder="1"/>
    <xf numFmtId="165" fontId="30" fillId="8" borderId="1" xfId="1" applyNumberFormat="1" applyFont="1" applyFill="1" applyBorder="1"/>
    <xf numFmtId="164" fontId="30" fillId="0" borderId="1" xfId="21" applyFont="1" applyFill="1" applyBorder="1"/>
    <xf numFmtId="165" fontId="30" fillId="0" borderId="1" xfId="1" applyNumberFormat="1" applyFont="1" applyFill="1" applyBorder="1"/>
    <xf numFmtId="0" fontId="31" fillId="0" borderId="1" xfId="0" quotePrefix="1" applyFont="1" applyBorder="1"/>
    <xf numFmtId="164" fontId="31" fillId="0" borderId="1" xfId="21" applyFont="1" applyFill="1" applyBorder="1"/>
    <xf numFmtId="165" fontId="31" fillId="0" borderId="1" xfId="1" applyNumberFormat="1" applyFont="1" applyFill="1" applyBorder="1"/>
    <xf numFmtId="0" fontId="30" fillId="0" borderId="4" xfId="0" applyFont="1" applyBorder="1"/>
    <xf numFmtId="164" fontId="30" fillId="0" borderId="4" xfId="21" applyFont="1" applyFill="1" applyBorder="1"/>
    <xf numFmtId="165" fontId="30" fillId="0" borderId="4" xfId="1" applyNumberFormat="1" applyFont="1" applyFill="1" applyBorder="1"/>
    <xf numFmtId="0" fontId="31" fillId="0" borderId="4" xfId="0" applyFont="1" applyBorder="1"/>
    <xf numFmtId="164" fontId="31" fillId="0" borderId="4" xfId="21" applyFont="1" applyFill="1" applyBorder="1"/>
    <xf numFmtId="165" fontId="31" fillId="0" borderId="4" xfId="1" applyNumberFormat="1" applyFont="1" applyFill="1" applyBorder="1"/>
    <xf numFmtId="164" fontId="0" fillId="0" borderId="0" xfId="0" applyNumberFormat="1"/>
    <xf numFmtId="0" fontId="31" fillId="0" borderId="1" xfId="0" applyFont="1" applyBorder="1" applyAlignment="1">
      <alignment horizontal="left"/>
    </xf>
    <xf numFmtId="0" fontId="31" fillId="0" borderId="2" xfId="0" applyFont="1" applyBorder="1"/>
    <xf numFmtId="0" fontId="31" fillId="0" borderId="7" xfId="0" applyFont="1" applyBorder="1"/>
    <xf numFmtId="0" fontId="31" fillId="0" borderId="3" xfId="0" quotePrefix="1" applyFont="1" applyBorder="1"/>
    <xf numFmtId="165" fontId="31" fillId="0" borderId="2" xfId="1" applyNumberFormat="1" applyFont="1" applyFill="1" applyBorder="1"/>
    <xf numFmtId="0" fontId="31" fillId="0" borderId="3" xfId="0" applyFont="1" applyBorder="1"/>
    <xf numFmtId="0" fontId="30" fillId="0" borderId="5" xfId="0" applyFont="1" applyBorder="1"/>
    <xf numFmtId="9" fontId="31" fillId="6" borderId="1" xfId="1" applyFont="1" applyFill="1" applyBorder="1"/>
    <xf numFmtId="167" fontId="31" fillId="0" borderId="1" xfId="21" applyNumberFormat="1" applyFont="1" applyFill="1" applyBorder="1"/>
    <xf numFmtId="165" fontId="31" fillId="12" borderId="1" xfId="1" applyNumberFormat="1" applyFont="1" applyFill="1" applyBorder="1"/>
    <xf numFmtId="167" fontId="31" fillId="12" borderId="1" xfId="21" applyNumberFormat="1" applyFont="1" applyFill="1" applyBorder="1"/>
    <xf numFmtId="0" fontId="37" fillId="0" borderId="0" xfId="0" applyFont="1" applyAlignment="1">
      <alignment vertical="center"/>
    </xf>
    <xf numFmtId="43" fontId="0" fillId="0" borderId="0" xfId="0" applyNumberFormat="1"/>
    <xf numFmtId="167" fontId="0" fillId="0" borderId="14" xfId="9" applyNumberFormat="1" applyFont="1" applyFill="1" applyBorder="1"/>
    <xf numFmtId="0" fontId="37" fillId="0" borderId="0" xfId="0" applyFont="1" applyAlignment="1">
      <alignment vertical="center" wrapText="1"/>
    </xf>
    <xf numFmtId="0" fontId="48" fillId="0" borderId="0" xfId="0" applyFont="1"/>
    <xf numFmtId="0" fontId="31" fillId="0" borderId="31" xfId="0" applyFont="1" applyBorder="1"/>
    <xf numFmtId="164" fontId="31" fillId="6" borderId="1" xfId="21" applyFont="1" applyFill="1" applyBorder="1"/>
    <xf numFmtId="164" fontId="31" fillId="12" borderId="1" xfId="21" applyFont="1" applyFill="1" applyBorder="1"/>
    <xf numFmtId="0" fontId="31" fillId="8" borderId="1" xfId="0" applyFont="1" applyFill="1" applyBorder="1"/>
    <xf numFmtId="165" fontId="31" fillId="8" borderId="1" xfId="1" applyNumberFormat="1" applyFont="1" applyFill="1" applyBorder="1"/>
    <xf numFmtId="0" fontId="0" fillId="0" borderId="25" xfId="0" applyBorder="1"/>
    <xf numFmtId="0" fontId="0" fillId="0" borderId="32" xfId="0" applyBorder="1"/>
    <xf numFmtId="0" fontId="30" fillId="0" borderId="1" xfId="0" applyFont="1" applyBorder="1" applyAlignment="1">
      <alignment horizontal="left" indent="1"/>
    </xf>
    <xf numFmtId="167" fontId="0" fillId="0" borderId="23" xfId="9" applyNumberFormat="1" applyFont="1" applyFill="1" applyBorder="1"/>
    <xf numFmtId="9" fontId="0" fillId="6" borderId="1" xfId="1" applyFont="1" applyFill="1" applyBorder="1"/>
    <xf numFmtId="167" fontId="0" fillId="0" borderId="1" xfId="9" applyNumberFormat="1" applyFont="1" applyFill="1" applyBorder="1"/>
    <xf numFmtId="2" fontId="0" fillId="0" borderId="1" xfId="1" applyNumberFormat="1" applyFont="1" applyFill="1" applyBorder="1"/>
    <xf numFmtId="167" fontId="2" fillId="9" borderId="1" xfId="9" applyNumberFormat="1" applyFont="1" applyFill="1" applyBorder="1"/>
    <xf numFmtId="0" fontId="36" fillId="0" borderId="4" xfId="0" applyFont="1" applyBorder="1"/>
    <xf numFmtId="167" fontId="0" fillId="0" borderId="27" xfId="9" applyNumberFormat="1" applyFont="1" applyFill="1" applyBorder="1"/>
    <xf numFmtId="165" fontId="0" fillId="6" borderId="4" xfId="1" applyNumberFormat="1" applyFont="1" applyFill="1" applyBorder="1"/>
    <xf numFmtId="0" fontId="36" fillId="0" borderId="5" xfId="0" applyFont="1" applyBorder="1"/>
    <xf numFmtId="2" fontId="0" fillId="0" borderId="5" xfId="1" applyNumberFormat="1" applyFont="1" applyFill="1" applyBorder="1"/>
    <xf numFmtId="165" fontId="0" fillId="6" borderId="5" xfId="1" applyNumberFormat="1" applyFont="1" applyFill="1" applyBorder="1"/>
    <xf numFmtId="2" fontId="0" fillId="0" borderId="4" xfId="1" applyNumberFormat="1" applyFont="1" applyFill="1" applyBorder="1"/>
    <xf numFmtId="167" fontId="0" fillId="0" borderId="5" xfId="9" applyNumberFormat="1" applyFont="1" applyFill="1" applyBorder="1"/>
    <xf numFmtId="9" fontId="0" fillId="6" borderId="5" xfId="1" applyFont="1" applyFill="1" applyBorder="1"/>
    <xf numFmtId="167" fontId="0" fillId="0" borderId="4" xfId="9" applyNumberFormat="1" applyFont="1" applyFill="1" applyBorder="1"/>
    <xf numFmtId="9" fontId="0" fillId="6" borderId="4" xfId="1" applyFont="1" applyFill="1" applyBorder="1"/>
    <xf numFmtId="165" fontId="0" fillId="12" borderId="1" xfId="1" applyNumberFormat="1" applyFont="1" applyFill="1" applyBorder="1"/>
    <xf numFmtId="164" fontId="31" fillId="0" borderId="2" xfId="21" applyFont="1" applyFill="1" applyBorder="1"/>
    <xf numFmtId="164" fontId="0" fillId="0" borderId="1" xfId="21" applyFont="1" applyFill="1" applyBorder="1"/>
    <xf numFmtId="9" fontId="0" fillId="0" borderId="1" xfId="1" applyFont="1" applyFill="1" applyBorder="1"/>
    <xf numFmtId="9" fontId="0" fillId="12" borderId="1" xfId="1" applyFont="1" applyFill="1" applyBorder="1"/>
    <xf numFmtId="9" fontId="31" fillId="0" borderId="1" xfId="1" applyFont="1" applyFill="1" applyBorder="1"/>
    <xf numFmtId="9" fontId="31" fillId="12" borderId="1" xfId="1" applyFont="1" applyFill="1" applyBorder="1"/>
    <xf numFmtId="9" fontId="30" fillId="12" borderId="1" xfId="1" applyFont="1" applyFill="1" applyBorder="1"/>
    <xf numFmtId="9" fontId="2" fillId="12" borderId="1" xfId="1" applyFont="1" applyFill="1" applyBorder="1"/>
    <xf numFmtId="167" fontId="30" fillId="6" borderId="14" xfId="9" applyNumberFormat="1" applyFont="1" applyFill="1" applyBorder="1"/>
    <xf numFmtId="0" fontId="30" fillId="0" borderId="34" xfId="0" applyFont="1" applyBorder="1"/>
    <xf numFmtId="0" fontId="30" fillId="0" borderId="14" xfId="0" applyFont="1" applyBorder="1"/>
    <xf numFmtId="0" fontId="30" fillId="0" borderId="1" xfId="0" applyFont="1" applyBorder="1" applyAlignment="1">
      <alignment horizontal="left"/>
    </xf>
    <xf numFmtId="167" fontId="0" fillId="24" borderId="23" xfId="9" applyNumberFormat="1" applyFont="1" applyFill="1" applyBorder="1"/>
    <xf numFmtId="0" fontId="36" fillId="24" borderId="1" xfId="0" applyFont="1" applyFill="1" applyBorder="1"/>
    <xf numFmtId="165" fontId="0" fillId="24" borderId="1" xfId="1" applyNumberFormat="1" applyFont="1" applyFill="1" applyBorder="1"/>
    <xf numFmtId="0" fontId="36" fillId="24" borderId="0" xfId="0" applyFont="1" applyFill="1"/>
    <xf numFmtId="0" fontId="0" fillId="24" borderId="0" xfId="0" applyFill="1"/>
    <xf numFmtId="167" fontId="30" fillId="0" borderId="14" xfId="9" applyNumberFormat="1" applyFont="1" applyFill="1" applyBorder="1"/>
    <xf numFmtId="0" fontId="31" fillId="0" borderId="15" xfId="0" applyFont="1" applyBorder="1" applyAlignment="1">
      <alignment vertical="top" wrapText="1"/>
    </xf>
    <xf numFmtId="0" fontId="30" fillId="0" borderId="8" xfId="0" applyFont="1" applyBorder="1"/>
    <xf numFmtId="0" fontId="30" fillId="0" borderId="9" xfId="0" applyFont="1" applyBorder="1"/>
    <xf numFmtId="0" fontId="30" fillId="0" borderId="9" xfId="0" quotePrefix="1" applyFont="1" applyBorder="1"/>
    <xf numFmtId="0" fontId="33" fillId="0" borderId="9" xfId="2" applyFont="1" applyFill="1" applyBorder="1"/>
    <xf numFmtId="0" fontId="31" fillId="0" borderId="10" xfId="0" applyFont="1" applyBorder="1"/>
    <xf numFmtId="0" fontId="30" fillId="0" borderId="0" xfId="0" applyFont="1" applyAlignment="1">
      <alignment vertical="top"/>
    </xf>
    <xf numFmtId="0" fontId="31" fillId="0" borderId="9" xfId="0" applyFont="1" applyBorder="1"/>
    <xf numFmtId="0" fontId="0" fillId="0" borderId="1" xfId="0" applyBorder="1" applyAlignment="1">
      <alignment horizontal="left"/>
    </xf>
    <xf numFmtId="0" fontId="31" fillId="0" borderId="0" xfId="0" applyFont="1" applyAlignment="1">
      <alignment vertical="top"/>
    </xf>
    <xf numFmtId="0" fontId="0" fillId="9" borderId="0" xfId="0" applyFill="1"/>
    <xf numFmtId="0" fontId="50" fillId="0" borderId="6" xfId="0" applyFont="1" applyBorder="1"/>
    <xf numFmtId="9" fontId="50" fillId="6" borderId="6" xfId="0" applyNumberFormat="1" applyFont="1" applyFill="1" applyBorder="1"/>
    <xf numFmtId="165" fontId="50" fillId="0" borderId="6" xfId="1" applyNumberFormat="1" applyFont="1" applyBorder="1"/>
    <xf numFmtId="167" fontId="51" fillId="7" borderId="6" xfId="9" applyNumberFormat="1" applyFont="1" applyFill="1" applyBorder="1"/>
    <xf numFmtId="165" fontId="50" fillId="0" borderId="6" xfId="1" applyNumberFormat="1" applyFont="1" applyFill="1" applyBorder="1"/>
    <xf numFmtId="0" fontId="51" fillId="10" borderId="6" xfId="0" applyFont="1" applyFill="1" applyBorder="1"/>
    <xf numFmtId="0" fontId="50" fillId="10" borderId="6" xfId="0" applyFont="1" applyFill="1" applyBorder="1"/>
    <xf numFmtId="167" fontId="51" fillId="7" borderId="9" xfId="9" applyNumberFormat="1" applyFont="1" applyFill="1" applyBorder="1"/>
    <xf numFmtId="167" fontId="49" fillId="7" borderId="6" xfId="9" applyNumberFormat="1" applyFont="1" applyFill="1" applyBorder="1"/>
    <xf numFmtId="167" fontId="52" fillId="7" borderId="6" xfId="9" applyNumberFormat="1" applyFont="1" applyFill="1" applyBorder="1"/>
    <xf numFmtId="167" fontId="53" fillId="7" borderId="6" xfId="9" applyNumberFormat="1" applyFont="1" applyFill="1" applyBorder="1"/>
    <xf numFmtId="0" fontId="30" fillId="0" borderId="0" xfId="0" applyFont="1"/>
    <xf numFmtId="0" fontId="31" fillId="0" borderId="33" xfId="0" applyFont="1" applyBorder="1"/>
    <xf numFmtId="167" fontId="31" fillId="0" borderId="14" xfId="9" applyNumberFormat="1" applyFont="1" applyFill="1" applyBorder="1"/>
    <xf numFmtId="43" fontId="50" fillId="0" borderId="14" xfId="0" applyNumberFormat="1" applyFont="1" applyBorder="1"/>
    <xf numFmtId="0" fontId="31" fillId="0" borderId="8" xfId="0" applyFont="1" applyBorder="1"/>
    <xf numFmtId="0" fontId="31" fillId="0" borderId="9" xfId="0" quotePrefix="1" applyFont="1" applyBorder="1"/>
    <xf numFmtId="167" fontId="53" fillId="7" borderId="9" xfId="9" applyNumberFormat="1" applyFont="1" applyFill="1" applyBorder="1"/>
    <xf numFmtId="0" fontId="31" fillId="0" borderId="11" xfId="0" applyFont="1" applyBorder="1"/>
    <xf numFmtId="167" fontId="31" fillId="7" borderId="6" xfId="9" applyNumberFormat="1" applyFont="1" applyFill="1" applyBorder="1"/>
    <xf numFmtId="0" fontId="28" fillId="5" borderId="2" xfId="0" applyFont="1" applyFill="1" applyBorder="1" applyAlignment="1">
      <alignment horizontal="left" vertical="center"/>
    </xf>
    <xf numFmtId="0" fontId="28" fillId="5" borderId="17" xfId="0" applyFont="1" applyFill="1" applyBorder="1" applyAlignment="1">
      <alignment horizontal="left" vertical="center"/>
    </xf>
    <xf numFmtId="0" fontId="28" fillId="5" borderId="3" xfId="0" applyFont="1" applyFill="1" applyBorder="1" applyAlignment="1">
      <alignment horizontal="left" vertical="center"/>
    </xf>
    <xf numFmtId="0" fontId="25" fillId="2" borderId="4" xfId="0" applyFont="1" applyFill="1" applyBorder="1" applyAlignment="1">
      <alignment horizontal="center" vertical="center"/>
    </xf>
    <xf numFmtId="0" fontId="25" fillId="11" borderId="24"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3" xfId="0" applyFont="1" applyFill="1" applyBorder="1" applyAlignment="1">
      <alignment horizontal="center" vertical="center"/>
    </xf>
    <xf numFmtId="0" fontId="54" fillId="0" borderId="13" xfId="0" applyFont="1" applyBorder="1" applyAlignment="1">
      <alignment horizontal="left" vertical="center"/>
    </xf>
    <xf numFmtId="0" fontId="56" fillId="0" borderId="1" xfId="0" applyFont="1" applyBorder="1"/>
    <xf numFmtId="0" fontId="49" fillId="0" borderId="0" xfId="0" applyFont="1"/>
    <xf numFmtId="167" fontId="49" fillId="0" borderId="1" xfId="9" applyNumberFormat="1" applyFont="1" applyFill="1" applyBorder="1"/>
    <xf numFmtId="167" fontId="49" fillId="0" borderId="4" xfId="9" applyNumberFormat="1" applyFont="1" applyFill="1" applyBorder="1"/>
    <xf numFmtId="0" fontId="57" fillId="9" borderId="1" xfId="0" applyFont="1" applyFill="1" applyBorder="1"/>
    <xf numFmtId="167" fontId="58" fillId="9" borderId="1" xfId="9" applyNumberFormat="1" applyFont="1" applyFill="1" applyBorder="1"/>
    <xf numFmtId="165" fontId="59" fillId="6" borderId="4" xfId="1" applyNumberFormat="1" applyFont="1" applyFill="1" applyBorder="1"/>
    <xf numFmtId="0" fontId="60" fillId="0" borderId="3" xfId="0" applyFont="1" applyBorder="1"/>
    <xf numFmtId="0" fontId="60" fillId="0" borderId="1" xfId="0" applyFont="1" applyBorder="1"/>
    <xf numFmtId="0" fontId="59" fillId="0" borderId="0" xfId="0" applyFont="1"/>
    <xf numFmtId="0" fontId="61" fillId="0" borderId="1" xfId="11" applyFont="1" applyBorder="1" applyAlignment="1">
      <alignment horizontal="left"/>
    </xf>
    <xf numFmtId="2" fontId="59" fillId="0" borderId="5" xfId="1" applyNumberFormat="1" applyFont="1" applyFill="1" applyBorder="1"/>
    <xf numFmtId="10" fontId="62" fillId="0" borderId="5" xfId="0" applyNumberFormat="1" applyFont="1" applyBorder="1"/>
    <xf numFmtId="0" fontId="62" fillId="0" borderId="1" xfId="11" applyFont="1" applyBorder="1" applyAlignment="1">
      <alignment horizontal="left"/>
    </xf>
    <xf numFmtId="2" fontId="59" fillId="0" borderId="1" xfId="1" applyNumberFormat="1" applyFont="1" applyFill="1" applyBorder="1"/>
    <xf numFmtId="0" fontId="60" fillId="24" borderId="1" xfId="0" applyFont="1" applyFill="1" applyBorder="1"/>
    <xf numFmtId="2" fontId="59" fillId="0" borderId="4" xfId="1" applyNumberFormat="1" applyFont="1" applyFill="1" applyBorder="1"/>
    <xf numFmtId="167" fontId="59" fillId="0" borderId="5" xfId="9" applyNumberFormat="1" applyFont="1" applyFill="1" applyBorder="1"/>
    <xf numFmtId="167" fontId="59" fillId="0" borderId="1" xfId="9" applyNumberFormat="1" applyFont="1" applyFill="1" applyBorder="1"/>
    <xf numFmtId="167" fontId="59" fillId="0" borderId="4" xfId="9" applyNumberFormat="1" applyFont="1" applyFill="1" applyBorder="1"/>
    <xf numFmtId="0" fontId="63" fillId="0" borderId="5" xfId="0" applyFont="1" applyBorder="1"/>
    <xf numFmtId="10" fontId="63" fillId="0" borderId="5" xfId="0" applyNumberFormat="1" applyFont="1" applyBorder="1"/>
    <xf numFmtId="0" fontId="60" fillId="11" borderId="13" xfId="0" applyFont="1" applyFill="1" applyBorder="1" applyAlignment="1">
      <alignment horizontal="center" vertical="center" wrapText="1"/>
    </xf>
    <xf numFmtId="0" fontId="60" fillId="11" borderId="24" xfId="0" applyFont="1" applyFill="1" applyBorder="1" applyAlignment="1">
      <alignment horizontal="center" vertical="center" wrapText="1"/>
    </xf>
    <xf numFmtId="0" fontId="60" fillId="2" borderId="4" xfId="0" applyFont="1" applyFill="1" applyBorder="1" applyAlignment="1">
      <alignment horizontal="center" vertical="center" wrapText="1"/>
    </xf>
    <xf numFmtId="0" fontId="60" fillId="0" borderId="0" xfId="0" applyFont="1" applyAlignment="1">
      <alignment horizontal="center" vertical="center" wrapText="1"/>
    </xf>
    <xf numFmtId="0" fontId="60" fillId="0" borderId="0" xfId="0" applyFont="1"/>
    <xf numFmtId="167" fontId="59" fillId="0" borderId="23" xfId="9" applyNumberFormat="1" applyFont="1" applyFill="1" applyBorder="1"/>
    <xf numFmtId="10" fontId="62" fillId="0" borderId="1" xfId="1" applyNumberFormat="1" applyFont="1" applyFill="1" applyBorder="1" applyAlignment="1">
      <alignment horizontal="right" vertical="top"/>
    </xf>
    <xf numFmtId="0" fontId="57" fillId="0" borderId="1" xfId="0" applyFont="1" applyBorder="1"/>
    <xf numFmtId="167" fontId="58" fillId="0" borderId="23" xfId="9" applyNumberFormat="1" applyFont="1" applyFill="1" applyBorder="1"/>
    <xf numFmtId="0" fontId="57" fillId="0" borderId="0" xfId="0" applyFont="1"/>
    <xf numFmtId="0" fontId="58" fillId="0" borderId="0" xfId="0" applyFont="1"/>
    <xf numFmtId="0" fontId="61" fillId="24" borderId="1" xfId="11" applyFont="1" applyFill="1" applyBorder="1" applyAlignment="1">
      <alignment horizontal="left"/>
    </xf>
    <xf numFmtId="167" fontId="59" fillId="24" borderId="23" xfId="9" applyNumberFormat="1" applyFont="1" applyFill="1" applyBorder="1"/>
    <xf numFmtId="10" fontId="62" fillId="24" borderId="1" xfId="1" applyNumberFormat="1" applyFont="1" applyFill="1" applyBorder="1" applyAlignment="1">
      <alignment horizontal="right" vertical="top"/>
    </xf>
    <xf numFmtId="0" fontId="60" fillId="24" borderId="3" xfId="0" applyFont="1" applyFill="1" applyBorder="1"/>
    <xf numFmtId="0" fontId="60" fillId="24" borderId="0" xfId="0" applyFont="1" applyFill="1"/>
    <xf numFmtId="0" fontId="59" fillId="24" borderId="0" xfId="0" applyFont="1" applyFill="1"/>
    <xf numFmtId="0" fontId="57" fillId="24" borderId="1" xfId="0" applyFont="1" applyFill="1" applyBorder="1"/>
    <xf numFmtId="167" fontId="58" fillId="24" borderId="23" xfId="9" applyNumberFormat="1" applyFont="1" applyFill="1" applyBorder="1"/>
    <xf numFmtId="10" fontId="61" fillId="24" borderId="1" xfId="1" applyNumberFormat="1" applyFont="1" applyFill="1" applyBorder="1" applyAlignment="1">
      <alignment horizontal="right" vertical="top"/>
    </xf>
    <xf numFmtId="0" fontId="57" fillId="24" borderId="3" xfId="0" applyFont="1" applyFill="1" applyBorder="1"/>
    <xf numFmtId="0" fontId="57" fillId="24" borderId="0" xfId="0" applyFont="1" applyFill="1"/>
    <xf numFmtId="0" fontId="58" fillId="24" borderId="0" xfId="0" applyFont="1" applyFill="1"/>
    <xf numFmtId="167" fontId="59" fillId="0" borderId="27" xfId="9" applyNumberFormat="1" applyFont="1" applyFill="1" applyBorder="1"/>
    <xf numFmtId="9" fontId="59" fillId="6" borderId="1" xfId="1" applyFont="1" applyFill="1" applyBorder="1"/>
    <xf numFmtId="0" fontId="62" fillId="0" borderId="5" xfId="0" applyFont="1" applyBorder="1"/>
    <xf numFmtId="0" fontId="62" fillId="0" borderId="4" xfId="11" applyFont="1" applyBorder="1" applyAlignment="1">
      <alignment horizontal="left"/>
    </xf>
    <xf numFmtId="0" fontId="57" fillId="9" borderId="2" xfId="0" applyFont="1" applyFill="1" applyBorder="1"/>
    <xf numFmtId="0" fontId="57" fillId="9" borderId="3" xfId="0" applyFont="1" applyFill="1" applyBorder="1"/>
    <xf numFmtId="0" fontId="62" fillId="0" borderId="0" xfId="11" applyFont="1" applyAlignment="1">
      <alignment horizontal="left"/>
    </xf>
    <xf numFmtId="0" fontId="61" fillId="0" borderId="0" xfId="11" applyFont="1" applyAlignment="1">
      <alignment horizontal="left"/>
    </xf>
    <xf numFmtId="0" fontId="64" fillId="0" borderId="1" xfId="11" applyFont="1" applyBorder="1" applyAlignment="1">
      <alignment horizontal="left"/>
    </xf>
    <xf numFmtId="0" fontId="63" fillId="0" borderId="1" xfId="11" applyFont="1" applyBorder="1" applyAlignment="1">
      <alignment horizontal="left"/>
    </xf>
    <xf numFmtId="0" fontId="60" fillId="0" borderId="29" xfId="0" applyFont="1" applyBorder="1"/>
    <xf numFmtId="0" fontId="60" fillId="0" borderId="4" xfId="0" applyFont="1" applyBorder="1"/>
    <xf numFmtId="167" fontId="59" fillId="0" borderId="35" xfId="9" applyNumberFormat="1" applyFont="1" applyFill="1" applyBorder="1"/>
    <xf numFmtId="0" fontId="60" fillId="0" borderId="35" xfId="0" applyFont="1" applyBorder="1"/>
    <xf numFmtId="167" fontId="58" fillId="9" borderId="35" xfId="9" applyNumberFormat="1" applyFont="1" applyFill="1" applyBorder="1"/>
    <xf numFmtId="0" fontId="60" fillId="0" borderId="2" xfId="0" applyFont="1" applyBorder="1"/>
    <xf numFmtId="10" fontId="62" fillId="0" borderId="31" xfId="0" applyNumberFormat="1" applyFont="1" applyBorder="1"/>
    <xf numFmtId="10" fontId="59" fillId="0" borderId="35" xfId="0" applyNumberFormat="1" applyFont="1" applyBorder="1"/>
    <xf numFmtId="0" fontId="65" fillId="25" borderId="1" xfId="0" applyFont="1" applyFill="1" applyBorder="1"/>
    <xf numFmtId="4" fontId="65" fillId="25" borderId="1" xfId="0" applyNumberFormat="1" applyFont="1" applyFill="1" applyBorder="1"/>
    <xf numFmtId="0" fontId="66" fillId="26" borderId="1" xfId="0" applyFont="1" applyFill="1" applyBorder="1"/>
    <xf numFmtId="0" fontId="66" fillId="27" borderId="1" xfId="0" applyFont="1" applyFill="1" applyBorder="1"/>
    <xf numFmtId="4" fontId="66" fillId="28" borderId="1" xfId="0" applyNumberFormat="1" applyFont="1" applyFill="1" applyBorder="1"/>
    <xf numFmtId="0" fontId="67" fillId="0" borderId="1" xfId="0" applyFont="1" applyBorder="1"/>
    <xf numFmtId="0" fontId="67" fillId="27" borderId="1" xfId="0" applyFont="1" applyFill="1" applyBorder="1"/>
    <xf numFmtId="0" fontId="67" fillId="26" borderId="1" xfId="0" applyFont="1" applyFill="1" applyBorder="1"/>
    <xf numFmtId="4" fontId="67" fillId="27" borderId="1" xfId="0" applyNumberFormat="1" applyFont="1" applyFill="1" applyBorder="1"/>
    <xf numFmtId="0" fontId="0" fillId="0" borderId="0" xfId="3" applyFont="1" applyAlignment="1" applyProtection="1">
      <alignment horizontal="left" vertical="top" wrapText="1"/>
      <protection hidden="1"/>
    </xf>
    <xf numFmtId="0" fontId="17" fillId="2" borderId="0" xfId="3" applyFont="1" applyFill="1" applyAlignment="1" applyProtection="1">
      <alignment horizontal="left" vertical="center"/>
      <protection hidden="1"/>
    </xf>
    <xf numFmtId="0" fontId="13" fillId="0" borderId="0" xfId="3" applyFont="1" applyAlignment="1" applyProtection="1">
      <alignment horizontal="left" vertical="top" wrapText="1"/>
      <protection hidden="1"/>
    </xf>
    <xf numFmtId="0" fontId="46" fillId="22" borderId="0" xfId="0" applyFont="1" applyFill="1" applyAlignment="1">
      <alignment horizontal="center" vertical="center"/>
    </xf>
    <xf numFmtId="0" fontId="46" fillId="23" borderId="0" xfId="0" applyFont="1" applyFill="1" applyAlignment="1">
      <alignment horizontal="center" vertical="center"/>
    </xf>
    <xf numFmtId="0" fontId="38" fillId="11" borderId="0" xfId="0" applyFont="1" applyFill="1" applyAlignment="1">
      <alignment horizontal="center" vertical="center"/>
    </xf>
    <xf numFmtId="0" fontId="38" fillId="3" borderId="0" xfId="0" applyFont="1" applyFill="1" applyAlignment="1">
      <alignment horizontal="center" vertical="center"/>
    </xf>
    <xf numFmtId="0" fontId="26" fillId="12" borderId="27" xfId="0" applyFont="1" applyFill="1" applyBorder="1" applyAlignment="1">
      <alignment horizontal="center" vertical="center"/>
    </xf>
    <xf numFmtId="0" fontId="26" fillId="12" borderId="28" xfId="0" applyFont="1" applyFill="1" applyBorder="1" applyAlignment="1">
      <alignment horizontal="center" vertical="center"/>
    </xf>
    <xf numFmtId="0" fontId="26" fillId="12" borderId="29" xfId="0" applyFont="1" applyFill="1" applyBorder="1" applyAlignment="1">
      <alignment horizontal="center" vertical="center"/>
    </xf>
    <xf numFmtId="0" fontId="26" fillId="12" borderId="22" xfId="0" applyFont="1" applyFill="1" applyBorder="1" applyAlignment="1">
      <alignment horizontal="center" vertical="center"/>
    </xf>
    <xf numFmtId="0" fontId="26" fillId="12" borderId="16" xfId="0" applyFont="1" applyFill="1" applyBorder="1" applyAlignment="1">
      <alignment horizontal="center" vertical="center"/>
    </xf>
    <xf numFmtId="0" fontId="26" fillId="12" borderId="30" xfId="0" applyFont="1" applyFill="1" applyBorder="1" applyAlignment="1">
      <alignment horizontal="center" vertical="center"/>
    </xf>
    <xf numFmtId="0" fontId="45" fillId="19" borderId="0" xfId="0" applyFont="1" applyFill="1" applyAlignment="1">
      <alignment horizontal="center" vertical="center" textRotation="90"/>
    </xf>
    <xf numFmtId="0" fontId="37" fillId="3" borderId="19" xfId="0" applyFont="1" applyFill="1" applyBorder="1" applyAlignment="1">
      <alignment horizontal="center" vertical="center"/>
    </xf>
    <xf numFmtId="0" fontId="37" fillId="3" borderId="20" xfId="0" applyFont="1" applyFill="1" applyBorder="1" applyAlignment="1">
      <alignment horizontal="center" vertical="center"/>
    </xf>
    <xf numFmtId="0" fontId="37" fillId="3" borderId="21" xfId="0" applyFont="1" applyFill="1" applyBorder="1" applyAlignment="1">
      <alignment horizontal="center" vertical="center"/>
    </xf>
    <xf numFmtId="0" fontId="44" fillId="19" borderId="0" xfId="0" applyFont="1" applyFill="1" applyAlignment="1">
      <alignment horizontal="center" vertical="center"/>
    </xf>
    <xf numFmtId="0" fontId="26" fillId="12" borderId="1" xfId="0" applyFont="1" applyFill="1" applyBorder="1" applyAlignment="1">
      <alignment horizontal="center" vertical="center"/>
    </xf>
    <xf numFmtId="0" fontId="37" fillId="18" borderId="19" xfId="0" applyFont="1" applyFill="1" applyBorder="1" applyAlignment="1">
      <alignment horizontal="center" vertical="center"/>
    </xf>
    <xf numFmtId="0" fontId="37" fillId="18" borderId="20" xfId="0" applyFont="1" applyFill="1" applyBorder="1" applyAlignment="1">
      <alignment horizontal="center" vertical="center"/>
    </xf>
    <xf numFmtId="0" fontId="37" fillId="13" borderId="19" xfId="0" applyFont="1" applyFill="1" applyBorder="1" applyAlignment="1">
      <alignment horizontal="center" vertical="center"/>
    </xf>
    <xf numFmtId="0" fontId="37" fillId="13" borderId="20" xfId="0" applyFont="1" applyFill="1" applyBorder="1" applyAlignment="1">
      <alignment horizontal="center" vertical="center"/>
    </xf>
    <xf numFmtId="0" fontId="37" fillId="13" borderId="21" xfId="0" applyFont="1" applyFill="1" applyBorder="1" applyAlignment="1">
      <alignment horizontal="center" vertical="center"/>
    </xf>
    <xf numFmtId="0" fontId="38" fillId="14" borderId="0" xfId="0" applyFont="1" applyFill="1" applyAlignment="1">
      <alignment horizontal="center" vertical="center"/>
    </xf>
    <xf numFmtId="0" fontId="38" fillId="15" borderId="0" xfId="0" applyFont="1" applyFill="1" applyAlignment="1">
      <alignment horizontal="center" vertical="center"/>
    </xf>
    <xf numFmtId="0" fontId="38" fillId="20" borderId="0" xfId="0" applyFont="1" applyFill="1" applyAlignment="1">
      <alignment horizontal="center" vertical="center"/>
    </xf>
    <xf numFmtId="0" fontId="40" fillId="0" borderId="0" xfId="0" applyFont="1" applyAlignment="1">
      <alignment horizontal="center" vertical="center"/>
    </xf>
    <xf numFmtId="0" fontId="26" fillId="0" borderId="0" xfId="0" applyFont="1" applyAlignment="1">
      <alignment horizontal="center"/>
    </xf>
    <xf numFmtId="0" fontId="37" fillId="0" borderId="0" xfId="0" applyFont="1" applyAlignment="1">
      <alignment horizontal="center" vertical="center"/>
    </xf>
    <xf numFmtId="0" fontId="37" fillId="18" borderId="0" xfId="0" applyFont="1" applyFill="1" applyAlignment="1">
      <alignment horizontal="center" vertical="center"/>
    </xf>
    <xf numFmtId="0" fontId="37" fillId="22" borderId="0" xfId="0" applyFont="1" applyFill="1" applyAlignment="1">
      <alignment horizontal="center" vertical="center"/>
    </xf>
    <xf numFmtId="0" fontId="37" fillId="23" borderId="0" xfId="0" applyFont="1" applyFill="1" applyAlignment="1">
      <alignment horizontal="center" vertical="center"/>
    </xf>
    <xf numFmtId="0" fontId="47" fillId="13" borderId="19" xfId="0" applyFont="1" applyFill="1" applyBorder="1" applyAlignment="1">
      <alignment horizontal="center" vertical="center"/>
    </xf>
    <xf numFmtId="0" fontId="47" fillId="13" borderId="20" xfId="0" applyFont="1" applyFill="1" applyBorder="1" applyAlignment="1">
      <alignment horizontal="center" vertical="center"/>
    </xf>
    <xf numFmtId="0" fontId="47" fillId="13" borderId="21" xfId="0" applyFont="1" applyFill="1" applyBorder="1" applyAlignment="1">
      <alignment horizontal="center" vertical="center"/>
    </xf>
    <xf numFmtId="0" fontId="37" fillId="16" borderId="0" xfId="0" applyFont="1" applyFill="1" applyAlignment="1">
      <alignment horizontal="center" vertical="center"/>
    </xf>
    <xf numFmtId="0" fontId="37" fillId="17" borderId="0" xfId="0" applyFont="1" applyFill="1" applyAlignment="1">
      <alignment horizontal="center" vertical="center"/>
    </xf>
    <xf numFmtId="0" fontId="37" fillId="21" borderId="0" xfId="0" applyFont="1" applyFill="1" applyAlignment="1">
      <alignment horizontal="center" vertical="center" wrapText="1"/>
    </xf>
    <xf numFmtId="0" fontId="37" fillId="2" borderId="0" xfId="0" applyFont="1" applyFill="1" applyAlignment="1">
      <alignment horizontal="center" vertical="center" wrapText="1"/>
    </xf>
    <xf numFmtId="0" fontId="27" fillId="4" borderId="22" xfId="0" applyFont="1" applyFill="1" applyBorder="1" applyAlignment="1">
      <alignment horizontal="center" vertical="center"/>
    </xf>
    <xf numFmtId="0" fontId="27" fillId="4" borderId="16" xfId="0" applyFont="1" applyFill="1" applyBorder="1" applyAlignment="1">
      <alignment horizontal="center" vertical="center"/>
    </xf>
  </cellXfs>
  <cellStyles count="22">
    <cellStyle name="Comma" xfId="9" builtinId="3"/>
    <cellStyle name="Comma 2" xfId="21" xr:uid="{4D7119FF-F839-4EEE-99BE-7E0854EDE01B}"/>
    <cellStyle name="Hyperlink" xfId="2" builtinId="8"/>
    <cellStyle name="Hyperlink 2 2" xfId="6" xr:uid="{198CE299-263B-4E7F-B477-DF15C015D8FC}"/>
    <cellStyle name="Hyperlink 2 2 2" xfId="7" xr:uid="{709523E6-FC66-455F-9DE3-62CD82310E2D}"/>
    <cellStyle name="Normal" xfId="0" builtinId="0"/>
    <cellStyle name="Normal 2" xfId="8" xr:uid="{6071F537-E747-4C2F-8C14-A444857E2BAE}"/>
    <cellStyle name="Normal 2 2" xfId="5" xr:uid="{E752F03F-70C4-4C27-AA3A-8F08BB9D2F57}"/>
    <cellStyle name="Normal_Data Front Page" xfId="3" xr:uid="{362DABF8-20F5-45BC-967B-469283DB43C9}"/>
    <cellStyle name="Normal_Final Data_05-11-29" xfId="4" xr:uid="{C01F8F4B-30BE-4322-8360-97766710A759}"/>
    <cellStyle name="Per cent" xfId="1" builtinId="5"/>
    <cellStyle name="style1585049864686" xfId="19" xr:uid="{E1F74BDB-DFDC-4541-8D6A-CC7C7412BA44}"/>
    <cellStyle name="style1585049864767" xfId="20" xr:uid="{616611C0-B4F6-45EF-88C7-9A69A6AC12D1}"/>
    <cellStyle name="style1585650534691" xfId="12" xr:uid="{E55E8AF4-4E9B-4B5E-AC12-ECF089BC9A4C}"/>
    <cellStyle name="style1585650534785" xfId="13" xr:uid="{153F1F0F-906B-450C-B641-9FC9EEFAC0F9}"/>
    <cellStyle name="style1585905805205" xfId="10" xr:uid="{5602EE1B-579E-4651-BE8A-B671464BB943}"/>
    <cellStyle name="style1585905805419" xfId="11" xr:uid="{CC87000C-65DF-479D-B857-F7A23BA86884}"/>
    <cellStyle name="style1585919523952" xfId="15" xr:uid="{A06E0E67-3F05-4574-8E8D-1213D94B323E}"/>
    <cellStyle name="style1585919524118" xfId="16" xr:uid="{EBEA88A4-6747-4539-97B2-9C7EF99AD703}"/>
    <cellStyle name="style1585919524244" xfId="17" xr:uid="{DBC68A60-CB25-48EE-89FD-B5E6764F5BE2}"/>
    <cellStyle name="style1585919524342" xfId="18" xr:uid="{E59EF2AB-C1F1-4889-AEB8-9AB8BA1B07C7}"/>
    <cellStyle name="style1585919525124" xfId="14" xr:uid="{AF3CDBE8-7D01-4CC1-9F18-977D1A99B9F7}"/>
  </cellStyles>
  <dxfs count="0"/>
  <tableStyles count="0" defaultTableStyle="TableStyleMedium2" defaultPivotStyle="PivotStyleLight16"/>
  <colors>
    <mruColors>
      <color rgb="FF88DA86"/>
      <color rgb="FFDFEED2"/>
      <color rgb="FF9BC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21" Type="http://schemas.openxmlformats.org/officeDocument/2006/relationships/externalLink" Target="externalLinks/externalLink9.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116149</xdr:colOff>
      <xdr:row>0</xdr:row>
      <xdr:rowOff>57233</xdr:rowOff>
    </xdr:from>
    <xdr:to>
      <xdr:col>1</xdr:col>
      <xdr:colOff>2236258</xdr:colOff>
      <xdr:row>6</xdr:row>
      <xdr:rowOff>102506</xdr:rowOff>
    </xdr:to>
    <xdr:pic>
      <xdr:nvPicPr>
        <xdr:cNvPr id="2" name="Picture 1">
          <a:extLst>
            <a:ext uri="{FF2B5EF4-FFF2-40B4-BE49-F238E27FC236}">
              <a16:creationId xmlns:a16="http://schemas.microsoft.com/office/drawing/2014/main" id="{B01E0312-487B-4258-9AB4-E4B870169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149" y="57233"/>
          <a:ext cx="2307434" cy="1000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384175</xdr:colOff>
      <xdr:row>17</xdr:row>
      <xdr:rowOff>137055</xdr:rowOff>
    </xdr:from>
    <xdr:to>
      <xdr:col>10</xdr:col>
      <xdr:colOff>600175</xdr:colOff>
      <xdr:row>23</xdr:row>
      <xdr:rowOff>175722</xdr:rowOff>
    </xdr:to>
    <xdr:sp macro="" textlink="">
      <xdr:nvSpPr>
        <xdr:cNvPr id="2" name="Arrow: Down 1">
          <a:extLst>
            <a:ext uri="{FF2B5EF4-FFF2-40B4-BE49-F238E27FC236}">
              <a16:creationId xmlns:a16="http://schemas.microsoft.com/office/drawing/2014/main" id="{9E9E4F80-59CA-4A53-87D8-06E8CBCB1FB5}"/>
            </a:ext>
          </a:extLst>
        </xdr:cNvPr>
        <xdr:cNvSpPr/>
      </xdr:nvSpPr>
      <xdr:spPr>
        <a:xfrm flipV="1">
          <a:off x="6945842" y="4698472"/>
          <a:ext cx="216000" cy="1234583"/>
        </a:xfrm>
        <a:prstGeom prst="downArrow">
          <a:avLst/>
        </a:prstGeom>
        <a:solidFill>
          <a:schemeClr val="accent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444507</xdr:colOff>
      <xdr:row>23</xdr:row>
      <xdr:rowOff>158750</xdr:rowOff>
    </xdr:from>
    <xdr:to>
      <xdr:col>30</xdr:col>
      <xdr:colOff>10586</xdr:colOff>
      <xdr:row>24</xdr:row>
      <xdr:rowOff>222250</xdr:rowOff>
    </xdr:to>
    <xdr:sp macro="" textlink="">
      <xdr:nvSpPr>
        <xdr:cNvPr id="3" name="Right Bracket 2">
          <a:extLst>
            <a:ext uri="{FF2B5EF4-FFF2-40B4-BE49-F238E27FC236}">
              <a16:creationId xmlns:a16="http://schemas.microsoft.com/office/drawing/2014/main" id="{4DE3CE60-2B13-42A9-AC59-FAE9A4F3EBB7}"/>
            </a:ext>
          </a:extLst>
        </xdr:cNvPr>
        <xdr:cNvSpPr/>
      </xdr:nvSpPr>
      <xdr:spPr>
        <a:xfrm rot="16200000">
          <a:off x="11260671" y="-2275414"/>
          <a:ext cx="243417" cy="16626412"/>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20</xdr:col>
      <xdr:colOff>127793</xdr:colOff>
      <xdr:row>10</xdr:row>
      <xdr:rowOff>3175</xdr:rowOff>
    </xdr:from>
    <xdr:to>
      <xdr:col>20</xdr:col>
      <xdr:colOff>535780</xdr:colOff>
      <xdr:row>11</xdr:row>
      <xdr:rowOff>86518</xdr:rowOff>
    </xdr:to>
    <xdr:sp macro="" textlink="">
      <xdr:nvSpPr>
        <xdr:cNvPr id="7" name="Minus Sign 6">
          <a:extLst>
            <a:ext uri="{FF2B5EF4-FFF2-40B4-BE49-F238E27FC236}">
              <a16:creationId xmlns:a16="http://schemas.microsoft.com/office/drawing/2014/main" id="{B160A118-421D-4196-B738-0CF40D639E87}"/>
            </a:ext>
          </a:extLst>
        </xdr:cNvPr>
        <xdr:cNvSpPr/>
      </xdr:nvSpPr>
      <xdr:spPr>
        <a:xfrm>
          <a:off x="13335793" y="2822575"/>
          <a:ext cx="407987" cy="261143"/>
        </a:xfrm>
        <a:prstGeom prst="mathMinus">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321473</xdr:colOff>
      <xdr:row>5</xdr:row>
      <xdr:rowOff>207963</xdr:rowOff>
    </xdr:from>
    <xdr:to>
      <xdr:col>18</xdr:col>
      <xdr:colOff>139703</xdr:colOff>
      <xdr:row>6</xdr:row>
      <xdr:rowOff>0</xdr:rowOff>
    </xdr:to>
    <xdr:sp macro="" textlink="">
      <xdr:nvSpPr>
        <xdr:cNvPr id="8" name="Right Bracket 7">
          <a:extLst>
            <a:ext uri="{FF2B5EF4-FFF2-40B4-BE49-F238E27FC236}">
              <a16:creationId xmlns:a16="http://schemas.microsoft.com/office/drawing/2014/main" id="{161086A6-C656-441B-87F9-442510E6B88F}"/>
            </a:ext>
          </a:extLst>
        </xdr:cNvPr>
        <xdr:cNvSpPr/>
      </xdr:nvSpPr>
      <xdr:spPr>
        <a:xfrm rot="16200000">
          <a:off x="6821094" y="-3269058"/>
          <a:ext cx="26987" cy="1038463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103981</xdr:colOff>
      <xdr:row>5</xdr:row>
      <xdr:rowOff>83344</xdr:rowOff>
    </xdr:from>
    <xdr:to>
      <xdr:col>11</xdr:col>
      <xdr:colOff>112712</xdr:colOff>
      <xdr:row>6</xdr:row>
      <xdr:rowOff>14156</xdr:rowOff>
    </xdr:to>
    <xdr:cxnSp macro="">
      <xdr:nvCxnSpPr>
        <xdr:cNvPr id="9" name="Straight Connector 8">
          <a:extLst>
            <a:ext uri="{FF2B5EF4-FFF2-40B4-BE49-F238E27FC236}">
              <a16:creationId xmlns:a16="http://schemas.microsoft.com/office/drawing/2014/main" id="{44BA0972-DEB3-43AC-8AA5-70EF4EDB53BC}"/>
            </a:ext>
          </a:extLst>
        </xdr:cNvPr>
        <xdr:cNvCxnSpPr/>
      </xdr:nvCxnSpPr>
      <xdr:spPr>
        <a:xfrm>
          <a:off x="7368381" y="1785144"/>
          <a:ext cx="8731" cy="16576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369098</xdr:colOff>
      <xdr:row>5</xdr:row>
      <xdr:rowOff>207963</xdr:rowOff>
    </xdr:from>
    <xdr:to>
      <xdr:col>35</xdr:col>
      <xdr:colOff>187329</xdr:colOff>
      <xdr:row>6</xdr:row>
      <xdr:rowOff>0</xdr:rowOff>
    </xdr:to>
    <xdr:sp macro="" textlink="">
      <xdr:nvSpPr>
        <xdr:cNvPr id="10" name="Right Bracket 9">
          <a:extLst>
            <a:ext uri="{FF2B5EF4-FFF2-40B4-BE49-F238E27FC236}">
              <a16:creationId xmlns:a16="http://schemas.microsoft.com/office/drawing/2014/main" id="{22BA0A7B-DEE9-45A5-8FC4-A5BDB4C44200}"/>
            </a:ext>
          </a:extLst>
        </xdr:cNvPr>
        <xdr:cNvSpPr/>
      </xdr:nvSpPr>
      <xdr:spPr>
        <a:xfrm rot="16200000">
          <a:off x="19086120" y="-2278459"/>
          <a:ext cx="26987" cy="8403431"/>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28</xdr:col>
      <xdr:colOff>654843</xdr:colOff>
      <xdr:row>5</xdr:row>
      <xdr:rowOff>86519</xdr:rowOff>
    </xdr:from>
    <xdr:to>
      <xdr:col>29</xdr:col>
      <xdr:colOff>5555</xdr:colOff>
      <xdr:row>6</xdr:row>
      <xdr:rowOff>10981</xdr:rowOff>
    </xdr:to>
    <xdr:cxnSp macro="">
      <xdr:nvCxnSpPr>
        <xdr:cNvPr id="11" name="Straight Connector 10">
          <a:extLst>
            <a:ext uri="{FF2B5EF4-FFF2-40B4-BE49-F238E27FC236}">
              <a16:creationId xmlns:a16="http://schemas.microsoft.com/office/drawing/2014/main" id="{FA03CA89-36E8-4648-BBC9-ED26FED47722}"/>
            </a:ext>
          </a:extLst>
        </xdr:cNvPr>
        <xdr:cNvCxnSpPr/>
      </xdr:nvCxnSpPr>
      <xdr:spPr>
        <a:xfrm>
          <a:off x="19146043" y="1788319"/>
          <a:ext cx="11112" cy="15941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428627</xdr:colOff>
      <xdr:row>29</xdr:row>
      <xdr:rowOff>20636</xdr:rowOff>
    </xdr:from>
    <xdr:to>
      <xdr:col>82</xdr:col>
      <xdr:colOff>631033</xdr:colOff>
      <xdr:row>29</xdr:row>
      <xdr:rowOff>166687</xdr:rowOff>
    </xdr:to>
    <xdr:sp macro="" textlink="">
      <xdr:nvSpPr>
        <xdr:cNvPr id="12" name="Right Bracket 11">
          <a:extLst>
            <a:ext uri="{FF2B5EF4-FFF2-40B4-BE49-F238E27FC236}">
              <a16:creationId xmlns:a16="http://schemas.microsoft.com/office/drawing/2014/main" id="{9CD23FDF-5906-4EB3-8958-7394DFA17551}"/>
            </a:ext>
          </a:extLst>
        </xdr:cNvPr>
        <xdr:cNvSpPr/>
      </xdr:nvSpPr>
      <xdr:spPr>
        <a:xfrm rot="16200000">
          <a:off x="21259404" y="6310709"/>
          <a:ext cx="146051" cy="7466806"/>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68</xdr:col>
      <xdr:colOff>562772</xdr:colOff>
      <xdr:row>33</xdr:row>
      <xdr:rowOff>86519</xdr:rowOff>
    </xdr:from>
    <xdr:to>
      <xdr:col>74</xdr:col>
      <xdr:colOff>321469</xdr:colOff>
      <xdr:row>36</xdr:row>
      <xdr:rowOff>38099</xdr:rowOff>
    </xdr:to>
    <xdr:grpSp>
      <xdr:nvGrpSpPr>
        <xdr:cNvPr id="13" name="Group 12">
          <a:extLst>
            <a:ext uri="{FF2B5EF4-FFF2-40B4-BE49-F238E27FC236}">
              <a16:creationId xmlns:a16="http://schemas.microsoft.com/office/drawing/2014/main" id="{43DEEA66-FBAD-465B-B6F7-BF2F67DF61C9}"/>
            </a:ext>
          </a:extLst>
        </xdr:cNvPr>
        <xdr:cNvGrpSpPr/>
      </xdr:nvGrpSpPr>
      <xdr:grpSpPr>
        <a:xfrm>
          <a:off x="47197172" y="7985919"/>
          <a:ext cx="3873497" cy="484980"/>
          <a:chOff x="10671178" y="11087894"/>
          <a:chExt cx="3687760" cy="487361"/>
        </a:xfrm>
      </xdr:grpSpPr>
      <xdr:sp macro="" textlink="">
        <xdr:nvSpPr>
          <xdr:cNvPr id="14" name="Right Bracket 13">
            <a:extLst>
              <a:ext uri="{FF2B5EF4-FFF2-40B4-BE49-F238E27FC236}">
                <a16:creationId xmlns:a16="http://schemas.microsoft.com/office/drawing/2014/main" id="{DA10515E-9296-4B6F-82D4-4FA3BAA261D0}"/>
              </a:ext>
            </a:extLst>
          </xdr:cNvPr>
          <xdr:cNvSpPr/>
        </xdr:nvSpPr>
        <xdr:spPr>
          <a:xfrm rot="16200000">
            <a:off x="12388851" y="9605169"/>
            <a:ext cx="252413" cy="368776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xnSp macro="">
        <xdr:nvCxnSpPr>
          <xdr:cNvPr id="15" name="Straight Connector 14">
            <a:extLst>
              <a:ext uri="{FF2B5EF4-FFF2-40B4-BE49-F238E27FC236}">
                <a16:creationId xmlns:a16="http://schemas.microsoft.com/office/drawing/2014/main" id="{823B9C36-BAC5-40D4-BAC1-E3D1017E04E9}"/>
              </a:ext>
            </a:extLst>
          </xdr:cNvPr>
          <xdr:cNvCxnSpPr/>
        </xdr:nvCxnSpPr>
        <xdr:spPr>
          <a:xfrm>
            <a:off x="12557920" y="11087894"/>
            <a:ext cx="0" cy="225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80</xdr:col>
      <xdr:colOff>95253</xdr:colOff>
      <xdr:row>33</xdr:row>
      <xdr:rowOff>83344</xdr:rowOff>
    </xdr:from>
    <xdr:to>
      <xdr:col>85</xdr:col>
      <xdr:colOff>511969</xdr:colOff>
      <xdr:row>36</xdr:row>
      <xdr:rowOff>38099</xdr:rowOff>
    </xdr:to>
    <xdr:grpSp>
      <xdr:nvGrpSpPr>
        <xdr:cNvPr id="16" name="Group 15">
          <a:extLst>
            <a:ext uri="{FF2B5EF4-FFF2-40B4-BE49-F238E27FC236}">
              <a16:creationId xmlns:a16="http://schemas.microsoft.com/office/drawing/2014/main" id="{43B0EFD9-040E-492C-A62B-72733B1B96D8}"/>
            </a:ext>
          </a:extLst>
        </xdr:cNvPr>
        <xdr:cNvGrpSpPr/>
      </xdr:nvGrpSpPr>
      <xdr:grpSpPr>
        <a:xfrm>
          <a:off x="54959253" y="7982744"/>
          <a:ext cx="3845716" cy="488155"/>
          <a:chOff x="10671178" y="11087894"/>
          <a:chExt cx="3687760" cy="487361"/>
        </a:xfrm>
      </xdr:grpSpPr>
      <xdr:sp macro="" textlink="">
        <xdr:nvSpPr>
          <xdr:cNvPr id="17" name="Right Bracket 16">
            <a:extLst>
              <a:ext uri="{FF2B5EF4-FFF2-40B4-BE49-F238E27FC236}">
                <a16:creationId xmlns:a16="http://schemas.microsoft.com/office/drawing/2014/main" id="{9C8AB066-828E-4419-8876-5F0EFC608395}"/>
              </a:ext>
            </a:extLst>
          </xdr:cNvPr>
          <xdr:cNvSpPr/>
        </xdr:nvSpPr>
        <xdr:spPr>
          <a:xfrm rot="16200000">
            <a:off x="12388851" y="9605169"/>
            <a:ext cx="252413" cy="368776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xnSp macro="">
        <xdr:nvCxnSpPr>
          <xdr:cNvPr id="18" name="Straight Connector 17">
            <a:extLst>
              <a:ext uri="{FF2B5EF4-FFF2-40B4-BE49-F238E27FC236}">
                <a16:creationId xmlns:a16="http://schemas.microsoft.com/office/drawing/2014/main" id="{42674B9F-75C9-45AD-9163-FDE4368BCC77}"/>
              </a:ext>
            </a:extLst>
          </xdr:cNvPr>
          <xdr:cNvCxnSpPr/>
        </xdr:nvCxnSpPr>
        <xdr:spPr>
          <a:xfrm>
            <a:off x="12557920" y="11087894"/>
            <a:ext cx="0" cy="225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571504</xdr:colOff>
      <xdr:row>47</xdr:row>
      <xdr:rowOff>158751</xdr:rowOff>
    </xdr:from>
    <xdr:to>
      <xdr:col>20</xdr:col>
      <xdr:colOff>603253</xdr:colOff>
      <xdr:row>48</xdr:row>
      <xdr:rowOff>95250</xdr:rowOff>
    </xdr:to>
    <xdr:sp macro="" textlink="">
      <xdr:nvSpPr>
        <xdr:cNvPr id="19" name="Right Bracket 18">
          <a:extLst>
            <a:ext uri="{FF2B5EF4-FFF2-40B4-BE49-F238E27FC236}">
              <a16:creationId xmlns:a16="http://schemas.microsoft.com/office/drawing/2014/main" id="{58DADEFA-AE69-466D-BF7E-04785B6C91B6}"/>
            </a:ext>
          </a:extLst>
        </xdr:cNvPr>
        <xdr:cNvSpPr/>
      </xdr:nvSpPr>
      <xdr:spPr>
        <a:xfrm rot="16200000">
          <a:off x="8199442" y="4564063"/>
          <a:ext cx="111124" cy="11366499"/>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19</xdr:col>
      <xdr:colOff>151612</xdr:colOff>
      <xdr:row>5</xdr:row>
      <xdr:rowOff>59531</xdr:rowOff>
    </xdr:from>
    <xdr:to>
      <xdr:col>19</xdr:col>
      <xdr:colOff>327026</xdr:colOff>
      <xdr:row>15</xdr:row>
      <xdr:rowOff>130968</xdr:rowOff>
    </xdr:to>
    <xdr:sp macro="" textlink="">
      <xdr:nvSpPr>
        <xdr:cNvPr id="20" name="Right Bracket 19">
          <a:extLst>
            <a:ext uri="{FF2B5EF4-FFF2-40B4-BE49-F238E27FC236}">
              <a16:creationId xmlns:a16="http://schemas.microsoft.com/office/drawing/2014/main" id="{F8BCCAA8-509F-4E8D-80F7-5A26ACD3FD70}"/>
            </a:ext>
          </a:extLst>
        </xdr:cNvPr>
        <xdr:cNvSpPr/>
      </xdr:nvSpPr>
      <xdr:spPr>
        <a:xfrm>
          <a:off x="12699212" y="1761331"/>
          <a:ext cx="175414" cy="2084387"/>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36</xdr:col>
      <xdr:colOff>115098</xdr:colOff>
      <xdr:row>5</xdr:row>
      <xdr:rowOff>59531</xdr:rowOff>
    </xdr:from>
    <xdr:to>
      <xdr:col>36</xdr:col>
      <xdr:colOff>315912</xdr:colOff>
      <xdr:row>15</xdr:row>
      <xdr:rowOff>130968</xdr:rowOff>
    </xdr:to>
    <xdr:sp macro="" textlink="">
      <xdr:nvSpPr>
        <xdr:cNvPr id="21" name="Right Bracket 20">
          <a:extLst>
            <a:ext uri="{FF2B5EF4-FFF2-40B4-BE49-F238E27FC236}">
              <a16:creationId xmlns:a16="http://schemas.microsoft.com/office/drawing/2014/main" id="{A4DD2953-8DC1-48B4-9ADD-7269F356B789}"/>
            </a:ext>
          </a:extLst>
        </xdr:cNvPr>
        <xdr:cNvSpPr/>
      </xdr:nvSpPr>
      <xdr:spPr>
        <a:xfrm>
          <a:off x="23889498" y="1761331"/>
          <a:ext cx="200814" cy="2084387"/>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21</xdr:col>
      <xdr:colOff>337346</xdr:colOff>
      <xdr:row>5</xdr:row>
      <xdr:rowOff>59531</xdr:rowOff>
    </xdr:from>
    <xdr:to>
      <xdr:col>21</xdr:col>
      <xdr:colOff>534985</xdr:colOff>
      <xdr:row>15</xdr:row>
      <xdr:rowOff>130968</xdr:rowOff>
    </xdr:to>
    <xdr:sp macro="" textlink="">
      <xdr:nvSpPr>
        <xdr:cNvPr id="22" name="Right Bracket 21">
          <a:extLst>
            <a:ext uri="{FF2B5EF4-FFF2-40B4-BE49-F238E27FC236}">
              <a16:creationId xmlns:a16="http://schemas.microsoft.com/office/drawing/2014/main" id="{57A47F7F-D5FA-44C3-A048-2B7CD6604C63}"/>
            </a:ext>
          </a:extLst>
        </xdr:cNvPr>
        <xdr:cNvSpPr/>
      </xdr:nvSpPr>
      <xdr:spPr>
        <a:xfrm flipH="1" flipV="1">
          <a:off x="14205746" y="1761331"/>
          <a:ext cx="197639" cy="2084387"/>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0</xdr:col>
      <xdr:colOff>316711</xdr:colOff>
      <xdr:row>5</xdr:row>
      <xdr:rowOff>59531</xdr:rowOff>
    </xdr:from>
    <xdr:to>
      <xdr:col>1</xdr:col>
      <xdr:colOff>115887</xdr:colOff>
      <xdr:row>15</xdr:row>
      <xdr:rowOff>130968</xdr:rowOff>
    </xdr:to>
    <xdr:sp macro="" textlink="">
      <xdr:nvSpPr>
        <xdr:cNvPr id="23" name="Right Bracket 22">
          <a:extLst>
            <a:ext uri="{FF2B5EF4-FFF2-40B4-BE49-F238E27FC236}">
              <a16:creationId xmlns:a16="http://schemas.microsoft.com/office/drawing/2014/main" id="{27A6B9D3-C143-4ED3-9417-6BD6CC9684B3}"/>
            </a:ext>
          </a:extLst>
        </xdr:cNvPr>
        <xdr:cNvSpPr/>
      </xdr:nvSpPr>
      <xdr:spPr>
        <a:xfrm flipH="1" flipV="1">
          <a:off x="316711" y="1761331"/>
          <a:ext cx="459576" cy="2084387"/>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77</xdr:col>
      <xdr:colOff>425451</xdr:colOff>
      <xdr:row>13</xdr:row>
      <xdr:rowOff>79375</xdr:rowOff>
    </xdr:from>
    <xdr:to>
      <xdr:col>78</xdr:col>
      <xdr:colOff>111125</xdr:colOff>
      <xdr:row>26</xdr:row>
      <xdr:rowOff>47625</xdr:rowOff>
    </xdr:to>
    <xdr:sp macro="" textlink="">
      <xdr:nvSpPr>
        <xdr:cNvPr id="25" name="Arrow: Down 24">
          <a:extLst>
            <a:ext uri="{FF2B5EF4-FFF2-40B4-BE49-F238E27FC236}">
              <a16:creationId xmlns:a16="http://schemas.microsoft.com/office/drawing/2014/main" id="{0C630A41-0E67-453B-8182-2F54A2D83E46}"/>
            </a:ext>
          </a:extLst>
        </xdr:cNvPr>
        <xdr:cNvSpPr/>
      </xdr:nvSpPr>
      <xdr:spPr>
        <a:xfrm>
          <a:off x="51765201" y="3603625"/>
          <a:ext cx="352424" cy="2524125"/>
        </a:xfrm>
        <a:prstGeom prst="downArrow">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130175</xdr:colOff>
      <xdr:row>20</xdr:row>
      <xdr:rowOff>25400</xdr:rowOff>
    </xdr:from>
    <xdr:to>
      <xdr:col>2</xdr:col>
      <xdr:colOff>238175</xdr:colOff>
      <xdr:row>50</xdr:row>
      <xdr:rowOff>150900</xdr:rowOff>
    </xdr:to>
    <xdr:sp macro="" textlink="">
      <xdr:nvSpPr>
        <xdr:cNvPr id="26" name="Rectangle 25">
          <a:extLst>
            <a:ext uri="{FF2B5EF4-FFF2-40B4-BE49-F238E27FC236}">
              <a16:creationId xmlns:a16="http://schemas.microsoft.com/office/drawing/2014/main" id="{939FAD88-4FCA-464E-9048-7201E1DD7559}"/>
            </a:ext>
          </a:extLst>
        </xdr:cNvPr>
        <xdr:cNvSpPr/>
      </xdr:nvSpPr>
      <xdr:spPr>
        <a:xfrm>
          <a:off x="1463675" y="4803775"/>
          <a:ext cx="108000" cy="588812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105833</xdr:colOff>
      <xdr:row>0</xdr:row>
      <xdr:rowOff>116416</xdr:rowOff>
    </xdr:from>
    <xdr:to>
      <xdr:col>3</xdr:col>
      <xdr:colOff>297479</xdr:colOff>
      <xdr:row>1</xdr:row>
      <xdr:rowOff>165099</xdr:rowOff>
    </xdr:to>
    <xdr:pic>
      <xdr:nvPicPr>
        <xdr:cNvPr id="27" name="Picture 26">
          <a:hlinkClick xmlns:r="http://schemas.openxmlformats.org/officeDocument/2006/relationships" r:id="rId1"/>
          <a:extLst>
            <a:ext uri="{FF2B5EF4-FFF2-40B4-BE49-F238E27FC236}">
              <a16:creationId xmlns:a16="http://schemas.microsoft.com/office/drawing/2014/main" id="{694E9E79-3B0B-4983-A3DA-E20E5EAE27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833" y="116416"/>
          <a:ext cx="2172846" cy="899583"/>
        </a:xfrm>
        <a:prstGeom prst="rect">
          <a:avLst/>
        </a:prstGeom>
      </xdr:spPr>
    </xdr:pic>
    <xdr:clientData/>
  </xdr:twoCellAnchor>
  <xdr:twoCellAnchor>
    <xdr:from>
      <xdr:col>41</xdr:col>
      <xdr:colOff>190502</xdr:colOff>
      <xdr:row>4</xdr:row>
      <xdr:rowOff>166687</xdr:rowOff>
    </xdr:from>
    <xdr:to>
      <xdr:col>58</xdr:col>
      <xdr:colOff>142874</xdr:colOff>
      <xdr:row>5</xdr:row>
      <xdr:rowOff>154780</xdr:rowOff>
    </xdr:to>
    <xdr:sp macro="" textlink="">
      <xdr:nvSpPr>
        <xdr:cNvPr id="28" name="Right Bracket 27">
          <a:extLst>
            <a:ext uri="{FF2B5EF4-FFF2-40B4-BE49-F238E27FC236}">
              <a16:creationId xmlns:a16="http://schemas.microsoft.com/office/drawing/2014/main" id="{12BDF5A6-679C-4CF8-9460-342463E36A77}"/>
            </a:ext>
          </a:extLst>
        </xdr:cNvPr>
        <xdr:cNvSpPr/>
      </xdr:nvSpPr>
      <xdr:spPr>
        <a:xfrm rot="16200000">
          <a:off x="13086954" y="462360"/>
          <a:ext cx="162718" cy="11287122"/>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50</xdr:col>
      <xdr:colOff>311943</xdr:colOff>
      <xdr:row>3</xdr:row>
      <xdr:rowOff>130968</xdr:rowOff>
    </xdr:from>
    <xdr:to>
      <xdr:col>50</xdr:col>
      <xdr:colOff>311943</xdr:colOff>
      <xdr:row>4</xdr:row>
      <xdr:rowOff>174724</xdr:rowOff>
    </xdr:to>
    <xdr:cxnSp macro="">
      <xdr:nvCxnSpPr>
        <xdr:cNvPr id="29" name="Straight Connector 28">
          <a:extLst>
            <a:ext uri="{FF2B5EF4-FFF2-40B4-BE49-F238E27FC236}">
              <a16:creationId xmlns:a16="http://schemas.microsoft.com/office/drawing/2014/main" id="{080D05B0-E4B0-4BC0-8207-EA83F4E6D335}"/>
            </a:ext>
          </a:extLst>
        </xdr:cNvPr>
        <xdr:cNvCxnSpPr/>
      </xdr:nvCxnSpPr>
      <xdr:spPr>
        <a:xfrm>
          <a:off x="13646943" y="5814218"/>
          <a:ext cx="0" cy="21838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556421</xdr:colOff>
      <xdr:row>4</xdr:row>
      <xdr:rowOff>161130</xdr:rowOff>
    </xdr:from>
    <xdr:to>
      <xdr:col>52</xdr:col>
      <xdr:colOff>556421</xdr:colOff>
      <xdr:row>5</xdr:row>
      <xdr:rowOff>162537</xdr:rowOff>
    </xdr:to>
    <xdr:cxnSp macro="">
      <xdr:nvCxnSpPr>
        <xdr:cNvPr id="30" name="Straight Connector 29">
          <a:extLst>
            <a:ext uri="{FF2B5EF4-FFF2-40B4-BE49-F238E27FC236}">
              <a16:creationId xmlns:a16="http://schemas.microsoft.com/office/drawing/2014/main" id="{C39D9707-4753-42DD-94E5-6CAEE73045B8}"/>
            </a:ext>
          </a:extLst>
        </xdr:cNvPr>
        <xdr:cNvCxnSpPr/>
      </xdr:nvCxnSpPr>
      <xdr:spPr>
        <a:xfrm flipH="1">
          <a:off x="35227421" y="1637505"/>
          <a:ext cx="0" cy="23953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32546</xdr:colOff>
      <xdr:row>4</xdr:row>
      <xdr:rowOff>161130</xdr:rowOff>
    </xdr:from>
    <xdr:to>
      <xdr:col>47</xdr:col>
      <xdr:colOff>32546</xdr:colOff>
      <xdr:row>5</xdr:row>
      <xdr:rowOff>162537</xdr:rowOff>
    </xdr:to>
    <xdr:cxnSp macro="">
      <xdr:nvCxnSpPr>
        <xdr:cNvPr id="31" name="Straight Connector 30">
          <a:extLst>
            <a:ext uri="{FF2B5EF4-FFF2-40B4-BE49-F238E27FC236}">
              <a16:creationId xmlns:a16="http://schemas.microsoft.com/office/drawing/2014/main" id="{E52A5D33-C9A6-462A-BF41-61A5725E0544}"/>
            </a:ext>
          </a:extLst>
        </xdr:cNvPr>
        <xdr:cNvCxnSpPr/>
      </xdr:nvCxnSpPr>
      <xdr:spPr>
        <a:xfrm flipH="1">
          <a:off x="31369796" y="1637505"/>
          <a:ext cx="0" cy="23953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159543</xdr:colOff>
      <xdr:row>9</xdr:row>
      <xdr:rowOff>66675</xdr:rowOff>
    </xdr:from>
    <xdr:to>
      <xdr:col>37</xdr:col>
      <xdr:colOff>567530</xdr:colOff>
      <xdr:row>11</xdr:row>
      <xdr:rowOff>118268</xdr:rowOff>
    </xdr:to>
    <xdr:grpSp>
      <xdr:nvGrpSpPr>
        <xdr:cNvPr id="34" name="Group 33">
          <a:extLst>
            <a:ext uri="{FF2B5EF4-FFF2-40B4-BE49-F238E27FC236}">
              <a16:creationId xmlns:a16="http://schemas.microsoft.com/office/drawing/2014/main" id="{AAF5C75A-CA54-4F31-B20D-0668ADEB58BE}"/>
            </a:ext>
          </a:extLst>
        </xdr:cNvPr>
        <xdr:cNvGrpSpPr/>
      </xdr:nvGrpSpPr>
      <xdr:grpSpPr>
        <a:xfrm>
          <a:off x="25534143" y="3292475"/>
          <a:ext cx="407987" cy="407193"/>
          <a:chOff x="24829293" y="3003550"/>
          <a:chExt cx="407987" cy="400843"/>
        </a:xfrm>
      </xdr:grpSpPr>
      <xdr:sp macro="" textlink="">
        <xdr:nvSpPr>
          <xdr:cNvPr id="32" name="Minus Sign 31">
            <a:extLst>
              <a:ext uri="{FF2B5EF4-FFF2-40B4-BE49-F238E27FC236}">
                <a16:creationId xmlns:a16="http://schemas.microsoft.com/office/drawing/2014/main" id="{45370E47-FE89-4F45-91C6-F3A7848FB474}"/>
              </a:ext>
            </a:extLst>
          </xdr:cNvPr>
          <xdr:cNvSpPr/>
        </xdr:nvSpPr>
        <xdr:spPr>
          <a:xfrm>
            <a:off x="24829293" y="3003550"/>
            <a:ext cx="407987" cy="257968"/>
          </a:xfrm>
          <a:prstGeom prst="mathMinus">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sp macro="" textlink="">
        <xdr:nvSpPr>
          <xdr:cNvPr id="33" name="Minus Sign 32">
            <a:extLst>
              <a:ext uri="{FF2B5EF4-FFF2-40B4-BE49-F238E27FC236}">
                <a16:creationId xmlns:a16="http://schemas.microsoft.com/office/drawing/2014/main" id="{7412359F-EEB8-4DA7-AFD0-8A990515A32E}"/>
              </a:ext>
            </a:extLst>
          </xdr:cNvPr>
          <xdr:cNvSpPr/>
        </xdr:nvSpPr>
        <xdr:spPr>
          <a:xfrm>
            <a:off x="24829293" y="3146425"/>
            <a:ext cx="407987" cy="257968"/>
          </a:xfrm>
          <a:prstGeom prst="mathMinus">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571498</xdr:colOff>
      <xdr:row>33</xdr:row>
      <xdr:rowOff>3</xdr:rowOff>
    </xdr:from>
    <xdr:to>
      <xdr:col>3</xdr:col>
      <xdr:colOff>571498</xdr:colOff>
      <xdr:row>34</xdr:row>
      <xdr:rowOff>3614</xdr:rowOff>
    </xdr:to>
    <xdr:cxnSp macro="">
      <xdr:nvCxnSpPr>
        <xdr:cNvPr id="36" name="Straight Arrow Connector 35">
          <a:extLst>
            <a:ext uri="{FF2B5EF4-FFF2-40B4-BE49-F238E27FC236}">
              <a16:creationId xmlns:a16="http://schemas.microsoft.com/office/drawing/2014/main" id="{93FD1974-0310-4DD5-BEAC-48567D4B67F5}"/>
            </a:ext>
          </a:extLst>
        </xdr:cNvPr>
        <xdr:cNvCxnSpPr/>
      </xdr:nvCxnSpPr>
      <xdr:spPr>
        <a:xfrm flipV="1">
          <a:off x="2561165" y="7366003"/>
          <a:ext cx="0" cy="180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571498</xdr:colOff>
      <xdr:row>31</xdr:row>
      <xdr:rowOff>2</xdr:rowOff>
    </xdr:from>
    <xdr:to>
      <xdr:col>3</xdr:col>
      <xdr:colOff>571498</xdr:colOff>
      <xdr:row>32</xdr:row>
      <xdr:rowOff>3613</xdr:rowOff>
    </xdr:to>
    <xdr:cxnSp macro="">
      <xdr:nvCxnSpPr>
        <xdr:cNvPr id="38" name="Straight Arrow Connector 37">
          <a:extLst>
            <a:ext uri="{FF2B5EF4-FFF2-40B4-BE49-F238E27FC236}">
              <a16:creationId xmlns:a16="http://schemas.microsoft.com/office/drawing/2014/main" id="{95C47D5D-E8B3-44D0-83B0-CABD7F0AE219}"/>
            </a:ext>
          </a:extLst>
        </xdr:cNvPr>
        <xdr:cNvCxnSpPr/>
      </xdr:nvCxnSpPr>
      <xdr:spPr>
        <a:xfrm flipV="1">
          <a:off x="2561165" y="7006169"/>
          <a:ext cx="0" cy="180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571498</xdr:colOff>
      <xdr:row>29</xdr:row>
      <xdr:rowOff>7058</xdr:rowOff>
    </xdr:from>
    <xdr:to>
      <xdr:col>3</xdr:col>
      <xdr:colOff>571498</xdr:colOff>
      <xdr:row>30</xdr:row>
      <xdr:rowOff>3613</xdr:rowOff>
    </xdr:to>
    <xdr:cxnSp macro="">
      <xdr:nvCxnSpPr>
        <xdr:cNvPr id="39" name="Straight Arrow Connector 38">
          <a:extLst>
            <a:ext uri="{FF2B5EF4-FFF2-40B4-BE49-F238E27FC236}">
              <a16:creationId xmlns:a16="http://schemas.microsoft.com/office/drawing/2014/main" id="{007C3F07-158C-43C5-B8F2-E95327C21DCB}"/>
            </a:ext>
          </a:extLst>
        </xdr:cNvPr>
        <xdr:cNvCxnSpPr/>
      </xdr:nvCxnSpPr>
      <xdr:spPr>
        <a:xfrm flipV="1">
          <a:off x="2561165" y="6667502"/>
          <a:ext cx="0" cy="180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571498</xdr:colOff>
      <xdr:row>27</xdr:row>
      <xdr:rowOff>70560</xdr:rowOff>
    </xdr:from>
    <xdr:to>
      <xdr:col>3</xdr:col>
      <xdr:colOff>571498</xdr:colOff>
      <xdr:row>28</xdr:row>
      <xdr:rowOff>10671</xdr:rowOff>
    </xdr:to>
    <xdr:cxnSp macro="">
      <xdr:nvCxnSpPr>
        <xdr:cNvPr id="40" name="Straight Arrow Connector 39">
          <a:extLst>
            <a:ext uri="{FF2B5EF4-FFF2-40B4-BE49-F238E27FC236}">
              <a16:creationId xmlns:a16="http://schemas.microsoft.com/office/drawing/2014/main" id="{88943A73-E489-4058-9405-873F6713B7C9}"/>
            </a:ext>
          </a:extLst>
        </xdr:cNvPr>
        <xdr:cNvCxnSpPr/>
      </xdr:nvCxnSpPr>
      <xdr:spPr>
        <a:xfrm flipV="1">
          <a:off x="2561165" y="6314727"/>
          <a:ext cx="0" cy="180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47625</xdr:colOff>
      <xdr:row>12</xdr:row>
      <xdr:rowOff>142875</xdr:rowOff>
    </xdr:from>
    <xdr:to>
      <xdr:col>78</xdr:col>
      <xdr:colOff>31750</xdr:colOff>
      <xdr:row>13</xdr:row>
      <xdr:rowOff>142875</xdr:rowOff>
    </xdr:to>
    <xdr:sp macro="" textlink="">
      <xdr:nvSpPr>
        <xdr:cNvPr id="41" name="Rectangle 40">
          <a:extLst>
            <a:ext uri="{FF2B5EF4-FFF2-40B4-BE49-F238E27FC236}">
              <a16:creationId xmlns:a16="http://schemas.microsoft.com/office/drawing/2014/main" id="{AD5E7E7C-515D-4DA7-8AC2-D9E452C1A590}"/>
            </a:ext>
          </a:extLst>
        </xdr:cNvPr>
        <xdr:cNvSpPr/>
      </xdr:nvSpPr>
      <xdr:spPr>
        <a:xfrm>
          <a:off x="40719375" y="3492500"/>
          <a:ext cx="11318875" cy="1746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130176</xdr:colOff>
      <xdr:row>21</xdr:row>
      <xdr:rowOff>68265</xdr:rowOff>
    </xdr:from>
    <xdr:to>
      <xdr:col>57</xdr:col>
      <xdr:colOff>417511</xdr:colOff>
      <xdr:row>24</xdr:row>
      <xdr:rowOff>228601</xdr:rowOff>
    </xdr:to>
    <xdr:sp macro="" textlink="">
      <xdr:nvSpPr>
        <xdr:cNvPr id="42" name="Arrow: Down 41">
          <a:extLst>
            <a:ext uri="{FF2B5EF4-FFF2-40B4-BE49-F238E27FC236}">
              <a16:creationId xmlns:a16="http://schemas.microsoft.com/office/drawing/2014/main" id="{5D783C10-E167-4EA4-9AD9-179E4E153970}"/>
            </a:ext>
          </a:extLst>
        </xdr:cNvPr>
        <xdr:cNvSpPr/>
      </xdr:nvSpPr>
      <xdr:spPr>
        <a:xfrm flipV="1">
          <a:off x="38134926" y="5021265"/>
          <a:ext cx="287335" cy="811211"/>
        </a:xfrm>
        <a:prstGeom prst="downArrow">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51</xdr:col>
      <xdr:colOff>476259</xdr:colOff>
      <xdr:row>26</xdr:row>
      <xdr:rowOff>23811</xdr:rowOff>
    </xdr:from>
    <xdr:to>
      <xdr:col>60</xdr:col>
      <xdr:colOff>523879</xdr:colOff>
      <xdr:row>26</xdr:row>
      <xdr:rowOff>142874</xdr:rowOff>
    </xdr:to>
    <xdr:sp macro="" textlink="">
      <xdr:nvSpPr>
        <xdr:cNvPr id="43" name="Right Bracket 42">
          <a:extLst>
            <a:ext uri="{FF2B5EF4-FFF2-40B4-BE49-F238E27FC236}">
              <a16:creationId xmlns:a16="http://schemas.microsoft.com/office/drawing/2014/main" id="{6CE6F214-49A6-405B-8D77-12DA2FBCFEB0}"/>
            </a:ext>
          </a:extLst>
        </xdr:cNvPr>
        <xdr:cNvSpPr/>
      </xdr:nvSpPr>
      <xdr:spPr>
        <a:xfrm rot="16200000">
          <a:off x="37445162" y="3139283"/>
          <a:ext cx="119063" cy="604837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31750</xdr:colOff>
      <xdr:row>23</xdr:row>
      <xdr:rowOff>164041</xdr:rowOff>
    </xdr:from>
    <xdr:to>
      <xdr:col>14</xdr:col>
      <xdr:colOff>31750</xdr:colOff>
      <xdr:row>24</xdr:row>
      <xdr:rowOff>133416</xdr:rowOff>
    </xdr:to>
    <xdr:cxnSp macro="">
      <xdr:nvCxnSpPr>
        <xdr:cNvPr id="44" name="Straight Connector 43">
          <a:extLst>
            <a:ext uri="{FF2B5EF4-FFF2-40B4-BE49-F238E27FC236}">
              <a16:creationId xmlns:a16="http://schemas.microsoft.com/office/drawing/2014/main" id="{C522C3D2-E9D5-4B97-A106-D391330382D9}"/>
            </a:ext>
          </a:extLst>
        </xdr:cNvPr>
        <xdr:cNvCxnSpPr/>
      </xdr:nvCxnSpPr>
      <xdr:spPr>
        <a:xfrm>
          <a:off x="9218083" y="5921374"/>
          <a:ext cx="0" cy="14929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31</xdr:row>
      <xdr:rowOff>8817</xdr:rowOff>
    </xdr:from>
    <xdr:to>
      <xdr:col>12</xdr:col>
      <xdr:colOff>523875</xdr:colOff>
      <xdr:row>32</xdr:row>
      <xdr:rowOff>12428</xdr:rowOff>
    </xdr:to>
    <xdr:cxnSp macro="">
      <xdr:nvCxnSpPr>
        <xdr:cNvPr id="46" name="Straight Arrow Connector 45">
          <a:extLst>
            <a:ext uri="{FF2B5EF4-FFF2-40B4-BE49-F238E27FC236}">
              <a16:creationId xmlns:a16="http://schemas.microsoft.com/office/drawing/2014/main" id="{7BB7673D-4208-45B9-827A-906468BB6F3E}"/>
            </a:ext>
          </a:extLst>
        </xdr:cNvPr>
        <xdr:cNvCxnSpPr/>
      </xdr:nvCxnSpPr>
      <xdr:spPr>
        <a:xfrm flipV="1">
          <a:off x="8524875" y="7041442"/>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28</xdr:row>
      <xdr:rowOff>152398</xdr:rowOff>
    </xdr:from>
    <xdr:to>
      <xdr:col>12</xdr:col>
      <xdr:colOff>523875</xdr:colOff>
      <xdr:row>29</xdr:row>
      <xdr:rowOff>171178</xdr:rowOff>
    </xdr:to>
    <xdr:cxnSp macro="">
      <xdr:nvCxnSpPr>
        <xdr:cNvPr id="47" name="Straight Arrow Connector 46">
          <a:extLst>
            <a:ext uri="{FF2B5EF4-FFF2-40B4-BE49-F238E27FC236}">
              <a16:creationId xmlns:a16="http://schemas.microsoft.com/office/drawing/2014/main" id="{FAA71EAB-5091-46A8-92A6-39073AD54BF0}"/>
            </a:ext>
          </a:extLst>
        </xdr:cNvPr>
        <xdr:cNvCxnSpPr/>
      </xdr:nvCxnSpPr>
      <xdr:spPr>
        <a:xfrm flipV="1">
          <a:off x="8524875" y="6661148"/>
          <a:ext cx="0" cy="1934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523875</xdr:colOff>
      <xdr:row>27</xdr:row>
      <xdr:rowOff>47625</xdr:rowOff>
    </xdr:from>
    <xdr:to>
      <xdr:col>12</xdr:col>
      <xdr:colOff>523875</xdr:colOff>
      <xdr:row>27</xdr:row>
      <xdr:rowOff>225861</xdr:rowOff>
    </xdr:to>
    <xdr:cxnSp macro="">
      <xdr:nvCxnSpPr>
        <xdr:cNvPr id="48" name="Straight Arrow Connector 47">
          <a:extLst>
            <a:ext uri="{FF2B5EF4-FFF2-40B4-BE49-F238E27FC236}">
              <a16:creationId xmlns:a16="http://schemas.microsoft.com/office/drawing/2014/main" id="{8236E06B-D934-4408-9B7D-F9075A44209C}"/>
            </a:ext>
          </a:extLst>
        </xdr:cNvPr>
        <xdr:cNvCxnSpPr/>
      </xdr:nvCxnSpPr>
      <xdr:spPr>
        <a:xfrm flipV="1">
          <a:off x="8524875" y="6318250"/>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635000</xdr:colOff>
      <xdr:row>46</xdr:row>
      <xdr:rowOff>158750</xdr:rowOff>
    </xdr:from>
    <xdr:to>
      <xdr:col>12</xdr:col>
      <xdr:colOff>635000</xdr:colOff>
      <xdr:row>48</xdr:row>
      <xdr:rowOff>169500</xdr:rowOff>
    </xdr:to>
    <xdr:cxnSp macro="">
      <xdr:nvCxnSpPr>
        <xdr:cNvPr id="49" name="Straight Connector 48">
          <a:extLst>
            <a:ext uri="{FF2B5EF4-FFF2-40B4-BE49-F238E27FC236}">
              <a16:creationId xmlns:a16="http://schemas.microsoft.com/office/drawing/2014/main" id="{162F1A1C-6C91-4174-9758-6B63C5A4DC74}"/>
            </a:ext>
          </a:extLst>
        </xdr:cNvPr>
        <xdr:cNvCxnSpPr/>
      </xdr:nvCxnSpPr>
      <xdr:spPr>
        <a:xfrm>
          <a:off x="8636000" y="10017125"/>
          <a:ext cx="0" cy="360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606425</xdr:colOff>
      <xdr:row>17</xdr:row>
      <xdr:rowOff>147638</xdr:rowOff>
    </xdr:from>
    <xdr:to>
      <xdr:col>10</xdr:col>
      <xdr:colOff>155675</xdr:colOff>
      <xdr:row>20</xdr:row>
      <xdr:rowOff>39888</xdr:rowOff>
    </xdr:to>
    <xdr:sp macro="" textlink="">
      <xdr:nvSpPr>
        <xdr:cNvPr id="50" name="Arrow: Down 49">
          <a:extLst>
            <a:ext uri="{FF2B5EF4-FFF2-40B4-BE49-F238E27FC236}">
              <a16:creationId xmlns:a16="http://schemas.microsoft.com/office/drawing/2014/main" id="{576466C4-38B9-4E6D-9D84-70A1E5AE8C92}"/>
            </a:ext>
          </a:extLst>
        </xdr:cNvPr>
        <xdr:cNvSpPr/>
      </xdr:nvSpPr>
      <xdr:spPr>
        <a:xfrm flipV="1">
          <a:off x="6607175" y="4386263"/>
          <a:ext cx="216000" cy="432000"/>
        </a:xfrm>
        <a:prstGeom prst="downArrow">
          <a:avLst/>
        </a:prstGeom>
        <a:solidFill>
          <a:schemeClr val="accent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127000</xdr:colOff>
      <xdr:row>19</xdr:row>
      <xdr:rowOff>129400</xdr:rowOff>
    </xdr:from>
    <xdr:to>
      <xdr:col>10</xdr:col>
      <xdr:colOff>85000</xdr:colOff>
      <xdr:row>20</xdr:row>
      <xdr:rowOff>62775</xdr:rowOff>
    </xdr:to>
    <xdr:sp macro="" textlink="">
      <xdr:nvSpPr>
        <xdr:cNvPr id="51" name="Rectangle 50">
          <a:extLst>
            <a:ext uri="{FF2B5EF4-FFF2-40B4-BE49-F238E27FC236}">
              <a16:creationId xmlns:a16="http://schemas.microsoft.com/office/drawing/2014/main" id="{B56B2918-CAE2-48F3-B244-4F793C6B43FA}"/>
            </a:ext>
          </a:extLst>
        </xdr:cNvPr>
        <xdr:cNvSpPr/>
      </xdr:nvSpPr>
      <xdr:spPr>
        <a:xfrm rot="16200000">
          <a:off x="4052500" y="2141150"/>
          <a:ext cx="108000" cy="529200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0</xdr:colOff>
      <xdr:row>32</xdr:row>
      <xdr:rowOff>31750</xdr:rowOff>
    </xdr:from>
    <xdr:to>
      <xdr:col>51</xdr:col>
      <xdr:colOff>0</xdr:colOff>
      <xdr:row>32</xdr:row>
      <xdr:rowOff>209986</xdr:rowOff>
    </xdr:to>
    <xdr:cxnSp macro="">
      <xdr:nvCxnSpPr>
        <xdr:cNvPr id="52" name="Straight Arrow Connector 51">
          <a:extLst>
            <a:ext uri="{FF2B5EF4-FFF2-40B4-BE49-F238E27FC236}">
              <a16:creationId xmlns:a16="http://schemas.microsoft.com/office/drawing/2014/main" id="{DCA1259E-0486-4EA7-8047-05729433154F}"/>
            </a:ext>
          </a:extLst>
        </xdr:cNvPr>
        <xdr:cNvCxnSpPr/>
      </xdr:nvCxnSpPr>
      <xdr:spPr>
        <a:xfrm flipV="1">
          <a:off x="34004250" y="7239000"/>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34</xdr:row>
      <xdr:rowOff>31750</xdr:rowOff>
    </xdr:from>
    <xdr:to>
      <xdr:col>51</xdr:col>
      <xdr:colOff>0</xdr:colOff>
      <xdr:row>35</xdr:row>
      <xdr:rowOff>35361</xdr:rowOff>
    </xdr:to>
    <xdr:cxnSp macro="">
      <xdr:nvCxnSpPr>
        <xdr:cNvPr id="54" name="Straight Arrow Connector 53">
          <a:extLst>
            <a:ext uri="{FF2B5EF4-FFF2-40B4-BE49-F238E27FC236}">
              <a16:creationId xmlns:a16="http://schemas.microsoft.com/office/drawing/2014/main" id="{A086F99F-D774-42C5-BD55-FDBD1907F3BC}"/>
            </a:ext>
          </a:extLst>
        </xdr:cNvPr>
        <xdr:cNvCxnSpPr/>
      </xdr:nvCxnSpPr>
      <xdr:spPr>
        <a:xfrm flipV="1">
          <a:off x="34004250" y="7651750"/>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36</xdr:row>
      <xdr:rowOff>63500</xdr:rowOff>
    </xdr:from>
    <xdr:to>
      <xdr:col>51</xdr:col>
      <xdr:colOff>0</xdr:colOff>
      <xdr:row>37</xdr:row>
      <xdr:rowOff>67111</xdr:rowOff>
    </xdr:to>
    <xdr:cxnSp macro="">
      <xdr:nvCxnSpPr>
        <xdr:cNvPr id="55" name="Straight Arrow Connector 54">
          <a:extLst>
            <a:ext uri="{FF2B5EF4-FFF2-40B4-BE49-F238E27FC236}">
              <a16:creationId xmlns:a16="http://schemas.microsoft.com/office/drawing/2014/main" id="{6C1A62D0-970B-440E-8063-C4B6E09BD5B0}"/>
            </a:ext>
          </a:extLst>
        </xdr:cNvPr>
        <xdr:cNvCxnSpPr/>
      </xdr:nvCxnSpPr>
      <xdr:spPr>
        <a:xfrm flipV="1">
          <a:off x="34004250" y="8032750"/>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30</xdr:row>
      <xdr:rowOff>15875</xdr:rowOff>
    </xdr:from>
    <xdr:to>
      <xdr:col>51</xdr:col>
      <xdr:colOff>0</xdr:colOff>
      <xdr:row>31</xdr:row>
      <xdr:rowOff>35361</xdr:rowOff>
    </xdr:to>
    <xdr:cxnSp macro="">
      <xdr:nvCxnSpPr>
        <xdr:cNvPr id="56" name="Straight Arrow Connector 55">
          <a:extLst>
            <a:ext uri="{FF2B5EF4-FFF2-40B4-BE49-F238E27FC236}">
              <a16:creationId xmlns:a16="http://schemas.microsoft.com/office/drawing/2014/main" id="{E654B070-9E1C-44FF-834C-949012F56E9A}"/>
            </a:ext>
          </a:extLst>
        </xdr:cNvPr>
        <xdr:cNvCxnSpPr/>
      </xdr:nvCxnSpPr>
      <xdr:spPr>
        <a:xfrm flipV="1">
          <a:off x="34004250" y="6889750"/>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146000</xdr:colOff>
      <xdr:row>50</xdr:row>
      <xdr:rowOff>12750</xdr:rowOff>
    </xdr:from>
    <xdr:to>
      <xdr:col>2</xdr:col>
      <xdr:colOff>578000</xdr:colOff>
      <xdr:row>50</xdr:row>
      <xdr:rowOff>228750</xdr:rowOff>
    </xdr:to>
    <xdr:sp macro="" textlink="">
      <xdr:nvSpPr>
        <xdr:cNvPr id="58" name="Arrow: Down 57">
          <a:extLst>
            <a:ext uri="{FF2B5EF4-FFF2-40B4-BE49-F238E27FC236}">
              <a16:creationId xmlns:a16="http://schemas.microsoft.com/office/drawing/2014/main" id="{C01CD87C-5736-47CD-A5D2-16737014476D}"/>
            </a:ext>
          </a:extLst>
        </xdr:cNvPr>
        <xdr:cNvSpPr/>
      </xdr:nvSpPr>
      <xdr:spPr>
        <a:xfrm rot="5400000" flipV="1">
          <a:off x="1587500" y="10445750"/>
          <a:ext cx="216000" cy="432000"/>
        </a:xfrm>
        <a:prstGeom prst="downArrow">
          <a:avLst/>
        </a:prstGeom>
        <a:solidFill>
          <a:schemeClr val="accent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67</xdr:col>
      <xdr:colOff>539750</xdr:colOff>
      <xdr:row>45</xdr:row>
      <xdr:rowOff>174627</xdr:rowOff>
    </xdr:from>
    <xdr:to>
      <xdr:col>79</xdr:col>
      <xdr:colOff>365127</xdr:colOff>
      <xdr:row>47</xdr:row>
      <xdr:rowOff>79375</xdr:rowOff>
    </xdr:to>
    <xdr:sp macro="" textlink="">
      <xdr:nvSpPr>
        <xdr:cNvPr id="59" name="Right Bracket 58">
          <a:extLst>
            <a:ext uri="{FF2B5EF4-FFF2-40B4-BE49-F238E27FC236}">
              <a16:creationId xmlns:a16="http://schemas.microsoft.com/office/drawing/2014/main" id="{5E22D531-974F-4F6F-9684-69A74255540E}"/>
            </a:ext>
          </a:extLst>
        </xdr:cNvPr>
        <xdr:cNvSpPr/>
      </xdr:nvSpPr>
      <xdr:spPr>
        <a:xfrm rot="5400000" flipV="1">
          <a:off x="48966440" y="6326187"/>
          <a:ext cx="317498" cy="7826377"/>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75</xdr:col>
      <xdr:colOff>79377</xdr:colOff>
      <xdr:row>48</xdr:row>
      <xdr:rowOff>142879</xdr:rowOff>
    </xdr:from>
    <xdr:to>
      <xdr:col>86</xdr:col>
      <xdr:colOff>571504</xdr:colOff>
      <xdr:row>51</xdr:row>
      <xdr:rowOff>95252</xdr:rowOff>
    </xdr:to>
    <xdr:sp macro="" textlink="">
      <xdr:nvSpPr>
        <xdr:cNvPr id="60" name="Right Bracket 59">
          <a:extLst>
            <a:ext uri="{FF2B5EF4-FFF2-40B4-BE49-F238E27FC236}">
              <a16:creationId xmlns:a16="http://schemas.microsoft.com/office/drawing/2014/main" id="{AFD03484-AC49-49F6-A93C-3398760188A3}"/>
            </a:ext>
          </a:extLst>
        </xdr:cNvPr>
        <xdr:cNvSpPr/>
      </xdr:nvSpPr>
      <xdr:spPr>
        <a:xfrm rot="5400000" flipV="1">
          <a:off x="52842587" y="7143752"/>
          <a:ext cx="608540" cy="770996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72</xdr:col>
      <xdr:colOff>400052</xdr:colOff>
      <xdr:row>47</xdr:row>
      <xdr:rowOff>100015</xdr:rowOff>
    </xdr:from>
    <xdr:to>
      <xdr:col>73</xdr:col>
      <xdr:colOff>63500</xdr:colOff>
      <xdr:row>60</xdr:row>
      <xdr:rowOff>95250</xdr:rowOff>
    </xdr:to>
    <xdr:sp macro="" textlink="">
      <xdr:nvSpPr>
        <xdr:cNvPr id="61" name="Arrow: Down 60">
          <a:extLst>
            <a:ext uri="{FF2B5EF4-FFF2-40B4-BE49-F238E27FC236}">
              <a16:creationId xmlns:a16="http://schemas.microsoft.com/office/drawing/2014/main" id="{C6B0C438-3DCB-4505-976D-998757068575}"/>
            </a:ext>
          </a:extLst>
        </xdr:cNvPr>
        <xdr:cNvSpPr/>
      </xdr:nvSpPr>
      <xdr:spPr>
        <a:xfrm>
          <a:off x="48406052" y="10418765"/>
          <a:ext cx="330198" cy="2392360"/>
        </a:xfrm>
        <a:prstGeom prst="downArrow">
          <a:avLst/>
        </a:prstGeom>
        <a:solidFill>
          <a:schemeClr val="accent4">
            <a:lumMod val="5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81</xdr:col>
      <xdr:colOff>479427</xdr:colOff>
      <xdr:row>51</xdr:row>
      <xdr:rowOff>95250</xdr:rowOff>
    </xdr:from>
    <xdr:to>
      <xdr:col>82</xdr:col>
      <xdr:colOff>111125</xdr:colOff>
      <xdr:row>60</xdr:row>
      <xdr:rowOff>63500</xdr:rowOff>
    </xdr:to>
    <xdr:sp macro="" textlink="">
      <xdr:nvSpPr>
        <xdr:cNvPr id="62" name="Arrow: Down 61">
          <a:extLst>
            <a:ext uri="{FF2B5EF4-FFF2-40B4-BE49-F238E27FC236}">
              <a16:creationId xmlns:a16="http://schemas.microsoft.com/office/drawing/2014/main" id="{AB1E5543-488D-4A0A-80DA-7168E9A95537}"/>
            </a:ext>
          </a:extLst>
        </xdr:cNvPr>
        <xdr:cNvSpPr/>
      </xdr:nvSpPr>
      <xdr:spPr>
        <a:xfrm>
          <a:off x="54486177" y="11239500"/>
          <a:ext cx="298448" cy="1539875"/>
        </a:xfrm>
        <a:prstGeom prst="downArrow">
          <a:avLst/>
        </a:prstGeom>
        <a:solidFill>
          <a:schemeClr val="accent1">
            <a:lumMod val="75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66</xdr:col>
      <xdr:colOff>406400</xdr:colOff>
      <xdr:row>68</xdr:row>
      <xdr:rowOff>68580</xdr:rowOff>
    </xdr:from>
    <xdr:to>
      <xdr:col>86</xdr:col>
      <xdr:colOff>254000</xdr:colOff>
      <xdr:row>70</xdr:row>
      <xdr:rowOff>50799</xdr:rowOff>
    </xdr:to>
    <xdr:sp macro="" textlink="">
      <xdr:nvSpPr>
        <xdr:cNvPr id="63" name="Right Bracket 62">
          <a:extLst>
            <a:ext uri="{FF2B5EF4-FFF2-40B4-BE49-F238E27FC236}">
              <a16:creationId xmlns:a16="http://schemas.microsoft.com/office/drawing/2014/main" id="{15637B54-B9A4-4086-ADF9-89738AC13CD5}"/>
            </a:ext>
          </a:extLst>
        </xdr:cNvPr>
        <xdr:cNvSpPr/>
      </xdr:nvSpPr>
      <xdr:spPr>
        <a:xfrm rot="16200000">
          <a:off x="50351690" y="8009890"/>
          <a:ext cx="337819" cy="1305560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73</xdr:col>
      <xdr:colOff>596896</xdr:colOff>
      <xdr:row>65</xdr:row>
      <xdr:rowOff>165100</xdr:rowOff>
    </xdr:from>
    <xdr:to>
      <xdr:col>73</xdr:col>
      <xdr:colOff>596900</xdr:colOff>
      <xdr:row>69</xdr:row>
      <xdr:rowOff>125050</xdr:rowOff>
    </xdr:to>
    <xdr:cxnSp macro="">
      <xdr:nvCxnSpPr>
        <xdr:cNvPr id="64" name="Straight Connector 63">
          <a:extLst>
            <a:ext uri="{FF2B5EF4-FFF2-40B4-BE49-F238E27FC236}">
              <a16:creationId xmlns:a16="http://schemas.microsoft.com/office/drawing/2014/main" id="{8AB8D7D6-533F-4F75-86B7-54410FF3521B}"/>
            </a:ext>
          </a:extLst>
        </xdr:cNvPr>
        <xdr:cNvCxnSpPr/>
      </xdr:nvCxnSpPr>
      <xdr:spPr>
        <a:xfrm flipH="1">
          <a:off x="48806096" y="13931900"/>
          <a:ext cx="4" cy="6711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584196</xdr:colOff>
      <xdr:row>68</xdr:row>
      <xdr:rowOff>38100</xdr:rowOff>
    </xdr:from>
    <xdr:to>
      <xdr:col>79</xdr:col>
      <xdr:colOff>584200</xdr:colOff>
      <xdr:row>69</xdr:row>
      <xdr:rowOff>125050</xdr:rowOff>
    </xdr:to>
    <xdr:cxnSp macro="">
      <xdr:nvCxnSpPr>
        <xdr:cNvPr id="66" name="Straight Connector 65">
          <a:extLst>
            <a:ext uri="{FF2B5EF4-FFF2-40B4-BE49-F238E27FC236}">
              <a16:creationId xmlns:a16="http://schemas.microsoft.com/office/drawing/2014/main" id="{594ABBA5-9A48-46F5-8201-1C2761C12CE0}"/>
            </a:ext>
          </a:extLst>
        </xdr:cNvPr>
        <xdr:cNvCxnSpPr/>
      </xdr:nvCxnSpPr>
      <xdr:spPr>
        <a:xfrm flipH="1">
          <a:off x="52755796" y="14338300"/>
          <a:ext cx="4" cy="2647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455084</xdr:colOff>
      <xdr:row>27</xdr:row>
      <xdr:rowOff>42332</xdr:rowOff>
    </xdr:from>
    <xdr:to>
      <xdr:col>20</xdr:col>
      <xdr:colOff>455084</xdr:colOff>
      <xdr:row>27</xdr:row>
      <xdr:rowOff>220568</xdr:rowOff>
    </xdr:to>
    <xdr:cxnSp macro="">
      <xdr:nvCxnSpPr>
        <xdr:cNvPr id="57" name="Straight Arrow Connector 56">
          <a:extLst>
            <a:ext uri="{FF2B5EF4-FFF2-40B4-BE49-F238E27FC236}">
              <a16:creationId xmlns:a16="http://schemas.microsoft.com/office/drawing/2014/main" id="{93C4A7DB-3406-4953-9ECC-7B0A988E507C}"/>
            </a:ext>
          </a:extLst>
        </xdr:cNvPr>
        <xdr:cNvCxnSpPr/>
      </xdr:nvCxnSpPr>
      <xdr:spPr>
        <a:xfrm flipV="1">
          <a:off x="13578417" y="6625165"/>
          <a:ext cx="0" cy="1782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560916</xdr:colOff>
      <xdr:row>23</xdr:row>
      <xdr:rowOff>169334</xdr:rowOff>
    </xdr:from>
    <xdr:to>
      <xdr:col>21</xdr:col>
      <xdr:colOff>560916</xdr:colOff>
      <xdr:row>24</xdr:row>
      <xdr:rowOff>138709</xdr:rowOff>
    </xdr:to>
    <xdr:cxnSp macro="">
      <xdr:nvCxnSpPr>
        <xdr:cNvPr id="67" name="Straight Connector 66">
          <a:extLst>
            <a:ext uri="{FF2B5EF4-FFF2-40B4-BE49-F238E27FC236}">
              <a16:creationId xmlns:a16="http://schemas.microsoft.com/office/drawing/2014/main" id="{F0A0B68C-2BFC-4020-BAA6-1270DC1BECC3}"/>
            </a:ext>
          </a:extLst>
        </xdr:cNvPr>
        <xdr:cNvCxnSpPr/>
      </xdr:nvCxnSpPr>
      <xdr:spPr>
        <a:xfrm>
          <a:off x="14340416" y="5926667"/>
          <a:ext cx="0" cy="14929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57150</xdr:rowOff>
    </xdr:from>
    <xdr:to>
      <xdr:col>2</xdr:col>
      <xdr:colOff>878282</xdr:colOff>
      <xdr:row>0</xdr:row>
      <xdr:rowOff>784224</xdr:rowOff>
    </xdr:to>
    <xdr:pic>
      <xdr:nvPicPr>
        <xdr:cNvPr id="2" name="Picture 1">
          <a:hlinkClick xmlns:r="http://schemas.openxmlformats.org/officeDocument/2006/relationships" r:id="rId1"/>
          <a:extLst>
            <a:ext uri="{FF2B5EF4-FFF2-40B4-BE49-F238E27FC236}">
              <a16:creationId xmlns:a16="http://schemas.microsoft.com/office/drawing/2014/main" id="{05356F37-D8C0-496C-8CD4-08CF5DFBD8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57150"/>
          <a:ext cx="1751407" cy="7270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reakeven%20analysis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uromonitorint.sharepoint.com/Users/Sandrine.Aledo/Dropbox/Euromonitor/2015.11.Pegasus%20-%20Agricultures/Planning/2015-11-London%20Office-Pegasus%20Agriculture-Fresh%20produce%20in%20the%20UK.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mygain.sharepoint.com/Users/Sandrine.Aledo/Dropbox/Euromonitor/2015.11.Pegasus%20-%20Agricultures/Planning/2015-11-London%20Office-Pegasus%20Agriculture-Fresh%20produce%20in%20the%20UK.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0b04cba671c3bff3/Euromonitor/Appraisals/2014%20Updated%20Global%20Minutes/Minutes%20Brainstorm%20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users/Consultancy/Accounts/2015-2016/CG%20Research%20FY2015-2016%20Maste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Rajarshi%20Bahubalindra/Rajarshi/First%20Step/Colian/Colian_Production%20file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d.docs.live.net/users/Consultancy/Research/London/LON-2014-Tetra%20Pak-Component%20Market/Briefs%20&amp;%20templates/CNE%20Components%20Market_Data%20Template_5.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uromonitorint.sharepoint.com/sites/CG/CG/1%20Projects/CAT/FY21/CAT-2021-GAIN_Fortification%20Study/WIP/Data%20Files/Calc%20Files/INDIA%20-%20Skin%20Care%20Store%20Audits%20-%20June%207.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workspace.meltwaterdrive.com/Documents%20and%20Settings/Jonathon.Haydon/Local%20Settings/Temporary%20Internet%20Files/Content.IE5/54JW0YFG/Country-WhiteMilkUpdate_-2010_12%2009%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92.168.48.25/Catalyst/0-First%20Step/1-Proj-cur/B-Pharmavite%20-%20VDS%20Expansion%20Strategy%20Insights/wip/Production%20File/Extraction%20Tool%20-%2016%20No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uromonitorint.sharepoint.com/Users/namrata.sharma/Downloads/2020-07-22_Euromonitor_Phusion%20Projects_Scorecard%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gain.sharepoint.com/Users/namrata.sharma/Downloads/2020-07-22_Euromonitor_Phusion%20Projects_Scorecard%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1-CG/1-Proj-old/CAT-2018-L'Oreal%20Nordics%20BPC%20Snapshot-2018-03-21/WIP/Data%20Files/May-June%20delivery/EMI%20-%20L'Oreal%20-%20Overview%20of%20Beauty%20and%20Personal%20Care%20in%20the%20Nordics%20-%20Grinder%20calcs_2404_Norway%20channel%20upda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1-CG/1-Proj-old/CAT-2017-L'Or&#233;al-Regional%20data%20rework%202016-2017-03-16/WIP/Data/Euromonitor-BPC%20data%20-12-04.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urofs1/Research/London/Unilever%20-%20Pure/Briefs%20&amp;%20templates/Antibacterial%20cleansers%20store%20audit%20template%20DRAFT%2010%20Nov%2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Hannah.Temple/Dropbox/Newell/Store%20Audits/Euromonitor%20Beverages%20Store%20Audit%20Template-updated.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uromonitorint.sharepoint.com/Users/anurag.aman/Desktop/Production%20fi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ygain.sharepoint.com/Users/anurag.aman/Desktop/Produc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even Analysis Data"/>
      <sheetName val="Breakeven Analysis Chart"/>
      <sheetName val="Variables"/>
      <sheetName val="Summary"/>
      <sheetName val="Stores Targeted"/>
      <sheetName val="Key"/>
      <sheetName val="Stores Visited"/>
      <sheetName val="Packaging Definitions"/>
      <sheetName val="Storecheck Definitions"/>
      <sheetName val="Name Manager"/>
      <sheetName val="Sheet2"/>
      <sheetName val="Pack type difintion"/>
      <sheetName val="Lists"/>
      <sheetName val="Vlookup"/>
      <sheetName val="Tables"/>
      <sheetName val="Breakeven_Analysis_Data"/>
      <sheetName val="Breakeven_Analysis_Chart"/>
      <sheetName val="Stores_Targeted"/>
      <sheetName val="Packaging_Definitions"/>
      <sheetName val="Outlets"/>
      <sheetName val="Store Checks"/>
      <sheetName val="Definition"/>
      <sheetName val="Definitions"/>
      <sheetName val="Channels"/>
      <sheetName val="9.Data Validation"/>
      <sheetName val="Sheet1"/>
      <sheetName val="List"/>
      <sheetName val="Legend (to hide)"/>
      <sheetName val="Sheet6"/>
      <sheetName val="Workshops Visited"/>
      <sheetName val="Breakeven_Analysis_Data1"/>
      <sheetName val="Channel definitions"/>
      <sheetName val="Dropdown"/>
      <sheetName val="Lists1"/>
      <sheetName val="Drop Downs"/>
      <sheetName val="Market Size"/>
      <sheetName val="Data Validation"/>
      <sheetName val="Lists "/>
      <sheetName val="Lookups"/>
      <sheetName val="Global Budget"/>
      <sheetName val="Trend definitions"/>
      <sheetName val="Store List"/>
      <sheetName val="Storechecks"/>
      <sheetName val="Naming"/>
      <sheetName val="Hide"/>
      <sheetName val="Validation Sheet"/>
      <sheetName val="Zone"/>
      <sheetName val="Names"/>
      <sheetName val="Validation"/>
      <sheetName val="Channels (internal)"/>
      <sheetName val="KEY LEGEND (To Hide)"/>
      <sheetName val="Raw"/>
      <sheetName val="Project Scope"/>
      <sheetName val="Sources"/>
      <sheetName val="Home"/>
      <sheetName val="3 - Stores Visited"/>
      <sheetName val="Scoring Criteria"/>
      <sheetName val="Validation 2"/>
      <sheetName val="Config"/>
      <sheetName val="门店渠道"/>
      <sheetName val="附录"/>
      <sheetName val="Dropdowns"/>
      <sheetName val="1. Stores Visited"/>
      <sheetName val="Intake by PepsiCo Category"/>
      <sheetName val="Sheet4"/>
      <sheetName val="Average Parcel Value"/>
      <sheetName val="Data Validation "/>
      <sheetName val="Source Name (to hide)"/>
      <sheetName val="Project Objectives"/>
      <sheetName val="Source Sheet"/>
      <sheetName val="Breakeven_Analysis_Data2"/>
      <sheetName val="Breakeven_Analysis_Chart1"/>
      <sheetName val="Stores_Targeted1"/>
      <sheetName val="Stores_Visited"/>
      <sheetName val="Packaging_Definitions1"/>
      <sheetName val="Name_Manager"/>
      <sheetName val="Storecheck_Definitions"/>
      <sheetName val="Store_Checks"/>
      <sheetName val="Pack_type_difintion"/>
      <sheetName val="9_Data_Validation"/>
      <sheetName val="Channel_definitions"/>
      <sheetName val="Legend_(to_hide)"/>
      <sheetName val="Workshops_Visited"/>
      <sheetName val="Trend_definitions"/>
      <sheetName val="Drop_Downs"/>
      <sheetName val="Market_Size"/>
      <sheetName val="Data_Validation"/>
      <sheetName val="Global_Budget"/>
      <sheetName val="Lists_"/>
      <sheetName val="Store_List"/>
      <sheetName val="Validation_Sheet"/>
      <sheetName val="Channels_(internal)"/>
      <sheetName val="Project_Scope"/>
      <sheetName val="KEY_LEGEND_(To_Hide)"/>
      <sheetName val="Validation_2"/>
      <sheetName val="3_-_Stores_Visited"/>
      <sheetName val="Scoring_Criteria"/>
      <sheetName val="Appendix"/>
      <sheetName val="Sheet7"/>
      <sheetName val="Source Sheet (TO HIDE)"/>
      <sheetName val="List of Outlets"/>
      <sheetName val="NameMgr"/>
      <sheetName val="Dropdown List"/>
      <sheetName val="Drop Downs "/>
      <sheetName val="Support"/>
      <sheetName val="Product Offer"/>
      <sheetName val="Menu TO HIDE"/>
      <sheetName val="To Hide"/>
      <sheetName val="Analyst Instructions"/>
      <sheetName val="Dropdown lists"/>
      <sheetName val="Drop-Downs"/>
      <sheetName val="Detailed Product Log"/>
      <sheetName val="Vlookups"/>
      <sheetName val="Data"/>
      <sheetName val="Sheet3"/>
      <sheetName val="distribution"/>
      <sheetName val="namemanager"/>
      <sheetName val="Lookup (2)"/>
      <sheetName val="Retailer List"/>
      <sheetName val="Market Sizes - Deep Dive"/>
      <sheetName val="6-Definitions"/>
      <sheetName val="Dropdown Menu"/>
      <sheetName val="Drop down"/>
      <sheetName val="Definições"/>
      <sheetName val="Brand Share LBN"/>
      <sheetName val="10 prod base"/>
      <sheetName val="Menu"/>
      <sheetName val="List Box headings"/>
      <sheetName val="Name Manager "/>
      <sheetName val="Category Name Manager"/>
      <sheetName val="Labeling"/>
      <sheetName val="Brand Assignment China"/>
      <sheetName val="Store Check"/>
      <sheetName val="Lists (H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tails"/>
      <sheetName val="Cost Calculator"/>
      <sheetName val="Global Budget"/>
      <sheetName val="Project Schedule"/>
      <sheetName val="Analyst Scorecard"/>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tails"/>
      <sheetName val="Cost Calculator"/>
      <sheetName val="Global Budget"/>
      <sheetName val="Project Schedule"/>
      <sheetName val="Analyst Scorecard"/>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lobal Minutes"/>
      <sheetName val="Individual Capacity"/>
      <sheetName val="Office Capacity"/>
      <sheetName val="75%+ Likely Projects"/>
      <sheetName val="Projects Live"/>
      <sheetName val="HR Global Team"/>
      <sheetName val="Archive"/>
      <sheetName val="Validations"/>
      <sheetName val="Name Manager"/>
      <sheetName val="Sheet1"/>
      <sheetName val="Legend (to h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 - Instructions"/>
      <sheetName val="Project Detail"/>
      <sheetName val="Research Revs"/>
      <sheetName val="KEY"/>
      <sheetName val="HEADCOUNT"/>
      <sheetName val="MONTHLY SUMMARY"/>
      <sheetName val="OLD"/>
      <sheetName val="Layout"/>
      <sheetName val="Staff"/>
      <sheetName val="Sales summary"/>
      <sheetName val="key legend"/>
      <sheetName val="Validations"/>
      <sheetName val="CM_-_Instructions3"/>
      <sheetName val="Project_Detail3"/>
      <sheetName val="Research_Revs3"/>
      <sheetName val="MONTHLY_SUMMARY3"/>
      <sheetName val="Sales_summary3"/>
      <sheetName val="CM_-_Instructions"/>
      <sheetName val="Project_Detail"/>
      <sheetName val="Research_Revs"/>
      <sheetName val="MONTHLY_SUMMARY"/>
      <sheetName val="Sales_summary"/>
      <sheetName val="CM_-_Instructions1"/>
      <sheetName val="Project_Detail1"/>
      <sheetName val="Research_Revs1"/>
      <sheetName val="MONTHLY_SUMMARY1"/>
      <sheetName val="Sales_summary1"/>
      <sheetName val="CM_-_Instructions2"/>
      <sheetName val="Project_Detail2"/>
      <sheetName val="Research_Revs2"/>
      <sheetName val="MONTHLY_SUMMARY2"/>
      <sheetName val="Sales_summary2"/>
      <sheetName val="CM_-_Instructions7"/>
      <sheetName val="Project_Detail7"/>
      <sheetName val="Research_Revs7"/>
      <sheetName val="MONTHLY_SUMMARY7"/>
      <sheetName val="Sales_summary7"/>
      <sheetName val="CM_-_Instructions4"/>
      <sheetName val="Project_Detail4"/>
      <sheetName val="Research_Revs4"/>
      <sheetName val="MONTHLY_SUMMARY4"/>
      <sheetName val="Sales_summary4"/>
      <sheetName val="CM_-_Instructions5"/>
      <sheetName val="Project_Detail5"/>
      <sheetName val="Research_Revs5"/>
      <sheetName val="MONTHLY_SUMMARY5"/>
      <sheetName val="Sales_summary5"/>
      <sheetName val="CM_-_Instructions6"/>
      <sheetName val="Project_Detail6"/>
      <sheetName val="Research_Revs6"/>
      <sheetName val="MONTHLY_SUMMARY6"/>
      <sheetName val="Sales_summary6"/>
      <sheetName val="CM_-_Instructions8"/>
      <sheetName val="Project_Detail8"/>
      <sheetName val="Research_Revs8"/>
      <sheetName val="MONTHLY_SUMMARY8"/>
      <sheetName val="Sales_summary8"/>
      <sheetName val="CM_-_Instructions9"/>
      <sheetName val="Project_Detail9"/>
      <sheetName val="Research_Revs9"/>
      <sheetName val="MONTHLY_SUMMARY9"/>
      <sheetName val="Sales_summary9"/>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d Data"/>
      <sheetName val="Metrics"/>
      <sheetName val="Market Sizes"/>
      <sheetName val="DI, CESC"/>
      <sheetName val="Channel"/>
      <sheetName val="Company Share GBO"/>
      <sheetName val="Sheet1"/>
      <sheetName val="Sheet2"/>
      <sheetName val="Sheet3"/>
      <sheetName val="Sheet4"/>
      <sheetName val="Lis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Component Definitions"/>
      <sheetName val="Product Definitions"/>
      <sheetName val="Top 10 Players"/>
      <sheetName val="Key Competitor Profiles"/>
      <sheetName val="Key Competitor Performance"/>
      <sheetName val="Key Customers"/>
      <sheetName val="Estimated Market Volumes"/>
      <sheetName val="Volume Sizing Model"/>
      <sheetName val="Component Metrics"/>
      <sheetName val="Calcs"/>
      <sheetName val="Sources"/>
      <sheetName val="Sheet3"/>
      <sheetName val="Your Competitors and Countries"/>
      <sheetName val="Countries and compet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Methodology"/>
      <sheetName val="Stores Visited"/>
      <sheetName val="Storechecks"/>
      <sheetName val="Storecheck Pivots"/>
      <sheetName val="Definitions"/>
      <sheetName val="KEY LEGEND"/>
      <sheetName val="Sheet3"/>
      <sheetName val="Lookup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Market Overview"/>
      <sheetName val="Changes 2009|2010"/>
      <sheetName val="Ambient - Still"/>
      <sheetName val="Ambient -TP"/>
      <sheetName val="Ambient - Brand Analysis"/>
      <sheetName val="Ambient - Trade Balance"/>
      <sheetName val="Chilled - Still"/>
      <sheetName val="Chilled -TP"/>
      <sheetName val="Chilled - Brand Analysis"/>
      <sheetName val="OTHER DISTRIBUTION"/>
      <sheetName val="Interview Progress"/>
      <sheetName val="Sources"/>
      <sheetName val="WMUpdate"/>
      <sheetName val="Population"/>
      <sheetName val="Name"/>
      <sheetName val="Compass10"/>
      <sheetName val="Other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d Data"/>
      <sheetName val="Channel"/>
      <sheetName val="Market Sizes"/>
      <sheetName val="Brand Share LBN"/>
      <sheetName val="Top Brand Share"/>
      <sheetName val="HHI"/>
      <sheetName val="Channel List"/>
      <sheetName val="Top VDS Channels"/>
      <sheetName val="Statistics Data"/>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Metrics"/>
      <sheetName val="Scorecard"/>
      <sheetName val="Scoring Matrix"/>
      <sheetName val="Definitions"/>
      <sheetName val="Rationale"/>
      <sheetName val="Config"/>
      <sheetName val="Production Sheet "/>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Metrics"/>
      <sheetName val="Scorecard"/>
      <sheetName val="Scoring Matrix"/>
      <sheetName val="Definitions"/>
      <sheetName val="Rationale"/>
      <sheetName val="Config"/>
      <sheetName val="Production Sheet "/>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
      <sheetName val="Instructions"/>
      <sheetName val="PPT Slides"/>
      <sheetName val="Brand Share GBN-L'Oreal"/>
      <sheetName val="Full BPC Database"/>
      <sheetName val="Category Definitions"/>
      <sheetName val="Channel Definitions"/>
      <sheetName val="Final Market Sizes"/>
      <sheetName val="Final GBO"/>
      <sheetName val="Final-Channel"/>
      <sheetName val="Market Sizes-Grinder Format"/>
      <sheetName val="GBO-Grinder Format"/>
      <sheetName val="Channel-Grinder Format"/>
      <sheetName val="Mapping-Category"/>
      <sheetName val="Mapping-Channel"/>
      <sheetName val="Config"/>
      <sheetName val="Population"/>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lobal Overview"/>
      <sheetName val="Category Overview "/>
      <sheetName val="Brand Share - UBN (Share)"/>
      <sheetName val="Brand Share -UBN (% Growth)"/>
      <sheetName val="Database"/>
      <sheetName val="Sheet1"/>
      <sheetName val="Working Data"/>
      <sheetName val="Project Scope "/>
      <sheetName val="Definitions"/>
      <sheetName val="Names &amp; Coding"/>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efinitions"/>
      <sheetName val="Stores Visited"/>
      <sheetName val="Storecheck"/>
      <sheetName val="In-Store Interview"/>
      <sheetName val="Interview notes "/>
      <sheetName val="Printout"/>
      <sheetName val="Photo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to hide)"/>
      <sheetName val="Home"/>
      <sheetName val="Brief"/>
      <sheetName val="How to Record Facings"/>
      <sheetName val="Category Definitions"/>
      <sheetName val="Channel Definitions"/>
      <sheetName val="Stores Visited"/>
      <sheetName val="Storecheck"/>
      <sheetName val="InStoreInterviews"/>
      <sheetName val="Shelf Images"/>
      <sheetName val="Exchange Rates"/>
      <sheetName val="PRINTOUT"/>
      <sheetName val="Raw"/>
      <sheetName val="Data Validation "/>
      <sheetName val="Lists"/>
      <sheetName val="Global Budget"/>
      <sheetName val="Sheet3"/>
      <sheetName val="Sheet1"/>
      <sheetName val="Menu TO HIDE"/>
      <sheetName val="Dropdown lists"/>
      <sheetName val="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
      <sheetName val="Sheet2"/>
      <sheetName val="Market Sizes"/>
      <sheetName val="Market Size Unit Price"/>
      <sheetName val="Brand Share GBN"/>
      <sheetName val="Brand Share GBNL"/>
      <sheetName val="Pricing"/>
      <sheetName val="Sheet4"/>
      <sheetName val="Sheet3"/>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
      <sheetName val="Sheet2"/>
      <sheetName val="Market Sizes"/>
      <sheetName val="Market Size Unit Price"/>
      <sheetName val="Brand Share GBN"/>
      <sheetName val="Brand Share GBNL"/>
      <sheetName val="Pricing"/>
      <sheetName val="Sheet4"/>
      <sheetName val="Sheet3"/>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Sabi Gurung" id="{6176F065-5865-4BA5-9BBC-18F6DE676F75}" userId="S::sgurung@gainhealth.org::1d3e8477-4a27-4f6d-a3d6-a364910c6921" providerId="AD"/>
</personList>
</file>

<file path=xl/theme/theme1.xml><?xml version="1.0" encoding="utf-8"?>
<a:theme xmlns:a="http://schemas.openxmlformats.org/drawingml/2006/main" name="Theme1">
  <a:themeElements>
    <a:clrScheme name="Consulting 2">
      <a:dk1>
        <a:srgbClr val="595959"/>
      </a:dk1>
      <a:lt1>
        <a:srgbClr val="FFFFFF"/>
      </a:lt1>
      <a:dk2>
        <a:srgbClr val="000000"/>
      </a:dk2>
      <a:lt2>
        <a:srgbClr val="FFFFFF"/>
      </a:lt2>
      <a:accent1>
        <a:srgbClr val="A83D72"/>
      </a:accent1>
      <a:accent2>
        <a:srgbClr val="35647D"/>
      </a:accent2>
      <a:accent3>
        <a:srgbClr val="7F7F7F"/>
      </a:accent3>
      <a:accent4>
        <a:srgbClr val="FF9E15"/>
      </a:accent4>
      <a:accent5>
        <a:srgbClr val="00A6CE"/>
      </a:accent5>
      <a:accent6>
        <a:srgbClr val="424242"/>
      </a:accent6>
      <a:hlink>
        <a:srgbClr val="02AED9"/>
      </a:hlink>
      <a:folHlink>
        <a:srgbClr val="5D87A0"/>
      </a:folHlink>
    </a:clrScheme>
    <a:fontScheme name="Custom 3">
      <a:majorFont>
        <a:latin typeface="Calibri"/>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bodyPr vert="horz" wrap="square" lIns="0" tIns="0" rIns="0" bIns="0" rtlCol="0" anchor="t" anchorCtr="0">
        <a:noAutofit/>
      </a:bodyPr>
      <a:lstStyle>
        <a:defPPr marL="0" marR="0" indent="0" algn="l" defTabSz="914400" rtl="0" eaLnBrk="1" fontAlgn="auto" latinLnBrk="0" hangingPunct="1">
          <a:lnSpc>
            <a:spcPct val="100000"/>
          </a:lnSpc>
          <a:spcBef>
            <a:spcPct val="0"/>
          </a:spcBef>
          <a:spcAft>
            <a:spcPts val="0"/>
          </a:spcAft>
          <a:buClrTx/>
          <a:buSzTx/>
          <a:buFontTx/>
          <a:buNone/>
          <a:tabLst/>
          <a:defRPr kumimoji="0" sz="1200" b="0" i="0" u="none" strike="noStrike" kern="1200" cap="none" spc="0" normalizeH="0" noProof="0" dirty="0" smtClean="0">
            <a:ln>
              <a:noFill/>
            </a:ln>
            <a:effectLst/>
            <a:uLnTx/>
            <a:uFillTx/>
            <a:latin typeface="Arial" pitchFamily="34" charset="0"/>
            <a:ea typeface="+mj-ea"/>
            <a:cs typeface="+mj-cs"/>
          </a:defRPr>
        </a:defPPr>
      </a:lstStyle>
    </a:txDef>
  </a:objectDefaults>
  <a:extraClrSchemeLst/>
  <a:extLst>
    <a:ext uri="{05A4C25C-085E-4340-85A3-A5531E510DB2}">
      <thm15:themeFamily xmlns:thm15="http://schemas.microsoft.com/office/thememl/2012/main" name="EC template_layouts_3_17" id="{E7C91615-1416-41E0-99A5-675C6E6DCADF}" vid="{9A833ECE-ECDA-44CC-B31A-2F5C00BC7D3D}"/>
    </a:ext>
  </a:extLst>
</a:theme>
</file>

<file path=xl/threadedComments/threadedComment1.xml><?xml version="1.0" encoding="utf-8"?>
<ThreadedComments xmlns="http://schemas.microsoft.com/office/spreadsheetml/2018/threadedcomments" xmlns:x="http://schemas.openxmlformats.org/spreadsheetml/2006/main">
  <threadedComment ref="O1209" dT="2023-03-23T14:46:21.03" personId="{6176F065-5865-4BA5-9BBC-18F6DE676F75}" id="{F1096347-ACCE-479C-AB14-1EF099057AAA}">
    <text>For maize flour, there is no data on any of the products for SouthWest</text>
  </threadedComment>
  <threadedComment ref="C1217" dT="2023-03-23T14:45:35.56" personId="{6176F065-5865-4BA5-9BBC-18F6DE676F75}" id="{9CD1E2C1-3F23-4A36-8988-19102537EBE0}">
    <text>There is neither data nor any mention of this section in the other IPSOS Raw data. This might have been by mistake duplicated from the above row variables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Grant.budding@euromonitor.com" TargetMode="External"/><Relationship Id="rId2" Type="http://schemas.openxmlformats.org/officeDocument/2006/relationships/hyperlink" Target="mailto:Anubha.Sethia@euromonitor.com" TargetMode="External"/><Relationship Id="rId1" Type="http://schemas.openxmlformats.org/officeDocument/2006/relationships/hyperlink" Target="mailto:Nand.Sharma@euromonitor.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8" Type="http://schemas.openxmlformats.org/officeDocument/2006/relationships/hyperlink" Target="https://apps.fas.usda.gov/newgainapi/api/Report/DownloadReportByFileName?fileName=Grain%20and%20Feed%20Annual_Lagos_Nigeria_03-15-2021.pdf" TargetMode="External"/><Relationship Id="rId13" Type="http://schemas.openxmlformats.org/officeDocument/2006/relationships/hyperlink" Target="http://www.fao.org/3/x9892e/x9892e00.pdf" TargetMode="External"/><Relationship Id="rId3" Type="http://schemas.openxmlformats.org/officeDocument/2006/relationships/hyperlink" Target="http://comtrade.un.org/" TargetMode="External"/><Relationship Id="rId7" Type="http://schemas.openxmlformats.org/officeDocument/2006/relationships/hyperlink" Target="http://www.fao.org/faostat/en/" TargetMode="External"/><Relationship Id="rId12" Type="http://schemas.openxmlformats.org/officeDocument/2006/relationships/hyperlink" Target="https://orr.naerls.gov.ng/read/wheat-production-in-nigeria-extension-bulletin-no-62/file.pdf" TargetMode="External"/><Relationship Id="rId2" Type="http://schemas.openxmlformats.org/officeDocument/2006/relationships/hyperlink" Target="https://www.statista.com/statistics/237162/worldwide-salt-production/" TargetMode="External"/><Relationship Id="rId1" Type="http://schemas.openxmlformats.org/officeDocument/2006/relationships/hyperlink" Target="https://www.indexmundi.com/agriculture/?country=ng&amp;commodity=palm-oil&amp;graph=production" TargetMode="External"/><Relationship Id="rId6" Type="http://schemas.openxmlformats.org/officeDocument/2006/relationships/hyperlink" Target="https://www.proshareng.com/news/Commodities/Nigeria-Accounts-For-A-Meagre-0.01Percent-of-Global-Salt-Production/43169" TargetMode="External"/><Relationship Id="rId11" Type="http://schemas.openxmlformats.org/officeDocument/2006/relationships/hyperlink" Target="http://www.fao.org/3/x9892e/x9892e00.pdf" TargetMode="External"/><Relationship Id="rId5" Type="http://schemas.openxmlformats.org/officeDocument/2006/relationships/hyperlink" Target="https://academic.oup.com/eurheartj/article/41/Supplement_2/ehaa946.2866/6003969" TargetMode="External"/><Relationship Id="rId10" Type="http://schemas.openxmlformats.org/officeDocument/2006/relationships/hyperlink" Target="https://nyaspubs.onlinelibrary.wiley.com/doi/10.1111/nyas.12266" TargetMode="External"/><Relationship Id="rId4" Type="http://schemas.openxmlformats.org/officeDocument/2006/relationships/hyperlink" Target="https://www.trademap.org/Bilateral.aspx?nvpm=1%7c566%7c%7c000%7c%7c2501%7c%7c%7c6%7c1%7c1%7c2%7c1%7c1%7c1%7c1%7c1%7c1" TargetMode="External"/><Relationship Id="rId9" Type="http://schemas.openxmlformats.org/officeDocument/2006/relationships/hyperlink" Target="https://www.asokoinsight.com/content/market-insights/nigeria-grain-industry" TargetMode="External"/><Relationship Id="rId14"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trademap.org/Bilateral.aspx?nvpm=1%7c699%7c%7c000%7c%7c11%7c%7c%7c4%7c1%7c1%7c1%7c1%7c%7c1%7c1%7c1%7c1" TargetMode="External"/><Relationship Id="rId7" Type="http://schemas.openxmlformats.org/officeDocument/2006/relationships/printerSettings" Target="../printerSettings/printerSettings4.bin"/><Relationship Id="rId2" Type="http://schemas.openxmlformats.org/officeDocument/2006/relationships/hyperlink" Target="https://www.trademap.org/Bilateral.aspx?nvpm=1%7c699%7c%7c000%7c%7c11%7c%7c%7c4%7c1%7c1%7c1%7c1%7c%7c1%7c1%7c1%7c1" TargetMode="External"/><Relationship Id="rId1" Type="http://schemas.openxmlformats.org/officeDocument/2006/relationships/hyperlink" Target="https://www.trademap.org/Bilateral.aspx?nvpm=1%7c699%7c%7c000%7c%7c11%7c%7c%7c4%7c1%7c1%7c1%7c1%7c%7c1%7c1%7c1%7c1" TargetMode="External"/><Relationship Id="rId6" Type="http://schemas.openxmlformats.org/officeDocument/2006/relationships/hyperlink" Target="https://www.trademap.org/Bilateral.aspx?nvpm=1%7c566%7c%7c000%7c%7c2501%7c%7c%7c6%7c1%7c1%7c2%7c1%7c1%7c1%7c1%7c1%7c1" TargetMode="External"/><Relationship Id="rId5" Type="http://schemas.openxmlformats.org/officeDocument/2006/relationships/hyperlink" Target="https://www.proshareng.com/news/Commodities/Nigeria-Accounts-For-A-Meagre-0.01Percent-of-Global-Salt-Production/43169" TargetMode="External"/><Relationship Id="rId4" Type="http://schemas.openxmlformats.org/officeDocument/2006/relationships/hyperlink" Target="https://www.trademap.org/Bilateral.aspx?nvpm=1%7c699%7c%7c000%7c%7c11%7c%7c%7c4%7c1%7c1%7c1%7c1%7c%7c1%7c1%7c1%7c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indexmundi.com/agriculture/?country=ng&amp;commodity=cottonseed-oil&amp;graph=imports" TargetMode="External"/><Relationship Id="rId18" Type="http://schemas.openxmlformats.org/officeDocument/2006/relationships/hyperlink" Target="https://www.indexmundi.com/agriculture/?country=ng&amp;commodity=palm-oil&amp;graph=production" TargetMode="External"/><Relationship Id="rId26" Type="http://schemas.openxmlformats.org/officeDocument/2006/relationships/hyperlink" Target="https://www.indexmundi.com/agriculture/?country=ng&amp;commodity=cottonseed-oil&amp;graph=ending-stocks" TargetMode="External"/><Relationship Id="rId3" Type="http://schemas.openxmlformats.org/officeDocument/2006/relationships/hyperlink" Target="https://www.indexmundi.com/agriculture/?country=ng&amp;commodity=soybean-oil&amp;graph=exports" TargetMode="External"/><Relationship Id="rId21" Type="http://schemas.openxmlformats.org/officeDocument/2006/relationships/hyperlink" Target="https://www.indexmundi.com/agriculture/?country=ng&amp;commodity=coconut-oil&amp;graph=production" TargetMode="External"/><Relationship Id="rId34" Type="http://schemas.openxmlformats.org/officeDocument/2006/relationships/printerSettings" Target="../printerSettings/printerSettings5.bin"/><Relationship Id="rId7" Type="http://schemas.openxmlformats.org/officeDocument/2006/relationships/hyperlink" Target="https://www.indexmundi.com/agriculture/?country=ng&amp;commodity=soybean-oil&amp;graph=beginning-stocks" TargetMode="External"/><Relationship Id="rId12" Type="http://schemas.openxmlformats.org/officeDocument/2006/relationships/hyperlink" Target="https://www.indexmundi.com/agriculture/?country=ng&amp;commodity=cottonseed-oil&amp;graph=beginning-stocks" TargetMode="External"/><Relationship Id="rId17" Type="http://schemas.openxmlformats.org/officeDocument/2006/relationships/hyperlink" Target="https://www.indexmundi.com/agriculture/?country=ng&amp;commodity=peanut-oil&amp;graph=imports" TargetMode="External"/><Relationship Id="rId25" Type="http://schemas.openxmlformats.org/officeDocument/2006/relationships/hyperlink" Target="http://comtrade.un.org/" TargetMode="External"/><Relationship Id="rId33" Type="http://schemas.openxmlformats.org/officeDocument/2006/relationships/hyperlink" Target="http://comtrade.un.org/" TargetMode="External"/><Relationship Id="rId2" Type="http://schemas.openxmlformats.org/officeDocument/2006/relationships/hyperlink" Target="https://www.indexmundi.com/agriculture/?country=ng&amp;commodity=palm-kernel-oil&amp;graph=exports" TargetMode="External"/><Relationship Id="rId16" Type="http://schemas.openxmlformats.org/officeDocument/2006/relationships/hyperlink" Target="https://www.indexmundi.com/agriculture/?country=ng&amp;commodity=soybean-oil&amp;graph=imports" TargetMode="External"/><Relationship Id="rId20" Type="http://schemas.openxmlformats.org/officeDocument/2006/relationships/hyperlink" Target="https://www.indexmundi.com/agriculture/?country=ng&amp;commodity=palm-kernel-oil&amp;graph=production" TargetMode="External"/><Relationship Id="rId29" Type="http://schemas.openxmlformats.org/officeDocument/2006/relationships/hyperlink" Target="https://www.indexmundi.com/agriculture/?country=ng&amp;commodity=palm-kernel-oil&amp;graph=ending-stocks" TargetMode="External"/><Relationship Id="rId1" Type="http://schemas.openxmlformats.org/officeDocument/2006/relationships/hyperlink" Target="https://www.indexmundi.com/agriculture/?country=ng&amp;commodity=peanut-oil&amp;graph=exports" TargetMode="External"/><Relationship Id="rId6" Type="http://schemas.openxmlformats.org/officeDocument/2006/relationships/hyperlink" Target="https://www.indexmundi.com/agriculture/?country=ng&amp;commodity=cottonseed-oil&amp;graph=exports" TargetMode="External"/><Relationship Id="rId11" Type="http://schemas.openxmlformats.org/officeDocument/2006/relationships/hyperlink" Target="https://www.indexmundi.com/agriculture/?country=ng&amp;commodity=peanut-oil&amp;graph=beginning-stocks" TargetMode="External"/><Relationship Id="rId24" Type="http://schemas.openxmlformats.org/officeDocument/2006/relationships/hyperlink" Target="http://comtrade.un.org/" TargetMode="External"/><Relationship Id="rId32" Type="http://schemas.openxmlformats.org/officeDocument/2006/relationships/hyperlink" Target="http://comtrade.un.org/" TargetMode="External"/><Relationship Id="rId5" Type="http://schemas.openxmlformats.org/officeDocument/2006/relationships/hyperlink" Target="https://www.indexmundi.com/agriculture/?country=ng&amp;commodity=coconut-oil&amp;graph=exports" TargetMode="External"/><Relationship Id="rId15" Type="http://schemas.openxmlformats.org/officeDocument/2006/relationships/hyperlink" Target="https://www.indexmundi.com/agriculture/?country=ng&amp;commodity=palm-kernel-oil&amp;graph=imports" TargetMode="External"/><Relationship Id="rId23" Type="http://schemas.openxmlformats.org/officeDocument/2006/relationships/hyperlink" Target="https://www.indexmundi.com/agriculture/?country=ng&amp;commodity=cottonseed-oil&amp;graph=production" TargetMode="External"/><Relationship Id="rId28" Type="http://schemas.openxmlformats.org/officeDocument/2006/relationships/hyperlink" Target="https://www.indexmundi.com/agriculture/?country=ng&amp;commodity=coconut-oil&amp;graph=ending-stocks" TargetMode="External"/><Relationship Id="rId10" Type="http://schemas.openxmlformats.org/officeDocument/2006/relationships/hyperlink" Target="https://www.indexmundi.com/agriculture/?country=ng&amp;commodity=coconut-oil&amp;graph=beginning-stocks" TargetMode="External"/><Relationship Id="rId19" Type="http://schemas.openxmlformats.org/officeDocument/2006/relationships/hyperlink" Target="https://www.indexmundi.com/agriculture/?country=ng&amp;commodity=soybean-oil&amp;graph=production" TargetMode="External"/><Relationship Id="rId31" Type="http://schemas.openxmlformats.org/officeDocument/2006/relationships/hyperlink" Target="https://www.indexmundi.com/agriculture/?country=ng&amp;commodity=soybean-oil&amp;graph=ending-stocks" TargetMode="External"/><Relationship Id="rId4" Type="http://schemas.openxmlformats.org/officeDocument/2006/relationships/hyperlink" Target="https://www.indexmundi.com/agriculture/?country=ng&amp;commodity=palm-oil&amp;graph=exports" TargetMode="External"/><Relationship Id="rId9" Type="http://schemas.openxmlformats.org/officeDocument/2006/relationships/hyperlink" Target="https://www.indexmundi.com/agriculture/?country=ng&amp;commodity=palm-kernel-oil&amp;graph=beginning-stocks" TargetMode="External"/><Relationship Id="rId14" Type="http://schemas.openxmlformats.org/officeDocument/2006/relationships/hyperlink" Target="https://www.indexmundi.com/agriculture/?country=ng&amp;commodity=coconut-oil&amp;graph=imports" TargetMode="External"/><Relationship Id="rId22" Type="http://schemas.openxmlformats.org/officeDocument/2006/relationships/hyperlink" Target="https://www.indexmundi.com/agriculture/?country=ng&amp;commodity=peanut-oil&amp;graph=production" TargetMode="External"/><Relationship Id="rId27" Type="http://schemas.openxmlformats.org/officeDocument/2006/relationships/hyperlink" Target="https://www.indexmundi.com/agriculture/?country=ng&amp;commodity=peanut-oil&amp;graph=ending-stocks" TargetMode="External"/><Relationship Id="rId30" Type="http://schemas.openxmlformats.org/officeDocument/2006/relationships/hyperlink" Target="https://www.indexmundi.com/agriculture/?country=ng&amp;commodity=palm-oil&amp;graph=ending-stocks" TargetMode="External"/><Relationship Id="rId8" Type="http://schemas.openxmlformats.org/officeDocument/2006/relationships/hyperlink" Target="https://www.indexmundi.com/agriculture/?country=ng&amp;commodity=palm-oil&amp;graph=beginning-stock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s.fas.usda.gov/newgainapi/api/Report/DownloadReportByFileName?fileName=Grain%20and%20Feed%20Annual_Lagos_Nigeria_03-15-2021.pdf" TargetMode="External"/><Relationship Id="rId3" Type="http://schemas.openxmlformats.org/officeDocument/2006/relationships/hyperlink" Target="http://www.fao.org/faostat/en/" TargetMode="External"/><Relationship Id="rId7" Type="http://schemas.openxmlformats.org/officeDocument/2006/relationships/hyperlink" Target="http://www.fao.org/faostat/en/" TargetMode="External"/><Relationship Id="rId2" Type="http://schemas.openxmlformats.org/officeDocument/2006/relationships/hyperlink" Target="https://apps.fas.usda.gov/newgainapi/api/Report/DownloadReportByFileName?fileName=Grain%20and%20Feed%20Annual_Lagos_Nigeria_03-15-2021.pdf" TargetMode="External"/><Relationship Id="rId1" Type="http://schemas.openxmlformats.org/officeDocument/2006/relationships/hyperlink" Target="https://orr.naerls.gov.ng/read/wheat-production-in-nigeria-extension-bulletin-no-62/file.pdf" TargetMode="External"/><Relationship Id="rId6" Type="http://schemas.openxmlformats.org/officeDocument/2006/relationships/hyperlink" Target="https://nyaspubs.onlinelibrary.wiley.com/doi/10.1111/nyas.12266" TargetMode="External"/><Relationship Id="rId5" Type="http://schemas.openxmlformats.org/officeDocument/2006/relationships/hyperlink" Target="https://www.asokoinsight.com/content/market-insights/nigeria-grain-industry" TargetMode="External"/><Relationship Id="rId4" Type="http://schemas.openxmlformats.org/officeDocument/2006/relationships/hyperlink" Target="http://www.fao.org/3/x9892e/x9892e00.pdf"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portal.euromonitor.com/portal/statisticsevolution/index" TargetMode="External"/><Relationship Id="rId2" Type="http://schemas.openxmlformats.org/officeDocument/2006/relationships/hyperlink" Target="https://www.portal.euromonitor.com/portal/statisticsevolution/index" TargetMode="External"/><Relationship Id="rId1" Type="http://schemas.openxmlformats.org/officeDocument/2006/relationships/hyperlink" Target="https://www.portal.euromonitor.com/portal/statisticsevolution/index" TargetMode="External"/><Relationship Id="rId5" Type="http://schemas.openxmlformats.org/officeDocument/2006/relationships/printerSettings" Target="../printerSettings/printerSettings8.bin"/><Relationship Id="rId4" Type="http://schemas.openxmlformats.org/officeDocument/2006/relationships/hyperlink" Target="https://www.portal.euromonitor.com/portal/statisticsevolution/index"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portal.euromonitor.com/portal/statisticsevolution/index" TargetMode="External"/><Relationship Id="rId1" Type="http://schemas.openxmlformats.org/officeDocument/2006/relationships/hyperlink" Target="https://www.portal.euromonitor.com/portal/statisticsevolution/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B0C1-C06F-4E5D-A6BA-873E785E0766}">
  <sheetPr>
    <tabColor theme="5"/>
    <pageSetUpPr autoPageBreaks="0" fitToPage="1"/>
  </sheetPr>
  <dimension ref="A1:N88"/>
  <sheetViews>
    <sheetView showGridLines="0" zoomScale="67" zoomScaleNormal="80" workbookViewId="0"/>
  </sheetViews>
  <sheetFormatPr baseColWidth="10" defaultColWidth="0" defaultRowHeight="12.75" customHeight="1" zeroHeight="1" x14ac:dyDescent="0.15"/>
  <cols>
    <col min="1" max="1" width="2.5" style="1" customWidth="1"/>
    <col min="2" max="2" width="49.6640625" style="1" customWidth="1"/>
    <col min="3" max="3" width="3.33203125" style="1" customWidth="1"/>
    <col min="4" max="4" width="18.83203125" style="1" customWidth="1"/>
    <col min="5" max="5" width="14.33203125" style="1" customWidth="1"/>
    <col min="6" max="6" width="15.33203125" style="1" customWidth="1"/>
    <col min="7" max="7" width="17.6640625" style="1" customWidth="1"/>
    <col min="8" max="8" width="13.83203125" style="1" customWidth="1"/>
    <col min="9" max="9" width="11.6640625" style="1" customWidth="1"/>
    <col min="10" max="10" width="13.5" style="1" customWidth="1"/>
    <col min="11" max="11" width="5.1640625" style="1" customWidth="1"/>
    <col min="12" max="12" width="18.1640625" style="1" bestFit="1" customWidth="1"/>
    <col min="13" max="13" width="6.6640625" style="1" customWidth="1"/>
    <col min="14" max="14" width="3.1640625" style="1" customWidth="1"/>
    <col min="15" max="16384" width="9.33203125" style="1" hidden="1"/>
  </cols>
  <sheetData>
    <row r="1" spans="2:14" ht="12.75" customHeight="1" x14ac:dyDescent="0.15"/>
    <row r="2" spans="2:14" ht="12.75" customHeight="1" x14ac:dyDescent="0.15"/>
    <row r="3" spans="2:14" ht="12.75" customHeight="1" x14ac:dyDescent="0.15"/>
    <row r="4" spans="2:14" ht="12.75" customHeight="1" x14ac:dyDescent="0.15"/>
    <row r="5" spans="2:14" ht="12.75" customHeight="1" x14ac:dyDescent="0.15"/>
    <row r="6" spans="2:14" ht="12.75" customHeight="1" x14ac:dyDescent="0.15"/>
    <row r="7" spans="2:14" ht="12.75" customHeight="1" x14ac:dyDescent="0.15"/>
    <row r="8" spans="2:14" ht="12.75" customHeight="1" x14ac:dyDescent="0.15"/>
    <row r="9" spans="2:14" ht="35" x14ac:dyDescent="0.35">
      <c r="B9" s="2" t="s">
        <v>0</v>
      </c>
      <c r="C9" s="3"/>
      <c r="D9" s="3"/>
      <c r="E9" s="3"/>
      <c r="F9" s="3"/>
      <c r="G9" s="3"/>
      <c r="H9" s="3"/>
      <c r="I9" s="3"/>
      <c r="J9" s="3"/>
    </row>
    <row r="10" spans="2:14" ht="18" x14ac:dyDescent="0.2">
      <c r="B10" s="4" t="s">
        <v>1</v>
      </c>
      <c r="C10" s="3"/>
      <c r="D10" s="3"/>
      <c r="E10" s="3"/>
      <c r="F10" s="3"/>
      <c r="G10" s="3"/>
      <c r="H10" s="3"/>
      <c r="I10" s="3"/>
      <c r="J10" s="3"/>
    </row>
    <row r="11" spans="2:14" ht="13" x14ac:dyDescent="0.15">
      <c r="B11" s="3"/>
      <c r="C11" s="3"/>
      <c r="D11" s="3"/>
      <c r="E11" s="3"/>
      <c r="F11" s="3"/>
      <c r="G11" s="3"/>
      <c r="H11" s="3"/>
      <c r="I11" s="3"/>
      <c r="J11" s="3"/>
    </row>
    <row r="12" spans="2:14" ht="14.25" customHeight="1" x14ac:dyDescent="0.15">
      <c r="B12" s="5" t="s">
        <v>2</v>
      </c>
      <c r="C12" s="3"/>
      <c r="D12" s="300" t="s">
        <v>3</v>
      </c>
      <c r="E12" s="300"/>
      <c r="F12" s="300"/>
      <c r="G12" s="300"/>
      <c r="H12" s="300"/>
      <c r="I12" s="300"/>
      <c r="J12" s="300"/>
      <c r="K12" s="300"/>
      <c r="L12" s="300"/>
      <c r="M12" s="300"/>
      <c r="N12" s="6"/>
    </row>
    <row r="13" spans="2:14" ht="12.75" customHeight="1" x14ac:dyDescent="0.15">
      <c r="B13" s="7" t="s">
        <v>4</v>
      </c>
      <c r="C13" s="3"/>
      <c r="D13" s="300"/>
      <c r="E13" s="300"/>
      <c r="F13" s="300"/>
      <c r="G13" s="300"/>
      <c r="H13" s="300"/>
      <c r="I13" s="300"/>
      <c r="J13" s="300"/>
      <c r="K13" s="300"/>
      <c r="L13" s="300"/>
      <c r="M13" s="300"/>
      <c r="N13" s="6"/>
    </row>
    <row r="14" spans="2:14" ht="12.75" customHeight="1" x14ac:dyDescent="0.15">
      <c r="B14" s="8" t="s">
        <v>5</v>
      </c>
      <c r="C14" s="3"/>
      <c r="D14" s="300"/>
      <c r="E14" s="300"/>
      <c r="F14" s="300"/>
      <c r="G14" s="300"/>
      <c r="H14" s="300"/>
      <c r="I14" s="300"/>
      <c r="J14" s="300"/>
      <c r="K14" s="300"/>
      <c r="L14" s="300"/>
      <c r="M14" s="300"/>
      <c r="N14" s="6"/>
    </row>
    <row r="15" spans="2:14" ht="14.5" customHeight="1" x14ac:dyDescent="0.15">
      <c r="B15" s="9" t="s">
        <v>6</v>
      </c>
      <c r="C15" s="3"/>
      <c r="D15" s="300"/>
      <c r="E15" s="300"/>
      <c r="F15" s="300"/>
      <c r="G15" s="300"/>
      <c r="H15" s="300"/>
      <c r="I15" s="300"/>
      <c r="J15" s="300"/>
      <c r="K15" s="300"/>
      <c r="L15" s="300"/>
      <c r="M15" s="300"/>
      <c r="N15" s="6"/>
    </row>
    <row r="16" spans="2:14" ht="14.5" customHeight="1" x14ac:dyDescent="0.15">
      <c r="C16" s="10"/>
      <c r="D16" s="300"/>
      <c r="E16" s="300"/>
      <c r="F16" s="300"/>
      <c r="G16" s="300"/>
      <c r="H16" s="300"/>
      <c r="I16" s="300"/>
      <c r="J16" s="300"/>
      <c r="K16" s="300"/>
      <c r="L16" s="300"/>
      <c r="M16" s="300"/>
      <c r="N16" s="6"/>
    </row>
    <row r="17" spans="2:14" ht="12.75" customHeight="1" x14ac:dyDescent="0.15">
      <c r="B17" s="5" t="s">
        <v>7</v>
      </c>
      <c r="C17" s="3"/>
      <c r="D17" s="300"/>
      <c r="E17" s="300"/>
      <c r="F17" s="300"/>
      <c r="G17" s="300"/>
      <c r="H17" s="300"/>
      <c r="I17" s="300"/>
      <c r="J17" s="300"/>
      <c r="K17" s="300"/>
      <c r="L17" s="300"/>
      <c r="M17" s="300"/>
      <c r="N17" s="6"/>
    </row>
    <row r="18" spans="2:14" ht="14.5" customHeight="1" x14ac:dyDescent="0.15">
      <c r="B18" s="7" t="s">
        <v>8</v>
      </c>
      <c r="C18" s="3"/>
      <c r="D18" s="300"/>
      <c r="E18" s="300"/>
      <c r="F18" s="300"/>
      <c r="G18" s="300"/>
      <c r="H18" s="300"/>
      <c r="I18" s="300"/>
      <c r="J18" s="300"/>
      <c r="K18" s="300"/>
      <c r="L18" s="300"/>
      <c r="M18" s="300"/>
      <c r="N18" s="6"/>
    </row>
    <row r="19" spans="2:14" ht="12.75" customHeight="1" x14ac:dyDescent="0.15">
      <c r="B19" s="8" t="s">
        <v>9</v>
      </c>
      <c r="C19" s="3"/>
      <c r="D19" s="300"/>
      <c r="E19" s="300"/>
      <c r="F19" s="300"/>
      <c r="G19" s="300"/>
      <c r="H19" s="300"/>
      <c r="I19" s="300"/>
      <c r="J19" s="300"/>
      <c r="K19" s="300"/>
      <c r="L19" s="300"/>
      <c r="M19" s="300"/>
      <c r="N19" s="6"/>
    </row>
    <row r="20" spans="2:14" ht="15" customHeight="1" x14ac:dyDescent="0.15">
      <c r="B20" s="9" t="s">
        <v>10</v>
      </c>
      <c r="C20" s="3"/>
      <c r="D20" s="300"/>
      <c r="E20" s="300"/>
      <c r="F20" s="300"/>
      <c r="G20" s="300"/>
      <c r="H20" s="300"/>
      <c r="I20" s="300"/>
      <c r="J20" s="300"/>
      <c r="K20" s="300"/>
      <c r="L20" s="300"/>
      <c r="M20" s="300"/>
      <c r="N20" s="6"/>
    </row>
    <row r="21" spans="2:14" ht="14.5" customHeight="1" x14ac:dyDescent="0.15">
      <c r="B21" s="9"/>
      <c r="C21" s="3"/>
      <c r="D21" s="300"/>
      <c r="E21" s="300"/>
      <c r="F21" s="300"/>
      <c r="G21" s="300"/>
      <c r="H21" s="300"/>
      <c r="I21" s="300"/>
      <c r="J21" s="300"/>
      <c r="K21" s="300"/>
      <c r="L21" s="300"/>
      <c r="M21" s="300"/>
      <c r="N21" s="6"/>
    </row>
    <row r="22" spans="2:14" ht="12.75" customHeight="1" x14ac:dyDescent="0.15">
      <c r="B22" s="11" t="s">
        <v>11</v>
      </c>
      <c r="C22" s="3"/>
      <c r="D22" s="300"/>
      <c r="E22" s="300"/>
      <c r="F22" s="300"/>
      <c r="G22" s="300"/>
      <c r="H22" s="300"/>
      <c r="I22" s="300"/>
      <c r="J22" s="300"/>
      <c r="K22" s="300"/>
      <c r="L22" s="300"/>
      <c r="M22" s="300"/>
      <c r="N22" s="6"/>
    </row>
    <row r="23" spans="2:14" ht="12.75" customHeight="1" x14ac:dyDescent="0.15">
      <c r="B23" s="12" t="s">
        <v>12</v>
      </c>
      <c r="C23" s="3"/>
      <c r="D23" s="300"/>
      <c r="E23" s="300"/>
      <c r="F23" s="300"/>
      <c r="G23" s="300"/>
      <c r="H23" s="300"/>
      <c r="I23" s="300"/>
      <c r="J23" s="300"/>
      <c r="K23" s="300"/>
      <c r="L23" s="300"/>
      <c r="M23" s="300"/>
      <c r="N23" s="6"/>
    </row>
    <row r="24" spans="2:14" ht="12.75" customHeight="1" x14ac:dyDescent="0.15">
      <c r="B24" s="13" t="s">
        <v>13</v>
      </c>
      <c r="C24" s="3"/>
      <c r="D24" s="300"/>
      <c r="E24" s="300"/>
      <c r="F24" s="300"/>
      <c r="G24" s="300"/>
      <c r="H24" s="300"/>
      <c r="I24" s="300"/>
      <c r="J24" s="300"/>
      <c r="K24" s="300"/>
      <c r="L24" s="300"/>
      <c r="M24" s="300"/>
      <c r="N24" s="6"/>
    </row>
    <row r="25" spans="2:14" ht="12.75" customHeight="1" x14ac:dyDescent="0.15">
      <c r="B25" s="14" t="s">
        <v>14</v>
      </c>
      <c r="C25" s="3"/>
      <c r="D25" s="300"/>
      <c r="E25" s="300"/>
      <c r="F25" s="300"/>
      <c r="G25" s="300"/>
      <c r="H25" s="300"/>
      <c r="I25" s="300"/>
      <c r="J25" s="300"/>
      <c r="K25" s="300"/>
      <c r="L25" s="300"/>
      <c r="M25" s="300"/>
      <c r="N25" s="6"/>
    </row>
    <row r="26" spans="2:14" ht="14.5" customHeight="1" x14ac:dyDescent="0.15">
      <c r="C26" s="3"/>
      <c r="D26" s="300"/>
      <c r="E26" s="300"/>
      <c r="F26" s="300"/>
      <c r="G26" s="300"/>
      <c r="H26" s="300"/>
      <c r="I26" s="300"/>
      <c r="J26" s="300"/>
      <c r="K26" s="300"/>
      <c r="L26" s="300"/>
      <c r="M26" s="300"/>
      <c r="N26" s="6"/>
    </row>
    <row r="27" spans="2:14" ht="12.75" customHeight="1" x14ac:dyDescent="0.15">
      <c r="B27" s="11"/>
      <c r="C27" s="3"/>
      <c r="D27" s="300"/>
      <c r="E27" s="300"/>
      <c r="F27" s="300"/>
      <c r="G27" s="300"/>
      <c r="H27" s="300"/>
      <c r="I27" s="300"/>
      <c r="J27" s="300"/>
      <c r="K27" s="300"/>
      <c r="L27" s="300"/>
      <c r="M27" s="300"/>
    </row>
    <row r="28" spans="2:14" ht="12.75" customHeight="1" x14ac:dyDescent="0.15">
      <c r="B28" s="12"/>
      <c r="C28" s="3"/>
      <c r="D28" s="300"/>
      <c r="E28" s="300"/>
      <c r="F28" s="300"/>
      <c r="G28" s="300"/>
      <c r="H28" s="300"/>
      <c r="I28" s="300"/>
      <c r="J28" s="300"/>
      <c r="K28" s="300"/>
      <c r="L28" s="300"/>
      <c r="M28" s="300"/>
    </row>
    <row r="29" spans="2:14" ht="12.75" customHeight="1" x14ac:dyDescent="0.15">
      <c r="B29" s="15"/>
      <c r="C29" s="3"/>
    </row>
    <row r="30" spans="2:14" ht="12.75" customHeight="1" x14ac:dyDescent="0.15">
      <c r="B30" s="14"/>
      <c r="C30" s="3"/>
      <c r="D30" s="301" t="s">
        <v>15</v>
      </c>
      <c r="E30" s="301"/>
      <c r="F30" s="301"/>
      <c r="G30" s="301"/>
      <c r="H30" s="301"/>
      <c r="I30" s="301"/>
      <c r="J30" s="301"/>
      <c r="K30" s="301"/>
      <c r="L30" s="301"/>
      <c r="M30" s="301"/>
    </row>
    <row r="31" spans="2:14" ht="12.75" customHeight="1" x14ac:dyDescent="0.15">
      <c r="B31" s="14"/>
      <c r="C31" s="3"/>
      <c r="D31" s="16"/>
      <c r="E31" s="16"/>
      <c r="F31" s="16"/>
      <c r="G31" s="16"/>
      <c r="H31" s="16"/>
      <c r="I31" s="16"/>
      <c r="J31" s="16"/>
      <c r="K31" s="16"/>
      <c r="L31" s="16"/>
      <c r="M31" s="16"/>
    </row>
    <row r="32" spans="2:14" ht="14" x14ac:dyDescent="0.15">
      <c r="C32" s="3"/>
      <c r="D32" s="71" t="s">
        <v>16</v>
      </c>
      <c r="E32" s="17" t="s">
        <v>17</v>
      </c>
      <c r="F32" s="17" t="s">
        <v>18</v>
      </c>
      <c r="G32" s="17" t="s">
        <v>19</v>
      </c>
      <c r="H32" s="17" t="s">
        <v>20</v>
      </c>
      <c r="J32" s="17" t="s">
        <v>21</v>
      </c>
      <c r="K32" s="18"/>
      <c r="L32" s="71" t="s">
        <v>22</v>
      </c>
    </row>
    <row r="33" spans="2:13" ht="14" hidden="1" x14ac:dyDescent="0.15">
      <c r="B33" s="19" t="s">
        <v>23</v>
      </c>
      <c r="D33" s="20"/>
      <c r="E33" s="21"/>
      <c r="F33" s="21"/>
      <c r="G33" s="21"/>
      <c r="H33" s="22"/>
    </row>
    <row r="34" spans="2:13" ht="13" hidden="1" x14ac:dyDescent="0.15">
      <c r="D34" s="20"/>
      <c r="E34" s="21"/>
      <c r="F34" s="21"/>
      <c r="G34" s="21"/>
      <c r="H34" s="22"/>
    </row>
    <row r="35" spans="2:13" ht="13" hidden="1" x14ac:dyDescent="0.15">
      <c r="B35" s="21"/>
      <c r="D35" s="20"/>
      <c r="F35" s="21"/>
      <c r="H35" s="22"/>
    </row>
    <row r="36" spans="2:13" ht="13" hidden="1" x14ac:dyDescent="0.15">
      <c r="B36" s="23"/>
      <c r="F36" s="21"/>
    </row>
    <row r="37" spans="2:13" ht="14" hidden="1" x14ac:dyDescent="0.15">
      <c r="B37" s="24"/>
      <c r="F37" s="21"/>
    </row>
    <row r="38" spans="2:13" ht="14" hidden="1" x14ac:dyDescent="0.15">
      <c r="B38" s="25"/>
      <c r="F38" s="21"/>
    </row>
    <row r="39" spans="2:13" ht="14" hidden="1" x14ac:dyDescent="0.15">
      <c r="B39" s="26"/>
      <c r="F39" s="21"/>
    </row>
    <row r="40" spans="2:13" ht="14" hidden="1" x14ac:dyDescent="0.15">
      <c r="B40" s="27"/>
      <c r="F40" s="21"/>
    </row>
    <row r="41" spans="2:13" ht="13" hidden="1" x14ac:dyDescent="0.15">
      <c r="F41" s="21"/>
    </row>
    <row r="42" spans="2:13" ht="13" hidden="1" x14ac:dyDescent="0.15">
      <c r="D42" s="20"/>
      <c r="E42" s="21"/>
      <c r="F42" s="21"/>
      <c r="G42" s="21"/>
      <c r="H42" s="22"/>
    </row>
    <row r="43" spans="2:13" ht="13" hidden="1" x14ac:dyDescent="0.15">
      <c r="D43" s="20"/>
      <c r="E43" s="21"/>
      <c r="F43" s="21"/>
      <c r="G43" s="21"/>
      <c r="H43" s="22"/>
      <c r="J43" s="21"/>
    </row>
    <row r="44" spans="2:13" ht="14" hidden="1" x14ac:dyDescent="0.15">
      <c r="D44" s="28"/>
      <c r="E44" s="28"/>
      <c r="F44" s="21"/>
      <c r="G44" s="28"/>
      <c r="H44" s="22"/>
      <c r="I44" s="28"/>
      <c r="J44" s="28"/>
      <c r="K44" s="28"/>
      <c r="L44" s="28"/>
      <c r="M44" s="28"/>
    </row>
    <row r="45" spans="2:13" ht="13" hidden="1" x14ac:dyDescent="0.15">
      <c r="F45" s="21"/>
      <c r="H45" s="22"/>
    </row>
    <row r="46" spans="2:13" ht="14" hidden="1" x14ac:dyDescent="0.15">
      <c r="D46" s="28"/>
      <c r="E46" s="28"/>
      <c r="F46" s="21"/>
      <c r="G46" s="28"/>
      <c r="H46" s="22"/>
      <c r="I46" s="28"/>
      <c r="J46" s="28"/>
      <c r="L46" s="29"/>
    </row>
    <row r="47" spans="2:13" ht="14" hidden="1" x14ac:dyDescent="0.15">
      <c r="D47" s="28"/>
      <c r="E47" s="28"/>
      <c r="F47" s="21"/>
      <c r="G47" s="28"/>
      <c r="H47" s="22"/>
      <c r="I47" s="28"/>
      <c r="J47" s="28"/>
      <c r="L47" s="21"/>
    </row>
    <row r="48" spans="2:13" ht="14" hidden="1" x14ac:dyDescent="0.15">
      <c r="D48" s="28"/>
      <c r="E48" s="28"/>
      <c r="F48" s="21"/>
      <c r="G48" s="28"/>
      <c r="H48" s="22"/>
      <c r="I48" s="28"/>
      <c r="J48" s="28"/>
      <c r="L48" s="21"/>
    </row>
    <row r="49" spans="2:12" ht="14" hidden="1" x14ac:dyDescent="0.15">
      <c r="D49" s="28"/>
      <c r="E49" s="28"/>
      <c r="F49" s="21"/>
      <c r="G49" s="28"/>
      <c r="H49" s="22"/>
      <c r="I49" s="28"/>
      <c r="J49" s="28"/>
      <c r="L49" s="21"/>
    </row>
    <row r="50" spans="2:12" ht="14" hidden="1" x14ac:dyDescent="0.15">
      <c r="D50" s="28"/>
      <c r="E50" s="28"/>
      <c r="F50" s="21"/>
      <c r="G50" s="28"/>
      <c r="H50" s="22"/>
      <c r="I50" s="28"/>
      <c r="J50" s="28"/>
      <c r="L50" s="21"/>
    </row>
    <row r="51" spans="2:12" ht="14" hidden="1" x14ac:dyDescent="0.15">
      <c r="D51" s="28"/>
      <c r="E51" s="28"/>
      <c r="F51" s="21"/>
      <c r="G51" s="28"/>
      <c r="H51" s="22"/>
      <c r="I51" s="28"/>
      <c r="J51" s="28"/>
      <c r="L51" s="21"/>
    </row>
    <row r="52" spans="2:12" ht="14" hidden="1" x14ac:dyDescent="0.15">
      <c r="D52" s="28"/>
      <c r="E52" s="28"/>
      <c r="F52" s="21"/>
      <c r="G52" s="28"/>
      <c r="H52" s="22"/>
      <c r="I52" s="28"/>
      <c r="J52" s="28"/>
    </row>
    <row r="53" spans="2:12" ht="14" hidden="1" x14ac:dyDescent="0.15">
      <c r="C53" s="3"/>
      <c r="D53" s="28"/>
      <c r="E53" s="28"/>
      <c r="F53" s="21"/>
      <c r="G53" s="28"/>
      <c r="H53" s="22"/>
      <c r="I53" s="28"/>
      <c r="J53" s="28"/>
    </row>
    <row r="54" spans="2:12" ht="14" hidden="1" x14ac:dyDescent="0.15">
      <c r="C54" s="3"/>
      <c r="D54" s="28"/>
      <c r="E54" s="28"/>
      <c r="F54" s="21"/>
      <c r="G54" s="28"/>
      <c r="H54" s="22"/>
      <c r="I54" s="28"/>
      <c r="J54" s="28"/>
    </row>
    <row r="55" spans="2:12" ht="14" hidden="1" x14ac:dyDescent="0.15">
      <c r="C55" s="3"/>
      <c r="D55" s="28"/>
      <c r="E55" s="28"/>
      <c r="F55" s="21"/>
      <c r="G55" s="28"/>
      <c r="H55" s="22"/>
      <c r="I55" s="28"/>
      <c r="J55" s="28"/>
    </row>
    <row r="56" spans="2:12" ht="14" hidden="1" x14ac:dyDescent="0.15">
      <c r="C56" s="3"/>
      <c r="D56" s="28"/>
      <c r="E56" s="28"/>
      <c r="F56" s="21"/>
      <c r="G56" s="28"/>
      <c r="H56" s="22"/>
      <c r="I56" s="28"/>
      <c r="J56" s="28"/>
    </row>
    <row r="57" spans="2:12" ht="14" hidden="1" x14ac:dyDescent="0.15">
      <c r="B57" s="3"/>
      <c r="C57" s="3"/>
      <c r="D57" s="28"/>
      <c r="E57" s="28"/>
      <c r="F57" s="21"/>
      <c r="G57" s="28"/>
      <c r="H57" s="22"/>
      <c r="I57" s="28"/>
      <c r="J57" s="28"/>
    </row>
    <row r="58" spans="2:12" ht="14" hidden="1" x14ac:dyDescent="0.15">
      <c r="B58" s="3"/>
      <c r="C58" s="3"/>
      <c r="D58" s="28"/>
      <c r="E58" s="28"/>
      <c r="F58" s="21"/>
      <c r="G58" s="28"/>
      <c r="H58" s="22"/>
      <c r="I58" s="28"/>
      <c r="J58" s="28"/>
    </row>
    <row r="59" spans="2:12" ht="14" hidden="1" x14ac:dyDescent="0.15">
      <c r="B59" s="3"/>
      <c r="C59" s="3"/>
      <c r="D59" s="28"/>
      <c r="E59" s="28"/>
      <c r="F59" s="21"/>
      <c r="G59" s="28"/>
      <c r="H59" s="28"/>
      <c r="I59" s="28"/>
      <c r="J59" s="28"/>
      <c r="K59" s="21"/>
    </row>
    <row r="60" spans="2:12" ht="14" hidden="1" x14ac:dyDescent="0.15">
      <c r="B60" s="3"/>
      <c r="C60" s="3"/>
      <c r="D60" s="28"/>
      <c r="E60" s="28"/>
      <c r="F60" s="21"/>
      <c r="G60" s="28"/>
      <c r="H60" s="28"/>
      <c r="I60" s="28"/>
      <c r="J60" s="28"/>
      <c r="K60" s="21"/>
    </row>
    <row r="61" spans="2:12" ht="14" hidden="1" x14ac:dyDescent="0.15">
      <c r="B61" s="3"/>
      <c r="C61" s="3"/>
      <c r="D61" s="30"/>
      <c r="G61" s="30"/>
      <c r="H61" s="28"/>
      <c r="I61" s="28"/>
      <c r="K61" s="30"/>
    </row>
    <row r="62" spans="2:12" ht="14" hidden="1" x14ac:dyDescent="0.15">
      <c r="B62" s="3"/>
      <c r="C62" s="3"/>
      <c r="D62" s="30"/>
      <c r="E62" s="28"/>
      <c r="F62" s="28"/>
      <c r="G62" s="28"/>
      <c r="H62" s="28"/>
      <c r="I62" s="28"/>
      <c r="J62" s="28"/>
      <c r="K62" s="21"/>
    </row>
    <row r="63" spans="2:12" ht="14" x14ac:dyDescent="0.15">
      <c r="B63" s="3"/>
      <c r="C63" s="3"/>
      <c r="D63" s="30"/>
      <c r="E63" s="28"/>
      <c r="F63" s="28"/>
      <c r="G63" s="28"/>
      <c r="H63" s="28"/>
      <c r="I63" s="28"/>
      <c r="J63" s="28"/>
      <c r="K63" s="21"/>
    </row>
    <row r="64" spans="2:12" ht="14" x14ac:dyDescent="0.15">
      <c r="B64" s="3"/>
      <c r="C64" s="3"/>
      <c r="D64" s="30"/>
      <c r="E64" s="28"/>
      <c r="F64" s="28"/>
      <c r="G64" s="28"/>
      <c r="H64" s="28"/>
      <c r="I64" s="28"/>
      <c r="J64" s="28"/>
      <c r="K64" s="21"/>
    </row>
    <row r="65" spans="2:13" ht="51.75" customHeight="1" x14ac:dyDescent="0.15">
      <c r="B65" s="302" t="s">
        <v>24</v>
      </c>
      <c r="C65" s="302"/>
      <c r="D65" s="302"/>
      <c r="E65" s="302"/>
      <c r="F65" s="302"/>
      <c r="G65" s="302"/>
      <c r="H65" s="302"/>
      <c r="I65" s="302"/>
      <c r="J65" s="302"/>
      <c r="K65" s="302"/>
      <c r="L65" s="302"/>
      <c r="M65" s="302"/>
    </row>
    <row r="66" spans="2:13" ht="13" hidden="1" x14ac:dyDescent="0.15">
      <c r="D66" s="31"/>
      <c r="E66" s="31"/>
      <c r="F66" s="31"/>
      <c r="G66" s="31"/>
      <c r="H66" s="31"/>
      <c r="I66" s="31"/>
      <c r="J66" s="31"/>
    </row>
    <row r="67" spans="2:13" ht="13" hidden="1" x14ac:dyDescent="0.15">
      <c r="D67" s="31"/>
      <c r="E67" s="31"/>
      <c r="F67" s="31"/>
      <c r="G67" s="31"/>
      <c r="H67" s="31"/>
      <c r="I67" s="31"/>
      <c r="J67" s="31"/>
    </row>
    <row r="68" spans="2:13" ht="13" hidden="1" x14ac:dyDescent="0.15">
      <c r="D68" s="31"/>
      <c r="E68" s="31"/>
      <c r="F68" s="31"/>
      <c r="G68" s="31"/>
      <c r="H68" s="31"/>
      <c r="I68" s="31"/>
      <c r="J68" s="31"/>
    </row>
    <row r="69" spans="2:13" ht="13" hidden="1" x14ac:dyDescent="0.15">
      <c r="D69" s="31"/>
      <c r="E69" s="31"/>
      <c r="F69" s="31"/>
      <c r="G69" s="31"/>
      <c r="H69" s="31"/>
      <c r="I69" s="31"/>
      <c r="J69" s="31"/>
    </row>
    <row r="75" spans="2:13" ht="12.75" customHeight="1" x14ac:dyDescent="0.15"/>
    <row r="76" spans="2:13" ht="12.75" customHeight="1" x14ac:dyDescent="0.15"/>
    <row r="77" spans="2:13" ht="12.75" customHeight="1" x14ac:dyDescent="0.15"/>
    <row r="78" spans="2:13" ht="12.75" customHeight="1" x14ac:dyDescent="0.15"/>
    <row r="79" spans="2:13" ht="12.75" customHeight="1" x14ac:dyDescent="0.15"/>
    <row r="80" spans="2:13"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sheetData>
  <mergeCells count="3">
    <mergeCell ref="D12:M28"/>
    <mergeCell ref="D30:M30"/>
    <mergeCell ref="B65:M65"/>
  </mergeCells>
  <hyperlinks>
    <hyperlink ref="B14" r:id="rId1" xr:uid="{1DCC5273-D16D-412B-8138-2C2F46477F76}"/>
    <hyperlink ref="B19" r:id="rId2" xr:uid="{3F7FF28B-133A-43F3-AB68-C0B660847ECE}"/>
    <hyperlink ref="B24" r:id="rId3" xr:uid="{5802D467-82C9-489D-ADB7-49E772F878D3}"/>
    <hyperlink ref="F32" location="'Total Supply Volume and Channel'!A1" display="Total Supply" xr:uid="{A7144A9C-9E3A-4F58-A8B0-70AAEF665643}"/>
    <hyperlink ref="G32" location="'Consumption-Retail_Foodservice'!A1" display="Consumption Via Retail and Foodservice" xr:uid="{C5F234A0-2226-4003-9EE8-FBCCC04C6501}"/>
    <hyperlink ref="H32" location="'Production Disagg by Brands'!A1" display="Production Disaggregation" xr:uid="{6E162C28-A1B2-40CD-92AB-3526FB5AED58}"/>
    <hyperlink ref="E32" location="Variables!A1" display="Variables" xr:uid="{87C55C61-D9AA-41C0-B2A3-5396FA76ABDD}"/>
    <hyperlink ref="D32" location="Methodology!A1" display="Methodology" xr:uid="{A65BEBFA-5152-40F8-B644-F5A25A056345}"/>
    <hyperlink ref="L32" location="Sources!A1" display="Sources" xr:uid="{BA49F52D-1FC0-4637-A326-4C0285EC76FA}"/>
    <hyperlink ref="J32" location="'Retail Availability'!A1" display="Retail Availability" xr:uid="{77DFB4BC-110F-471F-8EAC-DC82F3CA3BCB}"/>
  </hyperlinks>
  <pageMargins left="0.2" right="0.2" top="0.25" bottom="0.35" header="0.3" footer="0.3"/>
  <pageSetup scale="65" orientation="landscape"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6E22-00E6-4CCA-91A8-6310ABC061D3}">
  <sheetPr>
    <tabColor rgb="FF0070C0"/>
  </sheetPr>
  <dimension ref="B1:BF203"/>
  <sheetViews>
    <sheetView showGridLines="0" tabSelected="1" zoomScale="50" zoomScaleNormal="50" workbookViewId="0">
      <pane ySplit="2" topLeftCell="A3" activePane="bottomLeft" state="frozen"/>
      <selection pane="bottomLeft" activeCell="J21" sqref="J21"/>
    </sheetView>
  </sheetViews>
  <sheetFormatPr baseColWidth="10" defaultColWidth="8.83203125" defaultRowHeight="15" x14ac:dyDescent="0.2"/>
  <cols>
    <col min="1" max="1" width="2" customWidth="1"/>
    <col min="3" max="3" width="15" customWidth="1"/>
    <col min="4" max="5" width="18.5" customWidth="1"/>
    <col min="6" max="7" width="24.5" customWidth="1"/>
    <col min="8" max="8" width="22" customWidth="1"/>
    <col min="9" max="10" width="19.1640625" customWidth="1"/>
    <col min="11" max="11" width="41.83203125" customWidth="1"/>
    <col min="12" max="12" width="19.6640625" customWidth="1"/>
    <col min="13" max="13" width="10.6640625" customWidth="1"/>
    <col min="16" max="16" width="24.1640625" style="82" customWidth="1"/>
    <col min="17" max="17" width="42.83203125" style="82" bestFit="1" customWidth="1"/>
  </cols>
  <sheetData>
    <row r="1" spans="2:58" s="104" customFormat="1" ht="14.5" customHeight="1" x14ac:dyDescent="0.15">
      <c r="B1" s="226" t="s">
        <v>129</v>
      </c>
      <c r="C1" s="226" t="s">
        <v>91</v>
      </c>
      <c r="D1" s="225" t="s">
        <v>269</v>
      </c>
      <c r="E1" s="225" t="s">
        <v>99</v>
      </c>
      <c r="F1" s="225" t="s">
        <v>93</v>
      </c>
      <c r="G1" s="225" t="s">
        <v>105</v>
      </c>
      <c r="H1" s="225" t="s">
        <v>270</v>
      </c>
      <c r="I1" s="225" t="s">
        <v>271</v>
      </c>
      <c r="J1" s="225" t="s">
        <v>111</v>
      </c>
      <c r="K1" s="226" t="s">
        <v>113</v>
      </c>
      <c r="L1" s="226" t="s">
        <v>101</v>
      </c>
      <c r="M1" s="225" t="s">
        <v>115</v>
      </c>
      <c r="N1" s="225" t="s">
        <v>117</v>
      </c>
      <c r="O1" s="224" t="s">
        <v>119</v>
      </c>
      <c r="P1" s="223" t="s">
        <v>123</v>
      </c>
      <c r="Q1" s="223" t="s">
        <v>272</v>
      </c>
    </row>
    <row r="2" spans="2:58" ht="13" customHeight="1" x14ac:dyDescent="0.2"/>
    <row r="3" spans="2:58" x14ac:dyDescent="0.2">
      <c r="B3" s="83">
        <v>1</v>
      </c>
      <c r="C3" s="83" t="s">
        <v>135</v>
      </c>
      <c r="D3" s="83" t="s">
        <v>117</v>
      </c>
      <c r="E3" s="83" t="s">
        <v>136</v>
      </c>
      <c r="F3" s="83" t="s">
        <v>254</v>
      </c>
      <c r="G3" s="83" t="s">
        <v>273</v>
      </c>
      <c r="H3" s="83" t="s">
        <v>135</v>
      </c>
      <c r="I3" s="83" t="s">
        <v>274</v>
      </c>
      <c r="J3" s="83" t="s">
        <v>274</v>
      </c>
      <c r="K3" s="83" t="s">
        <v>275</v>
      </c>
      <c r="L3" s="83" t="s">
        <v>276</v>
      </c>
      <c r="M3" s="83" t="s">
        <v>138</v>
      </c>
      <c r="N3" s="154">
        <f t="shared" ref="N3:N66" si="0">O3*$N$83</f>
        <v>29.81849759832695</v>
      </c>
      <c r="O3" s="39">
        <v>2.72025439300333E-2</v>
      </c>
      <c r="P3" s="105" t="s">
        <v>277</v>
      </c>
      <c r="Q3" s="83" t="s">
        <v>278</v>
      </c>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row>
    <row r="4" spans="2:58" x14ac:dyDescent="0.2">
      <c r="B4" s="83">
        <v>2</v>
      </c>
      <c r="C4" s="83" t="s">
        <v>135</v>
      </c>
      <c r="D4" s="83" t="s">
        <v>117</v>
      </c>
      <c r="E4" s="83" t="s">
        <v>136</v>
      </c>
      <c r="F4" s="83" t="s">
        <v>254</v>
      </c>
      <c r="G4" s="83" t="s">
        <v>279</v>
      </c>
      <c r="H4" s="83" t="s">
        <v>135</v>
      </c>
      <c r="I4" s="83" t="s">
        <v>280</v>
      </c>
      <c r="J4" s="83" t="s">
        <v>280</v>
      </c>
      <c r="K4" s="83" t="s">
        <v>281</v>
      </c>
      <c r="L4" s="83" t="s">
        <v>164</v>
      </c>
      <c r="M4" s="83" t="s">
        <v>138</v>
      </c>
      <c r="N4" s="154">
        <f t="shared" si="0"/>
        <v>0.86777283573154607</v>
      </c>
      <c r="O4" s="39">
        <v>7.91643797861949E-4</v>
      </c>
      <c r="P4" s="105" t="s">
        <v>277</v>
      </c>
      <c r="Q4" s="83" t="s">
        <v>278</v>
      </c>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row>
    <row r="5" spans="2:58" x14ac:dyDescent="0.2">
      <c r="B5" s="83">
        <v>3</v>
      </c>
      <c r="C5" s="83" t="s">
        <v>135</v>
      </c>
      <c r="D5" s="83" t="s">
        <v>117</v>
      </c>
      <c r="E5" s="83" t="s">
        <v>136</v>
      </c>
      <c r="F5" s="83" t="s">
        <v>254</v>
      </c>
      <c r="G5" s="83" t="s">
        <v>282</v>
      </c>
      <c r="H5" s="83" t="s">
        <v>135</v>
      </c>
      <c r="I5" s="83" t="s">
        <v>283</v>
      </c>
      <c r="J5" s="83" t="s">
        <v>283</v>
      </c>
      <c r="K5" s="83" t="s">
        <v>284</v>
      </c>
      <c r="L5" s="83" t="s">
        <v>164</v>
      </c>
      <c r="M5" s="83" t="s">
        <v>138</v>
      </c>
      <c r="N5" s="154">
        <f t="shared" si="0"/>
        <v>4.877224476009611E-2</v>
      </c>
      <c r="O5" s="39">
        <v>4.4493493553051804E-5</v>
      </c>
      <c r="P5" s="105" t="s">
        <v>277</v>
      </c>
      <c r="Q5" s="83" t="s">
        <v>278</v>
      </c>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row>
    <row r="6" spans="2:58" x14ac:dyDescent="0.2">
      <c r="B6" s="83">
        <v>4</v>
      </c>
      <c r="C6" s="83" t="s">
        <v>135</v>
      </c>
      <c r="D6" s="83" t="s">
        <v>117</v>
      </c>
      <c r="E6" s="83" t="s">
        <v>136</v>
      </c>
      <c r="F6" s="83" t="s">
        <v>254</v>
      </c>
      <c r="G6" s="83" t="s">
        <v>285</v>
      </c>
      <c r="H6" s="83" t="s">
        <v>135</v>
      </c>
      <c r="I6" s="83" t="s">
        <v>286</v>
      </c>
      <c r="J6" s="83" t="s">
        <v>286</v>
      </c>
      <c r="K6" s="83" t="s">
        <v>287</v>
      </c>
      <c r="L6" s="83" t="s">
        <v>162</v>
      </c>
      <c r="M6" s="83" t="s">
        <v>138</v>
      </c>
      <c r="N6" s="154">
        <f t="shared" si="0"/>
        <v>0.17589989913477286</v>
      </c>
      <c r="O6" s="39">
        <v>1.6046833740444912E-4</v>
      </c>
      <c r="P6" s="105" t="s">
        <v>277</v>
      </c>
      <c r="Q6" s="83" t="s">
        <v>278</v>
      </c>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row>
    <row r="7" spans="2:58" x14ac:dyDescent="0.2">
      <c r="B7" s="83">
        <v>5</v>
      </c>
      <c r="C7" s="83" t="s">
        <v>135</v>
      </c>
      <c r="D7" s="83" t="s">
        <v>117</v>
      </c>
      <c r="E7" s="83" t="s">
        <v>136</v>
      </c>
      <c r="F7" s="83" t="s">
        <v>254</v>
      </c>
      <c r="G7" s="83" t="s">
        <v>288</v>
      </c>
      <c r="H7" s="83" t="s">
        <v>135</v>
      </c>
      <c r="I7" s="83" t="s">
        <v>289</v>
      </c>
      <c r="J7" s="83" t="s">
        <v>289</v>
      </c>
      <c r="K7" s="83" t="s">
        <v>287</v>
      </c>
      <c r="L7" s="83" t="s">
        <v>162</v>
      </c>
      <c r="M7" s="83" t="s">
        <v>138</v>
      </c>
      <c r="N7" s="154">
        <f t="shared" si="0"/>
        <v>1.3858779931830587</v>
      </c>
      <c r="O7" s="39">
        <v>1.2642959916714172E-3</v>
      </c>
      <c r="P7" s="105" t="s">
        <v>277</v>
      </c>
      <c r="Q7" s="83" t="s">
        <v>278</v>
      </c>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row>
    <row r="8" spans="2:58" x14ac:dyDescent="0.2">
      <c r="B8" s="83">
        <v>6</v>
      </c>
      <c r="C8" s="83" t="s">
        <v>135</v>
      </c>
      <c r="D8" s="83" t="s">
        <v>117</v>
      </c>
      <c r="E8" s="83" t="s">
        <v>136</v>
      </c>
      <c r="F8" s="83" t="s">
        <v>254</v>
      </c>
      <c r="G8" s="83" t="s">
        <v>290</v>
      </c>
      <c r="H8" s="83" t="s">
        <v>135</v>
      </c>
      <c r="I8" s="83" t="s">
        <v>291</v>
      </c>
      <c r="J8" s="83" t="s">
        <v>291</v>
      </c>
      <c r="K8" s="83" t="s">
        <v>287</v>
      </c>
      <c r="L8" s="83" t="s">
        <v>292</v>
      </c>
      <c r="M8" s="83" t="s">
        <v>138</v>
      </c>
      <c r="N8" s="154">
        <f t="shared" si="0"/>
        <v>2.742545942509798</v>
      </c>
      <c r="O8" s="39">
        <v>2.5019445139799141E-3</v>
      </c>
      <c r="P8" s="105" t="s">
        <v>277</v>
      </c>
      <c r="Q8" s="83" t="s">
        <v>278</v>
      </c>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row>
    <row r="9" spans="2:58" x14ac:dyDescent="0.2">
      <c r="B9" s="83">
        <v>7</v>
      </c>
      <c r="C9" s="83" t="s">
        <v>135</v>
      </c>
      <c r="D9" s="83" t="s">
        <v>117</v>
      </c>
      <c r="E9" s="83" t="s">
        <v>136</v>
      </c>
      <c r="F9" s="83" t="s">
        <v>254</v>
      </c>
      <c r="G9" s="83" t="s">
        <v>293</v>
      </c>
      <c r="H9" s="83" t="s">
        <v>135</v>
      </c>
      <c r="I9" s="83" t="s">
        <v>294</v>
      </c>
      <c r="J9" s="83" t="s">
        <v>294</v>
      </c>
      <c r="K9" s="83" t="s">
        <v>295</v>
      </c>
      <c r="L9" s="83" t="s">
        <v>164</v>
      </c>
      <c r="M9" s="83" t="s">
        <v>138</v>
      </c>
      <c r="N9" s="154">
        <f t="shared" si="0"/>
        <v>5.2999972184300512</v>
      </c>
      <c r="O9" s="39">
        <v>4.8350325729183286E-3</v>
      </c>
      <c r="P9" s="105" t="s">
        <v>277</v>
      </c>
      <c r="Q9" s="83" t="s">
        <v>278</v>
      </c>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row>
    <row r="10" spans="2:58" x14ac:dyDescent="0.2">
      <c r="B10" s="83">
        <v>8</v>
      </c>
      <c r="C10" s="83" t="s">
        <v>135</v>
      </c>
      <c r="D10" s="83" t="s">
        <v>117</v>
      </c>
      <c r="E10" s="83" t="s">
        <v>136</v>
      </c>
      <c r="F10" s="83" t="s">
        <v>254</v>
      </c>
      <c r="G10" s="83" t="s">
        <v>296</v>
      </c>
      <c r="H10" s="83" t="s">
        <v>135</v>
      </c>
      <c r="I10" s="83" t="s">
        <v>297</v>
      </c>
      <c r="J10" s="83" t="s">
        <v>297</v>
      </c>
      <c r="K10" s="83" t="s">
        <v>298</v>
      </c>
      <c r="L10" s="83" t="s">
        <v>299</v>
      </c>
      <c r="M10" s="83" t="s">
        <v>138</v>
      </c>
      <c r="N10" s="154">
        <f t="shared" si="0"/>
        <v>1.2941968336340257</v>
      </c>
      <c r="O10" s="39">
        <v>1.180657949145462E-3</v>
      </c>
      <c r="P10" s="105" t="s">
        <v>277</v>
      </c>
      <c r="Q10" s="83" t="s">
        <v>278</v>
      </c>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row>
    <row r="11" spans="2:58" x14ac:dyDescent="0.2">
      <c r="B11" s="83">
        <v>9</v>
      </c>
      <c r="C11" s="83" t="s">
        <v>135</v>
      </c>
      <c r="D11" s="83" t="s">
        <v>117</v>
      </c>
      <c r="E11" s="83" t="s">
        <v>136</v>
      </c>
      <c r="F11" s="83" t="s">
        <v>254</v>
      </c>
      <c r="G11" s="83" t="s">
        <v>300</v>
      </c>
      <c r="H11" s="83" t="s">
        <v>301</v>
      </c>
      <c r="I11" s="83" t="s">
        <v>302</v>
      </c>
      <c r="J11" s="83" t="s">
        <v>302</v>
      </c>
      <c r="K11" s="83" t="s">
        <v>275</v>
      </c>
      <c r="L11" s="83" t="s">
        <v>276</v>
      </c>
      <c r="M11" s="83" t="s">
        <v>138</v>
      </c>
      <c r="N11" s="154">
        <f t="shared" si="0"/>
        <v>5.2769969740431855E-3</v>
      </c>
      <c r="O11" s="39">
        <v>4.8140501221334732E-6</v>
      </c>
      <c r="P11" s="105" t="s">
        <v>277</v>
      </c>
      <c r="Q11" s="83" t="s">
        <v>278</v>
      </c>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row>
    <row r="12" spans="2:58" x14ac:dyDescent="0.2">
      <c r="B12" s="83">
        <v>10</v>
      </c>
      <c r="C12" s="83" t="s">
        <v>135</v>
      </c>
      <c r="D12" s="83" t="s">
        <v>117</v>
      </c>
      <c r="E12" s="83" t="s">
        <v>136</v>
      </c>
      <c r="F12" s="83" t="s">
        <v>254</v>
      </c>
      <c r="G12" s="83" t="s">
        <v>303</v>
      </c>
      <c r="H12" s="83" t="s">
        <v>135</v>
      </c>
      <c r="I12" s="83" t="s">
        <v>304</v>
      </c>
      <c r="J12" s="83" t="s">
        <v>304</v>
      </c>
      <c r="K12" s="83" t="s">
        <v>305</v>
      </c>
      <c r="L12" s="83" t="s">
        <v>276</v>
      </c>
      <c r="M12" s="83" t="s">
        <v>138</v>
      </c>
      <c r="N12" s="154">
        <f t="shared" si="0"/>
        <v>0.31981799842685971</v>
      </c>
      <c r="O12" s="39">
        <v>2.9176061346263476E-4</v>
      </c>
      <c r="P12" s="105" t="s">
        <v>277</v>
      </c>
      <c r="Q12" s="83" t="s">
        <v>278</v>
      </c>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row>
    <row r="13" spans="2:58" x14ac:dyDescent="0.2">
      <c r="B13" s="83">
        <v>11</v>
      </c>
      <c r="C13" s="83" t="s">
        <v>135</v>
      </c>
      <c r="D13" s="83" t="s">
        <v>117</v>
      </c>
      <c r="E13" s="83" t="s">
        <v>136</v>
      </c>
      <c r="F13" s="83" t="s">
        <v>254</v>
      </c>
      <c r="G13" s="83" t="s">
        <v>306</v>
      </c>
      <c r="H13" s="83" t="s">
        <v>307</v>
      </c>
      <c r="I13" s="83" t="s">
        <v>308</v>
      </c>
      <c r="J13" s="83" t="s">
        <v>308</v>
      </c>
      <c r="K13" s="83" t="s">
        <v>309</v>
      </c>
      <c r="L13" s="83" t="s">
        <v>276</v>
      </c>
      <c r="M13" s="83" t="s">
        <v>138</v>
      </c>
      <c r="N13" s="154">
        <f t="shared" si="0"/>
        <v>1.4178597930257448</v>
      </c>
      <c r="O13" s="39">
        <v>1.2934720530176809E-3</v>
      </c>
      <c r="P13" s="105" t="s">
        <v>277</v>
      </c>
      <c r="Q13" s="83" t="s">
        <v>278</v>
      </c>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row>
    <row r="14" spans="2:58" s="187" customFormat="1" x14ac:dyDescent="0.2">
      <c r="B14" s="184">
        <v>12</v>
      </c>
      <c r="C14" s="184" t="s">
        <v>135</v>
      </c>
      <c r="D14" s="184" t="s">
        <v>117</v>
      </c>
      <c r="E14" s="184" t="s">
        <v>136</v>
      </c>
      <c r="F14" s="184" t="s">
        <v>254</v>
      </c>
      <c r="G14" s="184" t="s">
        <v>310</v>
      </c>
      <c r="H14" s="184" t="s">
        <v>135</v>
      </c>
      <c r="I14" s="184" t="s">
        <v>311</v>
      </c>
      <c r="J14" s="184" t="s">
        <v>311</v>
      </c>
      <c r="K14" s="184" t="s">
        <v>275</v>
      </c>
      <c r="L14" s="184" t="s">
        <v>312</v>
      </c>
      <c r="M14" s="184" t="s">
        <v>138</v>
      </c>
      <c r="N14" s="183">
        <f t="shared" si="0"/>
        <v>243.04619428298949</v>
      </c>
      <c r="O14" s="185">
        <v>0.22172394015523386</v>
      </c>
      <c r="P14" s="105" t="s">
        <v>277</v>
      </c>
      <c r="Q14" s="184" t="s">
        <v>278</v>
      </c>
      <c r="R14" s="186"/>
      <c r="S14" s="186"/>
      <c r="T14" s="186"/>
      <c r="U14" s="186"/>
      <c r="V14" s="186"/>
      <c r="W14" s="186"/>
      <c r="X14" s="186"/>
      <c r="Y14" s="186"/>
      <c r="Z14" s="186"/>
      <c r="AA14" s="186"/>
      <c r="AB14" s="186"/>
      <c r="AC14" s="186"/>
      <c r="AD14" s="186"/>
      <c r="AE14" s="186"/>
      <c r="AF14" s="186"/>
      <c r="AG14" s="186"/>
      <c r="AH14" s="186"/>
      <c r="AI14" s="186"/>
      <c r="AJ14" s="186"/>
      <c r="AK14" s="186"/>
      <c r="AL14" s="186"/>
      <c r="AM14" s="186"/>
      <c r="AN14" s="186"/>
      <c r="AO14" s="186"/>
      <c r="AP14" s="186"/>
      <c r="AQ14" s="186"/>
      <c r="AR14" s="186"/>
      <c r="AS14" s="186"/>
      <c r="AT14" s="186"/>
      <c r="AU14" s="186"/>
      <c r="AV14" s="186"/>
      <c r="AW14" s="186"/>
      <c r="AX14" s="186"/>
      <c r="AY14" s="186"/>
      <c r="AZ14" s="186"/>
      <c r="BA14" s="186"/>
      <c r="BB14" s="186"/>
      <c r="BC14" s="186"/>
      <c r="BD14" s="186"/>
      <c r="BE14" s="186"/>
      <c r="BF14" s="186"/>
    </row>
    <row r="15" spans="2:58" x14ac:dyDescent="0.2">
      <c r="B15" s="83">
        <v>13</v>
      </c>
      <c r="C15" s="83" t="s">
        <v>135</v>
      </c>
      <c r="D15" s="83" t="s">
        <v>117</v>
      </c>
      <c r="E15" s="83" t="s">
        <v>136</v>
      </c>
      <c r="F15" s="83" t="s">
        <v>254</v>
      </c>
      <c r="G15" s="83" t="s">
        <v>313</v>
      </c>
      <c r="H15" s="83" t="s">
        <v>135</v>
      </c>
      <c r="I15" s="83" t="s">
        <v>314</v>
      </c>
      <c r="J15" s="83" t="s">
        <v>314</v>
      </c>
      <c r="K15" s="83" t="s">
        <v>312</v>
      </c>
      <c r="L15" s="83" t="s">
        <v>276</v>
      </c>
      <c r="M15" s="83" t="s">
        <v>138</v>
      </c>
      <c r="N15" s="154">
        <f t="shared" si="0"/>
        <v>25.897262422614961</v>
      </c>
      <c r="O15" s="39">
        <v>2.3625315675136847E-2</v>
      </c>
      <c r="P15" s="105" t="s">
        <v>277</v>
      </c>
      <c r="Q15" s="83" t="s">
        <v>278</v>
      </c>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row>
    <row r="16" spans="2:58" x14ac:dyDescent="0.2">
      <c r="B16" s="83">
        <v>14</v>
      </c>
      <c r="C16" s="83" t="s">
        <v>135</v>
      </c>
      <c r="D16" s="83" t="s">
        <v>117</v>
      </c>
      <c r="E16" s="83" t="s">
        <v>136</v>
      </c>
      <c r="F16" s="83" t="s">
        <v>254</v>
      </c>
      <c r="G16" s="83" t="s">
        <v>315</v>
      </c>
      <c r="H16" s="83" t="s">
        <v>315</v>
      </c>
      <c r="I16" s="83" t="s">
        <v>316</v>
      </c>
      <c r="J16" s="83" t="s">
        <v>316</v>
      </c>
      <c r="K16" s="83" t="s">
        <v>317</v>
      </c>
      <c r="L16" s="83" t="s">
        <v>318</v>
      </c>
      <c r="M16" s="83" t="s">
        <v>138</v>
      </c>
      <c r="N16" s="154">
        <f t="shared" si="0"/>
        <v>2.6651499868904978E-2</v>
      </c>
      <c r="O16" s="39">
        <v>2.4313384455219565E-5</v>
      </c>
      <c r="P16" s="105" t="s">
        <v>277</v>
      </c>
      <c r="Q16" s="83" t="s">
        <v>278</v>
      </c>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row>
    <row r="17" spans="2:58" x14ac:dyDescent="0.2">
      <c r="B17" s="83">
        <v>15</v>
      </c>
      <c r="C17" s="83" t="s">
        <v>135</v>
      </c>
      <c r="D17" s="83" t="s">
        <v>117</v>
      </c>
      <c r="E17" s="83" t="s">
        <v>136</v>
      </c>
      <c r="F17" s="83" t="s">
        <v>254</v>
      </c>
      <c r="G17" s="83" t="s">
        <v>319</v>
      </c>
      <c r="H17" s="83" t="s">
        <v>135</v>
      </c>
      <c r="I17" s="83" t="s">
        <v>320</v>
      </c>
      <c r="J17" s="83" t="s">
        <v>320</v>
      </c>
      <c r="K17" s="83" t="s">
        <v>321</v>
      </c>
      <c r="L17" s="83" t="s">
        <v>164</v>
      </c>
      <c r="M17" s="83" t="s">
        <v>138</v>
      </c>
      <c r="N17" s="154">
        <f t="shared" si="0"/>
        <v>1.5668949802926615</v>
      </c>
      <c r="O17" s="39">
        <v>1.4294324988912686E-3</v>
      </c>
      <c r="P17" s="105" t="s">
        <v>277</v>
      </c>
      <c r="Q17" s="83" t="s">
        <v>278</v>
      </c>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row>
    <row r="18" spans="2:58" x14ac:dyDescent="0.2">
      <c r="B18" s="83">
        <v>16</v>
      </c>
      <c r="C18" s="83" t="s">
        <v>135</v>
      </c>
      <c r="D18" s="83" t="s">
        <v>117</v>
      </c>
      <c r="E18" s="83" t="s">
        <v>136</v>
      </c>
      <c r="F18" s="83" t="s">
        <v>254</v>
      </c>
      <c r="G18" s="83" t="s">
        <v>315</v>
      </c>
      <c r="H18" s="83" t="s">
        <v>315</v>
      </c>
      <c r="I18" s="83" t="s">
        <v>322</v>
      </c>
      <c r="J18" s="83" t="s">
        <v>322</v>
      </c>
      <c r="K18" s="83" t="s">
        <v>323</v>
      </c>
      <c r="L18" s="83" t="s">
        <v>276</v>
      </c>
      <c r="M18" s="83" t="s">
        <v>138</v>
      </c>
      <c r="N18" s="154">
        <f t="shared" si="0"/>
        <v>0.1279271993707439</v>
      </c>
      <c r="O18" s="39">
        <v>1.1670424538505391E-4</v>
      </c>
      <c r="P18" s="105" t="s">
        <v>277</v>
      </c>
      <c r="Q18" s="83" t="s">
        <v>278</v>
      </c>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row>
    <row r="19" spans="2:58" x14ac:dyDescent="0.2">
      <c r="B19" s="83">
        <v>17</v>
      </c>
      <c r="C19" s="83" t="s">
        <v>135</v>
      </c>
      <c r="D19" s="83" t="s">
        <v>117</v>
      </c>
      <c r="E19" s="83" t="s">
        <v>136</v>
      </c>
      <c r="F19" s="83" t="s">
        <v>254</v>
      </c>
      <c r="G19" s="83" t="s">
        <v>324</v>
      </c>
      <c r="H19" s="83" t="s">
        <v>301</v>
      </c>
      <c r="I19" s="83" t="s">
        <v>325</v>
      </c>
      <c r="J19" s="83" t="s">
        <v>325</v>
      </c>
      <c r="K19" s="83" t="s">
        <v>309</v>
      </c>
      <c r="L19" s="83" t="s">
        <v>276</v>
      </c>
      <c r="M19" s="83" t="s">
        <v>138</v>
      </c>
      <c r="N19" s="154">
        <f t="shared" si="0"/>
        <v>1.1854587141688935</v>
      </c>
      <c r="O19" s="39">
        <v>1.0814593405681662E-3</v>
      </c>
      <c r="P19" s="105" t="s">
        <v>277</v>
      </c>
      <c r="Q19" s="83" t="s">
        <v>278</v>
      </c>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row>
    <row r="20" spans="2:58" x14ac:dyDescent="0.2">
      <c r="B20" s="83">
        <v>18</v>
      </c>
      <c r="C20" s="83" t="s">
        <v>135</v>
      </c>
      <c r="D20" s="83" t="s">
        <v>117</v>
      </c>
      <c r="E20" s="83" t="s">
        <v>136</v>
      </c>
      <c r="F20" s="83" t="s">
        <v>254</v>
      </c>
      <c r="G20" s="83" t="s">
        <v>315</v>
      </c>
      <c r="H20" s="83" t="s">
        <v>315</v>
      </c>
      <c r="I20" s="83" t="s">
        <v>326</v>
      </c>
      <c r="J20" s="83" t="s">
        <v>326</v>
      </c>
      <c r="K20" s="83" t="s">
        <v>315</v>
      </c>
      <c r="L20" s="83" t="s">
        <v>318</v>
      </c>
      <c r="M20" s="83" t="s">
        <v>138</v>
      </c>
      <c r="N20" s="154">
        <f t="shared" si="0"/>
        <v>9.6094647927323792E-2</v>
      </c>
      <c r="O20" s="39">
        <v>8.766433899173966E-5</v>
      </c>
      <c r="P20" s="105" t="s">
        <v>277</v>
      </c>
      <c r="Q20" s="83" t="s">
        <v>278</v>
      </c>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row>
    <row r="21" spans="2:58" x14ac:dyDescent="0.2">
      <c r="B21" s="83">
        <v>19</v>
      </c>
      <c r="C21" s="83" t="s">
        <v>135</v>
      </c>
      <c r="D21" s="83" t="s">
        <v>117</v>
      </c>
      <c r="E21" s="83" t="s">
        <v>136</v>
      </c>
      <c r="F21" s="83" t="s">
        <v>254</v>
      </c>
      <c r="G21" s="83" t="s">
        <v>327</v>
      </c>
      <c r="H21" s="83" t="s">
        <v>135</v>
      </c>
      <c r="I21" s="83" t="s">
        <v>328</v>
      </c>
      <c r="J21" s="83" t="s">
        <v>328</v>
      </c>
      <c r="K21" s="83" t="s">
        <v>321</v>
      </c>
      <c r="L21" s="83" t="s">
        <v>164</v>
      </c>
      <c r="M21" s="83" t="s">
        <v>138</v>
      </c>
      <c r="N21" s="154">
        <f t="shared" si="0"/>
        <v>89.482640012747339</v>
      </c>
      <c r="O21" s="39">
        <v>8.1632397403506002E-2</v>
      </c>
      <c r="P21" s="105" t="s">
        <v>277</v>
      </c>
      <c r="Q21" s="83" t="s">
        <v>278</v>
      </c>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row>
    <row r="22" spans="2:58" s="187" customFormat="1" x14ac:dyDescent="0.2">
      <c r="B22" s="184">
        <v>20</v>
      </c>
      <c r="C22" s="184" t="s">
        <v>135</v>
      </c>
      <c r="D22" s="184" t="s">
        <v>117</v>
      </c>
      <c r="E22" s="184" t="s">
        <v>136</v>
      </c>
      <c r="F22" s="184" t="s">
        <v>254</v>
      </c>
      <c r="G22" s="184" t="s">
        <v>327</v>
      </c>
      <c r="H22" s="184" t="s">
        <v>135</v>
      </c>
      <c r="I22" s="184" t="s">
        <v>329</v>
      </c>
      <c r="J22" s="184" t="s">
        <v>329</v>
      </c>
      <c r="K22" s="184" t="s">
        <v>275</v>
      </c>
      <c r="L22" s="184" t="s">
        <v>312</v>
      </c>
      <c r="M22" s="184" t="s">
        <v>138</v>
      </c>
      <c r="N22" s="183">
        <f t="shared" si="0"/>
        <v>42.59196449189605</v>
      </c>
      <c r="O22" s="185">
        <v>3.8855404479608245E-2</v>
      </c>
      <c r="P22" s="105" t="s">
        <v>277</v>
      </c>
      <c r="Q22" s="184" t="s">
        <v>278</v>
      </c>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row>
    <row r="23" spans="2:58" x14ac:dyDescent="0.2">
      <c r="B23" s="83">
        <v>21</v>
      </c>
      <c r="C23" s="83" t="s">
        <v>135</v>
      </c>
      <c r="D23" s="83" t="s">
        <v>117</v>
      </c>
      <c r="E23" s="83" t="s">
        <v>136</v>
      </c>
      <c r="F23" s="83" t="s">
        <v>254</v>
      </c>
      <c r="G23" s="83" t="s">
        <v>273</v>
      </c>
      <c r="H23" s="83" t="s">
        <v>135</v>
      </c>
      <c r="I23" s="83" t="s">
        <v>330</v>
      </c>
      <c r="J23" s="83" t="s">
        <v>330</v>
      </c>
      <c r="K23" s="83" t="s">
        <v>331</v>
      </c>
      <c r="L23" s="83" t="s">
        <v>164</v>
      </c>
      <c r="M23" s="83" t="s">
        <v>138</v>
      </c>
      <c r="N23" s="154">
        <f t="shared" si="0"/>
        <v>0.460537917734678</v>
      </c>
      <c r="O23" s="39">
        <v>4.2013528338619404E-4</v>
      </c>
      <c r="P23" s="105" t="s">
        <v>277</v>
      </c>
      <c r="Q23" s="83" t="s">
        <v>278</v>
      </c>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row>
    <row r="24" spans="2:58" x14ac:dyDescent="0.2">
      <c r="B24" s="83">
        <v>22</v>
      </c>
      <c r="C24" s="83" t="s">
        <v>135</v>
      </c>
      <c r="D24" s="83" t="s">
        <v>117</v>
      </c>
      <c r="E24" s="83" t="s">
        <v>136</v>
      </c>
      <c r="F24" s="83" t="s">
        <v>254</v>
      </c>
      <c r="G24" s="83" t="s">
        <v>332</v>
      </c>
      <c r="H24" s="83" t="s">
        <v>135</v>
      </c>
      <c r="I24" s="83" t="s">
        <v>333</v>
      </c>
      <c r="J24" s="83" t="s">
        <v>333</v>
      </c>
      <c r="K24" s="83" t="s">
        <v>334</v>
      </c>
      <c r="L24" s="83" t="s">
        <v>164</v>
      </c>
      <c r="M24" s="83" t="s">
        <v>138</v>
      </c>
      <c r="N24" s="154">
        <f t="shared" si="0"/>
        <v>3.7226815016886475E-2</v>
      </c>
      <c r="O24" s="39">
        <v>3.3960935407050686E-5</v>
      </c>
      <c r="P24" s="105" t="s">
        <v>277</v>
      </c>
      <c r="Q24" s="83" t="s">
        <v>278</v>
      </c>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row>
    <row r="25" spans="2:58" x14ac:dyDescent="0.2">
      <c r="B25" s="83">
        <v>23</v>
      </c>
      <c r="C25" s="83" t="s">
        <v>135</v>
      </c>
      <c r="D25" s="83" t="s">
        <v>117</v>
      </c>
      <c r="E25" s="83" t="s">
        <v>136</v>
      </c>
      <c r="F25" s="83" t="s">
        <v>254</v>
      </c>
      <c r="G25" s="83" t="s">
        <v>335</v>
      </c>
      <c r="H25" s="83" t="s">
        <v>135</v>
      </c>
      <c r="I25" s="83" t="s">
        <v>336</v>
      </c>
      <c r="J25" s="83" t="s">
        <v>336</v>
      </c>
      <c r="K25" s="83" t="s">
        <v>321</v>
      </c>
      <c r="L25" s="83" t="s">
        <v>164</v>
      </c>
      <c r="M25" s="83" t="s">
        <v>138</v>
      </c>
      <c r="N25" s="154">
        <f t="shared" si="0"/>
        <v>28.241448396584243</v>
      </c>
      <c r="O25" s="39">
        <v>2.5763848031664597E-2</v>
      </c>
      <c r="P25" s="105" t="s">
        <v>277</v>
      </c>
      <c r="Q25" s="83" t="s">
        <v>278</v>
      </c>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row>
    <row r="26" spans="2:58" x14ac:dyDescent="0.2">
      <c r="B26" s="83">
        <v>24</v>
      </c>
      <c r="C26" s="83" t="s">
        <v>135</v>
      </c>
      <c r="D26" s="83" t="s">
        <v>117</v>
      </c>
      <c r="E26" s="83" t="s">
        <v>136</v>
      </c>
      <c r="F26" s="83" t="s">
        <v>254</v>
      </c>
      <c r="G26" s="83" t="s">
        <v>337</v>
      </c>
      <c r="H26" s="83" t="s">
        <v>338</v>
      </c>
      <c r="I26" s="83" t="s">
        <v>339</v>
      </c>
      <c r="J26" s="83" t="s">
        <v>339</v>
      </c>
      <c r="K26" s="83" t="s">
        <v>276</v>
      </c>
      <c r="L26" s="83" t="s">
        <v>276</v>
      </c>
      <c r="M26" s="83" t="s">
        <v>138</v>
      </c>
      <c r="N26" s="154">
        <f t="shared" si="0"/>
        <v>3.6246039821710769</v>
      </c>
      <c r="O26" s="39">
        <v>3.3066202859098606E-3</v>
      </c>
      <c r="P26" s="105" t="s">
        <v>277</v>
      </c>
      <c r="Q26" s="83" t="s">
        <v>278</v>
      </c>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row>
    <row r="27" spans="2:58" x14ac:dyDescent="0.2">
      <c r="B27" s="83">
        <v>25</v>
      </c>
      <c r="C27" s="83" t="s">
        <v>135</v>
      </c>
      <c r="D27" s="83" t="s">
        <v>117</v>
      </c>
      <c r="E27" s="83" t="s">
        <v>136</v>
      </c>
      <c r="F27" s="83" t="s">
        <v>254</v>
      </c>
      <c r="G27" s="83" t="s">
        <v>315</v>
      </c>
      <c r="H27" s="83" t="s">
        <v>315</v>
      </c>
      <c r="I27" s="83" t="s">
        <v>340</v>
      </c>
      <c r="J27" s="83" t="s">
        <v>340</v>
      </c>
      <c r="K27" s="83" t="s">
        <v>341</v>
      </c>
      <c r="L27" s="83" t="s">
        <v>276</v>
      </c>
      <c r="M27" s="83" t="s">
        <v>138</v>
      </c>
      <c r="N27" s="154">
        <f t="shared" si="0"/>
        <v>0.26651499868904976</v>
      </c>
      <c r="O27" s="39">
        <v>2.4313384455219563E-4</v>
      </c>
      <c r="P27" s="105" t="s">
        <v>277</v>
      </c>
      <c r="Q27" s="83" t="s">
        <v>278</v>
      </c>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row>
    <row r="28" spans="2:58" x14ac:dyDescent="0.2">
      <c r="B28" s="83">
        <v>26</v>
      </c>
      <c r="C28" s="83" t="s">
        <v>135</v>
      </c>
      <c r="D28" s="83" t="s">
        <v>117</v>
      </c>
      <c r="E28" s="83" t="s">
        <v>136</v>
      </c>
      <c r="F28" s="83" t="s">
        <v>254</v>
      </c>
      <c r="G28" s="83" t="s">
        <v>342</v>
      </c>
      <c r="H28" s="83" t="s">
        <v>135</v>
      </c>
      <c r="I28" s="83" t="s">
        <v>343</v>
      </c>
      <c r="J28" s="83" t="s">
        <v>343</v>
      </c>
      <c r="K28" s="83" t="s">
        <v>344</v>
      </c>
      <c r="L28" s="83" t="s">
        <v>276</v>
      </c>
      <c r="M28" s="83" t="s">
        <v>138</v>
      </c>
      <c r="N28" s="154">
        <f t="shared" si="0"/>
        <v>10.340781949135131</v>
      </c>
      <c r="O28" s="39">
        <v>9.4335931686251907E-3</v>
      </c>
      <c r="P28" s="105" t="s">
        <v>277</v>
      </c>
      <c r="Q28" s="83" t="s">
        <v>278</v>
      </c>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row>
    <row r="29" spans="2:58" x14ac:dyDescent="0.2">
      <c r="B29" s="83">
        <v>27</v>
      </c>
      <c r="C29" s="83" t="s">
        <v>135</v>
      </c>
      <c r="D29" s="83" t="s">
        <v>117</v>
      </c>
      <c r="E29" s="83" t="s">
        <v>136</v>
      </c>
      <c r="F29" s="83" t="s">
        <v>254</v>
      </c>
      <c r="G29" s="83" t="s">
        <v>345</v>
      </c>
      <c r="H29" s="83" t="s">
        <v>346</v>
      </c>
      <c r="I29" s="83" t="s">
        <v>347</v>
      </c>
      <c r="J29" s="83" t="s">
        <v>347</v>
      </c>
      <c r="K29" s="83" t="s">
        <v>348</v>
      </c>
      <c r="L29" s="83" t="s">
        <v>276</v>
      </c>
      <c r="M29" s="83" t="s">
        <v>138</v>
      </c>
      <c r="N29" s="154">
        <f t="shared" si="0"/>
        <v>0.35393191825905812</v>
      </c>
      <c r="O29" s="39">
        <v>3.2288174556531583E-4</v>
      </c>
      <c r="P29" s="105" t="s">
        <v>277</v>
      </c>
      <c r="Q29" s="83" t="s">
        <v>278</v>
      </c>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row>
    <row r="30" spans="2:58" x14ac:dyDescent="0.2">
      <c r="B30" s="83">
        <v>28</v>
      </c>
      <c r="C30" s="83" t="s">
        <v>135</v>
      </c>
      <c r="D30" s="83" t="s">
        <v>117</v>
      </c>
      <c r="E30" s="83" t="s">
        <v>136</v>
      </c>
      <c r="F30" s="83" t="s">
        <v>254</v>
      </c>
      <c r="G30" s="83" t="s">
        <v>349</v>
      </c>
      <c r="H30" s="83" t="s">
        <v>346</v>
      </c>
      <c r="I30" s="83" t="s">
        <v>350</v>
      </c>
      <c r="J30" s="83" t="s">
        <v>350</v>
      </c>
      <c r="K30" s="83" t="s">
        <v>351</v>
      </c>
      <c r="L30" s="83" t="s">
        <v>352</v>
      </c>
      <c r="M30" s="83" t="s">
        <v>138</v>
      </c>
      <c r="N30" s="154">
        <f t="shared" si="0"/>
        <v>1.1694678142475503</v>
      </c>
      <c r="O30" s="39">
        <v>1.0668713098950344E-3</v>
      </c>
      <c r="P30" s="105" t="s">
        <v>277</v>
      </c>
      <c r="Q30" s="83" t="s">
        <v>278</v>
      </c>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row>
    <row r="31" spans="2:58" x14ac:dyDescent="0.2">
      <c r="B31" s="83">
        <v>29</v>
      </c>
      <c r="C31" s="83" t="s">
        <v>135</v>
      </c>
      <c r="D31" s="83" t="s">
        <v>117</v>
      </c>
      <c r="E31" s="83" t="s">
        <v>136</v>
      </c>
      <c r="F31" s="83" t="s">
        <v>254</v>
      </c>
      <c r="G31" s="83" t="s">
        <v>353</v>
      </c>
      <c r="H31" s="83" t="s">
        <v>301</v>
      </c>
      <c r="I31" s="83" t="s">
        <v>354</v>
      </c>
      <c r="J31" s="83" t="s">
        <v>354</v>
      </c>
      <c r="K31" s="83" t="s">
        <v>275</v>
      </c>
      <c r="L31" s="83" t="s">
        <v>355</v>
      </c>
      <c r="M31" s="83" t="s">
        <v>138</v>
      </c>
      <c r="N31" s="154">
        <f t="shared" si="0"/>
        <v>2.6651499868904978E-2</v>
      </c>
      <c r="O31" s="39">
        <v>2.4313384455219565E-5</v>
      </c>
      <c r="P31" s="105" t="s">
        <v>277</v>
      </c>
      <c r="Q31" s="83" t="s">
        <v>278</v>
      </c>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row>
    <row r="32" spans="2:58" x14ac:dyDescent="0.2">
      <c r="B32" s="83">
        <v>30</v>
      </c>
      <c r="C32" s="83" t="s">
        <v>135</v>
      </c>
      <c r="D32" s="83" t="s">
        <v>117</v>
      </c>
      <c r="E32" s="83" t="s">
        <v>136</v>
      </c>
      <c r="F32" s="83" t="s">
        <v>254</v>
      </c>
      <c r="G32" s="83" t="s">
        <v>356</v>
      </c>
      <c r="H32" s="83" t="s">
        <v>135</v>
      </c>
      <c r="I32" s="83" t="s">
        <v>357</v>
      </c>
      <c r="J32" s="83" t="s">
        <v>357</v>
      </c>
      <c r="K32" s="83" t="s">
        <v>315</v>
      </c>
      <c r="L32" s="83" t="s">
        <v>276</v>
      </c>
      <c r="M32" s="83" t="s">
        <v>138</v>
      </c>
      <c r="N32" s="154">
        <f t="shared" si="0"/>
        <v>2.6651499868904978E-2</v>
      </c>
      <c r="O32" s="39">
        <v>2.4313384455219565E-5</v>
      </c>
      <c r="P32" s="105" t="s">
        <v>277</v>
      </c>
      <c r="Q32" s="83" t="s">
        <v>278</v>
      </c>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row>
    <row r="33" spans="2:58" x14ac:dyDescent="0.2">
      <c r="B33" s="83">
        <v>31</v>
      </c>
      <c r="C33" s="83" t="s">
        <v>135</v>
      </c>
      <c r="D33" s="83" t="s">
        <v>117</v>
      </c>
      <c r="E33" s="83" t="s">
        <v>136</v>
      </c>
      <c r="F33" s="83" t="s">
        <v>254</v>
      </c>
      <c r="G33" s="83" t="s">
        <v>358</v>
      </c>
      <c r="H33" s="83" t="s">
        <v>135</v>
      </c>
      <c r="I33" s="83" t="s">
        <v>359</v>
      </c>
      <c r="J33" s="83" t="s">
        <v>359</v>
      </c>
      <c r="K33" s="83" t="s">
        <v>360</v>
      </c>
      <c r="L33" s="83" t="s">
        <v>164</v>
      </c>
      <c r="M33" s="83" t="s">
        <v>138</v>
      </c>
      <c r="N33" s="154">
        <f t="shared" si="0"/>
        <v>0.42642399790247965</v>
      </c>
      <c r="O33" s="39">
        <v>3.8901415128351303E-4</v>
      </c>
      <c r="P33" s="105" t="s">
        <v>277</v>
      </c>
      <c r="Q33" s="83" t="s">
        <v>278</v>
      </c>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row>
    <row r="34" spans="2:58" x14ac:dyDescent="0.2">
      <c r="B34" s="83">
        <v>32</v>
      </c>
      <c r="C34" s="83" t="s">
        <v>135</v>
      </c>
      <c r="D34" s="83" t="s">
        <v>117</v>
      </c>
      <c r="E34" s="83" t="s">
        <v>136</v>
      </c>
      <c r="F34" s="83" t="s">
        <v>254</v>
      </c>
      <c r="G34" s="83" t="s">
        <v>361</v>
      </c>
      <c r="H34" s="83" t="s">
        <v>346</v>
      </c>
      <c r="I34" s="83" t="s">
        <v>362</v>
      </c>
      <c r="J34" s="83" t="s">
        <v>362</v>
      </c>
      <c r="K34" s="83" t="s">
        <v>363</v>
      </c>
      <c r="L34" s="83" t="s">
        <v>355</v>
      </c>
      <c r="M34" s="83" t="s">
        <v>138</v>
      </c>
      <c r="N34" s="154">
        <f t="shared" si="0"/>
        <v>2.8533095759649671</v>
      </c>
      <c r="O34" s="39">
        <v>2.6029909397758066E-3</v>
      </c>
      <c r="P34" s="105" t="s">
        <v>277</v>
      </c>
      <c r="Q34" s="83" t="s">
        <v>278</v>
      </c>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row>
    <row r="35" spans="2:58" x14ac:dyDescent="0.2">
      <c r="B35" s="83">
        <v>33</v>
      </c>
      <c r="C35" s="83" t="s">
        <v>135</v>
      </c>
      <c r="D35" s="83" t="s">
        <v>117</v>
      </c>
      <c r="E35" s="83" t="s">
        <v>136</v>
      </c>
      <c r="F35" s="83" t="s">
        <v>254</v>
      </c>
      <c r="G35" s="83" t="s">
        <v>361</v>
      </c>
      <c r="H35" s="83" t="s">
        <v>346</v>
      </c>
      <c r="I35" s="83" t="s">
        <v>364</v>
      </c>
      <c r="J35" s="83" t="s">
        <v>364</v>
      </c>
      <c r="K35" s="83" t="s">
        <v>365</v>
      </c>
      <c r="L35" s="83" t="s">
        <v>355</v>
      </c>
      <c r="M35" s="83" t="s">
        <v>138</v>
      </c>
      <c r="N35" s="154">
        <f t="shared" si="0"/>
        <v>0.38378159811223167</v>
      </c>
      <c r="O35" s="39">
        <v>3.501127361551617E-4</v>
      </c>
      <c r="P35" s="105" t="s">
        <v>277</v>
      </c>
      <c r="Q35" s="83" t="s">
        <v>278</v>
      </c>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row>
    <row r="36" spans="2:58" x14ac:dyDescent="0.2">
      <c r="B36" s="83">
        <v>34</v>
      </c>
      <c r="C36" s="83" t="s">
        <v>135</v>
      </c>
      <c r="D36" s="83" t="s">
        <v>117</v>
      </c>
      <c r="E36" s="83" t="s">
        <v>136</v>
      </c>
      <c r="F36" s="184" t="s">
        <v>254</v>
      </c>
      <c r="G36" s="184" t="s">
        <v>279</v>
      </c>
      <c r="H36" s="184" t="s">
        <v>135</v>
      </c>
      <c r="I36" s="184" t="s">
        <v>366</v>
      </c>
      <c r="J36" s="184" t="s">
        <v>366</v>
      </c>
      <c r="K36" s="184" t="s">
        <v>275</v>
      </c>
      <c r="L36" s="184" t="s">
        <v>276</v>
      </c>
      <c r="M36" s="184" t="s">
        <v>138</v>
      </c>
      <c r="N36" s="183">
        <f t="shared" si="0"/>
        <v>133.51828960104208</v>
      </c>
      <c r="O36" s="39">
        <v>0.12180483360566902</v>
      </c>
      <c r="P36" s="105" t="s">
        <v>277</v>
      </c>
      <c r="Q36" s="83" t="s">
        <v>278</v>
      </c>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row>
    <row r="37" spans="2:58" x14ac:dyDescent="0.2">
      <c r="B37" s="83">
        <v>35</v>
      </c>
      <c r="C37" s="83" t="s">
        <v>135</v>
      </c>
      <c r="D37" s="83" t="s">
        <v>117</v>
      </c>
      <c r="E37" s="83" t="s">
        <v>136</v>
      </c>
      <c r="F37" s="83" t="s">
        <v>254</v>
      </c>
      <c r="G37" s="83" t="s">
        <v>367</v>
      </c>
      <c r="H37" s="83" t="s">
        <v>368</v>
      </c>
      <c r="I37" s="83" t="s">
        <v>369</v>
      </c>
      <c r="J37" s="83" t="s">
        <v>369</v>
      </c>
      <c r="K37" s="83" t="s">
        <v>275</v>
      </c>
      <c r="L37" s="83" t="s">
        <v>370</v>
      </c>
      <c r="M37" s="83" t="s">
        <v>138</v>
      </c>
      <c r="N37" s="154">
        <f t="shared" si="0"/>
        <v>3.1342163845832252</v>
      </c>
      <c r="O37" s="39">
        <v>2.8592540119338206E-3</v>
      </c>
      <c r="P37" s="105" t="s">
        <v>277</v>
      </c>
      <c r="Q37" s="83" t="s">
        <v>278</v>
      </c>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row>
    <row r="38" spans="2:58" x14ac:dyDescent="0.2">
      <c r="B38" s="83">
        <v>36</v>
      </c>
      <c r="C38" s="83" t="s">
        <v>135</v>
      </c>
      <c r="D38" s="83" t="s">
        <v>117</v>
      </c>
      <c r="E38" s="83" t="s">
        <v>136</v>
      </c>
      <c r="F38" s="184" t="s">
        <v>254</v>
      </c>
      <c r="G38" s="184" t="s">
        <v>310</v>
      </c>
      <c r="H38" s="184" t="s">
        <v>135</v>
      </c>
      <c r="I38" s="184" t="s">
        <v>371</v>
      </c>
      <c r="J38" s="184" t="s">
        <v>371</v>
      </c>
      <c r="K38" s="184" t="s">
        <v>312</v>
      </c>
      <c r="L38" s="184" t="s">
        <v>276</v>
      </c>
      <c r="M38" s="184" t="s">
        <v>138</v>
      </c>
      <c r="N38" s="183">
        <f t="shared" si="0"/>
        <v>14.990109449765734</v>
      </c>
      <c r="O38" s="39">
        <v>1.3675038773453788E-2</v>
      </c>
      <c r="P38" s="105" t="s">
        <v>277</v>
      </c>
      <c r="Q38" s="83" t="s">
        <v>278</v>
      </c>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row>
    <row r="39" spans="2:58" x14ac:dyDescent="0.2">
      <c r="B39" s="83">
        <v>37</v>
      </c>
      <c r="C39" s="83" t="s">
        <v>135</v>
      </c>
      <c r="D39" s="83" t="s">
        <v>117</v>
      </c>
      <c r="E39" s="83" t="s">
        <v>136</v>
      </c>
      <c r="F39" s="83" t="s">
        <v>254</v>
      </c>
      <c r="G39" s="83" t="s">
        <v>372</v>
      </c>
      <c r="H39" s="83" t="s">
        <v>301</v>
      </c>
      <c r="I39" s="83" t="s">
        <v>373</v>
      </c>
      <c r="J39" s="83" t="s">
        <v>373</v>
      </c>
      <c r="K39" s="83" t="s">
        <v>275</v>
      </c>
      <c r="L39" s="83" t="s">
        <v>276</v>
      </c>
      <c r="M39" s="83" t="s">
        <v>138</v>
      </c>
      <c r="N39" s="154">
        <f t="shared" si="0"/>
        <v>7.9954499606714927E-2</v>
      </c>
      <c r="O39" s="39">
        <v>7.294015336565869E-5</v>
      </c>
      <c r="P39" s="105" t="s">
        <v>277</v>
      </c>
      <c r="Q39" s="83" t="s">
        <v>278</v>
      </c>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row>
    <row r="40" spans="2:58" x14ac:dyDescent="0.2">
      <c r="B40" s="83">
        <v>38</v>
      </c>
      <c r="C40" s="83" t="s">
        <v>135</v>
      </c>
      <c r="D40" s="83" t="s">
        <v>117</v>
      </c>
      <c r="E40" s="83" t="s">
        <v>136</v>
      </c>
      <c r="F40" s="83" t="s">
        <v>254</v>
      </c>
      <c r="G40" s="83" t="s">
        <v>315</v>
      </c>
      <c r="H40" s="83" t="s">
        <v>315</v>
      </c>
      <c r="I40" s="83" t="s">
        <v>374</v>
      </c>
      <c r="J40" s="83" t="s">
        <v>374</v>
      </c>
      <c r="K40" s="83" t="s">
        <v>375</v>
      </c>
      <c r="L40" s="83" t="s">
        <v>318</v>
      </c>
      <c r="M40" s="83" t="s">
        <v>138</v>
      </c>
      <c r="N40" s="154">
        <f t="shared" si="0"/>
        <v>4.2642399790247962E-2</v>
      </c>
      <c r="O40" s="39">
        <v>3.8901415128351303E-5</v>
      </c>
      <c r="P40" s="105" t="s">
        <v>277</v>
      </c>
      <c r="Q40" s="83" t="s">
        <v>278</v>
      </c>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row>
    <row r="41" spans="2:58" x14ac:dyDescent="0.2">
      <c r="B41" s="83">
        <v>39</v>
      </c>
      <c r="C41" s="83" t="s">
        <v>135</v>
      </c>
      <c r="D41" s="83" t="s">
        <v>117</v>
      </c>
      <c r="E41" s="83" t="s">
        <v>136</v>
      </c>
      <c r="F41" s="83" t="s">
        <v>254</v>
      </c>
      <c r="G41" s="83" t="s">
        <v>315</v>
      </c>
      <c r="H41" s="83" t="s">
        <v>315</v>
      </c>
      <c r="I41" s="83" t="s">
        <v>376</v>
      </c>
      <c r="J41" s="83" t="s">
        <v>376</v>
      </c>
      <c r="K41" s="83" t="s">
        <v>309</v>
      </c>
      <c r="L41" s="83" t="s">
        <v>377</v>
      </c>
      <c r="M41" s="83" t="s">
        <v>138</v>
      </c>
      <c r="N41" s="154">
        <f t="shared" si="0"/>
        <v>5.3302999737809956E-2</v>
      </c>
      <c r="O41" s="39">
        <v>4.8626768910439129E-5</v>
      </c>
      <c r="P41" s="105" t="s">
        <v>277</v>
      </c>
      <c r="Q41" s="83" t="s">
        <v>278</v>
      </c>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row>
    <row r="42" spans="2:58" x14ac:dyDescent="0.2">
      <c r="B42" s="83">
        <v>40</v>
      </c>
      <c r="C42" s="83" t="s">
        <v>135</v>
      </c>
      <c r="D42" s="83" t="s">
        <v>117</v>
      </c>
      <c r="E42" s="83" t="s">
        <v>136</v>
      </c>
      <c r="F42" s="83" t="s">
        <v>254</v>
      </c>
      <c r="G42" s="83" t="s">
        <v>378</v>
      </c>
      <c r="H42" s="83" t="s">
        <v>135</v>
      </c>
      <c r="I42" s="83" t="s">
        <v>379</v>
      </c>
      <c r="J42" s="83" t="s">
        <v>379</v>
      </c>
      <c r="K42" s="83" t="s">
        <v>380</v>
      </c>
      <c r="L42" s="83" t="s">
        <v>276</v>
      </c>
      <c r="M42" s="83" t="s">
        <v>138</v>
      </c>
      <c r="N42" s="154">
        <f t="shared" si="0"/>
        <v>0.79954499606714924</v>
      </c>
      <c r="O42" s="39">
        <v>7.2940153365658688E-4</v>
      </c>
      <c r="P42" s="105" t="s">
        <v>277</v>
      </c>
      <c r="Q42" s="83" t="s">
        <v>278</v>
      </c>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row>
    <row r="43" spans="2:58" x14ac:dyDescent="0.2">
      <c r="B43" s="83">
        <v>41</v>
      </c>
      <c r="C43" s="83" t="s">
        <v>135</v>
      </c>
      <c r="D43" s="83" t="s">
        <v>117</v>
      </c>
      <c r="E43" s="83" t="s">
        <v>136</v>
      </c>
      <c r="F43" s="83" t="s">
        <v>254</v>
      </c>
      <c r="G43" s="83" t="s">
        <v>381</v>
      </c>
      <c r="H43" s="83" t="s">
        <v>301</v>
      </c>
      <c r="I43" s="83" t="s">
        <v>382</v>
      </c>
      <c r="J43" s="83" t="s">
        <v>382</v>
      </c>
      <c r="K43" s="83" t="s">
        <v>383</v>
      </c>
      <c r="L43" s="83" t="s">
        <v>276</v>
      </c>
      <c r="M43" s="83" t="s">
        <v>138</v>
      </c>
      <c r="N43" s="154">
        <f t="shared" si="0"/>
        <v>2.7877468862874606</v>
      </c>
      <c r="O43" s="39">
        <v>2.5431800140159663E-3</v>
      </c>
      <c r="P43" s="105" t="s">
        <v>277</v>
      </c>
      <c r="Q43" s="83" t="s">
        <v>278</v>
      </c>
    </row>
    <row r="44" spans="2:58" x14ac:dyDescent="0.2">
      <c r="B44" s="83">
        <v>42</v>
      </c>
      <c r="C44" s="83" t="s">
        <v>135</v>
      </c>
      <c r="D44" s="83" t="s">
        <v>117</v>
      </c>
      <c r="E44" s="83" t="s">
        <v>136</v>
      </c>
      <c r="F44" s="83" t="s">
        <v>254</v>
      </c>
      <c r="G44" s="83" t="s">
        <v>290</v>
      </c>
      <c r="H44" s="83" t="s">
        <v>135</v>
      </c>
      <c r="I44" s="83" t="s">
        <v>384</v>
      </c>
      <c r="J44" s="83" t="s">
        <v>384</v>
      </c>
      <c r="K44" s="83" t="s">
        <v>162</v>
      </c>
      <c r="L44" s="83" t="s">
        <v>162</v>
      </c>
      <c r="M44" s="83" t="s">
        <v>138</v>
      </c>
      <c r="N44" s="154">
        <f t="shared" si="0"/>
        <v>6.609571967488434E-2</v>
      </c>
      <c r="O44" s="39">
        <v>6.0297193448944515E-5</v>
      </c>
      <c r="P44" s="105" t="s">
        <v>277</v>
      </c>
      <c r="Q44" s="83" t="s">
        <v>278</v>
      </c>
    </row>
    <row r="45" spans="2:58" x14ac:dyDescent="0.2">
      <c r="B45" s="83">
        <v>43</v>
      </c>
      <c r="C45" s="83" t="s">
        <v>135</v>
      </c>
      <c r="D45" s="83" t="s">
        <v>117</v>
      </c>
      <c r="E45" s="83" t="s">
        <v>136</v>
      </c>
      <c r="F45" s="83" t="s">
        <v>254</v>
      </c>
      <c r="G45" s="83" t="s">
        <v>385</v>
      </c>
      <c r="H45" s="83" t="s">
        <v>386</v>
      </c>
      <c r="I45" s="83" t="s">
        <v>387</v>
      </c>
      <c r="J45" s="83" t="s">
        <v>387</v>
      </c>
      <c r="K45" s="83" t="s">
        <v>388</v>
      </c>
      <c r="L45" s="83" t="s">
        <v>352</v>
      </c>
      <c r="M45" s="83" t="s">
        <v>138</v>
      </c>
      <c r="N45" s="154">
        <f t="shared" si="0"/>
        <v>0.49465183756687636</v>
      </c>
      <c r="O45" s="39">
        <v>4.5125641548887511E-4</v>
      </c>
      <c r="P45" s="105" t="s">
        <v>277</v>
      </c>
      <c r="Q45" s="83" t="s">
        <v>278</v>
      </c>
    </row>
    <row r="46" spans="2:58" x14ac:dyDescent="0.2">
      <c r="B46" s="83">
        <v>44</v>
      </c>
      <c r="C46" s="83" t="s">
        <v>135</v>
      </c>
      <c r="D46" s="83" t="s">
        <v>117</v>
      </c>
      <c r="E46" s="83" t="s">
        <v>136</v>
      </c>
      <c r="F46" s="83" t="s">
        <v>254</v>
      </c>
      <c r="G46" s="83" t="s">
        <v>389</v>
      </c>
      <c r="H46" s="83" t="s">
        <v>390</v>
      </c>
      <c r="I46" s="83" t="s">
        <v>391</v>
      </c>
      <c r="J46" s="83" t="s">
        <v>391</v>
      </c>
      <c r="K46" s="83" t="s">
        <v>309</v>
      </c>
      <c r="L46" s="83" t="s">
        <v>276</v>
      </c>
      <c r="M46" s="83" t="s">
        <v>138</v>
      </c>
      <c r="N46" s="154">
        <f t="shared" si="0"/>
        <v>0.13325749934452488</v>
      </c>
      <c r="O46" s="39">
        <v>1.2156692227609781E-4</v>
      </c>
      <c r="P46" s="105" t="s">
        <v>277</v>
      </c>
      <c r="Q46" s="83" t="s">
        <v>278</v>
      </c>
    </row>
    <row r="47" spans="2:58" x14ac:dyDescent="0.2">
      <c r="B47" s="83">
        <v>45</v>
      </c>
      <c r="C47" s="83" t="s">
        <v>135</v>
      </c>
      <c r="D47" s="83" t="s">
        <v>117</v>
      </c>
      <c r="E47" s="83" t="s">
        <v>136</v>
      </c>
      <c r="F47" s="83" t="s">
        <v>254</v>
      </c>
      <c r="G47" s="83" t="s">
        <v>392</v>
      </c>
      <c r="H47" s="83" t="s">
        <v>393</v>
      </c>
      <c r="I47" s="83" t="s">
        <v>394</v>
      </c>
      <c r="J47" s="83" t="s">
        <v>394</v>
      </c>
      <c r="K47" s="83" t="s">
        <v>395</v>
      </c>
      <c r="L47" s="83" t="s">
        <v>396</v>
      </c>
      <c r="M47" s="83" t="s">
        <v>138</v>
      </c>
      <c r="N47" s="154">
        <f t="shared" si="0"/>
        <v>0.79954499606714924</v>
      </c>
      <c r="O47" s="39">
        <v>7.2940153365658688E-4</v>
      </c>
      <c r="P47" s="105" t="s">
        <v>277</v>
      </c>
      <c r="Q47" s="83" t="s">
        <v>278</v>
      </c>
    </row>
    <row r="48" spans="2:58" x14ac:dyDescent="0.2">
      <c r="B48" s="83">
        <v>46</v>
      </c>
      <c r="C48" s="83" t="s">
        <v>135</v>
      </c>
      <c r="D48" s="83" t="s">
        <v>117</v>
      </c>
      <c r="E48" s="83" t="s">
        <v>136</v>
      </c>
      <c r="F48" s="83" t="s">
        <v>254</v>
      </c>
      <c r="G48" s="83" t="s">
        <v>397</v>
      </c>
      <c r="H48" s="83" t="s">
        <v>135</v>
      </c>
      <c r="I48" s="83" t="s">
        <v>398</v>
      </c>
      <c r="J48" s="83" t="s">
        <v>398</v>
      </c>
      <c r="K48" s="83" t="s">
        <v>321</v>
      </c>
      <c r="L48" s="83" t="s">
        <v>164</v>
      </c>
      <c r="M48" s="83" t="s">
        <v>138</v>
      </c>
      <c r="N48" s="154">
        <f t="shared" si="0"/>
        <v>1.6321378519717409</v>
      </c>
      <c r="O48" s="39">
        <v>1.4889516640376461E-3</v>
      </c>
      <c r="P48" s="105" t="s">
        <v>277</v>
      </c>
      <c r="Q48" s="83" t="s">
        <v>278</v>
      </c>
    </row>
    <row r="49" spans="2:17" x14ac:dyDescent="0.2">
      <c r="B49" s="83">
        <v>47</v>
      </c>
      <c r="C49" s="83" t="s">
        <v>135</v>
      </c>
      <c r="D49" s="83" t="s">
        <v>117</v>
      </c>
      <c r="E49" s="83" t="s">
        <v>136</v>
      </c>
      <c r="F49" s="184" t="s">
        <v>254</v>
      </c>
      <c r="G49" s="184" t="s">
        <v>313</v>
      </c>
      <c r="H49" s="184" t="s">
        <v>135</v>
      </c>
      <c r="I49" s="184" t="s">
        <v>399</v>
      </c>
      <c r="J49" s="184" t="s">
        <v>399</v>
      </c>
      <c r="K49" s="184" t="s">
        <v>309</v>
      </c>
      <c r="L49" s="184" t="s">
        <v>312</v>
      </c>
      <c r="M49" s="184" t="s">
        <v>138</v>
      </c>
      <c r="N49" s="183">
        <f t="shared" si="0"/>
        <v>133.00301376681671</v>
      </c>
      <c r="O49" s="39">
        <v>0.12133476252075336</v>
      </c>
      <c r="P49" s="105" t="s">
        <v>277</v>
      </c>
      <c r="Q49" s="83" t="s">
        <v>278</v>
      </c>
    </row>
    <row r="50" spans="2:17" x14ac:dyDescent="0.2">
      <c r="B50" s="83">
        <v>48</v>
      </c>
      <c r="C50" s="83" t="s">
        <v>135</v>
      </c>
      <c r="D50" s="83" t="s">
        <v>117</v>
      </c>
      <c r="E50" s="83" t="s">
        <v>136</v>
      </c>
      <c r="F50" s="83" t="s">
        <v>254</v>
      </c>
      <c r="G50" s="83" t="s">
        <v>400</v>
      </c>
      <c r="H50" s="83" t="s">
        <v>346</v>
      </c>
      <c r="I50" s="83" t="s">
        <v>401</v>
      </c>
      <c r="J50" s="83" t="s">
        <v>401</v>
      </c>
      <c r="K50" s="83" t="s">
        <v>402</v>
      </c>
      <c r="L50" s="83" t="s">
        <v>352</v>
      </c>
      <c r="M50" s="83" t="s">
        <v>138</v>
      </c>
      <c r="N50" s="154">
        <f t="shared" si="0"/>
        <v>9.5945399528057917E-2</v>
      </c>
      <c r="O50" s="39">
        <v>8.7528184038790426E-5</v>
      </c>
      <c r="P50" s="105" t="s">
        <v>277</v>
      </c>
      <c r="Q50" s="83" t="s">
        <v>278</v>
      </c>
    </row>
    <row r="51" spans="2:17" x14ac:dyDescent="0.2">
      <c r="B51" s="83">
        <v>49</v>
      </c>
      <c r="C51" s="83" t="s">
        <v>135</v>
      </c>
      <c r="D51" s="83" t="s">
        <v>117</v>
      </c>
      <c r="E51" s="83" t="s">
        <v>136</v>
      </c>
      <c r="F51" s="83" t="s">
        <v>254</v>
      </c>
      <c r="G51" s="83" t="s">
        <v>403</v>
      </c>
      <c r="H51" s="83" t="s">
        <v>404</v>
      </c>
      <c r="I51" s="83" t="s">
        <v>405</v>
      </c>
      <c r="J51" s="83" t="s">
        <v>405</v>
      </c>
      <c r="K51" s="83" t="s">
        <v>406</v>
      </c>
      <c r="L51" s="83" t="s">
        <v>352</v>
      </c>
      <c r="M51" s="83" t="s">
        <v>138</v>
      </c>
      <c r="N51" s="154">
        <f t="shared" si="0"/>
        <v>0.63963599685371941</v>
      </c>
      <c r="O51" s="39">
        <v>5.8352122692526952E-4</v>
      </c>
      <c r="P51" s="105" t="s">
        <v>277</v>
      </c>
      <c r="Q51" s="83" t="s">
        <v>278</v>
      </c>
    </row>
    <row r="52" spans="2:17" x14ac:dyDescent="0.2">
      <c r="B52" s="83">
        <v>50</v>
      </c>
      <c r="C52" s="83" t="s">
        <v>135</v>
      </c>
      <c r="D52" s="83" t="s">
        <v>117</v>
      </c>
      <c r="E52" s="83" t="s">
        <v>136</v>
      </c>
      <c r="F52" s="83" t="s">
        <v>254</v>
      </c>
      <c r="G52" s="83" t="s">
        <v>345</v>
      </c>
      <c r="H52" s="83" t="s">
        <v>346</v>
      </c>
      <c r="I52" s="83" t="s">
        <v>407</v>
      </c>
      <c r="J52" s="83" t="s">
        <v>407</v>
      </c>
      <c r="K52" s="83" t="s">
        <v>408</v>
      </c>
      <c r="L52" s="83" t="s">
        <v>352</v>
      </c>
      <c r="M52" s="83" t="s">
        <v>138</v>
      </c>
      <c r="N52" s="154">
        <f t="shared" si="0"/>
        <v>5.3302999737809952E-3</v>
      </c>
      <c r="O52" s="39">
        <v>4.8626768910439129E-6</v>
      </c>
      <c r="P52" s="105" t="s">
        <v>277</v>
      </c>
      <c r="Q52" s="83" t="s">
        <v>278</v>
      </c>
    </row>
    <row r="53" spans="2:17" x14ac:dyDescent="0.2">
      <c r="B53" s="83">
        <v>51</v>
      </c>
      <c r="C53" s="83" t="s">
        <v>135</v>
      </c>
      <c r="D53" s="83" t="s">
        <v>117</v>
      </c>
      <c r="E53" s="83" t="s">
        <v>136</v>
      </c>
      <c r="F53" s="83" t="s">
        <v>254</v>
      </c>
      <c r="G53" s="83" t="s">
        <v>409</v>
      </c>
      <c r="H53" s="83" t="s">
        <v>301</v>
      </c>
      <c r="I53" s="83" t="s">
        <v>410</v>
      </c>
      <c r="J53" s="83" t="s">
        <v>410</v>
      </c>
      <c r="K53" s="83" t="s">
        <v>411</v>
      </c>
      <c r="L53" s="83" t="s">
        <v>276</v>
      </c>
      <c r="M53" s="83" t="s">
        <v>138</v>
      </c>
      <c r="N53" s="154">
        <f t="shared" si="0"/>
        <v>2.6651499868904978E-2</v>
      </c>
      <c r="O53" s="39">
        <v>2.4313384455219565E-5</v>
      </c>
      <c r="P53" s="105" t="s">
        <v>277</v>
      </c>
      <c r="Q53" s="83" t="s">
        <v>278</v>
      </c>
    </row>
    <row r="54" spans="2:17" x14ac:dyDescent="0.2">
      <c r="B54" s="83">
        <v>52</v>
      </c>
      <c r="C54" s="83" t="s">
        <v>135</v>
      </c>
      <c r="D54" s="83" t="s">
        <v>117</v>
      </c>
      <c r="E54" s="83" t="s">
        <v>136</v>
      </c>
      <c r="F54" s="83" t="s">
        <v>254</v>
      </c>
      <c r="G54" s="83" t="s">
        <v>412</v>
      </c>
      <c r="H54" s="83" t="s">
        <v>135</v>
      </c>
      <c r="I54" s="83" t="s">
        <v>413</v>
      </c>
      <c r="J54" s="83" t="s">
        <v>413</v>
      </c>
      <c r="K54" s="83" t="s">
        <v>414</v>
      </c>
      <c r="L54" s="83" t="s">
        <v>162</v>
      </c>
      <c r="M54" s="83" t="s">
        <v>138</v>
      </c>
      <c r="N54" s="154">
        <f t="shared" si="0"/>
        <v>0.31981799842685971</v>
      </c>
      <c r="O54" s="39">
        <v>2.9176061346263476E-4</v>
      </c>
      <c r="P54" s="105" t="s">
        <v>277</v>
      </c>
      <c r="Q54" s="83" t="s">
        <v>278</v>
      </c>
    </row>
    <row r="55" spans="2:17" x14ac:dyDescent="0.2">
      <c r="B55" s="83">
        <v>53</v>
      </c>
      <c r="C55" s="83" t="s">
        <v>135</v>
      </c>
      <c r="D55" s="83" t="s">
        <v>117</v>
      </c>
      <c r="E55" s="83" t="s">
        <v>136</v>
      </c>
      <c r="F55" s="83" t="s">
        <v>254</v>
      </c>
      <c r="G55" s="83" t="s">
        <v>412</v>
      </c>
      <c r="H55" s="83" t="s">
        <v>135</v>
      </c>
      <c r="I55" s="83" t="s">
        <v>415</v>
      </c>
      <c r="J55" s="83" t="s">
        <v>415</v>
      </c>
      <c r="K55" s="83" t="s">
        <v>416</v>
      </c>
      <c r="L55" s="83" t="s">
        <v>352</v>
      </c>
      <c r="M55" s="83" t="s">
        <v>138</v>
      </c>
      <c r="N55" s="154">
        <f t="shared" si="0"/>
        <v>6.3963599685371948E-3</v>
      </c>
      <c r="O55" s="39">
        <v>5.8352122692526953E-6</v>
      </c>
      <c r="P55" s="105" t="s">
        <v>277</v>
      </c>
      <c r="Q55" s="83" t="s">
        <v>278</v>
      </c>
    </row>
    <row r="56" spans="2:17" x14ac:dyDescent="0.2">
      <c r="B56" s="83">
        <v>54</v>
      </c>
      <c r="C56" s="83" t="s">
        <v>135</v>
      </c>
      <c r="D56" s="83" t="s">
        <v>117</v>
      </c>
      <c r="E56" s="83" t="s">
        <v>136</v>
      </c>
      <c r="F56" s="83" t="s">
        <v>254</v>
      </c>
      <c r="G56" s="83" t="s">
        <v>417</v>
      </c>
      <c r="H56" s="83" t="s">
        <v>301</v>
      </c>
      <c r="I56" s="83" t="s">
        <v>418</v>
      </c>
      <c r="J56" s="83" t="s">
        <v>418</v>
      </c>
      <c r="K56" s="83" t="s">
        <v>275</v>
      </c>
      <c r="L56" s="83" t="s">
        <v>276</v>
      </c>
      <c r="M56" s="83" t="s">
        <v>138</v>
      </c>
      <c r="N56" s="154">
        <f t="shared" si="0"/>
        <v>2.6651499868904978E-2</v>
      </c>
      <c r="O56" s="39">
        <v>2.4313384455219565E-5</v>
      </c>
      <c r="P56" s="105" t="s">
        <v>277</v>
      </c>
      <c r="Q56" s="83" t="s">
        <v>278</v>
      </c>
    </row>
    <row r="57" spans="2:17" x14ac:dyDescent="0.2">
      <c r="B57" s="83">
        <v>55</v>
      </c>
      <c r="C57" s="83" t="s">
        <v>135</v>
      </c>
      <c r="D57" s="83" t="s">
        <v>117</v>
      </c>
      <c r="E57" s="83" t="s">
        <v>136</v>
      </c>
      <c r="F57" s="83" t="s">
        <v>254</v>
      </c>
      <c r="G57" s="83" t="s">
        <v>419</v>
      </c>
      <c r="H57" s="83" t="s">
        <v>393</v>
      </c>
      <c r="I57" s="83" t="s">
        <v>420</v>
      </c>
      <c r="J57" s="83" t="s">
        <v>420</v>
      </c>
      <c r="K57" s="83" t="s">
        <v>421</v>
      </c>
      <c r="L57" s="83" t="s">
        <v>355</v>
      </c>
      <c r="M57" s="83" t="s">
        <v>138</v>
      </c>
      <c r="N57" s="154">
        <f t="shared" si="0"/>
        <v>0.28250589861039277</v>
      </c>
      <c r="O57" s="39">
        <v>2.5772187522532736E-4</v>
      </c>
      <c r="P57" s="105" t="s">
        <v>277</v>
      </c>
      <c r="Q57" s="83" t="s">
        <v>278</v>
      </c>
    </row>
    <row r="58" spans="2:17" x14ac:dyDescent="0.2">
      <c r="B58" s="83">
        <v>56</v>
      </c>
      <c r="C58" s="83" t="s">
        <v>135</v>
      </c>
      <c r="D58" s="83" t="s">
        <v>117</v>
      </c>
      <c r="E58" s="83" t="s">
        <v>136</v>
      </c>
      <c r="F58" s="83" t="s">
        <v>254</v>
      </c>
      <c r="G58" s="83" t="s">
        <v>422</v>
      </c>
      <c r="H58" s="83" t="s">
        <v>338</v>
      </c>
      <c r="I58" s="83" t="s">
        <v>423</v>
      </c>
      <c r="J58" s="83" t="s">
        <v>423</v>
      </c>
      <c r="K58" s="83" t="s">
        <v>375</v>
      </c>
      <c r="L58" s="83" t="s">
        <v>276</v>
      </c>
      <c r="M58" s="83" t="s">
        <v>138</v>
      </c>
      <c r="N58" s="154">
        <f t="shared" si="0"/>
        <v>0.3731209981646697</v>
      </c>
      <c r="O58" s="39">
        <v>3.403873823730739E-4</v>
      </c>
      <c r="P58" s="105" t="s">
        <v>277</v>
      </c>
      <c r="Q58" s="83" t="s">
        <v>278</v>
      </c>
    </row>
    <row r="59" spans="2:17" x14ac:dyDescent="0.2">
      <c r="B59" s="83">
        <v>57</v>
      </c>
      <c r="C59" s="83" t="s">
        <v>135</v>
      </c>
      <c r="D59" s="83" t="s">
        <v>117</v>
      </c>
      <c r="E59" s="83" t="s">
        <v>136</v>
      </c>
      <c r="F59" s="83" t="s">
        <v>254</v>
      </c>
      <c r="G59" s="83" t="s">
        <v>424</v>
      </c>
      <c r="H59" s="83" t="s">
        <v>135</v>
      </c>
      <c r="I59" s="83" t="s">
        <v>425</v>
      </c>
      <c r="J59" s="83" t="s">
        <v>425</v>
      </c>
      <c r="K59" s="83" t="s">
        <v>426</v>
      </c>
      <c r="L59" s="83" t="s">
        <v>164</v>
      </c>
      <c r="M59" s="83" t="s">
        <v>138</v>
      </c>
      <c r="N59" s="154">
        <f t="shared" si="0"/>
        <v>1.2259689939696288</v>
      </c>
      <c r="O59" s="39">
        <v>1.1184156849400999E-3</v>
      </c>
      <c r="P59" s="105" t="s">
        <v>277</v>
      </c>
      <c r="Q59" s="83" t="s">
        <v>278</v>
      </c>
    </row>
    <row r="60" spans="2:17" x14ac:dyDescent="0.2">
      <c r="B60" s="83">
        <v>58</v>
      </c>
      <c r="C60" s="83" t="s">
        <v>135</v>
      </c>
      <c r="D60" s="83" t="s">
        <v>117</v>
      </c>
      <c r="E60" s="83" t="s">
        <v>136</v>
      </c>
      <c r="F60" s="83" t="s">
        <v>254</v>
      </c>
      <c r="G60" s="83" t="s">
        <v>427</v>
      </c>
      <c r="H60" s="83" t="s">
        <v>301</v>
      </c>
      <c r="I60" s="83" t="s">
        <v>428</v>
      </c>
      <c r="J60" s="83" t="s">
        <v>428</v>
      </c>
      <c r="K60" s="83" t="s">
        <v>429</v>
      </c>
      <c r="L60" s="83" t="s">
        <v>276</v>
      </c>
      <c r="M60" s="83" t="s">
        <v>138</v>
      </c>
      <c r="N60" s="154">
        <f t="shared" si="0"/>
        <v>0.29316649855795479</v>
      </c>
      <c r="O60" s="39">
        <v>2.6744722900741522E-4</v>
      </c>
      <c r="P60" s="105" t="s">
        <v>277</v>
      </c>
      <c r="Q60" s="83" t="s">
        <v>278</v>
      </c>
    </row>
    <row r="61" spans="2:17" x14ac:dyDescent="0.2">
      <c r="B61" s="83">
        <v>59</v>
      </c>
      <c r="C61" s="83" t="s">
        <v>135</v>
      </c>
      <c r="D61" s="83" t="s">
        <v>117</v>
      </c>
      <c r="E61" s="83" t="s">
        <v>136</v>
      </c>
      <c r="F61" s="83" t="s">
        <v>254</v>
      </c>
      <c r="G61" s="83" t="s">
        <v>430</v>
      </c>
      <c r="H61" s="83" t="s">
        <v>301</v>
      </c>
      <c r="I61" s="83" t="s">
        <v>431</v>
      </c>
      <c r="J61" s="83" t="s">
        <v>431</v>
      </c>
      <c r="K61" s="83" t="s">
        <v>375</v>
      </c>
      <c r="L61" s="83" t="s">
        <v>276</v>
      </c>
      <c r="M61" s="83" t="s">
        <v>138</v>
      </c>
      <c r="N61" s="154">
        <f t="shared" si="0"/>
        <v>0.69720323657055416</v>
      </c>
      <c r="O61" s="39">
        <v>6.3603813734854379E-4</v>
      </c>
      <c r="P61" s="105" t="s">
        <v>277</v>
      </c>
      <c r="Q61" s="83" t="s">
        <v>278</v>
      </c>
    </row>
    <row r="62" spans="2:17" x14ac:dyDescent="0.2">
      <c r="B62" s="83">
        <v>60</v>
      </c>
      <c r="C62" s="83" t="s">
        <v>135</v>
      </c>
      <c r="D62" s="83" t="s">
        <v>117</v>
      </c>
      <c r="E62" s="83" t="s">
        <v>136</v>
      </c>
      <c r="F62" s="83" t="s">
        <v>254</v>
      </c>
      <c r="G62" s="83" t="s">
        <v>432</v>
      </c>
      <c r="H62" s="83" t="s">
        <v>346</v>
      </c>
      <c r="I62" s="83" t="s">
        <v>433</v>
      </c>
      <c r="J62" s="83" t="s">
        <v>433</v>
      </c>
      <c r="K62" s="83" t="s">
        <v>408</v>
      </c>
      <c r="L62" s="83" t="s">
        <v>355</v>
      </c>
      <c r="M62" s="83" t="s">
        <v>138</v>
      </c>
      <c r="N62" s="154">
        <f t="shared" si="0"/>
        <v>0.28250589861039277</v>
      </c>
      <c r="O62" s="39">
        <v>2.5772187522532736E-4</v>
      </c>
      <c r="P62" s="105" t="s">
        <v>277</v>
      </c>
      <c r="Q62" s="83" t="s">
        <v>278</v>
      </c>
    </row>
    <row r="63" spans="2:17" x14ac:dyDescent="0.2">
      <c r="B63" s="83">
        <v>61</v>
      </c>
      <c r="C63" s="83" t="s">
        <v>135</v>
      </c>
      <c r="D63" s="83" t="s">
        <v>117</v>
      </c>
      <c r="E63" s="83" t="s">
        <v>136</v>
      </c>
      <c r="F63" s="83" t="s">
        <v>254</v>
      </c>
      <c r="G63" s="83" t="s">
        <v>434</v>
      </c>
      <c r="H63" s="83" t="s">
        <v>135</v>
      </c>
      <c r="I63" s="83" t="s">
        <v>435</v>
      </c>
      <c r="J63" s="83" t="s">
        <v>435</v>
      </c>
      <c r="K63" s="83" t="s">
        <v>436</v>
      </c>
      <c r="L63" s="83" t="s">
        <v>162</v>
      </c>
      <c r="M63" s="83" t="s">
        <v>138</v>
      </c>
      <c r="N63" s="154">
        <f t="shared" si="0"/>
        <v>1.0404745548820504</v>
      </c>
      <c r="O63" s="39">
        <v>9.4919452913177181E-4</v>
      </c>
      <c r="P63" s="105" t="s">
        <v>277</v>
      </c>
      <c r="Q63" s="83" t="s">
        <v>278</v>
      </c>
    </row>
    <row r="64" spans="2:17" x14ac:dyDescent="0.2">
      <c r="B64" s="83">
        <v>62</v>
      </c>
      <c r="C64" s="83" t="s">
        <v>135</v>
      </c>
      <c r="D64" s="83" t="s">
        <v>117</v>
      </c>
      <c r="E64" s="83" t="s">
        <v>136</v>
      </c>
      <c r="F64" s="83" t="s">
        <v>254</v>
      </c>
      <c r="G64" s="83" t="s">
        <v>353</v>
      </c>
      <c r="H64" s="83" t="s">
        <v>301</v>
      </c>
      <c r="I64" s="83" t="s">
        <v>437</v>
      </c>
      <c r="J64" s="83" t="s">
        <v>437</v>
      </c>
      <c r="K64" s="83" t="s">
        <v>275</v>
      </c>
      <c r="L64" s="83" t="s">
        <v>276</v>
      </c>
      <c r="M64" s="83" t="s">
        <v>138</v>
      </c>
      <c r="N64" s="154">
        <f t="shared" si="0"/>
        <v>0.10660599947561991</v>
      </c>
      <c r="O64" s="39">
        <v>9.7253537820878258E-5</v>
      </c>
      <c r="P64" s="105" t="s">
        <v>277</v>
      </c>
      <c r="Q64" s="83" t="s">
        <v>278</v>
      </c>
    </row>
    <row r="65" spans="2:17" x14ac:dyDescent="0.2">
      <c r="B65" s="83">
        <v>63</v>
      </c>
      <c r="C65" s="83" t="s">
        <v>135</v>
      </c>
      <c r="D65" s="83" t="s">
        <v>117</v>
      </c>
      <c r="E65" s="83" t="s">
        <v>136</v>
      </c>
      <c r="F65" s="83" t="s">
        <v>254</v>
      </c>
      <c r="G65" s="83" t="s">
        <v>345</v>
      </c>
      <c r="H65" s="83" t="s">
        <v>346</v>
      </c>
      <c r="I65" s="83" t="s">
        <v>438</v>
      </c>
      <c r="J65" s="83" t="s">
        <v>438</v>
      </c>
      <c r="K65" s="83" t="s">
        <v>388</v>
      </c>
      <c r="L65" s="83" t="s">
        <v>352</v>
      </c>
      <c r="M65" s="83" t="s">
        <v>138</v>
      </c>
      <c r="N65" s="154">
        <f t="shared" si="0"/>
        <v>0.19402291904562824</v>
      </c>
      <c r="O65" s="39">
        <v>1.7700143883399842E-4</v>
      </c>
      <c r="P65" s="105" t="s">
        <v>277</v>
      </c>
      <c r="Q65" s="83" t="s">
        <v>278</v>
      </c>
    </row>
    <row r="66" spans="2:17" x14ac:dyDescent="0.2">
      <c r="B66" s="83">
        <v>64</v>
      </c>
      <c r="C66" s="83" t="s">
        <v>135</v>
      </c>
      <c r="D66" s="83" t="s">
        <v>117</v>
      </c>
      <c r="E66" s="83" t="s">
        <v>136</v>
      </c>
      <c r="F66" s="184" t="s">
        <v>254</v>
      </c>
      <c r="G66" s="184" t="s">
        <v>439</v>
      </c>
      <c r="H66" s="184" t="s">
        <v>135</v>
      </c>
      <c r="I66" s="184" t="s">
        <v>440</v>
      </c>
      <c r="J66" s="184" t="s">
        <v>440</v>
      </c>
      <c r="K66" s="184" t="s">
        <v>441</v>
      </c>
      <c r="L66" s="184" t="s">
        <v>164</v>
      </c>
      <c r="M66" s="184" t="s">
        <v>138</v>
      </c>
      <c r="N66" s="183">
        <f t="shared" si="0"/>
        <v>157.06794932740462</v>
      </c>
      <c r="O66" s="39">
        <v>0.14328849994839099</v>
      </c>
      <c r="P66" s="105" t="s">
        <v>277</v>
      </c>
      <c r="Q66" s="83" t="s">
        <v>278</v>
      </c>
    </row>
    <row r="67" spans="2:17" x14ac:dyDescent="0.2">
      <c r="B67" s="83">
        <v>65</v>
      </c>
      <c r="C67" s="83" t="s">
        <v>135</v>
      </c>
      <c r="D67" s="83" t="s">
        <v>117</v>
      </c>
      <c r="E67" s="83" t="s">
        <v>136</v>
      </c>
      <c r="F67" s="83" t="s">
        <v>254</v>
      </c>
      <c r="G67" s="83" t="s">
        <v>353</v>
      </c>
      <c r="H67" s="83" t="s">
        <v>301</v>
      </c>
      <c r="I67" s="83" t="s">
        <v>442</v>
      </c>
      <c r="J67" s="83" t="s">
        <v>442</v>
      </c>
      <c r="K67" s="83" t="s">
        <v>443</v>
      </c>
      <c r="L67" s="83" t="s">
        <v>276</v>
      </c>
      <c r="M67" s="83" t="s">
        <v>138</v>
      </c>
      <c r="N67" s="154">
        <f t="shared" ref="N67:N82" si="1">O67*$N$83</f>
        <v>0.67161779669640542</v>
      </c>
      <c r="O67" s="39">
        <v>6.1269728827153299E-4</v>
      </c>
      <c r="P67" s="105" t="s">
        <v>277</v>
      </c>
      <c r="Q67" s="83" t="s">
        <v>278</v>
      </c>
    </row>
    <row r="68" spans="2:17" x14ac:dyDescent="0.2">
      <c r="B68" s="83">
        <v>66</v>
      </c>
      <c r="C68" s="83" t="s">
        <v>135</v>
      </c>
      <c r="D68" s="83" t="s">
        <v>117</v>
      </c>
      <c r="E68" s="83" t="s">
        <v>136</v>
      </c>
      <c r="F68" s="83" t="s">
        <v>254</v>
      </c>
      <c r="G68" s="83" t="s">
        <v>444</v>
      </c>
      <c r="H68" s="83" t="s">
        <v>135</v>
      </c>
      <c r="I68" s="83" t="s">
        <v>445</v>
      </c>
      <c r="J68" s="83" t="s">
        <v>445</v>
      </c>
      <c r="K68" s="83" t="s">
        <v>446</v>
      </c>
      <c r="L68" s="83" t="s">
        <v>162</v>
      </c>
      <c r="M68" s="83" t="s">
        <v>138</v>
      </c>
      <c r="N68" s="154">
        <f t="shared" si="1"/>
        <v>0.59059723709493428</v>
      </c>
      <c r="O68" s="39">
        <v>5.3878459952766552E-4</v>
      </c>
      <c r="P68" s="105" t="s">
        <v>277</v>
      </c>
      <c r="Q68" s="83" t="s">
        <v>278</v>
      </c>
    </row>
    <row r="69" spans="2:17" x14ac:dyDescent="0.2">
      <c r="B69" s="83">
        <v>67</v>
      </c>
      <c r="C69" s="83" t="s">
        <v>135</v>
      </c>
      <c r="D69" s="83" t="s">
        <v>117</v>
      </c>
      <c r="E69" s="83" t="s">
        <v>136</v>
      </c>
      <c r="F69" s="83" t="s">
        <v>254</v>
      </c>
      <c r="G69" s="83" t="s">
        <v>427</v>
      </c>
      <c r="H69" s="184" t="s">
        <v>301</v>
      </c>
      <c r="I69" s="83" t="s">
        <v>447</v>
      </c>
      <c r="J69" s="83" t="s">
        <v>447</v>
      </c>
      <c r="K69" s="83" t="s">
        <v>275</v>
      </c>
      <c r="L69" s="83" t="s">
        <v>318</v>
      </c>
      <c r="M69" s="83" t="s">
        <v>138</v>
      </c>
      <c r="N69" s="154">
        <f t="shared" si="1"/>
        <v>0.44774519779760358</v>
      </c>
      <c r="O69" s="39">
        <v>4.0846485884768864E-4</v>
      </c>
      <c r="P69" s="105" t="s">
        <v>277</v>
      </c>
      <c r="Q69" s="83" t="s">
        <v>278</v>
      </c>
    </row>
    <row r="70" spans="2:17" x14ac:dyDescent="0.2">
      <c r="B70" s="83">
        <v>68</v>
      </c>
      <c r="C70" s="83" t="s">
        <v>135</v>
      </c>
      <c r="D70" s="83" t="s">
        <v>117</v>
      </c>
      <c r="E70" s="83" t="s">
        <v>136</v>
      </c>
      <c r="F70" s="83" t="s">
        <v>254</v>
      </c>
      <c r="G70" s="83" t="s">
        <v>448</v>
      </c>
      <c r="H70" s="83" t="s">
        <v>390</v>
      </c>
      <c r="I70" s="83" t="s">
        <v>449</v>
      </c>
      <c r="J70" s="83" t="s">
        <v>449</v>
      </c>
      <c r="K70" s="83" t="s">
        <v>275</v>
      </c>
      <c r="L70" s="83" t="s">
        <v>276</v>
      </c>
      <c r="M70" s="83" t="s">
        <v>138</v>
      </c>
      <c r="N70" s="154">
        <f t="shared" si="1"/>
        <v>6.396359968537195E-2</v>
      </c>
      <c r="O70" s="39">
        <v>5.8352122692526955E-5</v>
      </c>
      <c r="P70" s="105" t="s">
        <v>277</v>
      </c>
      <c r="Q70" s="83" t="s">
        <v>278</v>
      </c>
    </row>
    <row r="71" spans="2:17" x14ac:dyDescent="0.2">
      <c r="B71" s="83">
        <v>69</v>
      </c>
      <c r="C71" s="83" t="s">
        <v>135</v>
      </c>
      <c r="D71" s="83" t="s">
        <v>117</v>
      </c>
      <c r="E71" s="83" t="s">
        <v>136</v>
      </c>
      <c r="F71" s="83" t="s">
        <v>254</v>
      </c>
      <c r="G71" s="83" t="s">
        <v>450</v>
      </c>
      <c r="H71" s="83" t="s">
        <v>451</v>
      </c>
      <c r="I71" s="83" t="s">
        <v>452</v>
      </c>
      <c r="J71" s="83" t="s">
        <v>452</v>
      </c>
      <c r="K71" s="83" t="s">
        <v>402</v>
      </c>
      <c r="L71" s="83" t="s">
        <v>352</v>
      </c>
      <c r="M71" s="83" t="s">
        <v>138</v>
      </c>
      <c r="N71" s="154">
        <f t="shared" si="1"/>
        <v>0.5436905973256615</v>
      </c>
      <c r="O71" s="39">
        <v>4.9599304288647911E-4</v>
      </c>
      <c r="P71" s="105" t="s">
        <v>277</v>
      </c>
      <c r="Q71" s="83" t="s">
        <v>278</v>
      </c>
    </row>
    <row r="72" spans="2:17" x14ac:dyDescent="0.2">
      <c r="B72" s="83">
        <v>70</v>
      </c>
      <c r="C72" s="83" t="s">
        <v>135</v>
      </c>
      <c r="D72" s="83" t="s">
        <v>117</v>
      </c>
      <c r="E72" s="83" t="s">
        <v>136</v>
      </c>
      <c r="F72" s="83" t="s">
        <v>254</v>
      </c>
      <c r="G72" s="83" t="s">
        <v>300</v>
      </c>
      <c r="H72" s="83" t="s">
        <v>301</v>
      </c>
      <c r="I72" s="83" t="s">
        <v>453</v>
      </c>
      <c r="J72" s="83" t="s">
        <v>404</v>
      </c>
      <c r="K72" s="83" t="s">
        <v>454</v>
      </c>
      <c r="L72" s="83" t="s">
        <v>276</v>
      </c>
      <c r="M72" s="83" t="s">
        <v>138</v>
      </c>
      <c r="N72" s="154">
        <f t="shared" si="1"/>
        <v>6.396359968537195E-2</v>
      </c>
      <c r="O72" s="39">
        <v>5.8352122692526955E-5</v>
      </c>
      <c r="P72" s="105" t="s">
        <v>277</v>
      </c>
      <c r="Q72" s="83" t="s">
        <v>278</v>
      </c>
    </row>
    <row r="73" spans="2:17" x14ac:dyDescent="0.2">
      <c r="B73" s="83">
        <v>71</v>
      </c>
      <c r="C73" s="83" t="s">
        <v>135</v>
      </c>
      <c r="D73" s="83" t="s">
        <v>117</v>
      </c>
      <c r="E73" s="83" t="s">
        <v>136</v>
      </c>
      <c r="F73" s="184" t="s">
        <v>254</v>
      </c>
      <c r="G73" s="184" t="s">
        <v>315</v>
      </c>
      <c r="H73" s="184" t="s">
        <v>315</v>
      </c>
      <c r="I73" s="83" t="s">
        <v>455</v>
      </c>
      <c r="J73" s="83" t="s">
        <v>455</v>
      </c>
      <c r="K73" s="83" t="s">
        <v>315</v>
      </c>
      <c r="L73" s="83" t="s">
        <v>315</v>
      </c>
      <c r="M73" s="83" t="s">
        <v>138</v>
      </c>
      <c r="N73" s="154">
        <f t="shared" si="1"/>
        <v>4.2317784521844706</v>
      </c>
      <c r="O73" s="39">
        <v>3.8605278105686728E-3</v>
      </c>
      <c r="P73" s="105" t="s">
        <v>277</v>
      </c>
      <c r="Q73" s="83" t="s">
        <v>278</v>
      </c>
    </row>
    <row r="74" spans="2:17" x14ac:dyDescent="0.2">
      <c r="B74" s="83">
        <v>72</v>
      </c>
      <c r="C74" s="83" t="s">
        <v>135</v>
      </c>
      <c r="D74" s="83" t="s">
        <v>117</v>
      </c>
      <c r="E74" s="83" t="s">
        <v>136</v>
      </c>
      <c r="F74" s="83" t="s">
        <v>254</v>
      </c>
      <c r="G74" s="83" t="s">
        <v>456</v>
      </c>
      <c r="H74" s="83" t="s">
        <v>390</v>
      </c>
      <c r="I74" s="83" t="s">
        <v>457</v>
      </c>
      <c r="J74" s="83" t="s">
        <v>458</v>
      </c>
      <c r="K74" s="83" t="s">
        <v>459</v>
      </c>
      <c r="L74" s="83" t="s">
        <v>162</v>
      </c>
      <c r="M74" s="83" t="s">
        <v>138</v>
      </c>
      <c r="N74" s="154">
        <f t="shared" si="1"/>
        <v>0.21321199895123982</v>
      </c>
      <c r="O74" s="39">
        <v>1.9450707564175652E-4</v>
      </c>
      <c r="P74" s="105" t="s">
        <v>277</v>
      </c>
      <c r="Q74" s="83" t="s">
        <v>278</v>
      </c>
    </row>
    <row r="75" spans="2:17" x14ac:dyDescent="0.2">
      <c r="B75" s="83">
        <v>73</v>
      </c>
      <c r="C75" s="83" t="s">
        <v>135</v>
      </c>
      <c r="D75" s="83" t="s">
        <v>117</v>
      </c>
      <c r="E75" s="83" t="s">
        <v>136</v>
      </c>
      <c r="F75" s="83" t="s">
        <v>254</v>
      </c>
      <c r="G75" s="83" t="s">
        <v>460</v>
      </c>
      <c r="H75" s="83" t="s">
        <v>390</v>
      </c>
      <c r="I75" s="83" t="s">
        <v>461</v>
      </c>
      <c r="J75" s="83" t="s">
        <v>462</v>
      </c>
      <c r="K75" s="83" t="s">
        <v>309</v>
      </c>
      <c r="L75" s="83" t="s">
        <v>276</v>
      </c>
      <c r="M75" s="83" t="s">
        <v>138</v>
      </c>
      <c r="N75" s="154">
        <f t="shared" si="1"/>
        <v>2.6651499868904978E-2</v>
      </c>
      <c r="O75" s="39">
        <v>2.4313384455219565E-5</v>
      </c>
      <c r="P75" s="105" t="s">
        <v>277</v>
      </c>
      <c r="Q75" s="83" t="s">
        <v>278</v>
      </c>
    </row>
    <row r="76" spans="2:17" x14ac:dyDescent="0.2">
      <c r="B76" s="83">
        <v>74</v>
      </c>
      <c r="C76" s="83" t="s">
        <v>135</v>
      </c>
      <c r="D76" s="83" t="s">
        <v>117</v>
      </c>
      <c r="E76" s="83" t="s">
        <v>136</v>
      </c>
      <c r="F76" s="83" t="s">
        <v>254</v>
      </c>
      <c r="G76" s="83" t="s">
        <v>463</v>
      </c>
      <c r="H76" s="83" t="s">
        <v>135</v>
      </c>
      <c r="I76" s="83" t="s">
        <v>464</v>
      </c>
      <c r="J76" s="83" t="s">
        <v>464</v>
      </c>
      <c r="K76" s="83" t="s">
        <v>465</v>
      </c>
      <c r="L76" s="83" t="s">
        <v>162</v>
      </c>
      <c r="M76" s="83" t="s">
        <v>138</v>
      </c>
      <c r="N76" s="154">
        <f t="shared" si="1"/>
        <v>0.74624199632933941</v>
      </c>
      <c r="O76" s="39">
        <v>6.8077476474614779E-4</v>
      </c>
      <c r="P76" s="105" t="s">
        <v>277</v>
      </c>
      <c r="Q76" s="83" t="s">
        <v>278</v>
      </c>
    </row>
    <row r="77" spans="2:17" x14ac:dyDescent="0.2">
      <c r="B77" s="83">
        <v>75</v>
      </c>
      <c r="C77" s="83" t="s">
        <v>135</v>
      </c>
      <c r="D77" s="83" t="s">
        <v>117</v>
      </c>
      <c r="E77" s="83" t="s">
        <v>136</v>
      </c>
      <c r="F77" s="83" t="s">
        <v>254</v>
      </c>
      <c r="G77" s="83" t="s">
        <v>390</v>
      </c>
      <c r="H77" s="83" t="s">
        <v>315</v>
      </c>
      <c r="I77" s="83" t="s">
        <v>466</v>
      </c>
      <c r="J77" s="83" t="s">
        <v>466</v>
      </c>
      <c r="K77" s="83" t="s">
        <v>388</v>
      </c>
      <c r="L77" s="83" t="s">
        <v>352</v>
      </c>
      <c r="M77" s="83" t="s">
        <v>138</v>
      </c>
      <c r="N77" s="154">
        <f t="shared" si="1"/>
        <v>0.17056959916099185</v>
      </c>
      <c r="O77" s="39">
        <v>1.5560566051340521E-4</v>
      </c>
      <c r="P77" s="105" t="s">
        <v>277</v>
      </c>
      <c r="Q77" s="83" t="s">
        <v>278</v>
      </c>
    </row>
    <row r="78" spans="2:17" x14ac:dyDescent="0.2">
      <c r="B78" s="83">
        <v>76</v>
      </c>
      <c r="C78" s="83" t="s">
        <v>135</v>
      </c>
      <c r="D78" s="83" t="s">
        <v>117</v>
      </c>
      <c r="E78" s="83" t="s">
        <v>136</v>
      </c>
      <c r="F78" s="83" t="s">
        <v>254</v>
      </c>
      <c r="G78" s="83" t="s">
        <v>467</v>
      </c>
      <c r="H78" s="83" t="s">
        <v>468</v>
      </c>
      <c r="I78" s="83" t="s">
        <v>469</v>
      </c>
      <c r="J78" s="83" t="s">
        <v>470</v>
      </c>
      <c r="K78" s="83" t="s">
        <v>396</v>
      </c>
      <c r="L78" s="83" t="s">
        <v>396</v>
      </c>
      <c r="M78" s="83" t="s">
        <v>138</v>
      </c>
      <c r="N78" s="154">
        <f t="shared" si="1"/>
        <v>4.9777006305153835</v>
      </c>
      <c r="O78" s="39">
        <v>4.5410108147013583E-3</v>
      </c>
      <c r="P78" s="105" t="s">
        <v>277</v>
      </c>
      <c r="Q78" s="83" t="s">
        <v>278</v>
      </c>
    </row>
    <row r="79" spans="2:17" x14ac:dyDescent="0.2">
      <c r="B79" s="83">
        <v>77</v>
      </c>
      <c r="C79" s="83" t="s">
        <v>135</v>
      </c>
      <c r="D79" s="83" t="s">
        <v>117</v>
      </c>
      <c r="E79" s="83" t="s">
        <v>136</v>
      </c>
      <c r="F79" s="83" t="s">
        <v>254</v>
      </c>
      <c r="G79" s="83" t="s">
        <v>279</v>
      </c>
      <c r="H79" s="83" t="s">
        <v>135</v>
      </c>
      <c r="I79" s="83" t="s">
        <v>471</v>
      </c>
      <c r="J79" s="83" t="s">
        <v>471</v>
      </c>
      <c r="K79" s="83" t="s">
        <v>441</v>
      </c>
      <c r="L79" s="83" t="s">
        <v>164</v>
      </c>
      <c r="M79" s="83" t="s">
        <v>138</v>
      </c>
      <c r="N79" s="154">
        <f t="shared" si="1"/>
        <v>122.47803370754758</v>
      </c>
      <c r="O79" s="39">
        <v>0.11173313079933972</v>
      </c>
      <c r="P79" s="105" t="s">
        <v>277</v>
      </c>
      <c r="Q79" s="83" t="s">
        <v>278</v>
      </c>
    </row>
    <row r="80" spans="2:17" x14ac:dyDescent="0.2">
      <c r="B80" s="83">
        <v>78</v>
      </c>
      <c r="C80" s="83" t="s">
        <v>135</v>
      </c>
      <c r="D80" s="83" t="s">
        <v>117</v>
      </c>
      <c r="E80" s="83" t="s">
        <v>136</v>
      </c>
      <c r="F80" s="83" t="s">
        <v>254</v>
      </c>
      <c r="G80" s="83" t="s">
        <v>472</v>
      </c>
      <c r="H80" s="83" t="s">
        <v>135</v>
      </c>
      <c r="I80" s="83" t="s">
        <v>473</v>
      </c>
      <c r="J80" s="83" t="s">
        <v>473</v>
      </c>
      <c r="K80" s="83" t="s">
        <v>474</v>
      </c>
      <c r="L80" s="83" t="s">
        <v>164</v>
      </c>
      <c r="M80" s="83" t="s">
        <v>138</v>
      </c>
      <c r="N80" s="154">
        <f t="shared" si="1"/>
        <v>0.70253353654433515</v>
      </c>
      <c r="O80" s="39">
        <v>6.4090081423958767E-4</v>
      </c>
      <c r="P80" s="105" t="s">
        <v>277</v>
      </c>
      <c r="Q80" s="83" t="s">
        <v>278</v>
      </c>
    </row>
    <row r="81" spans="2:17" x14ac:dyDescent="0.2">
      <c r="B81" s="83">
        <v>79</v>
      </c>
      <c r="C81" s="83" t="s">
        <v>135</v>
      </c>
      <c r="D81" s="83" t="s">
        <v>117</v>
      </c>
      <c r="E81" s="83" t="s">
        <v>136</v>
      </c>
      <c r="F81" s="83" t="s">
        <v>254</v>
      </c>
      <c r="G81" s="83" t="s">
        <v>475</v>
      </c>
      <c r="H81" s="83" t="s">
        <v>135</v>
      </c>
      <c r="I81" s="83" t="s">
        <v>476</v>
      </c>
      <c r="J81" s="83" t="s">
        <v>476</v>
      </c>
      <c r="K81" s="83" t="s">
        <v>477</v>
      </c>
      <c r="L81" s="83" t="s">
        <v>478</v>
      </c>
      <c r="M81" s="83" t="s">
        <v>138</v>
      </c>
      <c r="N81" s="154">
        <f t="shared" si="1"/>
        <v>0.29316649855795479</v>
      </c>
      <c r="O81" s="39">
        <v>2.6744722900741522E-4</v>
      </c>
      <c r="P81" s="105" t="s">
        <v>277</v>
      </c>
      <c r="Q81" s="83" t="s">
        <v>278</v>
      </c>
    </row>
    <row r="82" spans="2:17" x14ac:dyDescent="0.2">
      <c r="B82" s="83">
        <v>80</v>
      </c>
      <c r="C82" s="83" t="s">
        <v>135</v>
      </c>
      <c r="D82" s="83" t="s">
        <v>117</v>
      </c>
      <c r="E82" s="83" t="s">
        <v>136</v>
      </c>
      <c r="F82" s="83" t="s">
        <v>254</v>
      </c>
      <c r="G82" s="83" t="s">
        <v>475</v>
      </c>
      <c r="H82" s="83" t="s">
        <v>135</v>
      </c>
      <c r="I82" s="83" t="s">
        <v>479</v>
      </c>
      <c r="J82" s="83" t="s">
        <v>479</v>
      </c>
      <c r="K82" s="83" t="s">
        <v>334</v>
      </c>
      <c r="L82" s="83" t="s">
        <v>164</v>
      </c>
      <c r="M82" s="159" t="s">
        <v>138</v>
      </c>
      <c r="N82" s="160">
        <f t="shared" si="1"/>
        <v>10.11690935023633</v>
      </c>
      <c r="O82" s="161">
        <v>9.2293607392013467E-3</v>
      </c>
      <c r="P82" s="105" t="s">
        <v>277</v>
      </c>
      <c r="Q82" s="83" t="s">
        <v>278</v>
      </c>
    </row>
    <row r="83" spans="2:17" x14ac:dyDescent="0.2">
      <c r="B83" s="103">
        <v>84</v>
      </c>
      <c r="C83" s="103" t="s">
        <v>135</v>
      </c>
      <c r="D83" s="103" t="s">
        <v>117</v>
      </c>
      <c r="E83" s="103" t="s">
        <v>136</v>
      </c>
      <c r="F83" s="103" t="s">
        <v>254</v>
      </c>
      <c r="G83" s="103" t="s">
        <v>480</v>
      </c>
      <c r="H83" s="103" t="s">
        <v>480</v>
      </c>
      <c r="I83" s="103" t="s">
        <v>480</v>
      </c>
      <c r="J83" s="103" t="s">
        <v>480</v>
      </c>
      <c r="K83" s="103" t="s">
        <v>480</v>
      </c>
      <c r="L83" s="103" t="s">
        <v>480</v>
      </c>
      <c r="M83" s="103" t="s">
        <v>138</v>
      </c>
      <c r="N83" s="158">
        <f>'Retail - UnPacked'!H8</f>
        <v>1096.1657731358528</v>
      </c>
      <c r="O83" s="177">
        <f>SUM(O3:O82)</f>
        <v>1.0000000000000002</v>
      </c>
      <c r="P83" s="105" t="s">
        <v>277</v>
      </c>
      <c r="Q83" s="83"/>
    </row>
    <row r="84" spans="2:17" x14ac:dyDescent="0.2">
      <c r="B84" s="83">
        <v>85</v>
      </c>
      <c r="C84" s="83" t="s">
        <v>135</v>
      </c>
      <c r="D84" s="83" t="s">
        <v>117</v>
      </c>
      <c r="E84" s="83" t="s">
        <v>159</v>
      </c>
      <c r="F84" s="83" t="s">
        <v>254</v>
      </c>
      <c r="G84" s="83" t="s">
        <v>481</v>
      </c>
      <c r="H84" s="83" t="s">
        <v>135</v>
      </c>
      <c r="I84" s="83" t="s">
        <v>482</v>
      </c>
      <c r="J84" s="83" t="s">
        <v>482</v>
      </c>
      <c r="K84" s="83" t="s">
        <v>483</v>
      </c>
      <c r="L84" s="83" t="s">
        <v>484</v>
      </c>
      <c r="M84" s="162" t="s">
        <v>138</v>
      </c>
      <c r="N84" s="163">
        <f t="shared" ref="N84:N127" si="2">O84*$N$128</f>
        <v>2.3987391065613604E-3</v>
      </c>
      <c r="O84" s="164">
        <v>6.1340251637428724E-6</v>
      </c>
      <c r="P84" s="105" t="s">
        <v>277</v>
      </c>
      <c r="Q84" s="83" t="s">
        <v>278</v>
      </c>
    </row>
    <row r="85" spans="2:17" x14ac:dyDescent="0.2">
      <c r="B85" s="83">
        <v>86</v>
      </c>
      <c r="C85" s="83" t="s">
        <v>135</v>
      </c>
      <c r="D85" s="83" t="s">
        <v>117</v>
      </c>
      <c r="E85" s="83" t="s">
        <v>159</v>
      </c>
      <c r="F85" s="83" t="s">
        <v>254</v>
      </c>
      <c r="G85" s="83" t="s">
        <v>485</v>
      </c>
      <c r="H85" s="83" t="s">
        <v>135</v>
      </c>
      <c r="I85" s="83" t="s">
        <v>486</v>
      </c>
      <c r="J85" s="83" t="s">
        <v>486</v>
      </c>
      <c r="K85" s="83" t="s">
        <v>487</v>
      </c>
      <c r="L85" s="83" t="s">
        <v>488</v>
      </c>
      <c r="M85" s="83" t="s">
        <v>138</v>
      </c>
      <c r="N85" s="157">
        <f t="shared" si="2"/>
        <v>30.011652993234847</v>
      </c>
      <c r="O85" s="39">
        <v>7.6745417691514398E-2</v>
      </c>
      <c r="P85" s="105" t="s">
        <v>277</v>
      </c>
      <c r="Q85" s="83" t="s">
        <v>278</v>
      </c>
    </row>
    <row r="86" spans="2:17" x14ac:dyDescent="0.2">
      <c r="B86" s="83">
        <v>87</v>
      </c>
      <c r="C86" s="83" t="s">
        <v>135</v>
      </c>
      <c r="D86" s="83" t="s">
        <v>117</v>
      </c>
      <c r="E86" s="83" t="s">
        <v>159</v>
      </c>
      <c r="F86" s="83" t="s">
        <v>254</v>
      </c>
      <c r="G86" s="83" t="s">
        <v>485</v>
      </c>
      <c r="H86" s="83" t="s">
        <v>135</v>
      </c>
      <c r="I86" s="83" t="s">
        <v>489</v>
      </c>
      <c r="J86" s="83" t="s">
        <v>489</v>
      </c>
      <c r="K86" s="83" t="s">
        <v>490</v>
      </c>
      <c r="L86" s="83" t="s">
        <v>488</v>
      </c>
      <c r="M86" s="83" t="s">
        <v>138</v>
      </c>
      <c r="N86" s="157">
        <f t="shared" si="2"/>
        <v>4.5601743800807579</v>
      </c>
      <c r="O86" s="39">
        <v>1.1661219980929755E-2</v>
      </c>
      <c r="P86" s="105" t="s">
        <v>277</v>
      </c>
      <c r="Q86" s="83" t="s">
        <v>278</v>
      </c>
    </row>
    <row r="87" spans="2:17" x14ac:dyDescent="0.2">
      <c r="B87" s="83">
        <v>88</v>
      </c>
      <c r="C87" s="83" t="s">
        <v>135</v>
      </c>
      <c r="D87" s="83" t="s">
        <v>117</v>
      </c>
      <c r="E87" s="83" t="s">
        <v>159</v>
      </c>
      <c r="F87" s="83" t="s">
        <v>254</v>
      </c>
      <c r="G87" s="83" t="s">
        <v>485</v>
      </c>
      <c r="H87" s="83" t="s">
        <v>135</v>
      </c>
      <c r="I87" s="83" t="s">
        <v>491</v>
      </c>
      <c r="J87" s="83" t="s">
        <v>491</v>
      </c>
      <c r="K87" s="83" t="s">
        <v>492</v>
      </c>
      <c r="L87" s="83" t="s">
        <v>493</v>
      </c>
      <c r="M87" s="83" t="s">
        <v>138</v>
      </c>
      <c r="N87" s="157">
        <f t="shared" si="2"/>
        <v>2.3034748963293521</v>
      </c>
      <c r="O87" s="39">
        <v>5.89041673581137E-3</v>
      </c>
      <c r="P87" s="105" t="s">
        <v>277</v>
      </c>
      <c r="Q87" s="83" t="s">
        <v>278</v>
      </c>
    </row>
    <row r="88" spans="2:17" x14ac:dyDescent="0.2">
      <c r="B88" s="83">
        <v>89</v>
      </c>
      <c r="C88" s="83" t="s">
        <v>135</v>
      </c>
      <c r="D88" s="83" t="s">
        <v>117</v>
      </c>
      <c r="E88" s="83" t="s">
        <v>159</v>
      </c>
      <c r="F88" s="83" t="s">
        <v>254</v>
      </c>
      <c r="G88" s="83" t="s">
        <v>494</v>
      </c>
      <c r="H88" s="83" t="s">
        <v>135</v>
      </c>
      <c r="I88" s="83" t="s">
        <v>495</v>
      </c>
      <c r="J88" s="83" t="s">
        <v>495</v>
      </c>
      <c r="K88" s="83" t="s">
        <v>496</v>
      </c>
      <c r="L88" s="83" t="s">
        <v>488</v>
      </c>
      <c r="M88" s="83" t="s">
        <v>138</v>
      </c>
      <c r="N88" s="157">
        <f t="shared" si="2"/>
        <v>31.746883729070579</v>
      </c>
      <c r="O88" s="39">
        <v>8.1182727680500541E-2</v>
      </c>
      <c r="P88" s="105" t="s">
        <v>277</v>
      </c>
      <c r="Q88" s="83" t="s">
        <v>278</v>
      </c>
    </row>
    <row r="89" spans="2:17" x14ac:dyDescent="0.2">
      <c r="B89" s="83">
        <v>90</v>
      </c>
      <c r="C89" s="83" t="s">
        <v>135</v>
      </c>
      <c r="D89" s="83" t="s">
        <v>117</v>
      </c>
      <c r="E89" s="83" t="s">
        <v>159</v>
      </c>
      <c r="F89" s="83" t="s">
        <v>254</v>
      </c>
      <c r="G89" s="83" t="s">
        <v>494</v>
      </c>
      <c r="H89" s="83" t="s">
        <v>135</v>
      </c>
      <c r="I89" s="83" t="s">
        <v>497</v>
      </c>
      <c r="J89" s="83" t="s">
        <v>497</v>
      </c>
      <c r="K89" s="83" t="s">
        <v>498</v>
      </c>
      <c r="L89" s="83" t="s">
        <v>498</v>
      </c>
      <c r="M89" s="83" t="s">
        <v>138</v>
      </c>
      <c r="N89" s="157">
        <f t="shared" si="2"/>
        <v>5.6503156347590897</v>
      </c>
      <c r="O89" s="39">
        <v>1.4448915345523613E-2</v>
      </c>
      <c r="P89" s="105" t="s">
        <v>277</v>
      </c>
      <c r="Q89" s="83" t="s">
        <v>278</v>
      </c>
    </row>
    <row r="90" spans="2:17" x14ac:dyDescent="0.2">
      <c r="B90" s="83">
        <v>91</v>
      </c>
      <c r="C90" s="83" t="s">
        <v>135</v>
      </c>
      <c r="D90" s="83" t="s">
        <v>117</v>
      </c>
      <c r="E90" s="83" t="s">
        <v>159</v>
      </c>
      <c r="F90" s="83" t="s">
        <v>254</v>
      </c>
      <c r="G90" s="83" t="s">
        <v>494</v>
      </c>
      <c r="H90" s="83" t="s">
        <v>135</v>
      </c>
      <c r="I90" s="83" t="s">
        <v>499</v>
      </c>
      <c r="J90" s="83" t="s">
        <v>499</v>
      </c>
      <c r="K90" s="83" t="s">
        <v>500</v>
      </c>
      <c r="L90" s="83" t="s">
        <v>488</v>
      </c>
      <c r="M90" s="83" t="s">
        <v>138</v>
      </c>
      <c r="N90" s="157">
        <f t="shared" si="2"/>
        <v>56.098454792612472</v>
      </c>
      <c r="O90" s="39">
        <v>0.14345425578118179</v>
      </c>
      <c r="P90" s="105" t="s">
        <v>277</v>
      </c>
      <c r="Q90" s="83" t="s">
        <v>278</v>
      </c>
    </row>
    <row r="91" spans="2:17" x14ac:dyDescent="0.2">
      <c r="B91" s="83">
        <v>92</v>
      </c>
      <c r="C91" s="83" t="s">
        <v>135</v>
      </c>
      <c r="D91" s="83" t="s">
        <v>117</v>
      </c>
      <c r="E91" s="83" t="s">
        <v>159</v>
      </c>
      <c r="F91" s="83" t="s">
        <v>254</v>
      </c>
      <c r="G91" s="83" t="s">
        <v>501</v>
      </c>
      <c r="H91" s="83" t="s">
        <v>135</v>
      </c>
      <c r="I91" s="83" t="s">
        <v>502</v>
      </c>
      <c r="J91" s="83" t="s">
        <v>502</v>
      </c>
      <c r="K91" s="83" t="s">
        <v>503</v>
      </c>
      <c r="L91" s="83" t="s">
        <v>493</v>
      </c>
      <c r="M91" s="83" t="s">
        <v>138</v>
      </c>
      <c r="N91" s="157">
        <f t="shared" si="2"/>
        <v>1.0280310456691543E-2</v>
      </c>
      <c r="O91" s="39">
        <v>2.6288679273183738E-5</v>
      </c>
      <c r="P91" s="105" t="s">
        <v>277</v>
      </c>
      <c r="Q91" s="83" t="s">
        <v>278</v>
      </c>
    </row>
    <row r="92" spans="2:17" x14ac:dyDescent="0.2">
      <c r="B92" s="83">
        <v>93</v>
      </c>
      <c r="C92" s="83" t="s">
        <v>135</v>
      </c>
      <c r="D92" s="83" t="s">
        <v>117</v>
      </c>
      <c r="E92" s="83" t="s">
        <v>159</v>
      </c>
      <c r="F92" s="83" t="s">
        <v>254</v>
      </c>
      <c r="G92" s="83" t="s">
        <v>504</v>
      </c>
      <c r="H92" s="83" t="s">
        <v>135</v>
      </c>
      <c r="I92" s="83" t="s">
        <v>505</v>
      </c>
      <c r="J92" s="83" t="s">
        <v>505</v>
      </c>
      <c r="K92" s="83" t="s">
        <v>506</v>
      </c>
      <c r="L92" s="83" t="s">
        <v>488</v>
      </c>
      <c r="M92" s="83" t="s">
        <v>138</v>
      </c>
      <c r="N92" s="157">
        <f t="shared" si="2"/>
        <v>2.1417313451440715E-2</v>
      </c>
      <c r="O92" s="39">
        <v>5.476808181913279E-5</v>
      </c>
      <c r="P92" s="105" t="s">
        <v>277</v>
      </c>
      <c r="Q92" s="83" t="s">
        <v>278</v>
      </c>
    </row>
    <row r="93" spans="2:17" x14ac:dyDescent="0.2">
      <c r="B93" s="83">
        <v>94</v>
      </c>
      <c r="C93" s="83" t="s">
        <v>135</v>
      </c>
      <c r="D93" s="83" t="s">
        <v>117</v>
      </c>
      <c r="E93" s="83" t="s">
        <v>159</v>
      </c>
      <c r="F93" s="83" t="s">
        <v>254</v>
      </c>
      <c r="G93" s="83" t="s">
        <v>507</v>
      </c>
      <c r="H93" s="83" t="s">
        <v>135</v>
      </c>
      <c r="I93" s="83" t="s">
        <v>508</v>
      </c>
      <c r="J93" s="83" t="s">
        <v>508</v>
      </c>
      <c r="K93" s="83" t="s">
        <v>509</v>
      </c>
      <c r="L93" s="83" t="s">
        <v>488</v>
      </c>
      <c r="M93" s="83" t="s">
        <v>138</v>
      </c>
      <c r="N93" s="157">
        <f t="shared" si="2"/>
        <v>1.0280310456691543E-2</v>
      </c>
      <c r="O93" s="39">
        <v>2.6288679273183738E-5</v>
      </c>
      <c r="P93" s="105" t="s">
        <v>277</v>
      </c>
      <c r="Q93" s="83" t="s">
        <v>278</v>
      </c>
    </row>
    <row r="94" spans="2:17" x14ac:dyDescent="0.2">
      <c r="B94" s="83">
        <v>95</v>
      </c>
      <c r="C94" s="83" t="s">
        <v>135</v>
      </c>
      <c r="D94" s="83" t="s">
        <v>117</v>
      </c>
      <c r="E94" s="83" t="s">
        <v>159</v>
      </c>
      <c r="F94" s="83" t="s">
        <v>254</v>
      </c>
      <c r="G94" s="83" t="s">
        <v>510</v>
      </c>
      <c r="H94" s="83" t="s">
        <v>135</v>
      </c>
      <c r="I94" s="83" t="s">
        <v>511</v>
      </c>
      <c r="J94" s="83" t="s">
        <v>511</v>
      </c>
      <c r="K94" s="83" t="s">
        <v>512</v>
      </c>
      <c r="L94" s="83" t="s">
        <v>513</v>
      </c>
      <c r="M94" s="83" t="s">
        <v>138</v>
      </c>
      <c r="N94" s="157">
        <f t="shared" si="2"/>
        <v>0.28270853755901748</v>
      </c>
      <c r="O94" s="39">
        <v>7.229386800125529E-4</v>
      </c>
      <c r="P94" s="105" t="s">
        <v>277</v>
      </c>
      <c r="Q94" s="83" t="s">
        <v>278</v>
      </c>
    </row>
    <row r="95" spans="2:17" x14ac:dyDescent="0.2">
      <c r="B95" s="83">
        <v>96</v>
      </c>
      <c r="C95" s="83" t="s">
        <v>135</v>
      </c>
      <c r="D95" s="83" t="s">
        <v>117</v>
      </c>
      <c r="E95" s="83" t="s">
        <v>159</v>
      </c>
      <c r="F95" s="83" t="s">
        <v>254</v>
      </c>
      <c r="G95" s="83" t="s">
        <v>514</v>
      </c>
      <c r="H95" s="83" t="s">
        <v>135</v>
      </c>
      <c r="I95" s="83" t="s">
        <v>515</v>
      </c>
      <c r="J95" s="83" t="s">
        <v>515</v>
      </c>
      <c r="K95" s="83" t="s">
        <v>516</v>
      </c>
      <c r="L95" s="83" t="s">
        <v>493</v>
      </c>
      <c r="M95" s="83" t="s">
        <v>138</v>
      </c>
      <c r="N95" s="157">
        <f t="shared" si="2"/>
        <v>0.17390858522569863</v>
      </c>
      <c r="O95" s="39">
        <v>4.4471682437135829E-4</v>
      </c>
      <c r="P95" s="105" t="s">
        <v>277</v>
      </c>
      <c r="Q95" s="83" t="s">
        <v>278</v>
      </c>
    </row>
    <row r="96" spans="2:17" x14ac:dyDescent="0.2">
      <c r="B96" s="83">
        <v>97</v>
      </c>
      <c r="C96" s="83" t="s">
        <v>135</v>
      </c>
      <c r="D96" s="83" t="s">
        <v>117</v>
      </c>
      <c r="E96" s="83" t="s">
        <v>159</v>
      </c>
      <c r="F96" s="83" t="s">
        <v>254</v>
      </c>
      <c r="G96" s="83" t="s">
        <v>517</v>
      </c>
      <c r="H96" s="83" t="s">
        <v>135</v>
      </c>
      <c r="I96" s="83" t="s">
        <v>518</v>
      </c>
      <c r="J96" s="83" t="s">
        <v>518</v>
      </c>
      <c r="K96" s="83" t="s">
        <v>519</v>
      </c>
      <c r="L96" s="83" t="s">
        <v>520</v>
      </c>
      <c r="M96" s="83" t="s">
        <v>138</v>
      </c>
      <c r="N96" s="157">
        <f t="shared" si="2"/>
        <v>41.746755883428953</v>
      </c>
      <c r="O96" s="39">
        <v>0.10675427369034456</v>
      </c>
      <c r="P96" s="105" t="s">
        <v>277</v>
      </c>
      <c r="Q96" s="83" t="s">
        <v>278</v>
      </c>
    </row>
    <row r="97" spans="2:17" x14ac:dyDescent="0.2">
      <c r="B97" s="83">
        <v>98</v>
      </c>
      <c r="C97" s="83" t="s">
        <v>135</v>
      </c>
      <c r="D97" s="83" t="s">
        <v>117</v>
      </c>
      <c r="E97" s="83" t="s">
        <v>159</v>
      </c>
      <c r="F97" s="83" t="s">
        <v>254</v>
      </c>
      <c r="G97" s="83" t="s">
        <v>521</v>
      </c>
      <c r="H97" s="83" t="s">
        <v>135</v>
      </c>
      <c r="I97" s="83" t="s">
        <v>522</v>
      </c>
      <c r="J97" s="83" t="s">
        <v>522</v>
      </c>
      <c r="K97" s="83" t="s">
        <v>523</v>
      </c>
      <c r="L97" s="83" t="s">
        <v>513</v>
      </c>
      <c r="M97" s="83" t="s">
        <v>138</v>
      </c>
      <c r="N97" s="157">
        <f t="shared" si="2"/>
        <v>12.438318960058711</v>
      </c>
      <c r="O97" s="39">
        <v>3.180711119727956E-2</v>
      </c>
      <c r="P97" s="105" t="s">
        <v>277</v>
      </c>
      <c r="Q97" s="83" t="s">
        <v>278</v>
      </c>
    </row>
    <row r="98" spans="2:17" x14ac:dyDescent="0.2">
      <c r="B98" s="83">
        <v>99</v>
      </c>
      <c r="C98" s="83" t="s">
        <v>135</v>
      </c>
      <c r="D98" s="83" t="s">
        <v>117</v>
      </c>
      <c r="E98" s="83" t="s">
        <v>159</v>
      </c>
      <c r="F98" s="83" t="s">
        <v>254</v>
      </c>
      <c r="G98" s="83" t="s">
        <v>521</v>
      </c>
      <c r="H98" s="83" t="s">
        <v>135</v>
      </c>
      <c r="I98" s="83" t="s">
        <v>524</v>
      </c>
      <c r="J98" s="83" t="s">
        <v>524</v>
      </c>
      <c r="K98" s="83" t="s">
        <v>525</v>
      </c>
      <c r="L98" s="83" t="s">
        <v>498</v>
      </c>
      <c r="M98" s="83" t="s">
        <v>138</v>
      </c>
      <c r="N98" s="157">
        <f t="shared" si="2"/>
        <v>1.6581284074105402</v>
      </c>
      <c r="O98" s="39">
        <v>4.2401448944372607E-3</v>
      </c>
      <c r="P98" s="105" t="s">
        <v>277</v>
      </c>
      <c r="Q98" s="83" t="s">
        <v>278</v>
      </c>
    </row>
    <row r="99" spans="2:17" x14ac:dyDescent="0.2">
      <c r="B99" s="83">
        <v>100</v>
      </c>
      <c r="C99" s="83" t="s">
        <v>135</v>
      </c>
      <c r="D99" s="83" t="s">
        <v>117</v>
      </c>
      <c r="E99" s="83" t="s">
        <v>159</v>
      </c>
      <c r="F99" s="83" t="s">
        <v>254</v>
      </c>
      <c r="G99" s="83" t="s">
        <v>521</v>
      </c>
      <c r="H99" s="83" t="s">
        <v>135</v>
      </c>
      <c r="I99" s="83" t="s">
        <v>526</v>
      </c>
      <c r="J99" s="83" t="s">
        <v>526</v>
      </c>
      <c r="K99" s="83" t="s">
        <v>527</v>
      </c>
      <c r="L99" s="83" t="s">
        <v>513</v>
      </c>
      <c r="M99" s="83" t="s">
        <v>138</v>
      </c>
      <c r="N99" s="157">
        <f t="shared" si="2"/>
        <v>1.6332843238068691</v>
      </c>
      <c r="O99" s="39">
        <v>4.1766139195270665E-3</v>
      </c>
      <c r="P99" s="105" t="s">
        <v>277</v>
      </c>
      <c r="Q99" s="83" t="s">
        <v>278</v>
      </c>
    </row>
    <row r="100" spans="2:17" x14ac:dyDescent="0.2">
      <c r="B100" s="83">
        <v>101</v>
      </c>
      <c r="C100" s="83" t="s">
        <v>135</v>
      </c>
      <c r="D100" s="83" t="s">
        <v>117</v>
      </c>
      <c r="E100" s="83" t="s">
        <v>159</v>
      </c>
      <c r="F100" s="83" t="s">
        <v>254</v>
      </c>
      <c r="G100" s="83" t="s">
        <v>521</v>
      </c>
      <c r="H100" s="83" t="s">
        <v>135</v>
      </c>
      <c r="I100" s="83" t="s">
        <v>528</v>
      </c>
      <c r="J100" s="83" t="s">
        <v>528</v>
      </c>
      <c r="K100" s="83" t="s">
        <v>512</v>
      </c>
      <c r="L100" s="83" t="s">
        <v>493</v>
      </c>
      <c r="M100" s="83" t="s">
        <v>138</v>
      </c>
      <c r="N100" s="157">
        <f t="shared" si="2"/>
        <v>4.2834626902881435E-3</v>
      </c>
      <c r="O100" s="39">
        <v>1.0953616363826558E-5</v>
      </c>
      <c r="P100" s="105" t="s">
        <v>277</v>
      </c>
      <c r="Q100" s="83" t="s">
        <v>278</v>
      </c>
    </row>
    <row r="101" spans="2:17" x14ac:dyDescent="0.2">
      <c r="B101" s="83">
        <v>102</v>
      </c>
      <c r="C101" s="83" t="s">
        <v>135</v>
      </c>
      <c r="D101" s="83" t="s">
        <v>117</v>
      </c>
      <c r="E101" s="83" t="s">
        <v>159</v>
      </c>
      <c r="F101" s="83" t="s">
        <v>254</v>
      </c>
      <c r="G101" s="83" t="s">
        <v>507</v>
      </c>
      <c r="H101" s="83" t="s">
        <v>135</v>
      </c>
      <c r="I101" s="83" t="s">
        <v>529</v>
      </c>
      <c r="J101" s="83" t="s">
        <v>529</v>
      </c>
      <c r="K101" s="83" t="s">
        <v>509</v>
      </c>
      <c r="L101" s="83" t="s">
        <v>493</v>
      </c>
      <c r="M101" s="83" t="s">
        <v>138</v>
      </c>
      <c r="N101" s="157">
        <f t="shared" si="2"/>
        <v>5.958724948459837</v>
      </c>
      <c r="O101" s="39">
        <v>1.5237575723719126E-2</v>
      </c>
      <c r="P101" s="105" t="s">
        <v>277</v>
      </c>
      <c r="Q101" s="83" t="s">
        <v>278</v>
      </c>
    </row>
    <row r="102" spans="2:17" x14ac:dyDescent="0.2">
      <c r="B102" s="83">
        <v>103</v>
      </c>
      <c r="C102" s="83" t="s">
        <v>135</v>
      </c>
      <c r="D102" s="83" t="s">
        <v>117</v>
      </c>
      <c r="E102" s="83" t="s">
        <v>159</v>
      </c>
      <c r="F102" s="83" t="s">
        <v>254</v>
      </c>
      <c r="G102" s="83" t="s">
        <v>521</v>
      </c>
      <c r="H102" s="83" t="s">
        <v>135</v>
      </c>
      <c r="I102" s="83" t="s">
        <v>530</v>
      </c>
      <c r="J102" s="83" t="s">
        <v>530</v>
      </c>
      <c r="K102" s="83" t="s">
        <v>531</v>
      </c>
      <c r="L102" s="83" t="s">
        <v>513</v>
      </c>
      <c r="M102" s="83" t="s">
        <v>138</v>
      </c>
      <c r="N102" s="157">
        <f t="shared" si="2"/>
        <v>18.935903514956795</v>
      </c>
      <c r="O102" s="39">
        <v>4.8422651859568067E-2</v>
      </c>
      <c r="P102" s="105" t="s">
        <v>277</v>
      </c>
      <c r="Q102" s="83" t="s">
        <v>278</v>
      </c>
    </row>
    <row r="103" spans="2:17" x14ac:dyDescent="0.2">
      <c r="B103" s="83">
        <v>104</v>
      </c>
      <c r="C103" s="83" t="s">
        <v>135</v>
      </c>
      <c r="D103" s="83" t="s">
        <v>117</v>
      </c>
      <c r="E103" s="83" t="s">
        <v>159</v>
      </c>
      <c r="F103" s="83" t="s">
        <v>254</v>
      </c>
      <c r="G103" s="83" t="s">
        <v>521</v>
      </c>
      <c r="H103" s="83" t="s">
        <v>135</v>
      </c>
      <c r="I103" s="83" t="s">
        <v>532</v>
      </c>
      <c r="J103" s="83" t="s">
        <v>532</v>
      </c>
      <c r="K103" s="83" t="s">
        <v>533</v>
      </c>
      <c r="L103" s="83" t="s">
        <v>488</v>
      </c>
      <c r="M103" s="83" t="s">
        <v>138</v>
      </c>
      <c r="N103" s="157">
        <f t="shared" si="2"/>
        <v>1.7133850761152574E-2</v>
      </c>
      <c r="O103" s="39">
        <v>4.3814465455306233E-5</v>
      </c>
      <c r="P103" s="105" t="s">
        <v>277</v>
      </c>
      <c r="Q103" s="83" t="s">
        <v>278</v>
      </c>
    </row>
    <row r="104" spans="2:17" x14ac:dyDescent="0.2">
      <c r="B104" s="83">
        <v>105</v>
      </c>
      <c r="C104" s="83" t="s">
        <v>135</v>
      </c>
      <c r="D104" s="83" t="s">
        <v>117</v>
      </c>
      <c r="E104" s="83" t="s">
        <v>159</v>
      </c>
      <c r="F104" s="83" t="s">
        <v>254</v>
      </c>
      <c r="G104" s="83" t="s">
        <v>521</v>
      </c>
      <c r="H104" s="83" t="s">
        <v>135</v>
      </c>
      <c r="I104" s="83" t="s">
        <v>534</v>
      </c>
      <c r="J104" s="83" t="s">
        <v>534</v>
      </c>
      <c r="K104" s="83" t="s">
        <v>535</v>
      </c>
      <c r="L104" s="83" t="s">
        <v>500</v>
      </c>
      <c r="M104" s="83" t="s">
        <v>138</v>
      </c>
      <c r="N104" s="157">
        <f t="shared" si="2"/>
        <v>69.28685090436754</v>
      </c>
      <c r="O104" s="39">
        <v>0.17717945473993102</v>
      </c>
      <c r="P104" s="105" t="s">
        <v>277</v>
      </c>
      <c r="Q104" s="83" t="s">
        <v>278</v>
      </c>
    </row>
    <row r="105" spans="2:17" x14ac:dyDescent="0.2">
      <c r="B105" s="83">
        <v>106</v>
      </c>
      <c r="C105" s="83" t="s">
        <v>135</v>
      </c>
      <c r="D105" s="83" t="s">
        <v>117</v>
      </c>
      <c r="E105" s="83" t="s">
        <v>159</v>
      </c>
      <c r="F105" s="83" t="s">
        <v>254</v>
      </c>
      <c r="G105" s="83" t="s">
        <v>536</v>
      </c>
      <c r="H105" s="83" t="s">
        <v>135</v>
      </c>
      <c r="I105" s="83" t="s">
        <v>537</v>
      </c>
      <c r="J105" s="83" t="s">
        <v>537</v>
      </c>
      <c r="K105" s="83" t="s">
        <v>538</v>
      </c>
      <c r="L105" s="83" t="s">
        <v>539</v>
      </c>
      <c r="M105" s="83" t="s">
        <v>138</v>
      </c>
      <c r="N105" s="157">
        <f t="shared" si="2"/>
        <v>0.64251940354322146</v>
      </c>
      <c r="O105" s="39">
        <v>1.6430424545739836E-3</v>
      </c>
      <c r="P105" s="105" t="s">
        <v>277</v>
      </c>
      <c r="Q105" s="83" t="s">
        <v>278</v>
      </c>
    </row>
    <row r="106" spans="2:17" x14ac:dyDescent="0.2">
      <c r="B106" s="83">
        <v>107</v>
      </c>
      <c r="C106" s="83" t="s">
        <v>135</v>
      </c>
      <c r="D106" s="83" t="s">
        <v>117</v>
      </c>
      <c r="E106" s="83" t="s">
        <v>159</v>
      </c>
      <c r="F106" s="83" t="s">
        <v>254</v>
      </c>
      <c r="G106" s="83" t="s">
        <v>540</v>
      </c>
      <c r="H106" s="83" t="s">
        <v>135</v>
      </c>
      <c r="I106" s="83" t="s">
        <v>541</v>
      </c>
      <c r="J106" s="83" t="s">
        <v>541</v>
      </c>
      <c r="K106" s="83" t="s">
        <v>542</v>
      </c>
      <c r="L106" s="83" t="s">
        <v>488</v>
      </c>
      <c r="M106" s="83" t="s">
        <v>138</v>
      </c>
      <c r="N106" s="157">
        <f t="shared" si="2"/>
        <v>1.225070329422409</v>
      </c>
      <c r="O106" s="39">
        <v>3.1327342800543958E-3</v>
      </c>
      <c r="P106" s="105" t="s">
        <v>277</v>
      </c>
      <c r="Q106" s="83" t="s">
        <v>278</v>
      </c>
    </row>
    <row r="107" spans="2:17" x14ac:dyDescent="0.2">
      <c r="B107" s="83">
        <v>108</v>
      </c>
      <c r="C107" s="83" t="s">
        <v>135</v>
      </c>
      <c r="D107" s="83" t="s">
        <v>117</v>
      </c>
      <c r="E107" s="83" t="s">
        <v>159</v>
      </c>
      <c r="F107" s="83" t="s">
        <v>254</v>
      </c>
      <c r="G107" s="83" t="s">
        <v>540</v>
      </c>
      <c r="H107" s="83" t="s">
        <v>135</v>
      </c>
      <c r="I107" s="83" t="s">
        <v>543</v>
      </c>
      <c r="J107" s="83" t="s">
        <v>543</v>
      </c>
      <c r="K107" s="83" t="s">
        <v>500</v>
      </c>
      <c r="L107" s="83" t="s">
        <v>488</v>
      </c>
      <c r="M107" s="83" t="s">
        <v>138</v>
      </c>
      <c r="N107" s="157">
        <f t="shared" si="2"/>
        <v>30.173567882927742</v>
      </c>
      <c r="O107" s="39">
        <v>7.7159464390067045E-2</v>
      </c>
      <c r="P107" s="105" t="s">
        <v>277</v>
      </c>
      <c r="Q107" s="83" t="s">
        <v>278</v>
      </c>
    </row>
    <row r="108" spans="2:17" x14ac:dyDescent="0.2">
      <c r="B108" s="83">
        <v>109</v>
      </c>
      <c r="C108" s="83" t="s">
        <v>135</v>
      </c>
      <c r="D108" s="83" t="s">
        <v>117</v>
      </c>
      <c r="E108" s="83" t="s">
        <v>159</v>
      </c>
      <c r="F108" s="83" t="s">
        <v>254</v>
      </c>
      <c r="G108" s="83" t="s">
        <v>540</v>
      </c>
      <c r="H108" s="83" t="s">
        <v>135</v>
      </c>
      <c r="I108" s="83" t="s">
        <v>544</v>
      </c>
      <c r="J108" s="83" t="s">
        <v>544</v>
      </c>
      <c r="K108" s="83" t="s">
        <v>545</v>
      </c>
      <c r="L108" s="83" t="s">
        <v>539</v>
      </c>
      <c r="M108" s="83" t="s">
        <v>138</v>
      </c>
      <c r="N108" s="157">
        <f t="shared" si="2"/>
        <v>1.2482010279499649</v>
      </c>
      <c r="O108" s="39">
        <v>3.1918838084190591E-3</v>
      </c>
      <c r="P108" s="105" t="s">
        <v>277</v>
      </c>
      <c r="Q108" s="83" t="s">
        <v>278</v>
      </c>
    </row>
    <row r="109" spans="2:17" x14ac:dyDescent="0.2">
      <c r="B109" s="83">
        <v>110</v>
      </c>
      <c r="C109" s="83" t="s">
        <v>135</v>
      </c>
      <c r="D109" s="83" t="s">
        <v>117</v>
      </c>
      <c r="E109" s="83" t="s">
        <v>159</v>
      </c>
      <c r="F109" s="83" t="s">
        <v>254</v>
      </c>
      <c r="G109" s="83" t="s">
        <v>540</v>
      </c>
      <c r="H109" s="83" t="s">
        <v>135</v>
      </c>
      <c r="I109" s="83" t="s">
        <v>546</v>
      </c>
      <c r="J109" s="83" t="s">
        <v>546</v>
      </c>
      <c r="K109" s="83" t="s">
        <v>531</v>
      </c>
      <c r="L109" s="83" t="s">
        <v>493</v>
      </c>
      <c r="M109" s="83" t="s">
        <v>138</v>
      </c>
      <c r="N109" s="157">
        <f t="shared" si="2"/>
        <v>12.394627640617772</v>
      </c>
      <c r="O109" s="39">
        <v>3.169538431036853E-2</v>
      </c>
      <c r="P109" s="105" t="s">
        <v>277</v>
      </c>
      <c r="Q109" s="83" t="s">
        <v>278</v>
      </c>
    </row>
    <row r="110" spans="2:17" x14ac:dyDescent="0.2">
      <c r="B110" s="83">
        <v>111</v>
      </c>
      <c r="C110" s="83" t="s">
        <v>135</v>
      </c>
      <c r="D110" s="83" t="s">
        <v>117</v>
      </c>
      <c r="E110" s="83" t="s">
        <v>159</v>
      </c>
      <c r="F110" s="83" t="s">
        <v>254</v>
      </c>
      <c r="G110" s="83" t="s">
        <v>547</v>
      </c>
      <c r="H110" s="83" t="s">
        <v>135</v>
      </c>
      <c r="I110" s="83" t="s">
        <v>548</v>
      </c>
      <c r="J110" s="83" t="s">
        <v>548</v>
      </c>
      <c r="K110" s="83" t="s">
        <v>490</v>
      </c>
      <c r="L110" s="83" t="s">
        <v>498</v>
      </c>
      <c r="M110" s="83" t="s">
        <v>138</v>
      </c>
      <c r="N110" s="157">
        <f t="shared" si="2"/>
        <v>0.29984238832017007</v>
      </c>
      <c r="O110" s="39">
        <v>7.6675314546785912E-4</v>
      </c>
      <c r="P110" s="105" t="s">
        <v>277</v>
      </c>
      <c r="Q110" s="83" t="s">
        <v>278</v>
      </c>
    </row>
    <row r="111" spans="2:17" x14ac:dyDescent="0.2">
      <c r="B111" s="83">
        <v>112</v>
      </c>
      <c r="C111" s="83" t="s">
        <v>135</v>
      </c>
      <c r="D111" s="83" t="s">
        <v>117</v>
      </c>
      <c r="E111" s="83" t="s">
        <v>159</v>
      </c>
      <c r="F111" s="83" t="s">
        <v>254</v>
      </c>
      <c r="G111" s="83" t="s">
        <v>549</v>
      </c>
      <c r="H111" s="83" t="s">
        <v>135</v>
      </c>
      <c r="I111" s="83" t="s">
        <v>550</v>
      </c>
      <c r="J111" s="83" t="s">
        <v>550</v>
      </c>
      <c r="K111" s="83" t="s">
        <v>531</v>
      </c>
      <c r="L111" s="83" t="s">
        <v>493</v>
      </c>
      <c r="M111" s="83" t="s">
        <v>138</v>
      </c>
      <c r="N111" s="157">
        <f t="shared" si="2"/>
        <v>3.4267701522305148E-2</v>
      </c>
      <c r="O111" s="39">
        <v>8.7628930910612466E-5</v>
      </c>
      <c r="P111" s="105" t="s">
        <v>277</v>
      </c>
      <c r="Q111" s="83" t="s">
        <v>278</v>
      </c>
    </row>
    <row r="112" spans="2:17" x14ac:dyDescent="0.2">
      <c r="B112" s="83">
        <v>113</v>
      </c>
      <c r="C112" s="83" t="s">
        <v>135</v>
      </c>
      <c r="D112" s="83" t="s">
        <v>117</v>
      </c>
      <c r="E112" s="83" t="s">
        <v>159</v>
      </c>
      <c r="F112" s="83" t="s">
        <v>254</v>
      </c>
      <c r="G112" s="83" t="s">
        <v>551</v>
      </c>
      <c r="H112" s="83" t="s">
        <v>135</v>
      </c>
      <c r="I112" s="83" t="s">
        <v>552</v>
      </c>
      <c r="J112" s="83" t="s">
        <v>552</v>
      </c>
      <c r="K112" s="83" t="s">
        <v>512</v>
      </c>
      <c r="L112" s="83" t="s">
        <v>493</v>
      </c>
      <c r="M112" s="83" t="s">
        <v>138</v>
      </c>
      <c r="N112" s="157">
        <f t="shared" si="2"/>
        <v>0.30069908085822766</v>
      </c>
      <c r="O112" s="39">
        <v>7.6894386874062437E-4</v>
      </c>
      <c r="P112" s="105" t="s">
        <v>277</v>
      </c>
      <c r="Q112" s="83" t="s">
        <v>278</v>
      </c>
    </row>
    <row r="113" spans="2:17" x14ac:dyDescent="0.2">
      <c r="B113" s="83">
        <v>114</v>
      </c>
      <c r="C113" s="83" t="s">
        <v>135</v>
      </c>
      <c r="D113" s="83" t="s">
        <v>117</v>
      </c>
      <c r="E113" s="83" t="s">
        <v>159</v>
      </c>
      <c r="F113" s="83" t="s">
        <v>254</v>
      </c>
      <c r="G113" s="83" t="s">
        <v>553</v>
      </c>
      <c r="H113" s="83" t="s">
        <v>135</v>
      </c>
      <c r="I113" s="83" t="s">
        <v>554</v>
      </c>
      <c r="J113" s="83" t="s">
        <v>554</v>
      </c>
      <c r="K113" s="83" t="s">
        <v>555</v>
      </c>
      <c r="L113" s="83" t="s">
        <v>488</v>
      </c>
      <c r="M113" s="83" t="s">
        <v>138</v>
      </c>
      <c r="N113" s="157">
        <f t="shared" si="2"/>
        <v>1.5883079655588437</v>
      </c>
      <c r="O113" s="39">
        <v>4.0616009477068881E-3</v>
      </c>
      <c r="P113" s="105" t="s">
        <v>277</v>
      </c>
      <c r="Q113" s="83" t="s">
        <v>278</v>
      </c>
    </row>
    <row r="114" spans="2:17" x14ac:dyDescent="0.2">
      <c r="B114" s="83">
        <v>115</v>
      </c>
      <c r="C114" s="83" t="s">
        <v>135</v>
      </c>
      <c r="D114" s="83" t="s">
        <v>117</v>
      </c>
      <c r="E114" s="83" t="s">
        <v>159</v>
      </c>
      <c r="F114" s="83" t="s">
        <v>254</v>
      </c>
      <c r="G114" s="83" t="s">
        <v>485</v>
      </c>
      <c r="H114" s="83" t="s">
        <v>135</v>
      </c>
      <c r="I114" s="83" t="s">
        <v>556</v>
      </c>
      <c r="J114" s="83" t="s">
        <v>556</v>
      </c>
      <c r="K114" s="83" t="s">
        <v>487</v>
      </c>
      <c r="L114" s="83" t="s">
        <v>488</v>
      </c>
      <c r="M114" s="83" t="s">
        <v>138</v>
      </c>
      <c r="N114" s="157">
        <f t="shared" si="2"/>
        <v>4.3382910127238317</v>
      </c>
      <c r="O114" s="39">
        <v>1.1093822653283538E-2</v>
      </c>
      <c r="P114" s="105" t="s">
        <v>277</v>
      </c>
      <c r="Q114" s="83" t="s">
        <v>278</v>
      </c>
    </row>
    <row r="115" spans="2:17" x14ac:dyDescent="0.2">
      <c r="B115" s="83">
        <v>116</v>
      </c>
      <c r="C115" s="83" t="s">
        <v>135</v>
      </c>
      <c r="D115" s="83" t="s">
        <v>117</v>
      </c>
      <c r="E115" s="83" t="s">
        <v>159</v>
      </c>
      <c r="F115" s="83" t="s">
        <v>254</v>
      </c>
      <c r="G115" s="83" t="s">
        <v>485</v>
      </c>
      <c r="H115" s="83" t="s">
        <v>135</v>
      </c>
      <c r="I115" s="83" t="s">
        <v>557</v>
      </c>
      <c r="J115" s="83" t="s">
        <v>557</v>
      </c>
      <c r="K115" s="83" t="s">
        <v>558</v>
      </c>
      <c r="L115" s="83" t="s">
        <v>500</v>
      </c>
      <c r="M115" s="83" t="s">
        <v>138</v>
      </c>
      <c r="N115" s="157">
        <f t="shared" si="2"/>
        <v>2.8159483725954257</v>
      </c>
      <c r="O115" s="39">
        <v>7.2009073975795798E-3</v>
      </c>
      <c r="P115" s="105" t="s">
        <v>277</v>
      </c>
      <c r="Q115" s="83" t="s">
        <v>278</v>
      </c>
    </row>
    <row r="116" spans="2:17" x14ac:dyDescent="0.2">
      <c r="B116" s="83">
        <v>117</v>
      </c>
      <c r="C116" s="83" t="s">
        <v>135</v>
      </c>
      <c r="D116" s="83" t="s">
        <v>117</v>
      </c>
      <c r="E116" s="83" t="s">
        <v>159</v>
      </c>
      <c r="F116" s="83" t="s">
        <v>254</v>
      </c>
      <c r="G116" s="83" t="s">
        <v>485</v>
      </c>
      <c r="H116" s="83" t="s">
        <v>135</v>
      </c>
      <c r="I116" s="83" t="s">
        <v>559</v>
      </c>
      <c r="J116" s="83" t="s">
        <v>559</v>
      </c>
      <c r="K116" s="83" t="s">
        <v>487</v>
      </c>
      <c r="L116" s="83" t="s">
        <v>488</v>
      </c>
      <c r="M116" s="83" t="s">
        <v>138</v>
      </c>
      <c r="N116" s="157">
        <f t="shared" si="2"/>
        <v>6.2906933069571664</v>
      </c>
      <c r="O116" s="39">
        <v>1.6086480991915682E-2</v>
      </c>
      <c r="P116" s="105" t="s">
        <v>277</v>
      </c>
      <c r="Q116" s="83" t="s">
        <v>278</v>
      </c>
    </row>
    <row r="117" spans="2:17" x14ac:dyDescent="0.2">
      <c r="B117" s="83">
        <v>118</v>
      </c>
      <c r="C117" s="83" t="s">
        <v>135</v>
      </c>
      <c r="D117" s="83" t="s">
        <v>117</v>
      </c>
      <c r="E117" s="83" t="s">
        <v>159</v>
      </c>
      <c r="F117" s="83" t="s">
        <v>254</v>
      </c>
      <c r="G117" s="83" t="s">
        <v>560</v>
      </c>
      <c r="H117" s="83" t="s">
        <v>135</v>
      </c>
      <c r="I117" s="83" t="s">
        <v>561</v>
      </c>
      <c r="J117" s="83" t="s">
        <v>561</v>
      </c>
      <c r="K117" s="83" t="s">
        <v>230</v>
      </c>
      <c r="L117" s="83" t="s">
        <v>493</v>
      </c>
      <c r="M117" s="83" t="s">
        <v>138</v>
      </c>
      <c r="N117" s="157">
        <f t="shared" si="2"/>
        <v>28.468749732193061</v>
      </c>
      <c r="O117" s="39">
        <v>7.2799925077264072E-2</v>
      </c>
      <c r="P117" s="105" t="s">
        <v>277</v>
      </c>
      <c r="Q117" s="83" t="s">
        <v>278</v>
      </c>
    </row>
    <row r="118" spans="2:17" x14ac:dyDescent="0.2">
      <c r="B118" s="83">
        <v>119</v>
      </c>
      <c r="C118" s="83" t="s">
        <v>135</v>
      </c>
      <c r="D118" s="83" t="s">
        <v>117</v>
      </c>
      <c r="E118" s="83" t="s">
        <v>159</v>
      </c>
      <c r="F118" s="83" t="s">
        <v>254</v>
      </c>
      <c r="G118" s="83" t="s">
        <v>560</v>
      </c>
      <c r="H118" s="83" t="s">
        <v>135</v>
      </c>
      <c r="I118" s="83" t="s">
        <v>562</v>
      </c>
      <c r="J118" s="83" t="s">
        <v>562</v>
      </c>
      <c r="K118" s="83" t="s">
        <v>563</v>
      </c>
      <c r="L118" s="83" t="s">
        <v>500</v>
      </c>
      <c r="M118" s="83" t="s">
        <v>138</v>
      </c>
      <c r="N118" s="157">
        <f t="shared" si="2"/>
        <v>9.2497093334082159</v>
      </c>
      <c r="O118" s="39">
        <v>2.3653239176047069E-2</v>
      </c>
      <c r="P118" s="105" t="s">
        <v>277</v>
      </c>
      <c r="Q118" s="83" t="s">
        <v>278</v>
      </c>
    </row>
    <row r="119" spans="2:17" x14ac:dyDescent="0.2">
      <c r="B119" s="83">
        <v>120</v>
      </c>
      <c r="C119" s="83" t="s">
        <v>135</v>
      </c>
      <c r="D119" s="83" t="s">
        <v>117</v>
      </c>
      <c r="E119" s="83" t="s">
        <v>159</v>
      </c>
      <c r="F119" s="83" t="s">
        <v>254</v>
      </c>
      <c r="G119" s="83" t="s">
        <v>564</v>
      </c>
      <c r="H119" s="83" t="s">
        <v>135</v>
      </c>
      <c r="I119" s="83" t="s">
        <v>565</v>
      </c>
      <c r="J119" s="83" t="s">
        <v>565</v>
      </c>
      <c r="K119" s="83" t="s">
        <v>566</v>
      </c>
      <c r="L119" s="83" t="s">
        <v>488</v>
      </c>
      <c r="M119" s="83" t="s">
        <v>138</v>
      </c>
      <c r="N119" s="157">
        <f t="shared" si="2"/>
        <v>0.23644714050390553</v>
      </c>
      <c r="O119" s="39">
        <v>6.0463962328322605E-4</v>
      </c>
      <c r="P119" s="105" t="s">
        <v>277</v>
      </c>
      <c r="Q119" s="83" t="s">
        <v>278</v>
      </c>
    </row>
    <row r="120" spans="2:17" x14ac:dyDescent="0.2">
      <c r="B120" s="83">
        <v>121</v>
      </c>
      <c r="C120" s="83" t="s">
        <v>135</v>
      </c>
      <c r="D120" s="83" t="s">
        <v>117</v>
      </c>
      <c r="E120" s="83" t="s">
        <v>159</v>
      </c>
      <c r="F120" s="83" t="s">
        <v>254</v>
      </c>
      <c r="G120" s="83" t="s">
        <v>564</v>
      </c>
      <c r="H120" s="83" t="s">
        <v>135</v>
      </c>
      <c r="I120" s="83" t="s">
        <v>567</v>
      </c>
      <c r="J120" s="83" t="s">
        <v>567</v>
      </c>
      <c r="K120" s="83" t="s">
        <v>538</v>
      </c>
      <c r="L120" s="83" t="s">
        <v>484</v>
      </c>
      <c r="M120" s="83" t="s">
        <v>138</v>
      </c>
      <c r="N120" s="157">
        <f t="shared" si="2"/>
        <v>8.566925380576287E-3</v>
      </c>
      <c r="O120" s="39">
        <v>2.1907232727653117E-5</v>
      </c>
      <c r="P120" s="105" t="s">
        <v>277</v>
      </c>
      <c r="Q120" s="83" t="s">
        <v>278</v>
      </c>
    </row>
    <row r="121" spans="2:17" x14ac:dyDescent="0.2">
      <c r="B121" s="83">
        <v>122</v>
      </c>
      <c r="C121" s="83" t="s">
        <v>135</v>
      </c>
      <c r="D121" s="83" t="s">
        <v>117</v>
      </c>
      <c r="E121" s="83" t="s">
        <v>159</v>
      </c>
      <c r="F121" s="83" t="s">
        <v>254</v>
      </c>
      <c r="G121" s="83" t="s">
        <v>485</v>
      </c>
      <c r="H121" s="83" t="s">
        <v>135</v>
      </c>
      <c r="I121" s="83" t="s">
        <v>568</v>
      </c>
      <c r="J121" s="83" t="s">
        <v>568</v>
      </c>
      <c r="K121" s="83" t="s">
        <v>569</v>
      </c>
      <c r="L121" s="83" t="s">
        <v>488</v>
      </c>
      <c r="M121" s="83" t="s">
        <v>138</v>
      </c>
      <c r="N121" s="157">
        <f t="shared" si="2"/>
        <v>2.0168684077221726</v>
      </c>
      <c r="O121" s="39">
        <v>5.1575102649077352E-3</v>
      </c>
      <c r="P121" s="105" t="s">
        <v>277</v>
      </c>
      <c r="Q121" s="83" t="s">
        <v>278</v>
      </c>
    </row>
    <row r="122" spans="2:17" x14ac:dyDescent="0.2">
      <c r="B122" s="83">
        <v>123</v>
      </c>
      <c r="C122" s="83" t="s">
        <v>135</v>
      </c>
      <c r="D122" s="83" t="s">
        <v>117</v>
      </c>
      <c r="E122" s="83" t="s">
        <v>159</v>
      </c>
      <c r="F122" s="83" t="s">
        <v>254</v>
      </c>
      <c r="G122" s="83" t="s">
        <v>494</v>
      </c>
      <c r="H122" s="83" t="s">
        <v>135</v>
      </c>
      <c r="I122" s="83" t="s">
        <v>570</v>
      </c>
      <c r="J122" s="83" t="s">
        <v>570</v>
      </c>
      <c r="K122" s="83" t="s">
        <v>571</v>
      </c>
      <c r="L122" s="83" t="s">
        <v>500</v>
      </c>
      <c r="M122" s="83" t="s">
        <v>138</v>
      </c>
      <c r="N122" s="157">
        <f t="shared" si="2"/>
        <v>5.2018370910859213</v>
      </c>
      <c r="O122" s="39">
        <v>1.3302071712230972E-2</v>
      </c>
      <c r="P122" s="105" t="s">
        <v>277</v>
      </c>
      <c r="Q122" s="83" t="s">
        <v>278</v>
      </c>
    </row>
    <row r="123" spans="2:17" x14ac:dyDescent="0.2">
      <c r="B123" s="83">
        <v>124</v>
      </c>
      <c r="C123" s="83" t="s">
        <v>135</v>
      </c>
      <c r="D123" s="83" t="s">
        <v>117</v>
      </c>
      <c r="E123" s="83" t="s">
        <v>159</v>
      </c>
      <c r="F123" s="83" t="s">
        <v>254</v>
      </c>
      <c r="G123" s="83" t="s">
        <v>494</v>
      </c>
      <c r="H123" s="83" t="s">
        <v>135</v>
      </c>
      <c r="I123" s="83" t="s">
        <v>572</v>
      </c>
      <c r="J123" s="83" t="s">
        <v>572</v>
      </c>
      <c r="K123" s="83" t="s">
        <v>531</v>
      </c>
      <c r="L123" s="83" t="s">
        <v>493</v>
      </c>
      <c r="M123" s="83" t="s">
        <v>138</v>
      </c>
      <c r="N123" s="157">
        <f t="shared" si="2"/>
        <v>0.79329729024136419</v>
      </c>
      <c r="O123" s="39">
        <v>2.0286097505806786E-3</v>
      </c>
      <c r="P123" s="105" t="s">
        <v>277</v>
      </c>
      <c r="Q123" s="83" t="s">
        <v>278</v>
      </c>
    </row>
    <row r="124" spans="2:17" x14ac:dyDescent="0.2">
      <c r="B124" s="83">
        <v>125</v>
      </c>
      <c r="C124" s="83" t="s">
        <v>135</v>
      </c>
      <c r="D124" s="83" t="s">
        <v>117</v>
      </c>
      <c r="E124" s="83" t="s">
        <v>159</v>
      </c>
      <c r="F124" s="83" t="s">
        <v>254</v>
      </c>
      <c r="G124" s="83" t="s">
        <v>485</v>
      </c>
      <c r="H124" s="83" t="s">
        <v>135</v>
      </c>
      <c r="I124" s="83" t="s">
        <v>573</v>
      </c>
      <c r="J124" s="83" t="s">
        <v>573</v>
      </c>
      <c r="K124" s="83" t="s">
        <v>574</v>
      </c>
      <c r="L124" s="83" t="s">
        <v>493</v>
      </c>
      <c r="M124" s="83" t="s">
        <v>138</v>
      </c>
      <c r="N124" s="157">
        <f t="shared" si="2"/>
        <v>8.566925380576287E-3</v>
      </c>
      <c r="O124" s="39">
        <v>2.1907232727653117E-5</v>
      </c>
      <c r="P124" s="105" t="s">
        <v>277</v>
      </c>
      <c r="Q124" s="83" t="s">
        <v>278</v>
      </c>
    </row>
    <row r="125" spans="2:17" x14ac:dyDescent="0.2">
      <c r="B125" s="83">
        <v>126</v>
      </c>
      <c r="C125" s="83" t="s">
        <v>135</v>
      </c>
      <c r="D125" s="83" t="s">
        <v>117</v>
      </c>
      <c r="E125" s="83" t="s">
        <v>159</v>
      </c>
      <c r="F125" s="83" t="s">
        <v>254</v>
      </c>
      <c r="G125" s="83" t="s">
        <v>315</v>
      </c>
      <c r="H125" s="83" t="s">
        <v>315</v>
      </c>
      <c r="I125" s="83" t="s">
        <v>455</v>
      </c>
      <c r="J125" s="83" t="s">
        <v>455</v>
      </c>
      <c r="K125" s="83" t="s">
        <v>315</v>
      </c>
      <c r="L125" s="83" t="s">
        <v>488</v>
      </c>
      <c r="M125" s="83" t="s">
        <v>138</v>
      </c>
      <c r="N125" s="157">
        <f t="shared" si="2"/>
        <v>4.2834626902881438E-4</v>
      </c>
      <c r="O125" s="39">
        <v>1.0953616363826559E-6</v>
      </c>
      <c r="P125" s="105" t="s">
        <v>277</v>
      </c>
      <c r="Q125" s="83" t="s">
        <v>278</v>
      </c>
    </row>
    <row r="126" spans="2:17" x14ac:dyDescent="0.2">
      <c r="B126" s="83">
        <v>127</v>
      </c>
      <c r="C126" s="83" t="s">
        <v>135</v>
      </c>
      <c r="D126" s="83" t="s">
        <v>117</v>
      </c>
      <c r="E126" s="83" t="s">
        <v>159</v>
      </c>
      <c r="F126" s="83" t="s">
        <v>254</v>
      </c>
      <c r="G126" s="83" t="s">
        <v>575</v>
      </c>
      <c r="H126" s="83" t="s">
        <v>135</v>
      </c>
      <c r="I126" s="83" t="s">
        <v>576</v>
      </c>
      <c r="J126" s="83" t="s">
        <v>576</v>
      </c>
      <c r="K126" s="83" t="s">
        <v>577</v>
      </c>
      <c r="L126" s="83" t="s">
        <v>488</v>
      </c>
      <c r="M126" s="83" t="s">
        <v>138</v>
      </c>
      <c r="N126" s="157">
        <f t="shared" si="2"/>
        <v>0.95264210232008317</v>
      </c>
      <c r="O126" s="39">
        <v>2.4360842793150267E-3</v>
      </c>
      <c r="P126" s="105" t="s">
        <v>277</v>
      </c>
      <c r="Q126" s="83" t="s">
        <v>278</v>
      </c>
    </row>
    <row r="127" spans="2:17" x14ac:dyDescent="0.2">
      <c r="B127" s="83">
        <v>128</v>
      </c>
      <c r="C127" s="83" t="s">
        <v>135</v>
      </c>
      <c r="D127" s="83" t="s">
        <v>117</v>
      </c>
      <c r="E127" s="83" t="s">
        <v>159</v>
      </c>
      <c r="F127" s="83" t="s">
        <v>254</v>
      </c>
      <c r="G127" s="83" t="s">
        <v>575</v>
      </c>
      <c r="H127" s="83" t="s">
        <v>135</v>
      </c>
      <c r="I127" s="83" t="s">
        <v>578</v>
      </c>
      <c r="J127" s="83" t="s">
        <v>578</v>
      </c>
      <c r="K127" s="83" t="s">
        <v>579</v>
      </c>
      <c r="L127" s="83" t="s">
        <v>513</v>
      </c>
      <c r="M127" s="83" t="s">
        <v>138</v>
      </c>
      <c r="N127" s="165">
        <f t="shared" si="2"/>
        <v>0.21417313451440717</v>
      </c>
      <c r="O127" s="161">
        <v>5.4768081819132788E-4</v>
      </c>
      <c r="P127" s="105" t="s">
        <v>277</v>
      </c>
      <c r="Q127" s="83" t="s">
        <v>278</v>
      </c>
    </row>
    <row r="128" spans="2:17" x14ac:dyDescent="0.2">
      <c r="B128" s="103">
        <v>132</v>
      </c>
      <c r="C128" s="103" t="s">
        <v>135</v>
      </c>
      <c r="D128" s="103" t="s">
        <v>117</v>
      </c>
      <c r="E128" s="103" t="s">
        <v>159</v>
      </c>
      <c r="F128" s="103" t="s">
        <v>254</v>
      </c>
      <c r="G128" s="103" t="s">
        <v>480</v>
      </c>
      <c r="H128" s="103" t="s">
        <v>480</v>
      </c>
      <c r="I128" s="103" t="s">
        <v>480</v>
      </c>
      <c r="J128" s="103" t="s">
        <v>480</v>
      </c>
      <c r="K128" s="103" t="s">
        <v>480</v>
      </c>
      <c r="L128" s="103" t="s">
        <v>480</v>
      </c>
      <c r="M128" s="103" t="s">
        <v>138</v>
      </c>
      <c r="N128" s="158">
        <f>'Retail - UnPacked'!H15</f>
        <v>391.05465702030028</v>
      </c>
      <c r="O128" s="178">
        <f>SUM(O84:O127)</f>
        <v>1.0000000000000004</v>
      </c>
      <c r="P128" s="105" t="s">
        <v>277</v>
      </c>
      <c r="Q128" s="83"/>
    </row>
    <row r="129" spans="2:17" x14ac:dyDescent="0.2">
      <c r="B129" s="83">
        <v>133</v>
      </c>
      <c r="C129" s="83" t="s">
        <v>135</v>
      </c>
      <c r="D129" s="83" t="s">
        <v>117</v>
      </c>
      <c r="E129" s="83" t="s">
        <v>146</v>
      </c>
      <c r="F129" s="83" t="s">
        <v>254</v>
      </c>
      <c r="G129" s="83" t="s">
        <v>580</v>
      </c>
      <c r="H129" s="83" t="s">
        <v>346</v>
      </c>
      <c r="I129" s="83" t="s">
        <v>581</v>
      </c>
      <c r="J129" s="83" t="s">
        <v>581</v>
      </c>
      <c r="K129" s="83" t="s">
        <v>582</v>
      </c>
      <c r="L129" s="83" t="s">
        <v>583</v>
      </c>
      <c r="M129" s="83" t="s">
        <v>138</v>
      </c>
      <c r="N129" s="166">
        <f t="shared" ref="N129:N175" si="3">O129*$N$176</f>
        <v>1.4795440143601766E-2</v>
      </c>
      <c r="O129" s="167">
        <v>1.39643897347519E-4</v>
      </c>
      <c r="P129" s="105" t="s">
        <v>277</v>
      </c>
      <c r="Q129" s="83" t="s">
        <v>278</v>
      </c>
    </row>
    <row r="130" spans="2:17" x14ac:dyDescent="0.2">
      <c r="B130" s="83">
        <v>134</v>
      </c>
      <c r="C130" s="83" t="s">
        <v>135</v>
      </c>
      <c r="D130" s="83" t="s">
        <v>117</v>
      </c>
      <c r="E130" s="83" t="s">
        <v>146</v>
      </c>
      <c r="F130" s="83" t="s">
        <v>254</v>
      </c>
      <c r="G130" s="83" t="s">
        <v>584</v>
      </c>
      <c r="H130" s="83" t="s">
        <v>585</v>
      </c>
      <c r="I130" s="83" t="s">
        <v>586</v>
      </c>
      <c r="J130" s="83" t="s">
        <v>586</v>
      </c>
      <c r="K130" s="83" t="s">
        <v>587</v>
      </c>
      <c r="L130" s="83" t="s">
        <v>588</v>
      </c>
      <c r="M130" s="83" t="s">
        <v>138</v>
      </c>
      <c r="N130" s="156">
        <f t="shared" si="3"/>
        <v>5.0008247629290095E-4</v>
      </c>
      <c r="O130" s="155">
        <v>4.7199316348110261E-6</v>
      </c>
      <c r="P130" s="105" t="s">
        <v>277</v>
      </c>
      <c r="Q130" s="83" t="s">
        <v>278</v>
      </c>
    </row>
    <row r="131" spans="2:17" x14ac:dyDescent="0.2">
      <c r="B131" s="83">
        <v>135</v>
      </c>
      <c r="C131" s="83" t="s">
        <v>135</v>
      </c>
      <c r="D131" s="83" t="s">
        <v>117</v>
      </c>
      <c r="E131" s="83" t="s">
        <v>146</v>
      </c>
      <c r="F131" s="83" t="s">
        <v>254</v>
      </c>
      <c r="G131" s="83" t="s">
        <v>589</v>
      </c>
      <c r="H131" s="83" t="s">
        <v>346</v>
      </c>
      <c r="I131" s="83" t="s">
        <v>590</v>
      </c>
      <c r="J131" s="83" t="s">
        <v>590</v>
      </c>
      <c r="K131" s="83" t="s">
        <v>591</v>
      </c>
      <c r="L131" s="83" t="s">
        <v>583</v>
      </c>
      <c r="M131" s="83" t="s">
        <v>138</v>
      </c>
      <c r="N131" s="156">
        <f t="shared" si="3"/>
        <v>3.5597870992433861E-2</v>
      </c>
      <c r="O131" s="155">
        <v>3.3598361349238806E-4</v>
      </c>
      <c r="P131" s="105" t="s">
        <v>277</v>
      </c>
      <c r="Q131" s="83" t="s">
        <v>278</v>
      </c>
    </row>
    <row r="132" spans="2:17" x14ac:dyDescent="0.2">
      <c r="B132" s="83">
        <v>136</v>
      </c>
      <c r="C132" s="83" t="s">
        <v>135</v>
      </c>
      <c r="D132" s="83" t="s">
        <v>117</v>
      </c>
      <c r="E132" s="83" t="s">
        <v>146</v>
      </c>
      <c r="F132" s="83" t="s">
        <v>254</v>
      </c>
      <c r="G132" s="83" t="s">
        <v>592</v>
      </c>
      <c r="H132" s="83" t="s">
        <v>593</v>
      </c>
      <c r="I132" s="83" t="s">
        <v>594</v>
      </c>
      <c r="J132" s="83" t="s">
        <v>594</v>
      </c>
      <c r="K132" s="83" t="s">
        <v>595</v>
      </c>
      <c r="L132" s="83" t="s">
        <v>596</v>
      </c>
      <c r="M132" s="83" t="s">
        <v>138</v>
      </c>
      <c r="N132" s="156">
        <f t="shared" si="3"/>
        <v>3.7506185721967573E-3</v>
      </c>
      <c r="O132" s="155">
        <v>3.5399487261082697E-5</v>
      </c>
      <c r="P132" s="105" t="s">
        <v>277</v>
      </c>
      <c r="Q132" s="83" t="s">
        <v>278</v>
      </c>
    </row>
    <row r="133" spans="2:17" x14ac:dyDescent="0.2">
      <c r="B133" s="83">
        <v>137</v>
      </c>
      <c r="C133" s="83" t="s">
        <v>135</v>
      </c>
      <c r="D133" s="83" t="s">
        <v>117</v>
      </c>
      <c r="E133" s="83" t="s">
        <v>146</v>
      </c>
      <c r="F133" s="83" t="s">
        <v>254</v>
      </c>
      <c r="G133" s="83" t="s">
        <v>592</v>
      </c>
      <c r="H133" s="83" t="s">
        <v>593</v>
      </c>
      <c r="I133" s="83" t="s">
        <v>597</v>
      </c>
      <c r="J133" s="83" t="s">
        <v>597</v>
      </c>
      <c r="K133" s="83" t="s">
        <v>598</v>
      </c>
      <c r="L133" s="83" t="s">
        <v>596</v>
      </c>
      <c r="M133" s="83" t="s">
        <v>138</v>
      </c>
      <c r="N133" s="156">
        <f t="shared" si="3"/>
        <v>0.23303843395249185</v>
      </c>
      <c r="O133" s="155">
        <v>2.1994881418219382E-3</v>
      </c>
      <c r="P133" s="105" t="s">
        <v>277</v>
      </c>
      <c r="Q133" s="83" t="s">
        <v>278</v>
      </c>
    </row>
    <row r="134" spans="2:17" x14ac:dyDescent="0.2">
      <c r="B134" s="83">
        <v>138</v>
      </c>
      <c r="C134" s="83" t="s">
        <v>135</v>
      </c>
      <c r="D134" s="83" t="s">
        <v>117</v>
      </c>
      <c r="E134" s="83" t="s">
        <v>146</v>
      </c>
      <c r="F134" s="83" t="s">
        <v>254</v>
      </c>
      <c r="G134" s="83" t="s">
        <v>599</v>
      </c>
      <c r="H134" s="83" t="s">
        <v>468</v>
      </c>
      <c r="I134" s="83" t="s">
        <v>600</v>
      </c>
      <c r="J134" s="83" t="s">
        <v>600</v>
      </c>
      <c r="K134" s="83" t="s">
        <v>601</v>
      </c>
      <c r="L134" s="83" t="s">
        <v>596</v>
      </c>
      <c r="M134" s="83" t="s">
        <v>138</v>
      </c>
      <c r="N134" s="156">
        <f t="shared" si="3"/>
        <v>5.0008247629290095E-4</v>
      </c>
      <c r="O134" s="155">
        <v>4.7199316348110261E-6</v>
      </c>
      <c r="P134" s="105" t="s">
        <v>277</v>
      </c>
      <c r="Q134" s="83" t="s">
        <v>278</v>
      </c>
    </row>
    <row r="135" spans="2:17" x14ac:dyDescent="0.2">
      <c r="B135" s="83">
        <v>139</v>
      </c>
      <c r="C135" s="83" t="s">
        <v>135</v>
      </c>
      <c r="D135" s="83" t="s">
        <v>117</v>
      </c>
      <c r="E135" s="83" t="s">
        <v>146</v>
      </c>
      <c r="F135" s="83" t="s">
        <v>254</v>
      </c>
      <c r="G135" s="83" t="s">
        <v>592</v>
      </c>
      <c r="H135" s="83" t="s">
        <v>593</v>
      </c>
      <c r="I135" s="83" t="s">
        <v>602</v>
      </c>
      <c r="J135" s="83" t="s">
        <v>602</v>
      </c>
      <c r="K135" s="83" t="s">
        <v>603</v>
      </c>
      <c r="L135" s="83" t="s">
        <v>604</v>
      </c>
      <c r="M135" s="83" t="s">
        <v>138</v>
      </c>
      <c r="N135" s="156">
        <f t="shared" si="3"/>
        <v>2.9120427697630991</v>
      </c>
      <c r="O135" s="155">
        <v>2.7484751900958955E-2</v>
      </c>
      <c r="P135" s="105" t="s">
        <v>277</v>
      </c>
      <c r="Q135" s="83" t="s">
        <v>278</v>
      </c>
    </row>
    <row r="136" spans="2:17" x14ac:dyDescent="0.2">
      <c r="B136" s="83">
        <v>140</v>
      </c>
      <c r="C136" s="83" t="s">
        <v>135</v>
      </c>
      <c r="D136" s="83" t="s">
        <v>117</v>
      </c>
      <c r="E136" s="83" t="s">
        <v>146</v>
      </c>
      <c r="F136" s="83" t="s">
        <v>254</v>
      </c>
      <c r="G136" s="83" t="s">
        <v>592</v>
      </c>
      <c r="H136" s="83" t="s">
        <v>593</v>
      </c>
      <c r="I136" s="83" t="s">
        <v>605</v>
      </c>
      <c r="J136" s="83" t="s">
        <v>605</v>
      </c>
      <c r="K136" s="83" t="s">
        <v>606</v>
      </c>
      <c r="L136" s="83" t="s">
        <v>583</v>
      </c>
      <c r="M136" s="83" t="s">
        <v>138</v>
      </c>
      <c r="N136" s="156">
        <f t="shared" si="3"/>
        <v>1.4762434700166436</v>
      </c>
      <c r="O136" s="155">
        <v>1.3933238185962149E-2</v>
      </c>
      <c r="P136" s="105" t="s">
        <v>277</v>
      </c>
      <c r="Q136" s="83" t="s">
        <v>278</v>
      </c>
    </row>
    <row r="137" spans="2:17" x14ac:dyDescent="0.2">
      <c r="B137" s="83">
        <v>141</v>
      </c>
      <c r="C137" s="83" t="s">
        <v>135</v>
      </c>
      <c r="D137" s="83" t="s">
        <v>117</v>
      </c>
      <c r="E137" s="83" t="s">
        <v>146</v>
      </c>
      <c r="F137" s="83" t="s">
        <v>254</v>
      </c>
      <c r="G137" s="83" t="s">
        <v>592</v>
      </c>
      <c r="H137" s="83" t="s">
        <v>593</v>
      </c>
      <c r="I137" s="83" t="s">
        <v>607</v>
      </c>
      <c r="J137" s="83" t="s">
        <v>607</v>
      </c>
      <c r="K137" s="83" t="s">
        <v>608</v>
      </c>
      <c r="L137" s="83" t="s">
        <v>583</v>
      </c>
      <c r="M137" s="83" t="s">
        <v>138</v>
      </c>
      <c r="N137" s="156">
        <f t="shared" si="3"/>
        <v>0.23285090302388201</v>
      </c>
      <c r="O137" s="155">
        <v>2.197718167458884E-3</v>
      </c>
      <c r="P137" s="105" t="s">
        <v>277</v>
      </c>
      <c r="Q137" s="83" t="s">
        <v>278</v>
      </c>
    </row>
    <row r="138" spans="2:17" x14ac:dyDescent="0.2">
      <c r="B138" s="83">
        <v>142</v>
      </c>
      <c r="C138" s="83" t="s">
        <v>135</v>
      </c>
      <c r="D138" s="83" t="s">
        <v>117</v>
      </c>
      <c r="E138" s="83" t="s">
        <v>146</v>
      </c>
      <c r="F138" s="83" t="s">
        <v>254</v>
      </c>
      <c r="G138" s="83" t="s">
        <v>609</v>
      </c>
      <c r="H138" s="83" t="s">
        <v>610</v>
      </c>
      <c r="I138" s="83" t="s">
        <v>609</v>
      </c>
      <c r="J138" s="83" t="s">
        <v>609</v>
      </c>
      <c r="K138" s="83" t="s">
        <v>611</v>
      </c>
      <c r="L138" s="83" t="s">
        <v>588</v>
      </c>
      <c r="M138" s="83" t="s">
        <v>138</v>
      </c>
      <c r="N138" s="156">
        <f t="shared" si="3"/>
        <v>8.7514433351257664E-2</v>
      </c>
      <c r="O138" s="155">
        <v>8.2598803609192951E-4</v>
      </c>
      <c r="P138" s="105" t="s">
        <v>277</v>
      </c>
      <c r="Q138" s="83" t="s">
        <v>278</v>
      </c>
    </row>
    <row r="139" spans="2:17" x14ac:dyDescent="0.2">
      <c r="B139" s="83">
        <v>143</v>
      </c>
      <c r="C139" s="83" t="s">
        <v>135</v>
      </c>
      <c r="D139" s="83" t="s">
        <v>117</v>
      </c>
      <c r="E139" s="83" t="s">
        <v>146</v>
      </c>
      <c r="F139" s="83" t="s">
        <v>254</v>
      </c>
      <c r="G139" s="83" t="s">
        <v>612</v>
      </c>
      <c r="H139" s="83" t="s">
        <v>346</v>
      </c>
      <c r="I139" s="83" t="s">
        <v>613</v>
      </c>
      <c r="J139" s="83" t="s">
        <v>613</v>
      </c>
      <c r="K139" s="83" t="s">
        <v>614</v>
      </c>
      <c r="L139" s="83" t="s">
        <v>596</v>
      </c>
      <c r="M139" s="83" t="s">
        <v>138</v>
      </c>
      <c r="N139" s="156">
        <f t="shared" si="3"/>
        <v>1.5002474288787029E-4</v>
      </c>
      <c r="O139" s="155">
        <v>1.4159794904433078E-6</v>
      </c>
      <c r="P139" s="105" t="s">
        <v>277</v>
      </c>
      <c r="Q139" s="83" t="s">
        <v>278</v>
      </c>
    </row>
    <row r="140" spans="2:17" x14ac:dyDescent="0.2">
      <c r="B140" s="83">
        <v>144</v>
      </c>
      <c r="C140" s="83" t="s">
        <v>135</v>
      </c>
      <c r="D140" s="83" t="s">
        <v>117</v>
      </c>
      <c r="E140" s="83" t="s">
        <v>146</v>
      </c>
      <c r="F140" s="83" t="s">
        <v>254</v>
      </c>
      <c r="G140" s="83" t="s">
        <v>615</v>
      </c>
      <c r="H140" s="83" t="s">
        <v>346</v>
      </c>
      <c r="I140" s="83" t="s">
        <v>616</v>
      </c>
      <c r="J140" s="83" t="s">
        <v>616</v>
      </c>
      <c r="K140" s="83" t="s">
        <v>598</v>
      </c>
      <c r="L140" s="83" t="s">
        <v>583</v>
      </c>
      <c r="M140" s="83" t="s">
        <v>138</v>
      </c>
      <c r="N140" s="156">
        <f t="shared" si="3"/>
        <v>1.7815438217934597E-2</v>
      </c>
      <c r="O140" s="155">
        <v>1.6814756449014281E-4</v>
      </c>
      <c r="P140" s="105" t="s">
        <v>277</v>
      </c>
      <c r="Q140" s="83" t="s">
        <v>278</v>
      </c>
    </row>
    <row r="141" spans="2:17" x14ac:dyDescent="0.2">
      <c r="B141" s="83">
        <v>145</v>
      </c>
      <c r="C141" s="83" t="s">
        <v>135</v>
      </c>
      <c r="D141" s="83" t="s">
        <v>117</v>
      </c>
      <c r="E141" s="83" t="s">
        <v>146</v>
      </c>
      <c r="F141" s="83" t="s">
        <v>254</v>
      </c>
      <c r="G141" s="83" t="s">
        <v>617</v>
      </c>
      <c r="H141" s="83" t="s">
        <v>135</v>
      </c>
      <c r="I141" s="83" t="s">
        <v>618</v>
      </c>
      <c r="J141" s="83" t="s">
        <v>618</v>
      </c>
      <c r="K141" s="83" t="s">
        <v>619</v>
      </c>
      <c r="L141" s="83" t="s">
        <v>588</v>
      </c>
      <c r="M141" s="83" t="s">
        <v>138</v>
      </c>
      <c r="N141" s="156">
        <f t="shared" si="3"/>
        <v>24.007671974445724</v>
      </c>
      <c r="O141" s="155">
        <v>0.22659176396331773</v>
      </c>
      <c r="P141" s="105" t="s">
        <v>277</v>
      </c>
      <c r="Q141" s="83" t="s">
        <v>278</v>
      </c>
    </row>
    <row r="142" spans="2:17" x14ac:dyDescent="0.2">
      <c r="B142" s="83">
        <v>146</v>
      </c>
      <c r="C142" s="83" t="s">
        <v>135</v>
      </c>
      <c r="D142" s="83" t="s">
        <v>117</v>
      </c>
      <c r="E142" s="83" t="s">
        <v>146</v>
      </c>
      <c r="F142" s="83" t="s">
        <v>254</v>
      </c>
      <c r="G142" s="83" t="s">
        <v>620</v>
      </c>
      <c r="H142" s="83" t="s">
        <v>135</v>
      </c>
      <c r="I142" s="83" t="s">
        <v>621</v>
      </c>
      <c r="J142" s="83" t="s">
        <v>621</v>
      </c>
      <c r="K142" s="83" t="s">
        <v>622</v>
      </c>
      <c r="L142" s="83" t="s">
        <v>583</v>
      </c>
      <c r="M142" s="83" t="s">
        <v>138</v>
      </c>
      <c r="N142" s="156">
        <f t="shared" si="3"/>
        <v>26.82240419522946</v>
      </c>
      <c r="O142" s="155">
        <v>0.25315806908739041</v>
      </c>
      <c r="P142" s="105" t="s">
        <v>277</v>
      </c>
      <c r="Q142" s="83" t="s">
        <v>278</v>
      </c>
    </row>
    <row r="143" spans="2:17" x14ac:dyDescent="0.2">
      <c r="B143" s="83">
        <v>147</v>
      </c>
      <c r="C143" s="83" t="s">
        <v>135</v>
      </c>
      <c r="D143" s="83" t="s">
        <v>117</v>
      </c>
      <c r="E143" s="83" t="s">
        <v>146</v>
      </c>
      <c r="F143" s="83" t="s">
        <v>254</v>
      </c>
      <c r="G143" s="83" t="s">
        <v>623</v>
      </c>
      <c r="H143" s="83" t="s">
        <v>135</v>
      </c>
      <c r="I143" s="83" t="s">
        <v>624</v>
      </c>
      <c r="J143" s="83" t="s">
        <v>624</v>
      </c>
      <c r="K143" s="83" t="s">
        <v>625</v>
      </c>
      <c r="L143" s="83" t="s">
        <v>583</v>
      </c>
      <c r="M143" s="83" t="s">
        <v>138</v>
      </c>
      <c r="N143" s="156">
        <f t="shared" si="3"/>
        <v>1.7502886670251534E-3</v>
      </c>
      <c r="O143" s="155">
        <v>1.6519760721838592E-5</v>
      </c>
      <c r="P143" s="105" t="s">
        <v>277</v>
      </c>
      <c r="Q143" s="83" t="s">
        <v>278</v>
      </c>
    </row>
    <row r="144" spans="2:17" x14ac:dyDescent="0.2">
      <c r="B144" s="83">
        <v>148</v>
      </c>
      <c r="C144" s="83" t="s">
        <v>135</v>
      </c>
      <c r="D144" s="83" t="s">
        <v>117</v>
      </c>
      <c r="E144" s="83" t="s">
        <v>146</v>
      </c>
      <c r="F144" s="83" t="s">
        <v>254</v>
      </c>
      <c r="G144" s="83" t="s">
        <v>626</v>
      </c>
      <c r="H144" s="83" t="s">
        <v>135</v>
      </c>
      <c r="I144" s="83" t="s">
        <v>627</v>
      </c>
      <c r="J144" s="83" t="s">
        <v>627</v>
      </c>
      <c r="K144" s="83" t="s">
        <v>628</v>
      </c>
      <c r="L144" s="83" t="s">
        <v>588</v>
      </c>
      <c r="M144" s="83" t="s">
        <v>138</v>
      </c>
      <c r="N144" s="156">
        <f t="shared" si="3"/>
        <v>0.37506185721967572</v>
      </c>
      <c r="O144" s="155">
        <v>3.5399487261082697E-3</v>
      </c>
      <c r="P144" s="105" t="s">
        <v>277</v>
      </c>
      <c r="Q144" s="83" t="s">
        <v>278</v>
      </c>
    </row>
    <row r="145" spans="2:17" x14ac:dyDescent="0.2">
      <c r="B145" s="83">
        <v>149</v>
      </c>
      <c r="C145" s="83" t="s">
        <v>135</v>
      </c>
      <c r="D145" s="83" t="s">
        <v>117</v>
      </c>
      <c r="E145" s="83" t="s">
        <v>146</v>
      </c>
      <c r="F145" s="83" t="s">
        <v>254</v>
      </c>
      <c r="G145" s="83" t="s">
        <v>629</v>
      </c>
      <c r="H145" s="83" t="s">
        <v>610</v>
      </c>
      <c r="I145" s="83" t="s">
        <v>630</v>
      </c>
      <c r="J145" s="83" t="s">
        <v>630</v>
      </c>
      <c r="K145" s="83" t="s">
        <v>606</v>
      </c>
      <c r="L145" s="83" t="s">
        <v>591</v>
      </c>
      <c r="M145" s="83" t="s">
        <v>138</v>
      </c>
      <c r="N145" s="156">
        <f t="shared" si="3"/>
        <v>0.10659257982183185</v>
      </c>
      <c r="O145" s="155">
        <v>1.0060534279599702E-3</v>
      </c>
      <c r="P145" s="105" t="s">
        <v>277</v>
      </c>
      <c r="Q145" s="83" t="s">
        <v>278</v>
      </c>
    </row>
    <row r="146" spans="2:17" x14ac:dyDescent="0.2">
      <c r="B146" s="83">
        <v>150</v>
      </c>
      <c r="C146" s="83" t="s">
        <v>135</v>
      </c>
      <c r="D146" s="83" t="s">
        <v>117</v>
      </c>
      <c r="E146" s="83" t="s">
        <v>146</v>
      </c>
      <c r="F146" s="83" t="s">
        <v>254</v>
      </c>
      <c r="G146" s="83" t="s">
        <v>631</v>
      </c>
      <c r="H146" s="83" t="s">
        <v>346</v>
      </c>
      <c r="I146" s="83" t="s">
        <v>632</v>
      </c>
      <c r="J146" s="83" t="s">
        <v>632</v>
      </c>
      <c r="K146" s="83" t="s">
        <v>633</v>
      </c>
      <c r="L146" s="83" t="s">
        <v>583</v>
      </c>
      <c r="M146" s="83" t="s">
        <v>138</v>
      </c>
      <c r="N146" s="156">
        <f t="shared" si="3"/>
        <v>9.5445741425263068E-3</v>
      </c>
      <c r="O146" s="155">
        <v>9.0084615182003239E-5</v>
      </c>
      <c r="P146" s="105" t="s">
        <v>277</v>
      </c>
      <c r="Q146" s="83" t="s">
        <v>278</v>
      </c>
    </row>
    <row r="147" spans="2:17" x14ac:dyDescent="0.2">
      <c r="B147" s="83">
        <v>151</v>
      </c>
      <c r="C147" s="83" t="s">
        <v>135</v>
      </c>
      <c r="D147" s="83" t="s">
        <v>117</v>
      </c>
      <c r="E147" s="83" t="s">
        <v>146</v>
      </c>
      <c r="F147" s="83" t="s">
        <v>254</v>
      </c>
      <c r="G147" s="83" t="s">
        <v>631</v>
      </c>
      <c r="H147" s="83" t="s">
        <v>346</v>
      </c>
      <c r="I147" s="83" t="s">
        <v>634</v>
      </c>
      <c r="J147" s="83" t="s">
        <v>634</v>
      </c>
      <c r="K147" s="83" t="s">
        <v>635</v>
      </c>
      <c r="L147" s="83" t="s">
        <v>596</v>
      </c>
      <c r="M147" s="83" t="s">
        <v>138</v>
      </c>
      <c r="N147" s="156">
        <f t="shared" si="3"/>
        <v>1.837803100376411E-3</v>
      </c>
      <c r="O147" s="155">
        <v>1.7345748757930519E-5</v>
      </c>
      <c r="P147" s="105" t="s">
        <v>277</v>
      </c>
      <c r="Q147" s="83" t="s">
        <v>278</v>
      </c>
    </row>
    <row r="148" spans="2:17" x14ac:dyDescent="0.2">
      <c r="B148" s="83">
        <v>152</v>
      </c>
      <c r="C148" s="83" t="s">
        <v>135</v>
      </c>
      <c r="D148" s="83" t="s">
        <v>117</v>
      </c>
      <c r="E148" s="83" t="s">
        <v>146</v>
      </c>
      <c r="F148" s="83" t="s">
        <v>254</v>
      </c>
      <c r="G148" s="83" t="s">
        <v>636</v>
      </c>
      <c r="H148" s="83" t="s">
        <v>610</v>
      </c>
      <c r="I148" s="83" t="s">
        <v>637</v>
      </c>
      <c r="J148" s="83" t="s">
        <v>637</v>
      </c>
      <c r="K148" s="83" t="s">
        <v>638</v>
      </c>
      <c r="L148" s="83" t="s">
        <v>583</v>
      </c>
      <c r="M148" s="83" t="s">
        <v>138</v>
      </c>
      <c r="N148" s="156">
        <f t="shared" si="3"/>
        <v>1.4877453669713801E-3</v>
      </c>
      <c r="O148" s="155">
        <v>1.40417966135628E-5</v>
      </c>
      <c r="P148" s="105" t="s">
        <v>277</v>
      </c>
      <c r="Q148" s="83" t="s">
        <v>278</v>
      </c>
    </row>
    <row r="149" spans="2:17" x14ac:dyDescent="0.2">
      <c r="B149" s="83">
        <v>153</v>
      </c>
      <c r="C149" s="83" t="s">
        <v>135</v>
      </c>
      <c r="D149" s="83" t="s">
        <v>117</v>
      </c>
      <c r="E149" s="83" t="s">
        <v>146</v>
      </c>
      <c r="F149" s="83" t="s">
        <v>254</v>
      </c>
      <c r="G149" s="83" t="s">
        <v>639</v>
      </c>
      <c r="H149" s="83" t="s">
        <v>346</v>
      </c>
      <c r="I149" s="83" t="s">
        <v>639</v>
      </c>
      <c r="J149" s="83" t="s">
        <v>639</v>
      </c>
      <c r="K149" s="83" t="s">
        <v>640</v>
      </c>
      <c r="L149" s="83" t="s">
        <v>583</v>
      </c>
      <c r="M149" s="83" t="s">
        <v>138</v>
      </c>
      <c r="N149" s="156">
        <f t="shared" si="3"/>
        <v>1.4877453669713801E-3</v>
      </c>
      <c r="O149" s="155">
        <v>1.40417966135628E-5</v>
      </c>
      <c r="P149" s="105" t="s">
        <v>277</v>
      </c>
      <c r="Q149" s="83" t="s">
        <v>278</v>
      </c>
    </row>
    <row r="150" spans="2:17" x14ac:dyDescent="0.2">
      <c r="B150" s="83">
        <v>154</v>
      </c>
      <c r="C150" s="83" t="s">
        <v>135</v>
      </c>
      <c r="D150" s="83" t="s">
        <v>117</v>
      </c>
      <c r="E150" s="83" t="s">
        <v>146</v>
      </c>
      <c r="F150" s="83" t="s">
        <v>254</v>
      </c>
      <c r="G150" s="83" t="s">
        <v>641</v>
      </c>
      <c r="H150" s="83" t="s">
        <v>135</v>
      </c>
      <c r="I150" s="83" t="s">
        <v>642</v>
      </c>
      <c r="J150" s="83" t="s">
        <v>642</v>
      </c>
      <c r="K150" s="83" t="s">
        <v>643</v>
      </c>
      <c r="L150" s="83" t="s">
        <v>583</v>
      </c>
      <c r="M150" s="83" t="s">
        <v>138</v>
      </c>
      <c r="N150" s="156">
        <f t="shared" si="3"/>
        <v>2.1253505242448292E-3</v>
      </c>
      <c r="O150" s="155">
        <v>2.005970944794686E-5</v>
      </c>
      <c r="P150" s="105" t="s">
        <v>277</v>
      </c>
      <c r="Q150" s="83" t="s">
        <v>278</v>
      </c>
    </row>
    <row r="151" spans="2:17" x14ac:dyDescent="0.2">
      <c r="B151" s="83">
        <v>155</v>
      </c>
      <c r="C151" s="83" t="s">
        <v>135</v>
      </c>
      <c r="D151" s="83" t="s">
        <v>117</v>
      </c>
      <c r="E151" s="83" t="s">
        <v>146</v>
      </c>
      <c r="F151" s="83" t="s">
        <v>254</v>
      </c>
      <c r="G151" s="83" t="s">
        <v>644</v>
      </c>
      <c r="H151" s="83" t="s">
        <v>135</v>
      </c>
      <c r="I151" s="83" t="s">
        <v>644</v>
      </c>
      <c r="J151" s="83" t="s">
        <v>644</v>
      </c>
      <c r="K151" s="83" t="s">
        <v>315</v>
      </c>
      <c r="L151" s="83" t="s">
        <v>318</v>
      </c>
      <c r="M151" s="83" t="s">
        <v>138</v>
      </c>
      <c r="N151" s="156">
        <f t="shared" si="3"/>
        <v>0.38756391912699828</v>
      </c>
      <c r="O151" s="155">
        <v>3.6579470169785452E-3</v>
      </c>
      <c r="P151" s="105" t="s">
        <v>277</v>
      </c>
      <c r="Q151" s="83" t="s">
        <v>278</v>
      </c>
    </row>
    <row r="152" spans="2:17" x14ac:dyDescent="0.2">
      <c r="B152" s="83">
        <v>156</v>
      </c>
      <c r="C152" s="83" t="s">
        <v>135</v>
      </c>
      <c r="D152" s="83" t="s">
        <v>117</v>
      </c>
      <c r="E152" s="83" t="s">
        <v>146</v>
      </c>
      <c r="F152" s="83" t="s">
        <v>254</v>
      </c>
      <c r="G152" s="83" t="s">
        <v>645</v>
      </c>
      <c r="H152" s="83" t="s">
        <v>135</v>
      </c>
      <c r="I152" s="83" t="s">
        <v>646</v>
      </c>
      <c r="J152" s="83" t="s">
        <v>646</v>
      </c>
      <c r="K152" s="83" t="s">
        <v>315</v>
      </c>
      <c r="L152" s="83" t="s">
        <v>318</v>
      </c>
      <c r="M152" s="83" t="s">
        <v>138</v>
      </c>
      <c r="N152" s="156">
        <f t="shared" si="3"/>
        <v>0.26879433100743427</v>
      </c>
      <c r="O152" s="155">
        <v>2.5369632537109266E-3</v>
      </c>
      <c r="P152" s="105" t="s">
        <v>277</v>
      </c>
      <c r="Q152" s="83" t="s">
        <v>278</v>
      </c>
    </row>
    <row r="153" spans="2:17" x14ac:dyDescent="0.2">
      <c r="B153" s="83">
        <v>157</v>
      </c>
      <c r="C153" s="83" t="s">
        <v>135</v>
      </c>
      <c r="D153" s="83" t="s">
        <v>117</v>
      </c>
      <c r="E153" s="83" t="s">
        <v>146</v>
      </c>
      <c r="F153" s="83" t="s">
        <v>254</v>
      </c>
      <c r="G153" s="83" t="s">
        <v>647</v>
      </c>
      <c r="H153" s="83" t="s">
        <v>468</v>
      </c>
      <c r="I153" s="83" t="s">
        <v>648</v>
      </c>
      <c r="J153" s="83" t="s">
        <v>648</v>
      </c>
      <c r="K153" s="83" t="s">
        <v>638</v>
      </c>
      <c r="L153" s="83" t="s">
        <v>583</v>
      </c>
      <c r="M153" s="83" t="s">
        <v>138</v>
      </c>
      <c r="N153" s="156">
        <f t="shared" si="3"/>
        <v>1.4877453669713801E-3</v>
      </c>
      <c r="O153" s="155">
        <v>1.40417966135628E-5</v>
      </c>
      <c r="P153" s="105" t="s">
        <v>277</v>
      </c>
      <c r="Q153" s="83" t="s">
        <v>278</v>
      </c>
    </row>
    <row r="154" spans="2:17" x14ac:dyDescent="0.2">
      <c r="B154" s="83">
        <v>158</v>
      </c>
      <c r="C154" s="83" t="s">
        <v>135</v>
      </c>
      <c r="D154" s="83" t="s">
        <v>117</v>
      </c>
      <c r="E154" s="83" t="s">
        <v>146</v>
      </c>
      <c r="F154" s="83" t="s">
        <v>254</v>
      </c>
      <c r="G154" s="83" t="s">
        <v>649</v>
      </c>
      <c r="H154" s="83" t="s">
        <v>468</v>
      </c>
      <c r="I154" s="83" t="s">
        <v>650</v>
      </c>
      <c r="J154" s="83" t="s">
        <v>650</v>
      </c>
      <c r="K154" s="83" t="s">
        <v>611</v>
      </c>
      <c r="L154" s="83" t="s">
        <v>596</v>
      </c>
      <c r="M154" s="83" t="s">
        <v>138</v>
      </c>
      <c r="N154" s="156">
        <f t="shared" si="3"/>
        <v>2.7642058877090099E-2</v>
      </c>
      <c r="O154" s="155">
        <v>2.6089422111417944E-4</v>
      </c>
      <c r="P154" s="105" t="s">
        <v>277</v>
      </c>
      <c r="Q154" s="83" t="s">
        <v>278</v>
      </c>
    </row>
    <row r="155" spans="2:17" x14ac:dyDescent="0.2">
      <c r="B155" s="83">
        <v>159</v>
      </c>
      <c r="C155" s="83" t="s">
        <v>135</v>
      </c>
      <c r="D155" s="83" t="s">
        <v>117</v>
      </c>
      <c r="E155" s="83" t="s">
        <v>146</v>
      </c>
      <c r="F155" s="83" t="s">
        <v>254</v>
      </c>
      <c r="G155" s="83" t="s">
        <v>649</v>
      </c>
      <c r="H155" s="83" t="s">
        <v>468</v>
      </c>
      <c r="I155" s="83" t="s">
        <v>650</v>
      </c>
      <c r="J155" s="83" t="s">
        <v>650</v>
      </c>
      <c r="K155" s="83" t="s">
        <v>611</v>
      </c>
      <c r="L155" s="83" t="s">
        <v>591</v>
      </c>
      <c r="M155" s="83" t="s">
        <v>138</v>
      </c>
      <c r="N155" s="156">
        <f t="shared" si="3"/>
        <v>2.0433369981327932E-3</v>
      </c>
      <c r="O155" s="155">
        <v>1.9285640659837853E-5</v>
      </c>
      <c r="P155" s="105" t="s">
        <v>277</v>
      </c>
      <c r="Q155" s="83" t="s">
        <v>278</v>
      </c>
    </row>
    <row r="156" spans="2:17" x14ac:dyDescent="0.2">
      <c r="B156" s="83">
        <v>160</v>
      </c>
      <c r="C156" s="83" t="s">
        <v>135</v>
      </c>
      <c r="D156" s="83" t="s">
        <v>117</v>
      </c>
      <c r="E156" s="83" t="s">
        <v>146</v>
      </c>
      <c r="F156" s="83" t="s">
        <v>254</v>
      </c>
      <c r="G156" s="83" t="s">
        <v>651</v>
      </c>
      <c r="H156" s="83" t="s">
        <v>135</v>
      </c>
      <c r="I156" s="83" t="s">
        <v>652</v>
      </c>
      <c r="J156" s="83" t="s">
        <v>652</v>
      </c>
      <c r="K156" s="83" t="s">
        <v>653</v>
      </c>
      <c r="L156" s="83" t="s">
        <v>588</v>
      </c>
      <c r="M156" s="83" t="s">
        <v>138</v>
      </c>
      <c r="N156" s="156">
        <f t="shared" si="3"/>
        <v>14.973344484542968</v>
      </c>
      <c r="O156" s="155">
        <v>0.14132301302660305</v>
      </c>
      <c r="P156" s="105" t="s">
        <v>277</v>
      </c>
      <c r="Q156" s="83" t="s">
        <v>278</v>
      </c>
    </row>
    <row r="157" spans="2:17" x14ac:dyDescent="0.2">
      <c r="B157" s="83">
        <v>161</v>
      </c>
      <c r="C157" s="83" t="s">
        <v>135</v>
      </c>
      <c r="D157" s="83" t="s">
        <v>117</v>
      </c>
      <c r="E157" s="83" t="s">
        <v>146</v>
      </c>
      <c r="F157" s="83" t="s">
        <v>254</v>
      </c>
      <c r="G157" s="83" t="s">
        <v>654</v>
      </c>
      <c r="H157" s="83" t="s">
        <v>655</v>
      </c>
      <c r="I157" s="83" t="s">
        <v>656</v>
      </c>
      <c r="J157" s="83" t="s">
        <v>656</v>
      </c>
      <c r="K157" s="83" t="s">
        <v>657</v>
      </c>
      <c r="L157" s="83" t="s">
        <v>658</v>
      </c>
      <c r="M157" s="83" t="s">
        <v>138</v>
      </c>
      <c r="N157" s="156">
        <f t="shared" si="3"/>
        <v>3.1505196006452766E-3</v>
      </c>
      <c r="O157" s="155">
        <v>2.9735569299309469E-5</v>
      </c>
      <c r="P157" s="105" t="s">
        <v>277</v>
      </c>
      <c r="Q157" s="83" t="s">
        <v>278</v>
      </c>
    </row>
    <row r="158" spans="2:17" x14ac:dyDescent="0.2">
      <c r="B158" s="83">
        <v>162</v>
      </c>
      <c r="C158" s="83" t="s">
        <v>135</v>
      </c>
      <c r="D158" s="83" t="s">
        <v>117</v>
      </c>
      <c r="E158" s="83" t="s">
        <v>146</v>
      </c>
      <c r="F158" s="83" t="s">
        <v>254</v>
      </c>
      <c r="G158" s="83" t="s">
        <v>654</v>
      </c>
      <c r="H158" s="83" t="s">
        <v>655</v>
      </c>
      <c r="I158" s="83" t="s">
        <v>659</v>
      </c>
      <c r="J158" s="83" t="s">
        <v>659</v>
      </c>
      <c r="K158" s="83" t="s">
        <v>660</v>
      </c>
      <c r="L158" s="83" t="s">
        <v>660</v>
      </c>
      <c r="M158" s="83" t="s">
        <v>138</v>
      </c>
      <c r="N158" s="156">
        <f t="shared" si="3"/>
        <v>2.7004453719816652E-3</v>
      </c>
      <c r="O158" s="155">
        <v>2.5487630827979539E-5</v>
      </c>
      <c r="P158" s="105" t="s">
        <v>277</v>
      </c>
      <c r="Q158" s="83" t="s">
        <v>278</v>
      </c>
    </row>
    <row r="159" spans="2:17" x14ac:dyDescent="0.2">
      <c r="B159" s="83">
        <v>163</v>
      </c>
      <c r="C159" s="83" t="s">
        <v>135</v>
      </c>
      <c r="D159" s="83" t="s">
        <v>117</v>
      </c>
      <c r="E159" s="83" t="s">
        <v>146</v>
      </c>
      <c r="F159" s="83" t="s">
        <v>254</v>
      </c>
      <c r="G159" s="83" t="s">
        <v>661</v>
      </c>
      <c r="H159" s="83" t="s">
        <v>135</v>
      </c>
      <c r="I159" s="83" t="s">
        <v>662</v>
      </c>
      <c r="J159" s="83" t="s">
        <v>662</v>
      </c>
      <c r="K159" s="83" t="s">
        <v>662</v>
      </c>
      <c r="L159" s="83" t="s">
        <v>583</v>
      </c>
      <c r="M159" s="83" t="s">
        <v>138</v>
      </c>
      <c r="N159" s="156">
        <f t="shared" si="3"/>
        <v>5.6259278582951365E-3</v>
      </c>
      <c r="O159" s="155">
        <v>5.3099230891624045E-5</v>
      </c>
      <c r="P159" s="105" t="s">
        <v>277</v>
      </c>
      <c r="Q159" s="83" t="s">
        <v>278</v>
      </c>
    </row>
    <row r="160" spans="2:17" x14ac:dyDescent="0.2">
      <c r="B160" s="83">
        <v>164</v>
      </c>
      <c r="C160" s="83" t="s">
        <v>135</v>
      </c>
      <c r="D160" s="83" t="s">
        <v>117</v>
      </c>
      <c r="E160" s="83" t="s">
        <v>146</v>
      </c>
      <c r="F160" s="83" t="s">
        <v>254</v>
      </c>
      <c r="G160" s="83" t="s">
        <v>663</v>
      </c>
      <c r="H160" s="83" t="s">
        <v>468</v>
      </c>
      <c r="I160" s="83" t="s">
        <v>664</v>
      </c>
      <c r="J160" s="83" t="s">
        <v>664</v>
      </c>
      <c r="K160" s="83" t="s">
        <v>665</v>
      </c>
      <c r="L160" s="83" t="s">
        <v>583</v>
      </c>
      <c r="M160" s="83" t="s">
        <v>138</v>
      </c>
      <c r="N160" s="156">
        <f t="shared" si="3"/>
        <v>2.9379845482207931E-2</v>
      </c>
      <c r="O160" s="155">
        <v>2.7729598354514777E-4</v>
      </c>
      <c r="P160" s="105" t="s">
        <v>277</v>
      </c>
      <c r="Q160" s="83" t="s">
        <v>278</v>
      </c>
    </row>
    <row r="161" spans="2:17" x14ac:dyDescent="0.2">
      <c r="B161" s="83">
        <v>165</v>
      </c>
      <c r="C161" s="83" t="s">
        <v>135</v>
      </c>
      <c r="D161" s="83" t="s">
        <v>117</v>
      </c>
      <c r="E161" s="83" t="s">
        <v>146</v>
      </c>
      <c r="F161" s="83" t="s">
        <v>254</v>
      </c>
      <c r="G161" s="83" t="s">
        <v>666</v>
      </c>
      <c r="H161" s="83" t="s">
        <v>135</v>
      </c>
      <c r="I161" s="83" t="s">
        <v>667</v>
      </c>
      <c r="J161" s="83" t="s">
        <v>667</v>
      </c>
      <c r="K161" s="83" t="s">
        <v>668</v>
      </c>
      <c r="L161" s="83" t="s">
        <v>583</v>
      </c>
      <c r="M161" s="83" t="s">
        <v>138</v>
      </c>
      <c r="N161" s="156">
        <f t="shared" si="3"/>
        <v>3.7506185721967573E-3</v>
      </c>
      <c r="O161" s="155">
        <v>3.5399487261082697E-5</v>
      </c>
      <c r="P161" s="105" t="s">
        <v>277</v>
      </c>
      <c r="Q161" s="83" t="s">
        <v>278</v>
      </c>
    </row>
    <row r="162" spans="2:17" x14ac:dyDescent="0.2">
      <c r="B162" s="83">
        <v>166</v>
      </c>
      <c r="C162" s="83" t="s">
        <v>135</v>
      </c>
      <c r="D162" s="83" t="s">
        <v>117</v>
      </c>
      <c r="E162" s="83" t="s">
        <v>146</v>
      </c>
      <c r="F162" s="83" t="s">
        <v>254</v>
      </c>
      <c r="G162" s="83" t="s">
        <v>669</v>
      </c>
      <c r="H162" s="83" t="s">
        <v>468</v>
      </c>
      <c r="I162" s="83" t="s">
        <v>670</v>
      </c>
      <c r="J162" s="83" t="s">
        <v>670</v>
      </c>
      <c r="K162" s="83" t="s">
        <v>611</v>
      </c>
      <c r="L162" s="83" t="s">
        <v>588</v>
      </c>
      <c r="M162" s="83" t="s">
        <v>138</v>
      </c>
      <c r="N162" s="156">
        <f t="shared" si="3"/>
        <v>2.4674069380291735E-3</v>
      </c>
      <c r="O162" s="155">
        <v>2.3288142686157602E-5</v>
      </c>
      <c r="P162" s="105" t="s">
        <v>277</v>
      </c>
      <c r="Q162" s="83" t="s">
        <v>278</v>
      </c>
    </row>
    <row r="163" spans="2:17" x14ac:dyDescent="0.2">
      <c r="B163" s="83">
        <v>167</v>
      </c>
      <c r="C163" s="83" t="s">
        <v>135</v>
      </c>
      <c r="D163" s="83" t="s">
        <v>117</v>
      </c>
      <c r="E163" s="83" t="s">
        <v>146</v>
      </c>
      <c r="F163" s="83" t="s">
        <v>254</v>
      </c>
      <c r="G163" s="83" t="s">
        <v>671</v>
      </c>
      <c r="H163" s="83" t="s">
        <v>593</v>
      </c>
      <c r="I163" s="83" t="s">
        <v>672</v>
      </c>
      <c r="J163" s="83" t="s">
        <v>672</v>
      </c>
      <c r="K163" s="83" t="s">
        <v>673</v>
      </c>
      <c r="L163" s="83" t="s">
        <v>591</v>
      </c>
      <c r="M163" s="83" t="s">
        <v>138</v>
      </c>
      <c r="N163" s="156">
        <f t="shared" si="3"/>
        <v>1.5177503155489545</v>
      </c>
      <c r="O163" s="155">
        <v>1.4324992511651464E-2</v>
      </c>
      <c r="P163" s="105" t="s">
        <v>277</v>
      </c>
      <c r="Q163" s="83" t="s">
        <v>278</v>
      </c>
    </row>
    <row r="164" spans="2:17" x14ac:dyDescent="0.2">
      <c r="B164" s="83">
        <v>168</v>
      </c>
      <c r="C164" s="83" t="s">
        <v>135</v>
      </c>
      <c r="D164" s="83" t="s">
        <v>117</v>
      </c>
      <c r="E164" s="83" t="s">
        <v>146</v>
      </c>
      <c r="F164" s="83" t="s">
        <v>254</v>
      </c>
      <c r="G164" s="83" t="s">
        <v>674</v>
      </c>
      <c r="H164" s="83" t="s">
        <v>593</v>
      </c>
      <c r="I164" s="83" t="s">
        <v>675</v>
      </c>
      <c r="J164" s="83" t="s">
        <v>675</v>
      </c>
      <c r="K164" s="83" t="s">
        <v>676</v>
      </c>
      <c r="L164" s="83" t="s">
        <v>318</v>
      </c>
      <c r="M164" s="83" t="s">
        <v>138</v>
      </c>
      <c r="N164" s="156">
        <f t="shared" si="3"/>
        <v>7.7262742587253197E-5</v>
      </c>
      <c r="O164" s="155">
        <v>7.2922943757830348E-7</v>
      </c>
      <c r="P164" s="105" t="s">
        <v>277</v>
      </c>
      <c r="Q164" s="83" t="s">
        <v>278</v>
      </c>
    </row>
    <row r="165" spans="2:17" x14ac:dyDescent="0.2">
      <c r="B165" s="83">
        <v>169</v>
      </c>
      <c r="C165" s="83" t="s">
        <v>135</v>
      </c>
      <c r="D165" s="83" t="s">
        <v>117</v>
      </c>
      <c r="E165" s="83" t="s">
        <v>146</v>
      </c>
      <c r="F165" s="83" t="s">
        <v>254</v>
      </c>
      <c r="G165" s="83" t="s">
        <v>651</v>
      </c>
      <c r="H165" s="83" t="s">
        <v>135</v>
      </c>
      <c r="I165" s="83" t="s">
        <v>677</v>
      </c>
      <c r="J165" s="83" t="s">
        <v>677</v>
      </c>
      <c r="K165" s="83" t="s">
        <v>678</v>
      </c>
      <c r="L165" s="83" t="s">
        <v>583</v>
      </c>
      <c r="M165" s="83" t="s">
        <v>138</v>
      </c>
      <c r="N165" s="156">
        <f t="shared" si="3"/>
        <v>25.298047290086203</v>
      </c>
      <c r="O165" s="155">
        <v>0.23877072155891149</v>
      </c>
      <c r="P165" s="105" t="s">
        <v>277</v>
      </c>
      <c r="Q165" s="83" t="s">
        <v>278</v>
      </c>
    </row>
    <row r="166" spans="2:17" x14ac:dyDescent="0.2">
      <c r="B166" s="83">
        <v>170</v>
      </c>
      <c r="C166" s="83" t="s">
        <v>135</v>
      </c>
      <c r="D166" s="83" t="s">
        <v>117</v>
      </c>
      <c r="E166" s="83" t="s">
        <v>146</v>
      </c>
      <c r="F166" s="83" t="s">
        <v>254</v>
      </c>
      <c r="G166" s="83" t="s">
        <v>592</v>
      </c>
      <c r="H166" s="83" t="s">
        <v>593</v>
      </c>
      <c r="I166" s="83" t="s">
        <v>679</v>
      </c>
      <c r="J166" s="83" t="s">
        <v>679</v>
      </c>
      <c r="K166" s="83" t="s">
        <v>680</v>
      </c>
      <c r="L166" s="83" t="s">
        <v>596</v>
      </c>
      <c r="M166" s="83" t="s">
        <v>138</v>
      </c>
      <c r="N166" s="156">
        <f t="shared" si="3"/>
        <v>1.000790055681168</v>
      </c>
      <c r="O166" s="155">
        <v>9.4457631841655659E-3</v>
      </c>
      <c r="P166" s="105" t="s">
        <v>277</v>
      </c>
      <c r="Q166" s="83" t="s">
        <v>278</v>
      </c>
    </row>
    <row r="167" spans="2:17" x14ac:dyDescent="0.2">
      <c r="B167" s="83">
        <v>171</v>
      </c>
      <c r="C167" s="83" t="s">
        <v>135</v>
      </c>
      <c r="D167" s="83" t="s">
        <v>117</v>
      </c>
      <c r="E167" s="83" t="s">
        <v>146</v>
      </c>
      <c r="F167" s="83" t="s">
        <v>254</v>
      </c>
      <c r="G167" s="83" t="s">
        <v>681</v>
      </c>
      <c r="H167" s="83" t="s">
        <v>135</v>
      </c>
      <c r="I167" s="83" t="s">
        <v>682</v>
      </c>
      <c r="J167" s="83" t="s">
        <v>682</v>
      </c>
      <c r="K167" s="83" t="s">
        <v>611</v>
      </c>
      <c r="L167" s="83" t="s">
        <v>588</v>
      </c>
      <c r="M167" s="83" t="s">
        <v>138</v>
      </c>
      <c r="N167" s="156">
        <f t="shared" si="3"/>
        <v>1.8002969146544433E-2</v>
      </c>
      <c r="O167" s="155">
        <v>1.6991753885319693E-4</v>
      </c>
      <c r="P167" s="105" t="s">
        <v>277</v>
      </c>
      <c r="Q167" s="83" t="s">
        <v>278</v>
      </c>
    </row>
    <row r="168" spans="2:17" x14ac:dyDescent="0.2">
      <c r="B168" s="83">
        <v>172</v>
      </c>
      <c r="C168" s="83" t="s">
        <v>135</v>
      </c>
      <c r="D168" s="83" t="s">
        <v>117</v>
      </c>
      <c r="E168" s="83" t="s">
        <v>146</v>
      </c>
      <c r="F168" s="83" t="s">
        <v>254</v>
      </c>
      <c r="G168" s="83" t="s">
        <v>315</v>
      </c>
      <c r="H168" s="83" t="s">
        <v>315</v>
      </c>
      <c r="I168" s="83" t="s">
        <v>683</v>
      </c>
      <c r="J168" s="83" t="s">
        <v>683</v>
      </c>
      <c r="K168" s="83" t="s">
        <v>606</v>
      </c>
      <c r="L168" s="83" t="s">
        <v>591</v>
      </c>
      <c r="M168" s="83" t="s">
        <v>138</v>
      </c>
      <c r="N168" s="156">
        <f t="shared" si="3"/>
        <v>1.9003134099130237E-2</v>
      </c>
      <c r="O168" s="155">
        <v>1.7935740212281898E-4</v>
      </c>
      <c r="P168" s="105" t="s">
        <v>277</v>
      </c>
      <c r="Q168" s="83" t="s">
        <v>278</v>
      </c>
    </row>
    <row r="169" spans="2:17" x14ac:dyDescent="0.2">
      <c r="B169" s="83">
        <v>173</v>
      </c>
      <c r="C169" s="83" t="s">
        <v>135</v>
      </c>
      <c r="D169" s="83" t="s">
        <v>117</v>
      </c>
      <c r="E169" s="83" t="s">
        <v>146</v>
      </c>
      <c r="F169" s="83" t="s">
        <v>254</v>
      </c>
      <c r="G169" s="83" t="s">
        <v>684</v>
      </c>
      <c r="H169" s="83" t="s">
        <v>468</v>
      </c>
      <c r="I169" s="83" t="s">
        <v>685</v>
      </c>
      <c r="J169" s="83" t="s">
        <v>685</v>
      </c>
      <c r="K169" s="83" t="s">
        <v>686</v>
      </c>
      <c r="L169" s="83" t="s">
        <v>596</v>
      </c>
      <c r="M169" s="83" t="s">
        <v>138</v>
      </c>
      <c r="N169" s="156">
        <f t="shared" si="3"/>
        <v>2.4674069380291735E-3</v>
      </c>
      <c r="O169" s="155">
        <v>2.3288142686157602E-5</v>
      </c>
      <c r="P169" s="105" t="s">
        <v>277</v>
      </c>
      <c r="Q169" s="83" t="s">
        <v>278</v>
      </c>
    </row>
    <row r="170" spans="2:17" x14ac:dyDescent="0.2">
      <c r="B170" s="83">
        <v>174</v>
      </c>
      <c r="C170" s="83" t="s">
        <v>135</v>
      </c>
      <c r="D170" s="83" t="s">
        <v>117</v>
      </c>
      <c r="E170" s="83" t="s">
        <v>146</v>
      </c>
      <c r="F170" s="83" t="s">
        <v>254</v>
      </c>
      <c r="G170" s="83" t="s">
        <v>687</v>
      </c>
      <c r="H170" s="83" t="s">
        <v>585</v>
      </c>
      <c r="I170" s="83" t="s">
        <v>688</v>
      </c>
      <c r="J170" s="83" t="s">
        <v>688</v>
      </c>
      <c r="K170" s="83" t="s">
        <v>689</v>
      </c>
      <c r="L170" s="83" t="s">
        <v>583</v>
      </c>
      <c r="M170" s="83" t="s">
        <v>138</v>
      </c>
      <c r="N170" s="156">
        <f t="shared" si="3"/>
        <v>6.2510309536612622E-3</v>
      </c>
      <c r="O170" s="155">
        <v>5.8999145435137825E-5</v>
      </c>
      <c r="P170" s="105" t="s">
        <v>277</v>
      </c>
      <c r="Q170" s="83" t="s">
        <v>278</v>
      </c>
    </row>
    <row r="171" spans="2:17" x14ac:dyDescent="0.2">
      <c r="B171" s="83">
        <v>175</v>
      </c>
      <c r="C171" s="83" t="s">
        <v>135</v>
      </c>
      <c r="D171" s="83" t="s">
        <v>117</v>
      </c>
      <c r="E171" s="83" t="s">
        <v>146</v>
      </c>
      <c r="F171" s="83" t="s">
        <v>254</v>
      </c>
      <c r="G171" s="83" t="s">
        <v>690</v>
      </c>
      <c r="H171" s="83" t="s">
        <v>135</v>
      </c>
      <c r="I171" s="83" t="s">
        <v>691</v>
      </c>
      <c r="J171" s="83" t="s">
        <v>691</v>
      </c>
      <c r="K171" s="83" t="s">
        <v>653</v>
      </c>
      <c r="L171" s="83" t="s">
        <v>588</v>
      </c>
      <c r="M171" s="83" t="s">
        <v>138</v>
      </c>
      <c r="N171" s="156">
        <f t="shared" si="3"/>
        <v>3.9381495008065951E-3</v>
      </c>
      <c r="O171" s="155">
        <v>3.7169461624136827E-5</v>
      </c>
      <c r="P171" s="105" t="s">
        <v>277</v>
      </c>
      <c r="Q171" s="83" t="s">
        <v>278</v>
      </c>
    </row>
    <row r="172" spans="2:17" x14ac:dyDescent="0.2">
      <c r="B172" s="83">
        <v>176</v>
      </c>
      <c r="C172" s="83" t="s">
        <v>135</v>
      </c>
      <c r="D172" s="83" t="s">
        <v>117</v>
      </c>
      <c r="E172" s="83" t="s">
        <v>146</v>
      </c>
      <c r="F172" s="83" t="s">
        <v>254</v>
      </c>
      <c r="G172" s="83" t="s">
        <v>315</v>
      </c>
      <c r="H172" s="83" t="s">
        <v>315</v>
      </c>
      <c r="I172" s="83" t="s">
        <v>455</v>
      </c>
      <c r="J172" s="83" t="s">
        <v>455</v>
      </c>
      <c r="K172" s="83" t="s">
        <v>315</v>
      </c>
      <c r="L172" s="83" t="s">
        <v>315</v>
      </c>
      <c r="M172" s="83" t="s">
        <v>138</v>
      </c>
      <c r="N172" s="156">
        <f t="shared" si="3"/>
        <v>2.4275753687924437</v>
      </c>
      <c r="O172" s="155">
        <v>2.2912200131444904E-2</v>
      </c>
      <c r="P172" s="105" t="s">
        <v>277</v>
      </c>
      <c r="Q172" s="83" t="s">
        <v>278</v>
      </c>
    </row>
    <row r="173" spans="2:17" x14ac:dyDescent="0.2">
      <c r="B173" s="83">
        <v>177</v>
      </c>
      <c r="C173" s="83" t="s">
        <v>135</v>
      </c>
      <c r="D173" s="83" t="s">
        <v>117</v>
      </c>
      <c r="E173" s="83" t="s">
        <v>146</v>
      </c>
      <c r="F173" s="83" t="s">
        <v>254</v>
      </c>
      <c r="G173" s="83" t="s">
        <v>651</v>
      </c>
      <c r="H173" s="83" t="s">
        <v>135</v>
      </c>
      <c r="I173" s="83" t="s">
        <v>692</v>
      </c>
      <c r="J173" s="83" t="s">
        <v>692</v>
      </c>
      <c r="K173" s="83" t="s">
        <v>611</v>
      </c>
      <c r="L173" s="83" t="s">
        <v>583</v>
      </c>
      <c r="M173" s="83" t="s">
        <v>138</v>
      </c>
      <c r="N173" s="156">
        <f t="shared" si="3"/>
        <v>3.5805280199476344</v>
      </c>
      <c r="O173" s="155">
        <v>3.3794120513792596E-2</v>
      </c>
      <c r="P173" s="105" t="s">
        <v>277</v>
      </c>
      <c r="Q173" s="83" t="s">
        <v>278</v>
      </c>
    </row>
    <row r="174" spans="2:17" x14ac:dyDescent="0.2">
      <c r="B174" s="83">
        <v>178</v>
      </c>
      <c r="C174" s="83" t="s">
        <v>135</v>
      </c>
      <c r="D174" s="83" t="s">
        <v>117</v>
      </c>
      <c r="E174" s="83" t="s">
        <v>146</v>
      </c>
      <c r="F174" s="83" t="s">
        <v>254</v>
      </c>
      <c r="G174" s="83" t="s">
        <v>626</v>
      </c>
      <c r="H174" s="83" t="s">
        <v>135</v>
      </c>
      <c r="I174" s="83" t="s">
        <v>693</v>
      </c>
      <c r="J174" s="83" t="s">
        <v>693</v>
      </c>
      <c r="K174" s="83" t="s">
        <v>678</v>
      </c>
      <c r="L174" s="83" t="s">
        <v>694</v>
      </c>
      <c r="M174" s="83" t="s">
        <v>138</v>
      </c>
      <c r="N174" s="156">
        <f t="shared" si="3"/>
        <v>1.2502061907322524E-2</v>
      </c>
      <c r="O174" s="155">
        <v>1.1799829087027565E-4</v>
      </c>
      <c r="P174" s="105" t="s">
        <v>277</v>
      </c>
      <c r="Q174" s="83" t="s">
        <v>278</v>
      </c>
    </row>
    <row r="175" spans="2:17" x14ac:dyDescent="0.2">
      <c r="B175" s="83">
        <v>179</v>
      </c>
      <c r="C175" s="83" t="s">
        <v>135</v>
      </c>
      <c r="D175" s="83" t="s">
        <v>117</v>
      </c>
      <c r="E175" s="83" t="s">
        <v>146</v>
      </c>
      <c r="F175" s="83" t="s">
        <v>254</v>
      </c>
      <c r="G175" s="83" t="s">
        <v>626</v>
      </c>
      <c r="H175" s="83" t="s">
        <v>135</v>
      </c>
      <c r="I175" s="83" t="s">
        <v>693</v>
      </c>
      <c r="J175" s="83" t="s">
        <v>693</v>
      </c>
      <c r="K175" s="83" t="s">
        <v>678</v>
      </c>
      <c r="L175" s="83" t="s">
        <v>318</v>
      </c>
      <c r="M175" s="83" t="s">
        <v>138</v>
      </c>
      <c r="N175" s="168">
        <f t="shared" si="3"/>
        <v>1.1564407264273335E-2</v>
      </c>
      <c r="O175" s="169">
        <v>1.0914841905500498E-4</v>
      </c>
      <c r="P175" s="105" t="s">
        <v>277</v>
      </c>
      <c r="Q175" s="83" t="s">
        <v>278</v>
      </c>
    </row>
    <row r="176" spans="2:17" x14ac:dyDescent="0.2">
      <c r="B176" s="103">
        <v>183</v>
      </c>
      <c r="C176" s="103" t="s">
        <v>135</v>
      </c>
      <c r="D176" s="103" t="s">
        <v>117</v>
      </c>
      <c r="E176" s="103" t="s">
        <v>146</v>
      </c>
      <c r="F176" s="103" t="s">
        <v>254</v>
      </c>
      <c r="G176" s="103" t="s">
        <v>480</v>
      </c>
      <c r="H176" s="103" t="s">
        <v>480</v>
      </c>
      <c r="I176" s="103" t="s">
        <v>480</v>
      </c>
      <c r="J176" s="103" t="s">
        <v>480</v>
      </c>
      <c r="K176" s="103" t="s">
        <v>480</v>
      </c>
      <c r="L176" s="103" t="s">
        <v>480</v>
      </c>
      <c r="M176" s="103" t="s">
        <v>138</v>
      </c>
      <c r="N176" s="158">
        <f>'Retail - UnPacked'!H11</f>
        <v>105.95121179396553</v>
      </c>
      <c r="O176" s="178">
        <f>SUM(O129:O175)</f>
        <v>1</v>
      </c>
      <c r="P176" s="105" t="s">
        <v>277</v>
      </c>
      <c r="Q176" s="83"/>
    </row>
    <row r="177" spans="2:17" x14ac:dyDescent="0.2">
      <c r="B177" s="83">
        <v>184</v>
      </c>
      <c r="C177" s="83" t="s">
        <v>135</v>
      </c>
      <c r="D177" s="83" t="s">
        <v>117</v>
      </c>
      <c r="E177" s="83" t="s">
        <v>155</v>
      </c>
      <c r="F177" s="83" t="s">
        <v>254</v>
      </c>
      <c r="G177" s="83" t="s">
        <v>695</v>
      </c>
      <c r="H177" s="83" t="s">
        <v>135</v>
      </c>
      <c r="I177" s="83" t="s">
        <v>696</v>
      </c>
      <c r="J177" s="83" t="s">
        <v>696</v>
      </c>
      <c r="K177" s="83" t="s">
        <v>697</v>
      </c>
      <c r="L177" s="83" t="s">
        <v>698</v>
      </c>
      <c r="M177" s="83" t="s">
        <v>138</v>
      </c>
      <c r="N177" s="166">
        <f t="shared" ref="N177:N200" si="4">O177*$N$201</f>
        <v>7.6188401775789085</v>
      </c>
      <c r="O177" s="167">
        <v>2.4576829901029495E-2</v>
      </c>
      <c r="P177" s="105" t="s">
        <v>277</v>
      </c>
      <c r="Q177" s="83" t="s">
        <v>278</v>
      </c>
    </row>
    <row r="178" spans="2:17" x14ac:dyDescent="0.2">
      <c r="B178" s="83">
        <v>185</v>
      </c>
      <c r="C178" s="83" t="s">
        <v>135</v>
      </c>
      <c r="D178" s="83" t="s">
        <v>117</v>
      </c>
      <c r="E178" s="83" t="s">
        <v>155</v>
      </c>
      <c r="F178" s="83" t="s">
        <v>254</v>
      </c>
      <c r="G178" s="83" t="s">
        <v>699</v>
      </c>
      <c r="H178" s="83" t="s">
        <v>135</v>
      </c>
      <c r="I178" s="83" t="s">
        <v>700</v>
      </c>
      <c r="J178" s="83" t="s">
        <v>700</v>
      </c>
      <c r="K178" s="83" t="s">
        <v>701</v>
      </c>
      <c r="L178" s="83" t="s">
        <v>698</v>
      </c>
      <c r="M178" s="83" t="s">
        <v>138</v>
      </c>
      <c r="N178" s="156">
        <f t="shared" si="4"/>
        <v>4.2810625759729106</v>
      </c>
      <c r="O178" s="155">
        <v>1.3809837753911812E-2</v>
      </c>
      <c r="P178" s="105" t="s">
        <v>277</v>
      </c>
      <c r="Q178" s="83" t="s">
        <v>278</v>
      </c>
    </row>
    <row r="179" spans="2:17" x14ac:dyDescent="0.2">
      <c r="B179" s="83">
        <v>186</v>
      </c>
      <c r="C179" s="83" t="s">
        <v>135</v>
      </c>
      <c r="D179" s="83" t="s">
        <v>117</v>
      </c>
      <c r="E179" s="83" t="s">
        <v>155</v>
      </c>
      <c r="F179" s="83" t="s">
        <v>254</v>
      </c>
      <c r="G179" s="83" t="s">
        <v>699</v>
      </c>
      <c r="H179" s="83" t="s">
        <v>135</v>
      </c>
      <c r="I179" s="83" t="s">
        <v>702</v>
      </c>
      <c r="J179" s="83" t="s">
        <v>702</v>
      </c>
      <c r="K179" s="83" t="s">
        <v>701</v>
      </c>
      <c r="L179" s="83" t="s">
        <v>155</v>
      </c>
      <c r="M179" s="83" t="s">
        <v>138</v>
      </c>
      <c r="N179" s="156">
        <f t="shared" si="4"/>
        <v>11.778968782479136</v>
      </c>
      <c r="O179" s="155">
        <v>3.799655924381385E-2</v>
      </c>
      <c r="P179" s="105" t="s">
        <v>277</v>
      </c>
      <c r="Q179" s="83" t="s">
        <v>278</v>
      </c>
    </row>
    <row r="180" spans="2:17" x14ac:dyDescent="0.2">
      <c r="B180" s="83">
        <v>187</v>
      </c>
      <c r="C180" s="83" t="s">
        <v>135</v>
      </c>
      <c r="D180" s="83" t="s">
        <v>117</v>
      </c>
      <c r="E180" s="83" t="s">
        <v>155</v>
      </c>
      <c r="F180" s="83" t="s">
        <v>254</v>
      </c>
      <c r="G180" s="83" t="s">
        <v>703</v>
      </c>
      <c r="H180" s="83" t="s">
        <v>610</v>
      </c>
      <c r="I180" s="83" t="s">
        <v>704</v>
      </c>
      <c r="J180" s="83" t="s">
        <v>704</v>
      </c>
      <c r="K180" s="83" t="s">
        <v>705</v>
      </c>
      <c r="L180" s="83" t="s">
        <v>698</v>
      </c>
      <c r="M180" s="83" t="s">
        <v>138</v>
      </c>
      <c r="N180" s="156">
        <f t="shared" si="4"/>
        <v>2.902415305744346E-2</v>
      </c>
      <c r="O180" s="155">
        <v>9.3626018670588555E-5</v>
      </c>
      <c r="P180" s="105" t="s">
        <v>277</v>
      </c>
      <c r="Q180" s="83" t="s">
        <v>278</v>
      </c>
    </row>
    <row r="181" spans="2:17" x14ac:dyDescent="0.2">
      <c r="B181" s="83">
        <v>188</v>
      </c>
      <c r="C181" s="83" t="s">
        <v>135</v>
      </c>
      <c r="D181" s="83" t="s">
        <v>117</v>
      </c>
      <c r="E181" s="83" t="s">
        <v>155</v>
      </c>
      <c r="F181" s="83" t="s">
        <v>254</v>
      </c>
      <c r="G181" s="83" t="s">
        <v>706</v>
      </c>
      <c r="H181" s="83" t="s">
        <v>135</v>
      </c>
      <c r="I181" s="83" t="s">
        <v>707</v>
      </c>
      <c r="J181" s="83" t="s">
        <v>707</v>
      </c>
      <c r="K181" s="83" t="s">
        <v>708</v>
      </c>
      <c r="L181" s="83" t="s">
        <v>698</v>
      </c>
      <c r="M181" s="83" t="s">
        <v>138</v>
      </c>
      <c r="N181" s="156">
        <f t="shared" si="4"/>
        <v>0.34828983668932145</v>
      </c>
      <c r="O181" s="155">
        <v>1.1235122240470625E-3</v>
      </c>
      <c r="P181" s="105" t="s">
        <v>277</v>
      </c>
      <c r="Q181" s="83" t="s">
        <v>278</v>
      </c>
    </row>
    <row r="182" spans="2:17" x14ac:dyDescent="0.2">
      <c r="B182" s="83">
        <v>189</v>
      </c>
      <c r="C182" s="83" t="s">
        <v>135</v>
      </c>
      <c r="D182" s="83" t="s">
        <v>117</v>
      </c>
      <c r="E182" s="83" t="s">
        <v>155</v>
      </c>
      <c r="F182" s="83" t="s">
        <v>254</v>
      </c>
      <c r="G182" s="83" t="s">
        <v>709</v>
      </c>
      <c r="H182" s="83" t="s">
        <v>135</v>
      </c>
      <c r="I182" s="83" t="s">
        <v>710</v>
      </c>
      <c r="J182" s="83" t="s">
        <v>710</v>
      </c>
      <c r="K182" s="83" t="s">
        <v>697</v>
      </c>
      <c r="L182" s="83" t="s">
        <v>698</v>
      </c>
      <c r="M182" s="83" t="s">
        <v>138</v>
      </c>
      <c r="N182" s="156">
        <f t="shared" si="4"/>
        <v>5.0792267850526041E-2</v>
      </c>
      <c r="O182" s="155">
        <v>1.6384553267352993E-4</v>
      </c>
      <c r="P182" s="105" t="s">
        <v>277</v>
      </c>
      <c r="Q182" s="83" t="s">
        <v>278</v>
      </c>
    </row>
    <row r="183" spans="2:17" x14ac:dyDescent="0.2">
      <c r="B183" s="83">
        <v>190</v>
      </c>
      <c r="C183" s="83" t="s">
        <v>135</v>
      </c>
      <c r="D183" s="83" t="s">
        <v>117</v>
      </c>
      <c r="E183" s="83" t="s">
        <v>155</v>
      </c>
      <c r="F183" s="83" t="s">
        <v>254</v>
      </c>
      <c r="G183" s="83" t="s">
        <v>711</v>
      </c>
      <c r="H183" s="83" t="s">
        <v>135</v>
      </c>
      <c r="I183" s="83" t="s">
        <v>712</v>
      </c>
      <c r="J183" s="83" t="s">
        <v>712</v>
      </c>
      <c r="K183" s="83" t="s">
        <v>713</v>
      </c>
      <c r="L183" s="83" t="s">
        <v>698</v>
      </c>
      <c r="M183" s="83" t="s">
        <v>138</v>
      </c>
      <c r="N183" s="156">
        <f t="shared" si="4"/>
        <v>0.19349435371628973</v>
      </c>
      <c r="O183" s="155">
        <v>6.2417345780392368E-4</v>
      </c>
      <c r="P183" s="105" t="s">
        <v>277</v>
      </c>
      <c r="Q183" s="83" t="s">
        <v>278</v>
      </c>
    </row>
    <row r="184" spans="2:17" x14ac:dyDescent="0.2">
      <c r="B184" s="83">
        <v>191</v>
      </c>
      <c r="C184" s="83" t="s">
        <v>135</v>
      </c>
      <c r="D184" s="83" t="s">
        <v>117</v>
      </c>
      <c r="E184" s="83" t="s">
        <v>155</v>
      </c>
      <c r="F184" s="83" t="s">
        <v>254</v>
      </c>
      <c r="G184" s="83" t="s">
        <v>714</v>
      </c>
      <c r="H184" s="83" t="s">
        <v>135</v>
      </c>
      <c r="I184" s="83" t="s">
        <v>715</v>
      </c>
      <c r="J184" s="83" t="s">
        <v>715</v>
      </c>
      <c r="K184" s="83" t="s">
        <v>716</v>
      </c>
      <c r="L184" s="83" t="s">
        <v>698</v>
      </c>
      <c r="M184" s="83" t="s">
        <v>138</v>
      </c>
      <c r="N184" s="156">
        <f t="shared" si="4"/>
        <v>1.4753944470867093</v>
      </c>
      <c r="O184" s="155">
        <v>4.7593226157549183E-3</v>
      </c>
      <c r="P184" s="105" t="s">
        <v>277</v>
      </c>
      <c r="Q184" s="83" t="s">
        <v>278</v>
      </c>
    </row>
    <row r="185" spans="2:17" x14ac:dyDescent="0.2">
      <c r="B185" s="83">
        <v>192</v>
      </c>
      <c r="C185" s="83" t="s">
        <v>135</v>
      </c>
      <c r="D185" s="83" t="s">
        <v>117</v>
      </c>
      <c r="E185" s="83" t="s">
        <v>155</v>
      </c>
      <c r="F185" s="83" t="s">
        <v>254</v>
      </c>
      <c r="G185" s="83" t="s">
        <v>714</v>
      </c>
      <c r="H185" s="83" t="s">
        <v>135</v>
      </c>
      <c r="I185" s="83" t="s">
        <v>717</v>
      </c>
      <c r="J185" s="83" t="s">
        <v>717</v>
      </c>
      <c r="K185" s="83" t="s">
        <v>718</v>
      </c>
      <c r="L185" s="83" t="s">
        <v>698</v>
      </c>
      <c r="M185" s="83" t="s">
        <v>138</v>
      </c>
      <c r="N185" s="156">
        <f t="shared" si="4"/>
        <v>1.4512076528721729</v>
      </c>
      <c r="O185" s="155">
        <v>4.6813009335294276E-3</v>
      </c>
      <c r="P185" s="105" t="s">
        <v>277</v>
      </c>
      <c r="Q185" s="83" t="s">
        <v>278</v>
      </c>
    </row>
    <row r="186" spans="2:17" x14ac:dyDescent="0.2">
      <c r="B186" s="83">
        <v>193</v>
      </c>
      <c r="C186" s="83" t="s">
        <v>135</v>
      </c>
      <c r="D186" s="83" t="s">
        <v>117</v>
      </c>
      <c r="E186" s="83" t="s">
        <v>155</v>
      </c>
      <c r="F186" s="83" t="s">
        <v>254</v>
      </c>
      <c r="G186" s="83" t="s">
        <v>719</v>
      </c>
      <c r="H186" s="83" t="s">
        <v>468</v>
      </c>
      <c r="I186" s="83" t="s">
        <v>720</v>
      </c>
      <c r="J186" s="83" t="s">
        <v>720</v>
      </c>
      <c r="K186" s="83" t="s">
        <v>721</v>
      </c>
      <c r="L186" s="83" t="s">
        <v>698</v>
      </c>
      <c r="M186" s="83" t="s">
        <v>138</v>
      </c>
      <c r="N186" s="156">
        <f t="shared" si="4"/>
        <v>5.0792267850526041E-2</v>
      </c>
      <c r="O186" s="155">
        <v>1.6384553267352993E-4</v>
      </c>
      <c r="P186" s="105" t="s">
        <v>277</v>
      </c>
      <c r="Q186" s="83" t="s">
        <v>278</v>
      </c>
    </row>
    <row r="187" spans="2:17" x14ac:dyDescent="0.2">
      <c r="B187" s="83">
        <v>194</v>
      </c>
      <c r="C187" s="83" t="s">
        <v>135</v>
      </c>
      <c r="D187" s="83" t="s">
        <v>117</v>
      </c>
      <c r="E187" s="83" t="s">
        <v>155</v>
      </c>
      <c r="F187" s="83" t="s">
        <v>254</v>
      </c>
      <c r="G187" s="83" t="s">
        <v>722</v>
      </c>
      <c r="H187" s="83" t="s">
        <v>135</v>
      </c>
      <c r="I187" s="83" t="s">
        <v>723</v>
      </c>
      <c r="J187" s="83" t="s">
        <v>723</v>
      </c>
      <c r="K187" s="83" t="s">
        <v>724</v>
      </c>
      <c r="L187" s="83" t="s">
        <v>698</v>
      </c>
      <c r="M187" s="83" t="s">
        <v>138</v>
      </c>
      <c r="N187" s="156">
        <f t="shared" si="4"/>
        <v>0.12093397107268108</v>
      </c>
      <c r="O187" s="155">
        <v>3.901084111274523E-4</v>
      </c>
      <c r="P187" s="105" t="s">
        <v>277</v>
      </c>
      <c r="Q187" s="83" t="s">
        <v>278</v>
      </c>
    </row>
    <row r="188" spans="2:17" x14ac:dyDescent="0.2">
      <c r="B188" s="83">
        <v>195</v>
      </c>
      <c r="C188" s="83" t="s">
        <v>135</v>
      </c>
      <c r="D188" s="83" t="s">
        <v>117</v>
      </c>
      <c r="E188" s="83" t="s">
        <v>155</v>
      </c>
      <c r="F188" s="83" t="s">
        <v>254</v>
      </c>
      <c r="G188" s="83" t="s">
        <v>725</v>
      </c>
      <c r="H188" s="83" t="s">
        <v>135</v>
      </c>
      <c r="I188" s="83" t="s">
        <v>726</v>
      </c>
      <c r="J188" s="83" t="s">
        <v>726</v>
      </c>
      <c r="K188" s="83" t="s">
        <v>727</v>
      </c>
      <c r="L188" s="83" t="s">
        <v>698</v>
      </c>
      <c r="M188" s="83" t="s">
        <v>138</v>
      </c>
      <c r="N188" s="156">
        <f t="shared" si="4"/>
        <v>77.784730193948477</v>
      </c>
      <c r="O188" s="155">
        <v>0.25091773003717732</v>
      </c>
      <c r="P188" s="105" t="s">
        <v>277</v>
      </c>
      <c r="Q188" s="83" t="s">
        <v>278</v>
      </c>
    </row>
    <row r="189" spans="2:17" x14ac:dyDescent="0.2">
      <c r="B189" s="83">
        <v>196</v>
      </c>
      <c r="C189" s="83" t="s">
        <v>135</v>
      </c>
      <c r="D189" s="83" t="s">
        <v>117</v>
      </c>
      <c r="E189" s="83" t="s">
        <v>155</v>
      </c>
      <c r="F189" s="83" t="s">
        <v>254</v>
      </c>
      <c r="G189" s="83" t="s">
        <v>728</v>
      </c>
      <c r="H189" s="83" t="s">
        <v>135</v>
      </c>
      <c r="I189" s="83" t="s">
        <v>729</v>
      </c>
      <c r="J189" s="83" t="s">
        <v>729</v>
      </c>
      <c r="K189" s="83" t="s">
        <v>730</v>
      </c>
      <c r="L189" s="83" t="s">
        <v>698</v>
      </c>
      <c r="M189" s="83" t="s">
        <v>138</v>
      </c>
      <c r="N189" s="156">
        <f t="shared" si="4"/>
        <v>0.96747176858144868</v>
      </c>
      <c r="O189" s="155">
        <v>3.1208672890196184E-3</v>
      </c>
      <c r="P189" s="105" t="s">
        <v>277</v>
      </c>
      <c r="Q189" s="83" t="s">
        <v>278</v>
      </c>
    </row>
    <row r="190" spans="2:17" x14ac:dyDescent="0.2">
      <c r="B190" s="83">
        <v>197</v>
      </c>
      <c r="C190" s="83" t="s">
        <v>135</v>
      </c>
      <c r="D190" s="83" t="s">
        <v>117</v>
      </c>
      <c r="E190" s="83" t="s">
        <v>155</v>
      </c>
      <c r="F190" s="83" t="s">
        <v>254</v>
      </c>
      <c r="G190" s="83" t="s">
        <v>731</v>
      </c>
      <c r="H190" s="83" t="s">
        <v>135</v>
      </c>
      <c r="I190" s="83" t="s">
        <v>732</v>
      </c>
      <c r="J190" s="83" t="s">
        <v>732</v>
      </c>
      <c r="K190" s="83" t="s">
        <v>697</v>
      </c>
      <c r="L190" s="83" t="s">
        <v>733</v>
      </c>
      <c r="M190" s="83" t="s">
        <v>138</v>
      </c>
      <c r="N190" s="156">
        <f t="shared" si="4"/>
        <v>0.52243475503398229</v>
      </c>
      <c r="O190" s="155">
        <v>1.6852683360705938E-3</v>
      </c>
      <c r="P190" s="105" t="s">
        <v>277</v>
      </c>
      <c r="Q190" s="83" t="s">
        <v>278</v>
      </c>
    </row>
    <row r="191" spans="2:17" x14ac:dyDescent="0.2">
      <c r="B191" s="83">
        <v>198</v>
      </c>
      <c r="C191" s="83" t="s">
        <v>135</v>
      </c>
      <c r="D191" s="83" t="s">
        <v>117</v>
      </c>
      <c r="E191" s="83" t="s">
        <v>155</v>
      </c>
      <c r="F191" s="83" t="s">
        <v>254</v>
      </c>
      <c r="G191" s="83" t="s">
        <v>734</v>
      </c>
      <c r="H191" s="83" t="s">
        <v>135</v>
      </c>
      <c r="I191" s="83" t="s">
        <v>735</v>
      </c>
      <c r="J191" s="83" t="s">
        <v>735</v>
      </c>
      <c r="K191" s="83" t="s">
        <v>721</v>
      </c>
      <c r="L191" s="83" t="s">
        <v>698</v>
      </c>
      <c r="M191" s="83" t="s">
        <v>138</v>
      </c>
      <c r="N191" s="156">
        <f t="shared" si="4"/>
        <v>15.890723798950294</v>
      </c>
      <c r="O191" s="155">
        <v>5.1260245222147234E-2</v>
      </c>
      <c r="P191" s="105" t="s">
        <v>277</v>
      </c>
      <c r="Q191" s="83" t="s">
        <v>278</v>
      </c>
    </row>
    <row r="192" spans="2:17" x14ac:dyDescent="0.2">
      <c r="B192" s="83">
        <v>199</v>
      </c>
      <c r="C192" s="83" t="s">
        <v>135</v>
      </c>
      <c r="D192" s="83" t="s">
        <v>117</v>
      </c>
      <c r="E192" s="83" t="s">
        <v>155</v>
      </c>
      <c r="F192" s="83" t="s">
        <v>254</v>
      </c>
      <c r="G192" s="83" t="s">
        <v>736</v>
      </c>
      <c r="H192" s="83" t="s">
        <v>135</v>
      </c>
      <c r="I192" s="83" t="s">
        <v>737</v>
      </c>
      <c r="J192" s="83" t="s">
        <v>737</v>
      </c>
      <c r="K192" s="83" t="s">
        <v>738</v>
      </c>
      <c r="L192" s="83" t="s">
        <v>698</v>
      </c>
      <c r="M192" s="83" t="s">
        <v>138</v>
      </c>
      <c r="N192" s="156">
        <f t="shared" si="4"/>
        <v>9.6747176858144865E-2</v>
      </c>
      <c r="O192" s="155">
        <v>3.1208672890196184E-4</v>
      </c>
      <c r="P192" s="105" t="s">
        <v>277</v>
      </c>
      <c r="Q192" s="83" t="s">
        <v>278</v>
      </c>
    </row>
    <row r="193" spans="2:17" x14ac:dyDescent="0.2">
      <c r="B193" s="83">
        <v>200</v>
      </c>
      <c r="C193" s="83" t="s">
        <v>135</v>
      </c>
      <c r="D193" s="83" t="s">
        <v>117</v>
      </c>
      <c r="E193" s="83" t="s">
        <v>155</v>
      </c>
      <c r="F193" s="83" t="s">
        <v>254</v>
      </c>
      <c r="G193" s="83" t="s">
        <v>739</v>
      </c>
      <c r="H193" s="83" t="s">
        <v>135</v>
      </c>
      <c r="I193" s="83" t="s">
        <v>740</v>
      </c>
      <c r="J193" s="83" t="s">
        <v>740</v>
      </c>
      <c r="K193" s="83" t="s">
        <v>315</v>
      </c>
      <c r="L193" s="83" t="s">
        <v>698</v>
      </c>
      <c r="M193" s="83" t="s">
        <v>138</v>
      </c>
      <c r="N193" s="156">
        <f t="shared" si="4"/>
        <v>1.3544604760140282</v>
      </c>
      <c r="O193" s="155">
        <v>4.3692142046274658E-3</v>
      </c>
      <c r="P193" s="105" t="s">
        <v>277</v>
      </c>
      <c r="Q193" s="83" t="s">
        <v>278</v>
      </c>
    </row>
    <row r="194" spans="2:17" x14ac:dyDescent="0.2">
      <c r="B194" s="83">
        <v>201</v>
      </c>
      <c r="C194" s="83" t="s">
        <v>135</v>
      </c>
      <c r="D194" s="83" t="s">
        <v>117</v>
      </c>
      <c r="E194" s="83" t="s">
        <v>155</v>
      </c>
      <c r="F194" s="83" t="s">
        <v>254</v>
      </c>
      <c r="G194" s="83" t="s">
        <v>741</v>
      </c>
      <c r="H194" s="83" t="s">
        <v>135</v>
      </c>
      <c r="I194" s="83" t="s">
        <v>742</v>
      </c>
      <c r="J194" s="83" t="s">
        <v>742</v>
      </c>
      <c r="K194" s="83" t="s">
        <v>743</v>
      </c>
      <c r="L194" s="83" t="s">
        <v>744</v>
      </c>
      <c r="M194" s="83" t="s">
        <v>138</v>
      </c>
      <c r="N194" s="156">
        <f t="shared" si="4"/>
        <v>8.1509496502987044</v>
      </c>
      <c r="O194" s="155">
        <v>2.6293306909990283E-2</v>
      </c>
      <c r="P194" s="105" t="s">
        <v>277</v>
      </c>
      <c r="Q194" s="83" t="s">
        <v>278</v>
      </c>
    </row>
    <row r="195" spans="2:17" x14ac:dyDescent="0.2">
      <c r="B195" s="83">
        <v>202</v>
      </c>
      <c r="C195" s="83" t="s">
        <v>135</v>
      </c>
      <c r="D195" s="83" t="s">
        <v>117</v>
      </c>
      <c r="E195" s="83" t="s">
        <v>155</v>
      </c>
      <c r="F195" s="83" t="s">
        <v>254</v>
      </c>
      <c r="G195" s="83" t="s">
        <v>741</v>
      </c>
      <c r="H195" s="83" t="s">
        <v>135</v>
      </c>
      <c r="I195" s="83" t="s">
        <v>745</v>
      </c>
      <c r="J195" s="83" t="s">
        <v>745</v>
      </c>
      <c r="K195" s="83" t="s">
        <v>746</v>
      </c>
      <c r="L195" s="83" t="s">
        <v>698</v>
      </c>
      <c r="M195" s="83" t="s">
        <v>138</v>
      </c>
      <c r="N195" s="156">
        <f t="shared" si="4"/>
        <v>5.2364409474470914</v>
      </c>
      <c r="O195" s="155">
        <v>1.6891694201818686E-2</v>
      </c>
      <c r="P195" s="105" t="s">
        <v>277</v>
      </c>
      <c r="Q195" s="83" t="s">
        <v>278</v>
      </c>
    </row>
    <row r="196" spans="2:17" x14ac:dyDescent="0.2">
      <c r="B196" s="83">
        <v>203</v>
      </c>
      <c r="C196" s="83" t="s">
        <v>135</v>
      </c>
      <c r="D196" s="83" t="s">
        <v>117</v>
      </c>
      <c r="E196" s="83" t="s">
        <v>155</v>
      </c>
      <c r="F196" s="83" t="s">
        <v>254</v>
      </c>
      <c r="G196" s="83" t="s">
        <v>741</v>
      </c>
      <c r="H196" s="83" t="s">
        <v>135</v>
      </c>
      <c r="I196" s="83" t="s">
        <v>747</v>
      </c>
      <c r="J196" s="83" t="s">
        <v>747</v>
      </c>
      <c r="K196" s="83" t="s">
        <v>748</v>
      </c>
      <c r="L196" s="83" t="s">
        <v>698</v>
      </c>
      <c r="M196" s="83" t="s">
        <v>138</v>
      </c>
      <c r="N196" s="156">
        <f t="shared" si="4"/>
        <v>6.8932363511428223</v>
      </c>
      <c r="O196" s="155">
        <v>2.2236179434264782E-2</v>
      </c>
      <c r="P196" s="105" t="s">
        <v>277</v>
      </c>
      <c r="Q196" s="83" t="s">
        <v>278</v>
      </c>
    </row>
    <row r="197" spans="2:17" x14ac:dyDescent="0.2">
      <c r="B197" s="83">
        <v>204</v>
      </c>
      <c r="C197" s="83" t="s">
        <v>135</v>
      </c>
      <c r="D197" s="83" t="s">
        <v>117</v>
      </c>
      <c r="E197" s="83" t="s">
        <v>155</v>
      </c>
      <c r="F197" s="83" t="s">
        <v>254</v>
      </c>
      <c r="G197" s="83" t="s">
        <v>749</v>
      </c>
      <c r="H197" s="83" t="s">
        <v>135</v>
      </c>
      <c r="I197" s="83" t="s">
        <v>750</v>
      </c>
      <c r="J197" s="83" t="s">
        <v>750</v>
      </c>
      <c r="K197" s="83" t="s">
        <v>738</v>
      </c>
      <c r="L197" s="83" t="s">
        <v>698</v>
      </c>
      <c r="M197" s="83" t="s">
        <v>138</v>
      </c>
      <c r="N197" s="156">
        <f t="shared" si="4"/>
        <v>84.679175884802021</v>
      </c>
      <c r="O197" s="155">
        <v>0.27315781055555338</v>
      </c>
      <c r="P197" s="105" t="s">
        <v>277</v>
      </c>
      <c r="Q197" s="83" t="s">
        <v>278</v>
      </c>
    </row>
    <row r="198" spans="2:17" x14ac:dyDescent="0.2">
      <c r="B198" s="83">
        <v>205</v>
      </c>
      <c r="C198" s="83" t="s">
        <v>135</v>
      </c>
      <c r="D198" s="83" t="s">
        <v>117</v>
      </c>
      <c r="E198" s="83" t="s">
        <v>155</v>
      </c>
      <c r="F198" s="83" t="s">
        <v>254</v>
      </c>
      <c r="G198" s="83" t="s">
        <v>315</v>
      </c>
      <c r="H198" s="83" t="s">
        <v>315</v>
      </c>
      <c r="I198" s="83" t="s">
        <v>455</v>
      </c>
      <c r="J198" s="83" t="s">
        <v>455</v>
      </c>
      <c r="K198" s="83" t="s">
        <v>315</v>
      </c>
      <c r="L198" s="83" t="s">
        <v>315</v>
      </c>
      <c r="M198" s="83" t="s">
        <v>138</v>
      </c>
      <c r="N198" s="156">
        <f t="shared" si="4"/>
        <v>70.14170322215503</v>
      </c>
      <c r="O198" s="155">
        <v>0.22626287845392234</v>
      </c>
      <c r="P198" s="105" t="s">
        <v>277</v>
      </c>
      <c r="Q198" s="83" t="s">
        <v>278</v>
      </c>
    </row>
    <row r="199" spans="2:17" x14ac:dyDescent="0.2">
      <c r="B199" s="83">
        <v>206</v>
      </c>
      <c r="C199" s="83" t="s">
        <v>135</v>
      </c>
      <c r="D199" s="83" t="s">
        <v>117</v>
      </c>
      <c r="E199" s="83" t="s">
        <v>155</v>
      </c>
      <c r="F199" s="83" t="s">
        <v>254</v>
      </c>
      <c r="G199" s="83" t="s">
        <v>315</v>
      </c>
      <c r="H199" s="83" t="s">
        <v>315</v>
      </c>
      <c r="I199" s="83" t="s">
        <v>455</v>
      </c>
      <c r="J199" s="83" t="s">
        <v>455</v>
      </c>
      <c r="K199" s="83" t="s">
        <v>315</v>
      </c>
      <c r="L199" s="83" t="s">
        <v>698</v>
      </c>
      <c r="M199" s="83" t="s">
        <v>138</v>
      </c>
      <c r="N199" s="156">
        <f t="shared" si="4"/>
        <v>1.2093397107268109</v>
      </c>
      <c r="O199" s="155">
        <v>3.901084111274523E-3</v>
      </c>
      <c r="P199" s="105" t="s">
        <v>277</v>
      </c>
      <c r="Q199" s="83" t="s">
        <v>278</v>
      </c>
    </row>
    <row r="200" spans="2:17" x14ac:dyDescent="0.2">
      <c r="B200" s="83">
        <v>207</v>
      </c>
      <c r="C200" s="83" t="s">
        <v>135</v>
      </c>
      <c r="D200" s="83" t="s">
        <v>117</v>
      </c>
      <c r="E200" s="83" t="s">
        <v>155</v>
      </c>
      <c r="F200" s="83" t="s">
        <v>254</v>
      </c>
      <c r="G200" s="83" t="s">
        <v>739</v>
      </c>
      <c r="H200" s="83" t="s">
        <v>135</v>
      </c>
      <c r="I200" s="83" t="s">
        <v>751</v>
      </c>
      <c r="J200" s="83" t="s">
        <v>751</v>
      </c>
      <c r="K200" s="83" t="s">
        <v>751</v>
      </c>
      <c r="L200" s="83" t="s">
        <v>698</v>
      </c>
      <c r="M200" s="83" t="s">
        <v>138</v>
      </c>
      <c r="N200" s="168">
        <f t="shared" si="4"/>
        <v>9.6747176858144872</v>
      </c>
      <c r="O200" s="169">
        <v>3.1208672890196184E-2</v>
      </c>
      <c r="P200" s="105" t="s">
        <v>277</v>
      </c>
      <c r="Q200" s="83" t="s">
        <v>278</v>
      </c>
    </row>
    <row r="201" spans="2:17" x14ac:dyDescent="0.2">
      <c r="B201" s="103">
        <v>211</v>
      </c>
      <c r="C201" s="103" t="s">
        <v>135</v>
      </c>
      <c r="D201" s="103" t="s">
        <v>117</v>
      </c>
      <c r="E201" s="103" t="s">
        <v>155</v>
      </c>
      <c r="F201" s="103" t="s">
        <v>254</v>
      </c>
      <c r="G201" s="103" t="s">
        <v>480</v>
      </c>
      <c r="H201" s="103" t="s">
        <v>480</v>
      </c>
      <c r="I201" s="103" t="s">
        <v>480</v>
      </c>
      <c r="J201" s="103" t="s">
        <v>480</v>
      </c>
      <c r="K201" s="103" t="s">
        <v>480</v>
      </c>
      <c r="L201" s="103" t="s">
        <v>480</v>
      </c>
      <c r="M201" s="103" t="s">
        <v>138</v>
      </c>
      <c r="N201" s="158">
        <f>'Retail - UnPacked'!H12</f>
        <v>310.00093210799997</v>
      </c>
      <c r="O201" s="178">
        <f>SUM(O177:O200)</f>
        <v>0.99999999999999989</v>
      </c>
      <c r="P201" s="105"/>
      <c r="Q201" s="83"/>
    </row>
    <row r="203" spans="2:17" x14ac:dyDescent="0.2">
      <c r="B203" t="s">
        <v>252</v>
      </c>
    </row>
  </sheetData>
  <autoFilter ref="B2:Q201" xr:uid="{145D4837-3931-4307-BD98-2820E5969B0F}"/>
  <phoneticPr fontId="5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778E-C9E9-4CA0-A39F-7F55246D01CF}">
  <sheetPr>
    <tabColor rgb="FF0070C0"/>
  </sheetPr>
  <dimension ref="B1:BF1531"/>
  <sheetViews>
    <sheetView showGridLines="0" zoomScale="70" zoomScaleNormal="70" workbookViewId="0">
      <selection activeCell="M12" sqref="M12"/>
    </sheetView>
  </sheetViews>
  <sheetFormatPr baseColWidth="10" defaultColWidth="9" defaultRowHeight="15" x14ac:dyDescent="0.2"/>
  <cols>
    <col min="1" max="1" width="2" style="237" customWidth="1"/>
    <col min="2" max="2" width="6.33203125" style="237" customWidth="1"/>
    <col min="3" max="3" width="12.1640625" style="237" customWidth="1"/>
    <col min="4" max="4" width="18.5" style="237" customWidth="1"/>
    <col min="5" max="5" width="13.5" style="237" customWidth="1"/>
    <col min="6" max="6" width="11.5" style="237" customWidth="1"/>
    <col min="7" max="7" width="24.5" style="237" customWidth="1"/>
    <col min="8" max="8" width="12.6640625" style="237" customWidth="1"/>
    <col min="9" max="10" width="19.1640625" style="237" customWidth="1"/>
    <col min="11" max="11" width="24.6640625" style="237" customWidth="1"/>
    <col min="12" max="12" width="22.6640625" style="237" customWidth="1"/>
    <col min="13" max="13" width="10.6640625" style="237" customWidth="1"/>
    <col min="14" max="15" width="9" style="237"/>
    <col min="16" max="16" width="24.1640625" style="254" customWidth="1"/>
    <col min="17" max="17" width="42.83203125" style="254" bestFit="1" customWidth="1"/>
    <col min="18" max="16384" width="9" style="237"/>
  </cols>
  <sheetData>
    <row r="1" spans="2:58" s="253" customFormat="1" ht="29" customHeight="1" x14ac:dyDescent="0.15">
      <c r="B1" s="250" t="s">
        <v>129</v>
      </c>
      <c r="C1" s="250" t="s">
        <v>91</v>
      </c>
      <c r="D1" s="250" t="s">
        <v>269</v>
      </c>
      <c r="E1" s="250" t="s">
        <v>99</v>
      </c>
      <c r="F1" s="250" t="s">
        <v>93</v>
      </c>
      <c r="G1" s="250" t="s">
        <v>105</v>
      </c>
      <c r="H1" s="250" t="s">
        <v>270</v>
      </c>
      <c r="I1" s="250" t="s">
        <v>271</v>
      </c>
      <c r="J1" s="250" t="s">
        <v>111</v>
      </c>
      <c r="K1" s="250" t="s">
        <v>113</v>
      </c>
      <c r="L1" s="250" t="s">
        <v>101</v>
      </c>
      <c r="M1" s="250" t="s">
        <v>115</v>
      </c>
      <c r="N1" s="250" t="s">
        <v>117</v>
      </c>
      <c r="O1" s="251" t="s">
        <v>119</v>
      </c>
      <c r="P1" s="252" t="s">
        <v>123</v>
      </c>
      <c r="Q1" s="252" t="s">
        <v>272</v>
      </c>
    </row>
    <row r="2" spans="2:58" ht="13" customHeight="1" x14ac:dyDescent="0.2"/>
    <row r="3" spans="2:58" x14ac:dyDescent="0.2">
      <c r="B3" s="236">
        <v>1</v>
      </c>
      <c r="C3" s="236" t="s">
        <v>135</v>
      </c>
      <c r="D3" s="241" t="s">
        <v>752</v>
      </c>
      <c r="E3" s="236" t="s">
        <v>136</v>
      </c>
      <c r="F3" s="236" t="s">
        <v>254</v>
      </c>
      <c r="G3" s="236" t="s">
        <v>273</v>
      </c>
      <c r="H3" s="236" t="s">
        <v>135</v>
      </c>
      <c r="I3" s="236" t="s">
        <v>274</v>
      </c>
      <c r="J3" s="236" t="s">
        <v>274</v>
      </c>
      <c r="K3" s="236" t="s">
        <v>275</v>
      </c>
      <c r="L3" s="236" t="s">
        <v>276</v>
      </c>
      <c r="M3" s="236" t="s">
        <v>138</v>
      </c>
      <c r="N3" s="255" t="e">
        <f>O3*$N$563</f>
        <v>#REF!</v>
      </c>
      <c r="O3" s="256">
        <v>3.3055472422455034E-3</v>
      </c>
      <c r="P3" s="235" t="s">
        <v>277</v>
      </c>
      <c r="Q3" s="236" t="s">
        <v>278</v>
      </c>
      <c r="R3" s="254"/>
      <c r="S3" s="254"/>
      <c r="T3" s="254"/>
      <c r="U3" s="254"/>
      <c r="V3" s="254"/>
      <c r="W3" s="254"/>
      <c r="X3" s="254"/>
      <c r="Y3" s="254"/>
      <c r="Z3" s="254"/>
      <c r="AA3" s="254"/>
      <c r="AB3" s="254"/>
      <c r="AC3" s="254"/>
      <c r="AD3" s="254"/>
      <c r="AE3" s="254"/>
      <c r="AF3" s="254"/>
      <c r="AG3" s="254"/>
      <c r="AH3" s="254"/>
      <c r="AI3" s="254"/>
      <c r="AJ3" s="254"/>
      <c r="AK3" s="254"/>
      <c r="AL3" s="254"/>
      <c r="AM3" s="254"/>
      <c r="AN3" s="254"/>
      <c r="AO3" s="254"/>
      <c r="AP3" s="254"/>
      <c r="AQ3" s="254"/>
      <c r="AR3" s="254"/>
      <c r="AS3" s="254"/>
      <c r="AT3" s="254"/>
      <c r="AU3" s="254"/>
      <c r="AV3" s="254"/>
      <c r="AW3" s="254"/>
      <c r="AX3" s="254"/>
      <c r="AY3" s="254"/>
      <c r="AZ3" s="254"/>
      <c r="BA3" s="254"/>
      <c r="BB3" s="254"/>
      <c r="BC3" s="254"/>
      <c r="BD3" s="254"/>
      <c r="BE3" s="254"/>
      <c r="BF3" s="254"/>
    </row>
    <row r="4" spans="2:58" x14ac:dyDescent="0.2">
      <c r="B4" s="236">
        <v>1</v>
      </c>
      <c r="C4" s="236" t="s">
        <v>135</v>
      </c>
      <c r="D4" s="241" t="s">
        <v>753</v>
      </c>
      <c r="E4" s="236" t="s">
        <v>136</v>
      </c>
      <c r="F4" s="236" t="s">
        <v>254</v>
      </c>
      <c r="G4" s="236" t="s">
        <v>273</v>
      </c>
      <c r="H4" s="236" t="s">
        <v>135</v>
      </c>
      <c r="I4" s="236" t="s">
        <v>274</v>
      </c>
      <c r="J4" s="236" t="s">
        <v>274</v>
      </c>
      <c r="K4" s="236" t="s">
        <v>275</v>
      </c>
      <c r="L4" s="236" t="s">
        <v>276</v>
      </c>
      <c r="M4" s="236" t="s">
        <v>138</v>
      </c>
      <c r="N4" s="255"/>
      <c r="O4" s="256">
        <v>3.7882649982360775E-3</v>
      </c>
      <c r="P4" s="235" t="s">
        <v>277</v>
      </c>
      <c r="Q4" s="236" t="s">
        <v>278</v>
      </c>
      <c r="R4" s="254"/>
      <c r="S4" s="254"/>
      <c r="T4" s="254"/>
      <c r="U4" s="254"/>
      <c r="V4" s="254"/>
      <c r="W4" s="254"/>
      <c r="X4" s="254"/>
      <c r="Y4" s="254"/>
      <c r="Z4" s="254"/>
      <c r="AA4" s="254"/>
      <c r="AB4" s="254"/>
      <c r="AC4" s="254"/>
      <c r="AD4" s="254"/>
      <c r="AE4" s="254"/>
      <c r="AF4" s="254"/>
      <c r="AG4" s="254"/>
      <c r="AH4" s="254"/>
      <c r="AI4" s="254"/>
      <c r="AJ4" s="254"/>
      <c r="AK4" s="254"/>
      <c r="AL4" s="254"/>
      <c r="AM4" s="254"/>
      <c r="AN4" s="254"/>
      <c r="AO4" s="254"/>
      <c r="AP4" s="254"/>
      <c r="AQ4" s="254"/>
      <c r="AR4" s="254"/>
      <c r="AS4" s="254"/>
      <c r="AT4" s="254"/>
      <c r="AU4" s="254"/>
      <c r="AV4" s="254"/>
      <c r="AW4" s="254"/>
      <c r="AX4" s="254"/>
      <c r="AY4" s="254"/>
      <c r="AZ4" s="254"/>
      <c r="BA4" s="254"/>
      <c r="BB4" s="254"/>
      <c r="BC4" s="254"/>
      <c r="BD4" s="254"/>
      <c r="BE4" s="254"/>
      <c r="BF4" s="254"/>
    </row>
    <row r="5" spans="2:58" x14ac:dyDescent="0.2">
      <c r="B5" s="236">
        <v>1</v>
      </c>
      <c r="C5" s="236" t="s">
        <v>135</v>
      </c>
      <c r="D5" s="241" t="s">
        <v>754</v>
      </c>
      <c r="E5" s="236" t="s">
        <v>136</v>
      </c>
      <c r="F5" s="236" t="s">
        <v>254</v>
      </c>
      <c r="G5" s="236" t="s">
        <v>273</v>
      </c>
      <c r="H5" s="236" t="s">
        <v>135</v>
      </c>
      <c r="I5" s="236" t="s">
        <v>274</v>
      </c>
      <c r="J5" s="236" t="s">
        <v>274</v>
      </c>
      <c r="K5" s="236" t="s">
        <v>275</v>
      </c>
      <c r="L5" s="236" t="s">
        <v>276</v>
      </c>
      <c r="M5" s="236" t="s">
        <v>138</v>
      </c>
      <c r="N5" s="255"/>
      <c r="O5" s="256">
        <v>2.8520217913935303E-2</v>
      </c>
      <c r="P5" s="235" t="s">
        <v>277</v>
      </c>
      <c r="Q5" s="236" t="s">
        <v>278</v>
      </c>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254"/>
      <c r="AZ5" s="254"/>
      <c r="BA5" s="254"/>
      <c r="BB5" s="254"/>
      <c r="BC5" s="254"/>
      <c r="BD5" s="254"/>
      <c r="BE5" s="254"/>
      <c r="BF5" s="254"/>
    </row>
    <row r="6" spans="2:58" x14ac:dyDescent="0.2">
      <c r="B6" s="236">
        <v>1</v>
      </c>
      <c r="C6" s="236" t="s">
        <v>135</v>
      </c>
      <c r="D6" s="241" t="s">
        <v>755</v>
      </c>
      <c r="E6" s="236" t="s">
        <v>136</v>
      </c>
      <c r="F6" s="236" t="s">
        <v>254</v>
      </c>
      <c r="G6" s="236" t="s">
        <v>273</v>
      </c>
      <c r="H6" s="236" t="s">
        <v>135</v>
      </c>
      <c r="I6" s="236" t="s">
        <v>274</v>
      </c>
      <c r="J6" s="236" t="s">
        <v>274</v>
      </c>
      <c r="K6" s="236" t="s">
        <v>275</v>
      </c>
      <c r="L6" s="236" t="s">
        <v>276</v>
      </c>
      <c r="M6" s="236" t="s">
        <v>138</v>
      </c>
      <c r="N6" s="255"/>
      <c r="O6" s="256">
        <v>4.7096224086550217E-2</v>
      </c>
      <c r="P6" s="235" t="s">
        <v>277</v>
      </c>
      <c r="Q6" s="236" t="s">
        <v>278</v>
      </c>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row>
    <row r="7" spans="2:58" x14ac:dyDescent="0.2">
      <c r="B7" s="236">
        <v>1</v>
      </c>
      <c r="C7" s="236" t="s">
        <v>135</v>
      </c>
      <c r="D7" s="241" t="s">
        <v>756</v>
      </c>
      <c r="E7" s="236" t="s">
        <v>136</v>
      </c>
      <c r="F7" s="236" t="s">
        <v>254</v>
      </c>
      <c r="G7" s="236" t="s">
        <v>273</v>
      </c>
      <c r="H7" s="236" t="s">
        <v>135</v>
      </c>
      <c r="I7" s="236" t="s">
        <v>274</v>
      </c>
      <c r="J7" s="236" t="s">
        <v>274</v>
      </c>
      <c r="K7" s="236" t="s">
        <v>275</v>
      </c>
      <c r="L7" s="236" t="s">
        <v>276</v>
      </c>
      <c r="M7" s="236" t="s">
        <v>138</v>
      </c>
      <c r="N7" s="255"/>
      <c r="O7" s="256">
        <v>0.19289617515559643</v>
      </c>
      <c r="P7" s="235" t="s">
        <v>277</v>
      </c>
      <c r="Q7" s="236" t="s">
        <v>278</v>
      </c>
      <c r="R7" s="254"/>
      <c r="S7" s="254"/>
      <c r="T7" s="254"/>
      <c r="U7" s="254"/>
      <c r="V7" s="254"/>
      <c r="W7" s="254"/>
      <c r="X7" s="254"/>
      <c r="Y7" s="254"/>
      <c r="Z7" s="254"/>
      <c r="AA7" s="254"/>
      <c r="AB7" s="254"/>
      <c r="AC7" s="254"/>
      <c r="AD7" s="254"/>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row>
    <row r="8" spans="2:58" x14ac:dyDescent="0.2">
      <c r="B8" s="236">
        <v>1</v>
      </c>
      <c r="C8" s="236" t="s">
        <v>135</v>
      </c>
      <c r="D8" s="241" t="s">
        <v>757</v>
      </c>
      <c r="E8" s="236" t="s">
        <v>136</v>
      </c>
      <c r="F8" s="236" t="s">
        <v>254</v>
      </c>
      <c r="G8" s="236" t="s">
        <v>273</v>
      </c>
      <c r="H8" s="236" t="s">
        <v>135</v>
      </c>
      <c r="I8" s="236" t="s">
        <v>274</v>
      </c>
      <c r="J8" s="236" t="s">
        <v>274</v>
      </c>
      <c r="K8" s="236" t="s">
        <v>275</v>
      </c>
      <c r="L8" s="236" t="s">
        <v>276</v>
      </c>
      <c r="M8" s="236" t="s">
        <v>138</v>
      </c>
      <c r="N8" s="255"/>
      <c r="O8" s="256">
        <v>7.1275836571222904E-3</v>
      </c>
      <c r="P8" s="235" t="s">
        <v>277</v>
      </c>
      <c r="Q8" s="236" t="s">
        <v>278</v>
      </c>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row>
    <row r="9" spans="2:58" x14ac:dyDescent="0.2">
      <c r="B9" s="236">
        <v>1</v>
      </c>
      <c r="C9" s="236" t="s">
        <v>135</v>
      </c>
      <c r="D9" s="241" t="s">
        <v>758</v>
      </c>
      <c r="E9" s="236" t="s">
        <v>136</v>
      </c>
      <c r="F9" s="236" t="s">
        <v>254</v>
      </c>
      <c r="G9" s="236" t="s">
        <v>273</v>
      </c>
      <c r="H9" s="236" t="s">
        <v>135</v>
      </c>
      <c r="I9" s="236" t="s">
        <v>274</v>
      </c>
      <c r="J9" s="236" t="s">
        <v>274</v>
      </c>
      <c r="K9" s="236" t="s">
        <v>275</v>
      </c>
      <c r="L9" s="236" t="s">
        <v>276</v>
      </c>
      <c r="M9" s="236" t="s">
        <v>138</v>
      </c>
      <c r="N9" s="255"/>
      <c r="O9" s="256">
        <v>4.1423693950659757E-2</v>
      </c>
      <c r="P9" s="235" t="s">
        <v>277</v>
      </c>
      <c r="Q9" s="236" t="s">
        <v>278</v>
      </c>
      <c r="R9" s="254"/>
      <c r="S9" s="254"/>
      <c r="T9" s="254"/>
      <c r="U9" s="254"/>
      <c r="V9" s="254"/>
      <c r="W9" s="254"/>
      <c r="X9" s="254"/>
      <c r="Y9" s="254"/>
      <c r="Z9" s="254"/>
      <c r="AA9" s="254"/>
      <c r="AB9" s="254"/>
      <c r="AC9" s="254"/>
      <c r="AD9" s="254"/>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row>
    <row r="10" spans="2:58" x14ac:dyDescent="0.2">
      <c r="B10" s="236">
        <v>2</v>
      </c>
      <c r="C10" s="236" t="s">
        <v>135</v>
      </c>
      <c r="D10" s="241" t="s">
        <v>752</v>
      </c>
      <c r="E10" s="236" t="s">
        <v>136</v>
      </c>
      <c r="F10" s="236" t="s">
        <v>254</v>
      </c>
      <c r="G10" s="236" t="s">
        <v>279</v>
      </c>
      <c r="H10" s="236" t="s">
        <v>135</v>
      </c>
      <c r="I10" s="236" t="s">
        <v>280</v>
      </c>
      <c r="J10" s="236" t="s">
        <v>280</v>
      </c>
      <c r="K10" s="236" t="s">
        <v>281</v>
      </c>
      <c r="L10" s="236" t="s">
        <v>164</v>
      </c>
      <c r="M10" s="236" t="s">
        <v>138</v>
      </c>
      <c r="N10" s="255" t="e">
        <f>O17*$N$563</f>
        <v>#REF!</v>
      </c>
      <c r="O10" s="256">
        <v>0</v>
      </c>
      <c r="P10" s="235" t="s">
        <v>277</v>
      </c>
      <c r="Q10" s="236" t="s">
        <v>278</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row>
    <row r="11" spans="2:58" x14ac:dyDescent="0.2">
      <c r="B11" s="236">
        <v>2</v>
      </c>
      <c r="C11" s="236" t="s">
        <v>135</v>
      </c>
      <c r="D11" s="241" t="s">
        <v>753</v>
      </c>
      <c r="E11" s="236" t="s">
        <v>136</v>
      </c>
      <c r="F11" s="236" t="s">
        <v>254</v>
      </c>
      <c r="G11" s="236" t="s">
        <v>279</v>
      </c>
      <c r="H11" s="236" t="s">
        <v>135</v>
      </c>
      <c r="I11" s="236" t="s">
        <v>280</v>
      </c>
      <c r="J11" s="236" t="s">
        <v>280</v>
      </c>
      <c r="K11" s="236" t="s">
        <v>281</v>
      </c>
      <c r="L11" s="236" t="s">
        <v>164</v>
      </c>
      <c r="M11" s="236" t="s">
        <v>138</v>
      </c>
      <c r="N11" s="255"/>
      <c r="O11" s="256">
        <v>0</v>
      </c>
      <c r="P11" s="235" t="s">
        <v>277</v>
      </c>
      <c r="Q11" s="236" t="s">
        <v>278</v>
      </c>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row>
    <row r="12" spans="2:58" x14ac:dyDescent="0.2">
      <c r="B12" s="236">
        <v>2</v>
      </c>
      <c r="C12" s="236" t="s">
        <v>135</v>
      </c>
      <c r="D12" s="241" t="s">
        <v>754</v>
      </c>
      <c r="E12" s="236" t="s">
        <v>136</v>
      </c>
      <c r="F12" s="236" t="s">
        <v>254</v>
      </c>
      <c r="G12" s="236" t="s">
        <v>279</v>
      </c>
      <c r="H12" s="236" t="s">
        <v>135</v>
      </c>
      <c r="I12" s="236" t="s">
        <v>280</v>
      </c>
      <c r="J12" s="236" t="s">
        <v>280</v>
      </c>
      <c r="K12" s="236" t="s">
        <v>281</v>
      </c>
      <c r="L12" s="236" t="s">
        <v>164</v>
      </c>
      <c r="M12" s="236" t="s">
        <v>138</v>
      </c>
      <c r="N12" s="255"/>
      <c r="O12" s="256">
        <v>1.2635916818713237E-2</v>
      </c>
      <c r="P12" s="235" t="s">
        <v>277</v>
      </c>
      <c r="Q12" s="236" t="s">
        <v>278</v>
      </c>
      <c r="R12" s="254"/>
      <c r="S12" s="254"/>
      <c r="T12" s="254"/>
      <c r="U12" s="254"/>
      <c r="V12" s="254"/>
      <c r="W12" s="254"/>
      <c r="X12" s="254"/>
      <c r="Y12" s="254"/>
      <c r="Z12" s="254"/>
      <c r="AA12" s="254"/>
      <c r="AB12" s="254"/>
      <c r="AC12" s="254"/>
      <c r="AD12" s="254"/>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row>
    <row r="13" spans="2:58" x14ac:dyDescent="0.2">
      <c r="B13" s="236">
        <v>2</v>
      </c>
      <c r="C13" s="236" t="s">
        <v>135</v>
      </c>
      <c r="D13" s="241" t="s">
        <v>755</v>
      </c>
      <c r="E13" s="236" t="s">
        <v>136</v>
      </c>
      <c r="F13" s="236" t="s">
        <v>254</v>
      </c>
      <c r="G13" s="236" t="s">
        <v>279</v>
      </c>
      <c r="H13" s="236" t="s">
        <v>135</v>
      </c>
      <c r="I13" s="236" t="s">
        <v>280</v>
      </c>
      <c r="J13" s="236" t="s">
        <v>280</v>
      </c>
      <c r="K13" s="236" t="s">
        <v>281</v>
      </c>
      <c r="L13" s="236" t="s">
        <v>164</v>
      </c>
      <c r="M13" s="236" t="s">
        <v>138</v>
      </c>
      <c r="N13" s="255"/>
      <c r="O13" s="256">
        <v>4.580250423022287E-4</v>
      </c>
      <c r="P13" s="235" t="s">
        <v>277</v>
      </c>
      <c r="Q13" s="236" t="s">
        <v>278</v>
      </c>
      <c r="R13" s="254"/>
      <c r="S13" s="254"/>
      <c r="T13" s="254"/>
      <c r="U13" s="254"/>
      <c r="V13" s="254"/>
      <c r="W13" s="254"/>
      <c r="X13" s="254"/>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row>
    <row r="14" spans="2:58" x14ac:dyDescent="0.2">
      <c r="B14" s="236">
        <v>2</v>
      </c>
      <c r="C14" s="236" t="s">
        <v>135</v>
      </c>
      <c r="D14" s="241" t="s">
        <v>756</v>
      </c>
      <c r="E14" s="236" t="s">
        <v>136</v>
      </c>
      <c r="F14" s="236" t="s">
        <v>254</v>
      </c>
      <c r="G14" s="236" t="s">
        <v>279</v>
      </c>
      <c r="H14" s="236" t="s">
        <v>135</v>
      </c>
      <c r="I14" s="236" t="s">
        <v>280</v>
      </c>
      <c r="J14" s="236" t="s">
        <v>280</v>
      </c>
      <c r="K14" s="236" t="s">
        <v>281</v>
      </c>
      <c r="L14" s="236" t="s">
        <v>164</v>
      </c>
      <c r="M14" s="236" t="s">
        <v>138</v>
      </c>
      <c r="N14" s="255"/>
      <c r="O14" s="256">
        <v>0</v>
      </c>
      <c r="P14" s="235" t="s">
        <v>277</v>
      </c>
      <c r="Q14" s="236" t="s">
        <v>278</v>
      </c>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row>
    <row r="15" spans="2:58" x14ac:dyDescent="0.2">
      <c r="B15" s="236">
        <v>2</v>
      </c>
      <c r="C15" s="236" t="s">
        <v>135</v>
      </c>
      <c r="D15" s="241" t="s">
        <v>757</v>
      </c>
      <c r="E15" s="236" t="s">
        <v>136</v>
      </c>
      <c r="F15" s="236" t="s">
        <v>254</v>
      </c>
      <c r="G15" s="236" t="s">
        <v>279</v>
      </c>
      <c r="H15" s="236" t="s">
        <v>135</v>
      </c>
      <c r="I15" s="236" t="s">
        <v>280</v>
      </c>
      <c r="J15" s="236" t="s">
        <v>280</v>
      </c>
      <c r="K15" s="236" t="s">
        <v>281</v>
      </c>
      <c r="L15" s="236" t="s">
        <v>164</v>
      </c>
      <c r="M15" s="236" t="s">
        <v>138</v>
      </c>
      <c r="N15" s="255"/>
      <c r="O15" s="256">
        <v>1.5615948839570457E-3</v>
      </c>
      <c r="P15" s="235" t="s">
        <v>277</v>
      </c>
      <c r="Q15" s="236" t="s">
        <v>278</v>
      </c>
      <c r="R15" s="254"/>
      <c r="S15" s="254"/>
      <c r="T15" s="254"/>
      <c r="U15" s="254"/>
      <c r="V15" s="254"/>
      <c r="W15" s="254"/>
      <c r="X15" s="254"/>
      <c r="Y15" s="254"/>
      <c r="Z15" s="254"/>
      <c r="AA15" s="254"/>
      <c r="AB15" s="254"/>
      <c r="AC15" s="254"/>
      <c r="AD15" s="254"/>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row>
    <row r="16" spans="2:58" x14ac:dyDescent="0.2">
      <c r="B16" s="236">
        <v>2</v>
      </c>
      <c r="C16" s="236" t="s">
        <v>135</v>
      </c>
      <c r="D16" s="241" t="s">
        <v>758</v>
      </c>
      <c r="E16" s="236" t="s">
        <v>136</v>
      </c>
      <c r="F16" s="236" t="s">
        <v>254</v>
      </c>
      <c r="G16" s="236" t="s">
        <v>279</v>
      </c>
      <c r="H16" s="236" t="s">
        <v>135</v>
      </c>
      <c r="I16" s="236" t="s">
        <v>280</v>
      </c>
      <c r="J16" s="236" t="s">
        <v>280</v>
      </c>
      <c r="K16" s="236" t="s">
        <v>281</v>
      </c>
      <c r="L16" s="236" t="s">
        <v>164</v>
      </c>
      <c r="M16" s="236" t="s">
        <v>138</v>
      </c>
      <c r="N16" s="255"/>
      <c r="O16" s="256">
        <v>0</v>
      </c>
      <c r="P16" s="235" t="s">
        <v>277</v>
      </c>
      <c r="Q16" s="236" t="s">
        <v>278</v>
      </c>
      <c r="R16" s="254"/>
      <c r="S16" s="254"/>
      <c r="T16" s="254"/>
      <c r="U16" s="254"/>
      <c r="V16" s="254"/>
      <c r="W16" s="254"/>
      <c r="X16" s="254"/>
      <c r="Y16" s="254"/>
      <c r="Z16" s="254"/>
      <c r="AA16" s="254"/>
      <c r="AB16" s="254"/>
      <c r="AC16" s="254"/>
      <c r="AD16" s="254"/>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row>
    <row r="17" spans="2:58" x14ac:dyDescent="0.2">
      <c r="B17" s="236">
        <v>3</v>
      </c>
      <c r="C17" s="236" t="s">
        <v>135</v>
      </c>
      <c r="D17" s="241" t="s">
        <v>752</v>
      </c>
      <c r="E17" s="236" t="s">
        <v>136</v>
      </c>
      <c r="F17" s="236" t="s">
        <v>254</v>
      </c>
      <c r="G17" s="236" t="s">
        <v>282</v>
      </c>
      <c r="H17" s="236" t="s">
        <v>135</v>
      </c>
      <c r="I17" s="236" t="s">
        <v>283</v>
      </c>
      <c r="J17" s="236" t="s">
        <v>283</v>
      </c>
      <c r="K17" s="236" t="s">
        <v>284</v>
      </c>
      <c r="L17" s="236" t="s">
        <v>164</v>
      </c>
      <c r="M17" s="236" t="s">
        <v>138</v>
      </c>
      <c r="N17" s="255" t="e">
        <f>O24*$N$563</f>
        <v>#REF!</v>
      </c>
      <c r="O17" s="256">
        <v>0</v>
      </c>
      <c r="P17" s="235" t="s">
        <v>277</v>
      </c>
      <c r="Q17" s="236" t="s">
        <v>278</v>
      </c>
      <c r="R17" s="254"/>
      <c r="S17" s="254"/>
      <c r="T17" s="254"/>
      <c r="U17" s="254"/>
      <c r="V17" s="254"/>
      <c r="W17" s="254"/>
      <c r="X17" s="254"/>
      <c r="Y17" s="254"/>
      <c r="Z17" s="254"/>
      <c r="AA17" s="254"/>
      <c r="AB17" s="254"/>
      <c r="AC17" s="254"/>
      <c r="AD17" s="254"/>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row>
    <row r="18" spans="2:58" x14ac:dyDescent="0.2">
      <c r="B18" s="236">
        <v>3</v>
      </c>
      <c r="C18" s="236" t="s">
        <v>135</v>
      </c>
      <c r="D18" s="241" t="s">
        <v>753</v>
      </c>
      <c r="E18" s="236" t="s">
        <v>136</v>
      </c>
      <c r="F18" s="236" t="s">
        <v>254</v>
      </c>
      <c r="G18" s="236" t="s">
        <v>282</v>
      </c>
      <c r="H18" s="236" t="s">
        <v>135</v>
      </c>
      <c r="I18" s="236" t="s">
        <v>283</v>
      </c>
      <c r="J18" s="236" t="s">
        <v>283</v>
      </c>
      <c r="K18" s="236" t="s">
        <v>284</v>
      </c>
      <c r="L18" s="236" t="s">
        <v>164</v>
      </c>
      <c r="M18" s="236" t="s">
        <v>138</v>
      </c>
      <c r="N18" s="255"/>
      <c r="O18" s="256">
        <v>0</v>
      </c>
      <c r="P18" s="235" t="s">
        <v>277</v>
      </c>
      <c r="Q18" s="236" t="s">
        <v>278</v>
      </c>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row>
    <row r="19" spans="2:58" x14ac:dyDescent="0.2">
      <c r="B19" s="236">
        <v>3</v>
      </c>
      <c r="C19" s="236" t="s">
        <v>135</v>
      </c>
      <c r="D19" s="241" t="s">
        <v>754</v>
      </c>
      <c r="E19" s="236" t="s">
        <v>136</v>
      </c>
      <c r="F19" s="236" t="s">
        <v>254</v>
      </c>
      <c r="G19" s="236" t="s">
        <v>282</v>
      </c>
      <c r="H19" s="236" t="s">
        <v>135</v>
      </c>
      <c r="I19" s="236" t="s">
        <v>283</v>
      </c>
      <c r="J19" s="236" t="s">
        <v>283</v>
      </c>
      <c r="K19" s="236" t="s">
        <v>284</v>
      </c>
      <c r="L19" s="236" t="s">
        <v>164</v>
      </c>
      <c r="M19" s="236" t="s">
        <v>138</v>
      </c>
      <c r="N19" s="255"/>
      <c r="O19" s="256">
        <v>0</v>
      </c>
      <c r="P19" s="235" t="s">
        <v>277</v>
      </c>
      <c r="Q19" s="236" t="s">
        <v>278</v>
      </c>
      <c r="R19" s="254"/>
      <c r="S19" s="254"/>
      <c r="T19" s="254"/>
      <c r="U19" s="254"/>
      <c r="V19" s="254"/>
      <c r="W19" s="254"/>
      <c r="X19" s="254"/>
      <c r="Y19" s="254"/>
      <c r="Z19" s="254"/>
      <c r="AA19" s="254"/>
      <c r="AB19" s="254"/>
      <c r="AC19" s="254"/>
      <c r="AD19" s="254"/>
      <c r="AE19" s="254"/>
      <c r="AF19" s="254"/>
      <c r="AG19" s="254"/>
      <c r="AH19" s="254"/>
      <c r="AI19" s="254"/>
      <c r="AJ19" s="254"/>
      <c r="AK19" s="254"/>
      <c r="AL19" s="254"/>
      <c r="AM19" s="254"/>
      <c r="AN19" s="254"/>
      <c r="AO19" s="254"/>
      <c r="AP19" s="254"/>
      <c r="AQ19" s="254"/>
      <c r="AR19" s="254"/>
      <c r="AS19" s="254"/>
      <c r="AT19" s="254"/>
      <c r="AU19" s="254"/>
      <c r="AV19" s="254"/>
      <c r="AW19" s="254"/>
      <c r="AX19" s="254"/>
      <c r="AY19" s="254"/>
      <c r="AZ19" s="254"/>
      <c r="BA19" s="254"/>
      <c r="BB19" s="254"/>
      <c r="BC19" s="254"/>
      <c r="BD19" s="254"/>
      <c r="BE19" s="254"/>
      <c r="BF19" s="254"/>
    </row>
    <row r="20" spans="2:58" x14ac:dyDescent="0.2">
      <c r="B20" s="236">
        <v>3</v>
      </c>
      <c r="C20" s="236" t="s">
        <v>135</v>
      </c>
      <c r="D20" s="241" t="s">
        <v>755</v>
      </c>
      <c r="E20" s="236" t="s">
        <v>136</v>
      </c>
      <c r="F20" s="236" t="s">
        <v>254</v>
      </c>
      <c r="G20" s="236" t="s">
        <v>282</v>
      </c>
      <c r="H20" s="236" t="s">
        <v>135</v>
      </c>
      <c r="I20" s="236" t="s">
        <v>283</v>
      </c>
      <c r="J20" s="236" t="s">
        <v>283</v>
      </c>
      <c r="K20" s="236" t="s">
        <v>284</v>
      </c>
      <c r="L20" s="236" t="s">
        <v>164</v>
      </c>
      <c r="M20" s="236" t="s">
        <v>138</v>
      </c>
      <c r="N20" s="255"/>
      <c r="O20" s="256">
        <v>0</v>
      </c>
      <c r="P20" s="235" t="s">
        <v>277</v>
      </c>
      <c r="Q20" s="236" t="s">
        <v>278</v>
      </c>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254"/>
      <c r="BF20" s="254"/>
    </row>
    <row r="21" spans="2:58" x14ac:dyDescent="0.2">
      <c r="B21" s="236">
        <v>3</v>
      </c>
      <c r="C21" s="236" t="s">
        <v>135</v>
      </c>
      <c r="D21" s="241" t="s">
        <v>756</v>
      </c>
      <c r="E21" s="236" t="s">
        <v>136</v>
      </c>
      <c r="F21" s="236" t="s">
        <v>254</v>
      </c>
      <c r="G21" s="236" t="s">
        <v>282</v>
      </c>
      <c r="H21" s="236" t="s">
        <v>135</v>
      </c>
      <c r="I21" s="236" t="s">
        <v>283</v>
      </c>
      <c r="J21" s="236" t="s">
        <v>283</v>
      </c>
      <c r="K21" s="236" t="s">
        <v>284</v>
      </c>
      <c r="L21" s="236" t="s">
        <v>164</v>
      </c>
      <c r="M21" s="236" t="s">
        <v>138</v>
      </c>
      <c r="N21" s="255"/>
      <c r="O21" s="256">
        <v>3.5649422862580932E-4</v>
      </c>
      <c r="P21" s="235" t="s">
        <v>277</v>
      </c>
      <c r="Q21" s="236" t="s">
        <v>278</v>
      </c>
      <c r="R21" s="254"/>
      <c r="S21" s="254"/>
      <c r="T21" s="254"/>
      <c r="U21" s="254"/>
      <c r="V21" s="254"/>
      <c r="W21" s="254"/>
      <c r="X21" s="254"/>
      <c r="Y21" s="254"/>
      <c r="Z21" s="254"/>
      <c r="AA21" s="254"/>
      <c r="AB21" s="254"/>
      <c r="AC21" s="254"/>
      <c r="AD21" s="254"/>
      <c r="AE21" s="254"/>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254"/>
      <c r="BE21" s="254"/>
      <c r="BF21" s="254"/>
    </row>
    <row r="22" spans="2:58" x14ac:dyDescent="0.2">
      <c r="B22" s="236">
        <v>3</v>
      </c>
      <c r="C22" s="236" t="s">
        <v>135</v>
      </c>
      <c r="D22" s="241" t="s">
        <v>757</v>
      </c>
      <c r="E22" s="236" t="s">
        <v>136</v>
      </c>
      <c r="F22" s="236" t="s">
        <v>254</v>
      </c>
      <c r="G22" s="236" t="s">
        <v>282</v>
      </c>
      <c r="H22" s="236" t="s">
        <v>135</v>
      </c>
      <c r="I22" s="236" t="s">
        <v>283</v>
      </c>
      <c r="J22" s="236" t="s">
        <v>283</v>
      </c>
      <c r="K22" s="236" t="s">
        <v>284</v>
      </c>
      <c r="L22" s="236" t="s">
        <v>164</v>
      </c>
      <c r="M22" s="236" t="s">
        <v>138</v>
      </c>
      <c r="N22" s="255"/>
      <c r="O22" s="256">
        <v>0</v>
      </c>
      <c r="P22" s="235" t="s">
        <v>277</v>
      </c>
      <c r="Q22" s="236" t="s">
        <v>278</v>
      </c>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row>
    <row r="23" spans="2:58" x14ac:dyDescent="0.2">
      <c r="B23" s="236">
        <v>3</v>
      </c>
      <c r="C23" s="236" t="s">
        <v>135</v>
      </c>
      <c r="D23" s="241" t="s">
        <v>758</v>
      </c>
      <c r="E23" s="236" t="s">
        <v>136</v>
      </c>
      <c r="F23" s="236" t="s">
        <v>254</v>
      </c>
      <c r="G23" s="236" t="s">
        <v>282</v>
      </c>
      <c r="H23" s="236" t="s">
        <v>135</v>
      </c>
      <c r="I23" s="236" t="s">
        <v>283</v>
      </c>
      <c r="J23" s="236" t="s">
        <v>283</v>
      </c>
      <c r="K23" s="236" t="s">
        <v>284</v>
      </c>
      <c r="L23" s="236" t="s">
        <v>164</v>
      </c>
      <c r="M23" s="236" t="s">
        <v>138</v>
      </c>
      <c r="N23" s="255"/>
      <c r="O23" s="256">
        <v>1.4722442788873196E-4</v>
      </c>
      <c r="P23" s="235" t="s">
        <v>277</v>
      </c>
      <c r="Q23" s="236" t="s">
        <v>278</v>
      </c>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row>
    <row r="24" spans="2:58" x14ac:dyDescent="0.2">
      <c r="B24" s="236">
        <v>4</v>
      </c>
      <c r="C24" s="236" t="s">
        <v>135</v>
      </c>
      <c r="D24" s="241" t="s">
        <v>752</v>
      </c>
      <c r="E24" s="236" t="s">
        <v>136</v>
      </c>
      <c r="F24" s="236" t="s">
        <v>254</v>
      </c>
      <c r="G24" s="236" t="s">
        <v>285</v>
      </c>
      <c r="H24" s="236" t="s">
        <v>135</v>
      </c>
      <c r="I24" s="236" t="s">
        <v>286</v>
      </c>
      <c r="J24" s="236" t="s">
        <v>286</v>
      </c>
      <c r="K24" s="236" t="s">
        <v>287</v>
      </c>
      <c r="L24" s="236" t="s">
        <v>162</v>
      </c>
      <c r="M24" s="236" t="s">
        <v>138</v>
      </c>
      <c r="N24" s="255" t="e">
        <f>O31*$N$563</f>
        <v>#REF!</v>
      </c>
      <c r="O24" s="256">
        <v>0</v>
      </c>
      <c r="P24" s="235" t="s">
        <v>277</v>
      </c>
      <c r="Q24" s="236" t="s">
        <v>278</v>
      </c>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254"/>
      <c r="BF24" s="254"/>
    </row>
    <row r="25" spans="2:58" x14ac:dyDescent="0.2">
      <c r="B25" s="236">
        <v>4</v>
      </c>
      <c r="C25" s="236" t="s">
        <v>135</v>
      </c>
      <c r="D25" s="241" t="s">
        <v>753</v>
      </c>
      <c r="E25" s="236" t="s">
        <v>136</v>
      </c>
      <c r="F25" s="236" t="s">
        <v>254</v>
      </c>
      <c r="G25" s="236" t="s">
        <v>285</v>
      </c>
      <c r="H25" s="236" t="s">
        <v>135</v>
      </c>
      <c r="I25" s="236" t="s">
        <v>286</v>
      </c>
      <c r="J25" s="236" t="s">
        <v>286</v>
      </c>
      <c r="K25" s="236" t="s">
        <v>287</v>
      </c>
      <c r="L25" s="236" t="s">
        <v>162</v>
      </c>
      <c r="M25" s="236" t="s">
        <v>138</v>
      </c>
      <c r="N25" s="255"/>
      <c r="O25" s="256">
        <v>0</v>
      </c>
      <c r="P25" s="235" t="s">
        <v>277</v>
      </c>
      <c r="Q25" s="236" t="s">
        <v>278</v>
      </c>
      <c r="R25" s="254"/>
      <c r="S25" s="254"/>
      <c r="T25" s="254"/>
      <c r="U25" s="254"/>
      <c r="V25" s="254"/>
      <c r="W25" s="254"/>
      <c r="X25" s="254"/>
      <c r="Y25" s="254"/>
      <c r="Z25" s="254"/>
      <c r="AA25" s="254"/>
      <c r="AB25" s="254"/>
      <c r="AC25" s="254"/>
      <c r="AD25" s="254"/>
      <c r="AE25" s="254"/>
      <c r="AF25" s="254"/>
      <c r="AG25" s="254"/>
      <c r="AH25" s="254"/>
      <c r="AI25" s="254"/>
      <c r="AJ25" s="254"/>
      <c r="AK25" s="254"/>
      <c r="AL25" s="254"/>
      <c r="AM25" s="254"/>
      <c r="AN25" s="254"/>
      <c r="AO25" s="254"/>
      <c r="AP25" s="254"/>
      <c r="AQ25" s="254"/>
      <c r="AR25" s="254"/>
      <c r="AS25" s="254"/>
      <c r="AT25" s="254"/>
      <c r="AU25" s="254"/>
      <c r="AV25" s="254"/>
      <c r="AW25" s="254"/>
      <c r="AX25" s="254"/>
      <c r="AY25" s="254"/>
      <c r="AZ25" s="254"/>
      <c r="BA25" s="254"/>
      <c r="BB25" s="254"/>
      <c r="BC25" s="254"/>
      <c r="BD25" s="254"/>
      <c r="BE25" s="254"/>
      <c r="BF25" s="254"/>
    </row>
    <row r="26" spans="2:58" x14ac:dyDescent="0.2">
      <c r="B26" s="236">
        <v>4</v>
      </c>
      <c r="C26" s="236" t="s">
        <v>135</v>
      </c>
      <c r="D26" s="241" t="s">
        <v>754</v>
      </c>
      <c r="E26" s="236" t="s">
        <v>136</v>
      </c>
      <c r="F26" s="236" t="s">
        <v>254</v>
      </c>
      <c r="G26" s="236" t="s">
        <v>285</v>
      </c>
      <c r="H26" s="236" t="s">
        <v>135</v>
      </c>
      <c r="I26" s="236" t="s">
        <v>286</v>
      </c>
      <c r="J26" s="236" t="s">
        <v>286</v>
      </c>
      <c r="K26" s="236" t="s">
        <v>287</v>
      </c>
      <c r="L26" s="236" t="s">
        <v>162</v>
      </c>
      <c r="M26" s="236" t="s">
        <v>138</v>
      </c>
      <c r="N26" s="255"/>
      <c r="O26" s="256">
        <v>3.2781859671190002E-3</v>
      </c>
      <c r="P26" s="235" t="s">
        <v>277</v>
      </c>
      <c r="Q26" s="236" t="s">
        <v>278</v>
      </c>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254"/>
      <c r="BF26" s="254"/>
    </row>
    <row r="27" spans="2:58" x14ac:dyDescent="0.2">
      <c r="B27" s="236">
        <v>4</v>
      </c>
      <c r="C27" s="236" t="s">
        <v>135</v>
      </c>
      <c r="D27" s="241" t="s">
        <v>755</v>
      </c>
      <c r="E27" s="236" t="s">
        <v>136</v>
      </c>
      <c r="F27" s="236" t="s">
        <v>254</v>
      </c>
      <c r="G27" s="236" t="s">
        <v>285</v>
      </c>
      <c r="H27" s="236" t="s">
        <v>135</v>
      </c>
      <c r="I27" s="236" t="s">
        <v>286</v>
      </c>
      <c r="J27" s="236" t="s">
        <v>286</v>
      </c>
      <c r="K27" s="236" t="s">
        <v>287</v>
      </c>
      <c r="L27" s="236" t="s">
        <v>162</v>
      </c>
      <c r="M27" s="236" t="s">
        <v>138</v>
      </c>
      <c r="N27" s="255"/>
      <c r="O27" s="256">
        <v>0</v>
      </c>
      <c r="P27" s="235" t="s">
        <v>277</v>
      </c>
      <c r="Q27" s="236" t="s">
        <v>278</v>
      </c>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row>
    <row r="28" spans="2:58" x14ac:dyDescent="0.2">
      <c r="B28" s="236">
        <v>4</v>
      </c>
      <c r="C28" s="236" t="s">
        <v>135</v>
      </c>
      <c r="D28" s="241" t="s">
        <v>756</v>
      </c>
      <c r="E28" s="236" t="s">
        <v>136</v>
      </c>
      <c r="F28" s="236" t="s">
        <v>254</v>
      </c>
      <c r="G28" s="236" t="s">
        <v>285</v>
      </c>
      <c r="H28" s="236" t="s">
        <v>135</v>
      </c>
      <c r="I28" s="236" t="s">
        <v>286</v>
      </c>
      <c r="J28" s="236" t="s">
        <v>286</v>
      </c>
      <c r="K28" s="236" t="s">
        <v>287</v>
      </c>
      <c r="L28" s="236" t="s">
        <v>162</v>
      </c>
      <c r="M28" s="236" t="s">
        <v>138</v>
      </c>
      <c r="N28" s="255"/>
      <c r="O28" s="256">
        <v>0</v>
      </c>
      <c r="P28" s="235" t="s">
        <v>277</v>
      </c>
      <c r="Q28" s="236" t="s">
        <v>278</v>
      </c>
      <c r="R28" s="254"/>
      <c r="S28" s="254"/>
      <c r="T28" s="254"/>
      <c r="U28" s="254"/>
      <c r="V28" s="254"/>
      <c r="W28" s="254"/>
      <c r="X28" s="254"/>
      <c r="Y28" s="254"/>
      <c r="Z28" s="254"/>
      <c r="AA28" s="254"/>
      <c r="AB28" s="254"/>
      <c r="AC28" s="254"/>
      <c r="AD28" s="254"/>
      <c r="AE28" s="254"/>
      <c r="AF28" s="254"/>
      <c r="AG28" s="254"/>
      <c r="AH28" s="254"/>
      <c r="AI28" s="254"/>
      <c r="AJ28" s="254"/>
      <c r="AK28" s="254"/>
      <c r="AL28" s="254"/>
      <c r="AM28" s="254"/>
      <c r="AN28" s="254"/>
      <c r="AO28" s="254"/>
      <c r="AP28" s="254"/>
      <c r="AQ28" s="254"/>
      <c r="AR28" s="254"/>
      <c r="AS28" s="254"/>
      <c r="AT28" s="254"/>
      <c r="AU28" s="254"/>
      <c r="AV28" s="254"/>
      <c r="AW28" s="254"/>
      <c r="AX28" s="254"/>
      <c r="AY28" s="254"/>
      <c r="AZ28" s="254"/>
      <c r="BA28" s="254"/>
      <c r="BB28" s="254"/>
      <c r="BC28" s="254"/>
      <c r="BD28" s="254"/>
      <c r="BE28" s="254"/>
      <c r="BF28" s="254"/>
    </row>
    <row r="29" spans="2:58" x14ac:dyDescent="0.2">
      <c r="B29" s="236">
        <v>4</v>
      </c>
      <c r="C29" s="236" t="s">
        <v>135</v>
      </c>
      <c r="D29" s="241" t="s">
        <v>757</v>
      </c>
      <c r="E29" s="236" t="s">
        <v>136</v>
      </c>
      <c r="F29" s="236" t="s">
        <v>254</v>
      </c>
      <c r="G29" s="236" t="s">
        <v>285</v>
      </c>
      <c r="H29" s="236" t="s">
        <v>135</v>
      </c>
      <c r="I29" s="236" t="s">
        <v>286</v>
      </c>
      <c r="J29" s="236" t="s">
        <v>286</v>
      </c>
      <c r="K29" s="236" t="s">
        <v>287</v>
      </c>
      <c r="L29" s="236" t="s">
        <v>162</v>
      </c>
      <c r="M29" s="236" t="s">
        <v>138</v>
      </c>
      <c r="N29" s="255"/>
      <c r="O29" s="256">
        <v>0</v>
      </c>
      <c r="P29" s="235" t="s">
        <v>277</v>
      </c>
      <c r="Q29" s="236" t="s">
        <v>278</v>
      </c>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c r="BF29" s="254"/>
    </row>
    <row r="30" spans="2:58" x14ac:dyDescent="0.2">
      <c r="B30" s="236">
        <v>4</v>
      </c>
      <c r="C30" s="236" t="s">
        <v>135</v>
      </c>
      <c r="D30" s="241" t="s">
        <v>758</v>
      </c>
      <c r="E30" s="236" t="s">
        <v>136</v>
      </c>
      <c r="F30" s="236" t="s">
        <v>254</v>
      </c>
      <c r="G30" s="236" t="s">
        <v>285</v>
      </c>
      <c r="H30" s="236" t="s">
        <v>135</v>
      </c>
      <c r="I30" s="236" t="s">
        <v>286</v>
      </c>
      <c r="J30" s="236" t="s">
        <v>286</v>
      </c>
      <c r="K30" s="236" t="s">
        <v>287</v>
      </c>
      <c r="L30" s="236" t="s">
        <v>162</v>
      </c>
      <c r="M30" s="236" t="s">
        <v>138</v>
      </c>
      <c r="N30" s="255"/>
      <c r="O30" s="256">
        <v>0</v>
      </c>
      <c r="P30" s="235" t="s">
        <v>277</v>
      </c>
      <c r="Q30" s="236" t="s">
        <v>278</v>
      </c>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c r="BF30" s="254"/>
    </row>
    <row r="31" spans="2:58" x14ac:dyDescent="0.2">
      <c r="B31" s="236">
        <v>5</v>
      </c>
      <c r="C31" s="236" t="s">
        <v>135</v>
      </c>
      <c r="D31" s="241" t="s">
        <v>752</v>
      </c>
      <c r="E31" s="236" t="s">
        <v>136</v>
      </c>
      <c r="F31" s="236" t="s">
        <v>254</v>
      </c>
      <c r="G31" s="236" t="s">
        <v>288</v>
      </c>
      <c r="H31" s="236" t="s">
        <v>135</v>
      </c>
      <c r="I31" s="236" t="s">
        <v>289</v>
      </c>
      <c r="J31" s="236" t="s">
        <v>289</v>
      </c>
      <c r="K31" s="236" t="s">
        <v>287</v>
      </c>
      <c r="L31" s="236" t="s">
        <v>162</v>
      </c>
      <c r="M31" s="236" t="s">
        <v>138</v>
      </c>
      <c r="N31" s="255" t="e">
        <f>O38*$N$563</f>
        <v>#REF!</v>
      </c>
      <c r="O31" s="256">
        <v>0</v>
      </c>
      <c r="P31" s="235" t="s">
        <v>277</v>
      </c>
      <c r="Q31" s="236" t="s">
        <v>278</v>
      </c>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row>
    <row r="32" spans="2:58" x14ac:dyDescent="0.2">
      <c r="B32" s="236">
        <v>5</v>
      </c>
      <c r="C32" s="236" t="s">
        <v>135</v>
      </c>
      <c r="D32" s="241" t="s">
        <v>753</v>
      </c>
      <c r="E32" s="236" t="s">
        <v>136</v>
      </c>
      <c r="F32" s="236" t="s">
        <v>254</v>
      </c>
      <c r="G32" s="236" t="s">
        <v>288</v>
      </c>
      <c r="H32" s="236" t="s">
        <v>135</v>
      </c>
      <c r="I32" s="236" t="s">
        <v>289</v>
      </c>
      <c r="J32" s="236" t="s">
        <v>289</v>
      </c>
      <c r="K32" s="236" t="s">
        <v>287</v>
      </c>
      <c r="L32" s="236" t="s">
        <v>162</v>
      </c>
      <c r="M32" s="236" t="s">
        <v>138</v>
      </c>
      <c r="N32" s="255"/>
      <c r="O32" s="256">
        <v>0</v>
      </c>
      <c r="P32" s="235" t="s">
        <v>277</v>
      </c>
      <c r="Q32" s="236" t="s">
        <v>278</v>
      </c>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row>
    <row r="33" spans="2:58" x14ac:dyDescent="0.2">
      <c r="B33" s="236">
        <v>5</v>
      </c>
      <c r="C33" s="236" t="s">
        <v>135</v>
      </c>
      <c r="D33" s="241" t="s">
        <v>754</v>
      </c>
      <c r="E33" s="236" t="s">
        <v>136</v>
      </c>
      <c r="F33" s="236" t="s">
        <v>254</v>
      </c>
      <c r="G33" s="236" t="s">
        <v>288</v>
      </c>
      <c r="H33" s="236" t="s">
        <v>135</v>
      </c>
      <c r="I33" s="236" t="s">
        <v>289</v>
      </c>
      <c r="J33" s="236" t="s">
        <v>289</v>
      </c>
      <c r="K33" s="236" t="s">
        <v>287</v>
      </c>
      <c r="L33" s="236" t="s">
        <v>162</v>
      </c>
      <c r="M33" s="236" t="s">
        <v>138</v>
      </c>
      <c r="N33" s="255"/>
      <c r="O33" s="256">
        <v>2.5311569224906703E-2</v>
      </c>
      <c r="P33" s="235" t="s">
        <v>277</v>
      </c>
      <c r="Q33" s="236" t="s">
        <v>278</v>
      </c>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row>
    <row r="34" spans="2:58" x14ac:dyDescent="0.2">
      <c r="B34" s="236">
        <v>5</v>
      </c>
      <c r="C34" s="236" t="s">
        <v>135</v>
      </c>
      <c r="D34" s="241" t="s">
        <v>755</v>
      </c>
      <c r="E34" s="236" t="s">
        <v>136</v>
      </c>
      <c r="F34" s="236" t="s">
        <v>254</v>
      </c>
      <c r="G34" s="236" t="s">
        <v>288</v>
      </c>
      <c r="H34" s="236" t="s">
        <v>135</v>
      </c>
      <c r="I34" s="236" t="s">
        <v>289</v>
      </c>
      <c r="J34" s="236" t="s">
        <v>289</v>
      </c>
      <c r="K34" s="236" t="s">
        <v>287</v>
      </c>
      <c r="L34" s="236" t="s">
        <v>162</v>
      </c>
      <c r="M34" s="236" t="s">
        <v>138</v>
      </c>
      <c r="N34" s="255"/>
      <c r="O34" s="256">
        <v>2.0892370350627975E-4</v>
      </c>
      <c r="P34" s="235" t="s">
        <v>277</v>
      </c>
      <c r="Q34" s="236" t="s">
        <v>278</v>
      </c>
      <c r="R34" s="254"/>
      <c r="S34" s="254"/>
      <c r="T34" s="254"/>
      <c r="U34" s="254"/>
      <c r="V34" s="254"/>
      <c r="W34" s="254"/>
      <c r="X34" s="254"/>
      <c r="Y34" s="254"/>
      <c r="Z34" s="254"/>
      <c r="AA34" s="254"/>
      <c r="AB34" s="254"/>
      <c r="AC34" s="254"/>
      <c r="AD34" s="254"/>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row>
    <row r="35" spans="2:58" x14ac:dyDescent="0.2">
      <c r="B35" s="236">
        <v>5</v>
      </c>
      <c r="C35" s="236" t="s">
        <v>135</v>
      </c>
      <c r="D35" s="241" t="s">
        <v>756</v>
      </c>
      <c r="E35" s="236" t="s">
        <v>136</v>
      </c>
      <c r="F35" s="236" t="s">
        <v>254</v>
      </c>
      <c r="G35" s="236" t="s">
        <v>288</v>
      </c>
      <c r="H35" s="236" t="s">
        <v>135</v>
      </c>
      <c r="I35" s="236" t="s">
        <v>289</v>
      </c>
      <c r="J35" s="236" t="s">
        <v>289</v>
      </c>
      <c r="K35" s="236" t="s">
        <v>287</v>
      </c>
      <c r="L35" s="236" t="s">
        <v>162</v>
      </c>
      <c r="M35" s="236" t="s">
        <v>138</v>
      </c>
      <c r="N35" s="255"/>
      <c r="O35" s="256">
        <v>0</v>
      </c>
      <c r="P35" s="235" t="s">
        <v>277</v>
      </c>
      <c r="Q35" s="236" t="s">
        <v>278</v>
      </c>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row>
    <row r="36" spans="2:58" x14ac:dyDescent="0.2">
      <c r="B36" s="236">
        <v>5</v>
      </c>
      <c r="C36" s="236" t="s">
        <v>135</v>
      </c>
      <c r="D36" s="241" t="s">
        <v>757</v>
      </c>
      <c r="E36" s="236" t="s">
        <v>136</v>
      </c>
      <c r="F36" s="236" t="s">
        <v>254</v>
      </c>
      <c r="G36" s="236" t="s">
        <v>288</v>
      </c>
      <c r="H36" s="236" t="s">
        <v>135</v>
      </c>
      <c r="I36" s="236" t="s">
        <v>289</v>
      </c>
      <c r="J36" s="236" t="s">
        <v>289</v>
      </c>
      <c r="K36" s="236" t="s">
        <v>287</v>
      </c>
      <c r="L36" s="236" t="s">
        <v>162</v>
      </c>
      <c r="M36" s="236" t="s">
        <v>138</v>
      </c>
      <c r="N36" s="255"/>
      <c r="O36" s="256">
        <v>0</v>
      </c>
      <c r="P36" s="235" t="s">
        <v>277</v>
      </c>
      <c r="Q36" s="236" t="s">
        <v>278</v>
      </c>
      <c r="R36" s="254"/>
      <c r="S36" s="254"/>
      <c r="T36" s="254"/>
      <c r="U36" s="254"/>
      <c r="V36" s="254"/>
      <c r="W36" s="254"/>
      <c r="X36" s="254"/>
      <c r="Y36" s="254"/>
      <c r="Z36" s="254"/>
      <c r="AA36" s="254"/>
      <c r="AB36" s="254"/>
      <c r="AC36" s="254"/>
      <c r="AD36" s="254"/>
      <c r="AE36" s="254"/>
      <c r="AF36" s="254"/>
      <c r="AG36" s="254"/>
      <c r="AH36" s="254"/>
      <c r="AI36" s="254"/>
      <c r="AJ36" s="254"/>
      <c r="AK36" s="254"/>
      <c r="AL36" s="254"/>
      <c r="AM36" s="254"/>
      <c r="AN36" s="254"/>
      <c r="AO36" s="254"/>
      <c r="AP36" s="254"/>
      <c r="AQ36" s="254"/>
      <c r="AR36" s="254"/>
      <c r="AS36" s="254"/>
      <c r="AT36" s="254"/>
      <c r="AU36" s="254"/>
      <c r="AV36" s="254"/>
      <c r="AW36" s="254"/>
      <c r="AX36" s="254"/>
      <c r="AY36" s="254"/>
      <c r="AZ36" s="254"/>
      <c r="BA36" s="254"/>
      <c r="BB36" s="254"/>
      <c r="BC36" s="254"/>
      <c r="BD36" s="254"/>
      <c r="BE36" s="254"/>
      <c r="BF36" s="254"/>
    </row>
    <row r="37" spans="2:58" x14ac:dyDescent="0.2">
      <c r="B37" s="236">
        <v>5</v>
      </c>
      <c r="C37" s="236" t="s">
        <v>135</v>
      </c>
      <c r="D37" s="241" t="s">
        <v>758</v>
      </c>
      <c r="E37" s="236" t="s">
        <v>136</v>
      </c>
      <c r="F37" s="236" t="s">
        <v>254</v>
      </c>
      <c r="G37" s="236" t="s">
        <v>288</v>
      </c>
      <c r="H37" s="236" t="s">
        <v>135</v>
      </c>
      <c r="I37" s="236" t="s">
        <v>289</v>
      </c>
      <c r="J37" s="236" t="s">
        <v>289</v>
      </c>
      <c r="K37" s="236" t="s">
        <v>287</v>
      </c>
      <c r="L37" s="236" t="s">
        <v>162</v>
      </c>
      <c r="M37" s="236" t="s">
        <v>138</v>
      </c>
      <c r="N37" s="255"/>
      <c r="O37" s="256">
        <v>0</v>
      </c>
      <c r="P37" s="235" t="s">
        <v>277</v>
      </c>
      <c r="Q37" s="236" t="s">
        <v>278</v>
      </c>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254"/>
      <c r="AZ37" s="254"/>
      <c r="BA37" s="254"/>
      <c r="BB37" s="254"/>
      <c r="BC37" s="254"/>
      <c r="BD37" s="254"/>
      <c r="BE37" s="254"/>
      <c r="BF37" s="254"/>
    </row>
    <row r="38" spans="2:58" x14ac:dyDescent="0.2">
      <c r="B38" s="236">
        <v>6</v>
      </c>
      <c r="C38" s="236" t="s">
        <v>135</v>
      </c>
      <c r="D38" s="241" t="s">
        <v>752</v>
      </c>
      <c r="E38" s="236" t="s">
        <v>136</v>
      </c>
      <c r="F38" s="236" t="s">
        <v>254</v>
      </c>
      <c r="G38" s="236" t="s">
        <v>290</v>
      </c>
      <c r="H38" s="236" t="s">
        <v>135</v>
      </c>
      <c r="I38" s="236" t="s">
        <v>291</v>
      </c>
      <c r="J38" s="236" t="s">
        <v>291</v>
      </c>
      <c r="K38" s="236" t="s">
        <v>287</v>
      </c>
      <c r="L38" s="236" t="s">
        <v>292</v>
      </c>
      <c r="M38" s="236" t="s">
        <v>138</v>
      </c>
      <c r="N38" s="255" t="e">
        <f>O45*$N$563</f>
        <v>#REF!</v>
      </c>
      <c r="O38" s="256">
        <v>0</v>
      </c>
      <c r="P38" s="235" t="s">
        <v>277</v>
      </c>
      <c r="Q38" s="236" t="s">
        <v>278</v>
      </c>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row>
    <row r="39" spans="2:58" x14ac:dyDescent="0.2">
      <c r="B39" s="236">
        <v>6</v>
      </c>
      <c r="C39" s="236" t="s">
        <v>135</v>
      </c>
      <c r="D39" s="241" t="s">
        <v>753</v>
      </c>
      <c r="E39" s="236" t="s">
        <v>136</v>
      </c>
      <c r="F39" s="236" t="s">
        <v>254</v>
      </c>
      <c r="G39" s="236" t="s">
        <v>290</v>
      </c>
      <c r="H39" s="236" t="s">
        <v>135</v>
      </c>
      <c r="I39" s="236" t="s">
        <v>291</v>
      </c>
      <c r="J39" s="236" t="s">
        <v>291</v>
      </c>
      <c r="K39" s="236" t="s">
        <v>287</v>
      </c>
      <c r="L39" s="236" t="s">
        <v>292</v>
      </c>
      <c r="M39" s="236" t="s">
        <v>138</v>
      </c>
      <c r="N39" s="255"/>
      <c r="O39" s="256">
        <v>2.6651110540354315E-3</v>
      </c>
      <c r="P39" s="235" t="s">
        <v>277</v>
      </c>
      <c r="Q39" s="236" t="s">
        <v>278</v>
      </c>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row>
    <row r="40" spans="2:58" x14ac:dyDescent="0.2">
      <c r="B40" s="236">
        <v>6</v>
      </c>
      <c r="C40" s="236" t="s">
        <v>135</v>
      </c>
      <c r="D40" s="241" t="s">
        <v>754</v>
      </c>
      <c r="E40" s="236" t="s">
        <v>136</v>
      </c>
      <c r="F40" s="236" t="s">
        <v>254</v>
      </c>
      <c r="G40" s="236" t="s">
        <v>290</v>
      </c>
      <c r="H40" s="236" t="s">
        <v>135</v>
      </c>
      <c r="I40" s="236" t="s">
        <v>291</v>
      </c>
      <c r="J40" s="236" t="s">
        <v>291</v>
      </c>
      <c r="K40" s="236" t="s">
        <v>287</v>
      </c>
      <c r="L40" s="236" t="s">
        <v>292</v>
      </c>
      <c r="M40" s="236" t="s">
        <v>138</v>
      </c>
      <c r="N40" s="255"/>
      <c r="O40" s="256">
        <v>2.3296974939659026E-2</v>
      </c>
      <c r="P40" s="235" t="s">
        <v>277</v>
      </c>
      <c r="Q40" s="236" t="s">
        <v>278</v>
      </c>
      <c r="R40" s="254"/>
      <c r="S40" s="254"/>
      <c r="T40" s="254"/>
      <c r="U40" s="254"/>
      <c r="V40" s="254"/>
      <c r="W40" s="254"/>
      <c r="X40" s="254"/>
      <c r="Y40" s="254"/>
      <c r="Z40" s="254"/>
      <c r="AA40" s="254"/>
      <c r="AB40" s="254"/>
      <c r="AC40" s="254"/>
      <c r="AD40" s="254"/>
      <c r="AE40" s="254"/>
      <c r="AF40" s="254"/>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c r="BF40" s="254"/>
    </row>
    <row r="41" spans="2:58" x14ac:dyDescent="0.2">
      <c r="B41" s="236">
        <v>6</v>
      </c>
      <c r="C41" s="236" t="s">
        <v>135</v>
      </c>
      <c r="D41" s="241" t="s">
        <v>755</v>
      </c>
      <c r="E41" s="236" t="s">
        <v>136</v>
      </c>
      <c r="F41" s="236" t="s">
        <v>254</v>
      </c>
      <c r="G41" s="236" t="s">
        <v>290</v>
      </c>
      <c r="H41" s="236" t="s">
        <v>135</v>
      </c>
      <c r="I41" s="236" t="s">
        <v>291</v>
      </c>
      <c r="J41" s="236" t="s">
        <v>291</v>
      </c>
      <c r="K41" s="236" t="s">
        <v>287</v>
      </c>
      <c r="L41" s="236" t="s">
        <v>292</v>
      </c>
      <c r="M41" s="236" t="s">
        <v>138</v>
      </c>
      <c r="N41" s="255"/>
      <c r="O41" s="256">
        <v>0</v>
      </c>
      <c r="P41" s="235" t="s">
        <v>277</v>
      </c>
      <c r="Q41" s="236" t="s">
        <v>278</v>
      </c>
      <c r="R41" s="254"/>
      <c r="S41" s="254"/>
      <c r="T41" s="254"/>
      <c r="U41" s="254"/>
      <c r="V41" s="254"/>
      <c r="W41" s="254"/>
      <c r="X41" s="254"/>
      <c r="Y41" s="254"/>
      <c r="Z41" s="254"/>
      <c r="AA41" s="254"/>
      <c r="AB41" s="254"/>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row>
    <row r="42" spans="2:58" x14ac:dyDescent="0.2">
      <c r="B42" s="236">
        <v>6</v>
      </c>
      <c r="C42" s="236" t="s">
        <v>135</v>
      </c>
      <c r="D42" s="241" t="s">
        <v>756</v>
      </c>
      <c r="E42" s="236" t="s">
        <v>136</v>
      </c>
      <c r="F42" s="236" t="s">
        <v>254</v>
      </c>
      <c r="G42" s="236" t="s">
        <v>290</v>
      </c>
      <c r="H42" s="236" t="s">
        <v>135</v>
      </c>
      <c r="I42" s="236" t="s">
        <v>291</v>
      </c>
      <c r="J42" s="236" t="s">
        <v>291</v>
      </c>
      <c r="K42" s="236" t="s">
        <v>287</v>
      </c>
      <c r="L42" s="236" t="s">
        <v>292</v>
      </c>
      <c r="M42" s="236" t="s">
        <v>138</v>
      </c>
      <c r="N42" s="255"/>
      <c r="O42" s="256">
        <v>0</v>
      </c>
      <c r="P42" s="235" t="s">
        <v>277</v>
      </c>
      <c r="Q42" s="236" t="s">
        <v>278</v>
      </c>
      <c r="R42" s="254"/>
      <c r="S42" s="254"/>
      <c r="T42" s="254"/>
      <c r="U42" s="254"/>
      <c r="V42" s="254"/>
      <c r="W42" s="254"/>
      <c r="X42" s="254"/>
      <c r="Y42" s="254"/>
      <c r="Z42" s="254"/>
      <c r="AA42" s="254"/>
      <c r="AB42" s="254"/>
      <c r="AC42" s="254"/>
      <c r="AD42" s="254"/>
      <c r="AE42" s="254"/>
      <c r="AF42" s="254"/>
      <c r="AG42" s="254"/>
      <c r="AH42" s="254"/>
      <c r="AI42" s="254"/>
      <c r="AJ42" s="254"/>
      <c r="AK42" s="254"/>
      <c r="AL42" s="254"/>
      <c r="AM42" s="254"/>
      <c r="AN42" s="254"/>
      <c r="AO42" s="254"/>
      <c r="AP42" s="254"/>
      <c r="AQ42" s="254"/>
      <c r="AR42" s="254"/>
      <c r="AS42" s="254"/>
      <c r="AT42" s="254"/>
      <c r="AU42" s="254"/>
      <c r="AV42" s="254"/>
      <c r="AW42" s="254"/>
      <c r="AX42" s="254"/>
      <c r="AY42" s="254"/>
      <c r="AZ42" s="254"/>
      <c r="BA42" s="254"/>
      <c r="BB42" s="254"/>
      <c r="BC42" s="254"/>
      <c r="BD42" s="254"/>
      <c r="BE42" s="254"/>
      <c r="BF42" s="254"/>
    </row>
    <row r="43" spans="2:58" x14ac:dyDescent="0.2">
      <c r="B43" s="236">
        <v>6</v>
      </c>
      <c r="C43" s="236" t="s">
        <v>135</v>
      </c>
      <c r="D43" s="241" t="s">
        <v>757</v>
      </c>
      <c r="E43" s="236" t="s">
        <v>136</v>
      </c>
      <c r="F43" s="236" t="s">
        <v>254</v>
      </c>
      <c r="G43" s="236" t="s">
        <v>290</v>
      </c>
      <c r="H43" s="236" t="s">
        <v>135</v>
      </c>
      <c r="I43" s="236" t="s">
        <v>291</v>
      </c>
      <c r="J43" s="236" t="s">
        <v>291</v>
      </c>
      <c r="K43" s="236" t="s">
        <v>287</v>
      </c>
      <c r="L43" s="236" t="s">
        <v>292</v>
      </c>
      <c r="M43" s="236" t="s">
        <v>138</v>
      </c>
      <c r="N43" s="255"/>
      <c r="O43" s="256">
        <v>0</v>
      </c>
      <c r="P43" s="235" t="s">
        <v>277</v>
      </c>
      <c r="Q43" s="236" t="s">
        <v>278</v>
      </c>
      <c r="R43" s="254"/>
      <c r="S43" s="254"/>
      <c r="T43" s="254"/>
      <c r="U43" s="254"/>
      <c r="V43" s="254"/>
      <c r="W43" s="254"/>
      <c r="X43" s="254"/>
      <c r="Y43" s="254"/>
      <c r="Z43" s="254"/>
      <c r="AA43" s="254"/>
      <c r="AB43" s="254"/>
      <c r="AC43" s="254"/>
      <c r="AD43" s="254"/>
      <c r="AE43" s="254"/>
      <c r="AF43" s="254"/>
      <c r="AG43" s="254"/>
      <c r="AH43" s="254"/>
      <c r="AI43" s="254"/>
      <c r="AJ43" s="254"/>
      <c r="AK43" s="254"/>
      <c r="AL43" s="254"/>
      <c r="AM43" s="254"/>
      <c r="AN43" s="254"/>
      <c r="AO43" s="254"/>
      <c r="AP43" s="254"/>
      <c r="AQ43" s="254"/>
      <c r="AR43" s="254"/>
      <c r="AS43" s="254"/>
      <c r="AT43" s="254"/>
      <c r="AU43" s="254"/>
      <c r="AV43" s="254"/>
      <c r="AW43" s="254"/>
      <c r="AX43" s="254"/>
      <c r="AY43" s="254"/>
      <c r="AZ43" s="254"/>
      <c r="BA43" s="254"/>
      <c r="BB43" s="254"/>
      <c r="BC43" s="254"/>
      <c r="BD43" s="254"/>
      <c r="BE43" s="254"/>
      <c r="BF43" s="254"/>
    </row>
    <row r="44" spans="2:58" x14ac:dyDescent="0.2">
      <c r="B44" s="236">
        <v>6</v>
      </c>
      <c r="C44" s="236" t="s">
        <v>135</v>
      </c>
      <c r="D44" s="241" t="s">
        <v>758</v>
      </c>
      <c r="E44" s="236" t="s">
        <v>136</v>
      </c>
      <c r="F44" s="236" t="s">
        <v>254</v>
      </c>
      <c r="G44" s="236" t="s">
        <v>290</v>
      </c>
      <c r="H44" s="236" t="s">
        <v>135</v>
      </c>
      <c r="I44" s="236" t="s">
        <v>291</v>
      </c>
      <c r="J44" s="236" t="s">
        <v>291</v>
      </c>
      <c r="K44" s="236" t="s">
        <v>287</v>
      </c>
      <c r="L44" s="236" t="s">
        <v>292</v>
      </c>
      <c r="M44" s="236" t="s">
        <v>138</v>
      </c>
      <c r="N44" s="255"/>
      <c r="O44" s="256">
        <v>0</v>
      </c>
      <c r="P44" s="235" t="s">
        <v>277</v>
      </c>
      <c r="Q44" s="236" t="s">
        <v>278</v>
      </c>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row>
    <row r="45" spans="2:58" x14ac:dyDescent="0.2">
      <c r="B45" s="236">
        <v>7</v>
      </c>
      <c r="C45" s="236" t="s">
        <v>135</v>
      </c>
      <c r="D45" s="241" t="s">
        <v>752</v>
      </c>
      <c r="E45" s="236" t="s">
        <v>136</v>
      </c>
      <c r="F45" s="236" t="s">
        <v>254</v>
      </c>
      <c r="G45" s="236" t="s">
        <v>293</v>
      </c>
      <c r="H45" s="236" t="s">
        <v>135</v>
      </c>
      <c r="I45" s="236" t="s">
        <v>294</v>
      </c>
      <c r="J45" s="236" t="s">
        <v>294</v>
      </c>
      <c r="K45" s="236" t="s">
        <v>295</v>
      </c>
      <c r="L45" s="236" t="s">
        <v>164</v>
      </c>
      <c r="M45" s="236" t="s">
        <v>138</v>
      </c>
      <c r="N45" s="255" t="e">
        <f>O52*$N$563</f>
        <v>#REF!</v>
      </c>
      <c r="O45" s="256">
        <v>0.11709773969222301</v>
      </c>
      <c r="P45" s="235" t="s">
        <v>277</v>
      </c>
      <c r="Q45" s="236" t="s">
        <v>278</v>
      </c>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row>
    <row r="46" spans="2:58" x14ac:dyDescent="0.2">
      <c r="B46" s="236">
        <v>7</v>
      </c>
      <c r="C46" s="236" t="s">
        <v>135</v>
      </c>
      <c r="D46" s="241" t="s">
        <v>753</v>
      </c>
      <c r="E46" s="236" t="s">
        <v>136</v>
      </c>
      <c r="F46" s="236" t="s">
        <v>254</v>
      </c>
      <c r="G46" s="236" t="s">
        <v>293</v>
      </c>
      <c r="H46" s="236" t="s">
        <v>135</v>
      </c>
      <c r="I46" s="236" t="s">
        <v>294</v>
      </c>
      <c r="J46" s="236" t="s">
        <v>294</v>
      </c>
      <c r="K46" s="236" t="s">
        <v>295</v>
      </c>
      <c r="L46" s="236" t="s">
        <v>164</v>
      </c>
      <c r="M46" s="236" t="s">
        <v>138</v>
      </c>
      <c r="N46" s="255"/>
      <c r="O46" s="256">
        <v>1.2944825119600668E-3</v>
      </c>
      <c r="P46" s="235" t="s">
        <v>277</v>
      </c>
      <c r="Q46" s="236" t="s">
        <v>278</v>
      </c>
      <c r="R46" s="254"/>
      <c r="S46" s="254"/>
      <c r="T46" s="254"/>
      <c r="U46" s="254"/>
      <c r="V46" s="254"/>
      <c r="W46" s="254"/>
      <c r="X46" s="254"/>
      <c r="Y46" s="254"/>
      <c r="Z46" s="254"/>
      <c r="AA46" s="254"/>
      <c r="AB46" s="254"/>
      <c r="AC46" s="254"/>
      <c r="AD46" s="254"/>
      <c r="AE46" s="254"/>
      <c r="AF46" s="254"/>
      <c r="AG46" s="254"/>
      <c r="AH46" s="254"/>
      <c r="AI46" s="254"/>
      <c r="AJ46" s="254"/>
      <c r="AK46" s="254"/>
      <c r="AL46" s="254"/>
      <c r="AM46" s="254"/>
      <c r="AN46" s="254"/>
      <c r="AO46" s="254"/>
      <c r="AP46" s="254"/>
      <c r="AQ46" s="254"/>
      <c r="AR46" s="254"/>
      <c r="AS46" s="254"/>
      <c r="AT46" s="254"/>
      <c r="AU46" s="254"/>
      <c r="AV46" s="254"/>
      <c r="AW46" s="254"/>
      <c r="AX46" s="254"/>
      <c r="AY46" s="254"/>
      <c r="AZ46" s="254"/>
      <c r="BA46" s="254"/>
      <c r="BB46" s="254"/>
      <c r="BC46" s="254"/>
      <c r="BD46" s="254"/>
      <c r="BE46" s="254"/>
      <c r="BF46" s="254"/>
    </row>
    <row r="47" spans="2:58" x14ac:dyDescent="0.2">
      <c r="B47" s="236">
        <v>7</v>
      </c>
      <c r="C47" s="236" t="s">
        <v>135</v>
      </c>
      <c r="D47" s="241" t="s">
        <v>754</v>
      </c>
      <c r="E47" s="236" t="s">
        <v>136</v>
      </c>
      <c r="F47" s="236" t="s">
        <v>254</v>
      </c>
      <c r="G47" s="236" t="s">
        <v>293</v>
      </c>
      <c r="H47" s="236" t="s">
        <v>135</v>
      </c>
      <c r="I47" s="236" t="s">
        <v>294</v>
      </c>
      <c r="J47" s="236" t="s">
        <v>294</v>
      </c>
      <c r="K47" s="236" t="s">
        <v>295</v>
      </c>
      <c r="L47" s="236" t="s">
        <v>164</v>
      </c>
      <c r="M47" s="236" t="s">
        <v>138</v>
      </c>
      <c r="N47" s="255"/>
      <c r="O47" s="256">
        <v>0</v>
      </c>
      <c r="P47" s="235" t="s">
        <v>277</v>
      </c>
      <c r="Q47" s="236" t="s">
        <v>278</v>
      </c>
      <c r="R47" s="254"/>
      <c r="S47" s="254"/>
      <c r="T47" s="254"/>
      <c r="U47" s="254"/>
      <c r="V47" s="254"/>
      <c r="W47" s="254"/>
      <c r="X47" s="254"/>
      <c r="Y47" s="254"/>
      <c r="Z47" s="254"/>
      <c r="AA47" s="254"/>
      <c r="AB47" s="254"/>
      <c r="AC47" s="254"/>
      <c r="AD47" s="254"/>
      <c r="AE47" s="254"/>
      <c r="AF47" s="254"/>
      <c r="AG47" s="254"/>
      <c r="AH47" s="254"/>
      <c r="AI47" s="254"/>
      <c r="AJ47" s="254"/>
      <c r="AK47" s="254"/>
      <c r="AL47" s="254"/>
      <c r="AM47" s="254"/>
      <c r="AN47" s="254"/>
      <c r="AO47" s="254"/>
      <c r="AP47" s="254"/>
      <c r="AQ47" s="254"/>
      <c r="AR47" s="254"/>
      <c r="AS47" s="254"/>
      <c r="AT47" s="254"/>
      <c r="AU47" s="254"/>
      <c r="AV47" s="254"/>
      <c r="AW47" s="254"/>
      <c r="AX47" s="254"/>
      <c r="AY47" s="254"/>
      <c r="AZ47" s="254"/>
      <c r="BA47" s="254"/>
      <c r="BB47" s="254"/>
      <c r="BC47" s="254"/>
      <c r="BD47" s="254"/>
      <c r="BE47" s="254"/>
      <c r="BF47" s="254"/>
    </row>
    <row r="48" spans="2:58" x14ac:dyDescent="0.2">
      <c r="B48" s="236">
        <v>7</v>
      </c>
      <c r="C48" s="236" t="s">
        <v>135</v>
      </c>
      <c r="D48" s="241" t="s">
        <v>755</v>
      </c>
      <c r="E48" s="236" t="s">
        <v>136</v>
      </c>
      <c r="F48" s="236" t="s">
        <v>254</v>
      </c>
      <c r="G48" s="236" t="s">
        <v>293</v>
      </c>
      <c r="H48" s="236" t="s">
        <v>135</v>
      </c>
      <c r="I48" s="236" t="s">
        <v>294</v>
      </c>
      <c r="J48" s="236" t="s">
        <v>294</v>
      </c>
      <c r="K48" s="236" t="s">
        <v>295</v>
      </c>
      <c r="L48" s="236" t="s">
        <v>164</v>
      </c>
      <c r="M48" s="236" t="s">
        <v>138</v>
      </c>
      <c r="N48" s="255"/>
      <c r="O48" s="256">
        <v>0</v>
      </c>
      <c r="P48" s="235" t="s">
        <v>277</v>
      </c>
      <c r="Q48" s="236" t="s">
        <v>278</v>
      </c>
      <c r="R48" s="254"/>
      <c r="S48" s="254"/>
      <c r="T48" s="254"/>
      <c r="U48" s="254"/>
      <c r="V48" s="254"/>
      <c r="W48" s="254"/>
      <c r="X48" s="254"/>
      <c r="Y48" s="254"/>
      <c r="Z48" s="254"/>
      <c r="AA48" s="254"/>
      <c r="AB48" s="254"/>
      <c r="AC48" s="254"/>
      <c r="AD48" s="254"/>
      <c r="AE48" s="254"/>
      <c r="AF48" s="254"/>
      <c r="AG48" s="254"/>
      <c r="AH48" s="254"/>
      <c r="AI48" s="254"/>
      <c r="AJ48" s="254"/>
      <c r="AK48" s="254"/>
      <c r="AL48" s="254"/>
      <c r="AM48" s="254"/>
      <c r="AN48" s="254"/>
      <c r="AO48" s="254"/>
      <c r="AP48" s="254"/>
      <c r="AQ48" s="254"/>
      <c r="AR48" s="254"/>
      <c r="AS48" s="254"/>
      <c r="AT48" s="254"/>
      <c r="AU48" s="254"/>
      <c r="AV48" s="254"/>
      <c r="AW48" s="254"/>
      <c r="AX48" s="254"/>
      <c r="AY48" s="254"/>
      <c r="AZ48" s="254"/>
      <c r="BA48" s="254"/>
      <c r="BB48" s="254"/>
      <c r="BC48" s="254"/>
      <c r="BD48" s="254"/>
      <c r="BE48" s="254"/>
      <c r="BF48" s="254"/>
    </row>
    <row r="49" spans="2:58" x14ac:dyDescent="0.2">
      <c r="B49" s="236">
        <v>7</v>
      </c>
      <c r="C49" s="236" t="s">
        <v>135</v>
      </c>
      <c r="D49" s="241" t="s">
        <v>756</v>
      </c>
      <c r="E49" s="236" t="s">
        <v>136</v>
      </c>
      <c r="F49" s="236" t="s">
        <v>254</v>
      </c>
      <c r="G49" s="236" t="s">
        <v>293</v>
      </c>
      <c r="H49" s="236" t="s">
        <v>135</v>
      </c>
      <c r="I49" s="236" t="s">
        <v>294</v>
      </c>
      <c r="J49" s="236" t="s">
        <v>294</v>
      </c>
      <c r="K49" s="236" t="s">
        <v>295</v>
      </c>
      <c r="L49" s="236" t="s">
        <v>164</v>
      </c>
      <c r="M49" s="236" t="s">
        <v>138</v>
      </c>
      <c r="N49" s="255"/>
      <c r="O49" s="256">
        <v>0</v>
      </c>
      <c r="P49" s="235" t="s">
        <v>277</v>
      </c>
      <c r="Q49" s="236" t="s">
        <v>278</v>
      </c>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row>
    <row r="50" spans="2:58" x14ac:dyDescent="0.2">
      <c r="B50" s="236">
        <v>7</v>
      </c>
      <c r="C50" s="236" t="s">
        <v>135</v>
      </c>
      <c r="D50" s="241" t="s">
        <v>757</v>
      </c>
      <c r="E50" s="236" t="s">
        <v>136</v>
      </c>
      <c r="F50" s="236" t="s">
        <v>254</v>
      </c>
      <c r="G50" s="236" t="s">
        <v>293</v>
      </c>
      <c r="H50" s="236" t="s">
        <v>135</v>
      </c>
      <c r="I50" s="236" t="s">
        <v>294</v>
      </c>
      <c r="J50" s="236" t="s">
        <v>294</v>
      </c>
      <c r="K50" s="236" t="s">
        <v>295</v>
      </c>
      <c r="L50" s="236" t="s">
        <v>164</v>
      </c>
      <c r="M50" s="236" t="s">
        <v>138</v>
      </c>
      <c r="N50" s="255"/>
      <c r="O50" s="256">
        <v>1.8894007521595989E-2</v>
      </c>
      <c r="P50" s="235" t="s">
        <v>277</v>
      </c>
      <c r="Q50" s="236" t="s">
        <v>278</v>
      </c>
      <c r="R50" s="254"/>
      <c r="S50" s="254"/>
      <c r="T50" s="254"/>
      <c r="U50" s="254"/>
      <c r="V50" s="254"/>
      <c r="W50" s="254"/>
      <c r="X50" s="254"/>
      <c r="Y50" s="254"/>
      <c r="Z50" s="254"/>
      <c r="AA50" s="254"/>
      <c r="AB50" s="254"/>
      <c r="AC50" s="254"/>
      <c r="AD50" s="254"/>
      <c r="AE50" s="254"/>
      <c r="AF50" s="254"/>
      <c r="AG50" s="254"/>
      <c r="AH50" s="254"/>
      <c r="AI50" s="254"/>
      <c r="AJ50" s="254"/>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4"/>
    </row>
    <row r="51" spans="2:58" x14ac:dyDescent="0.2">
      <c r="B51" s="236">
        <v>7</v>
      </c>
      <c r="C51" s="236" t="s">
        <v>135</v>
      </c>
      <c r="D51" s="241" t="s">
        <v>758</v>
      </c>
      <c r="E51" s="236" t="s">
        <v>136</v>
      </c>
      <c r="F51" s="236" t="s">
        <v>254</v>
      </c>
      <c r="G51" s="236" t="s">
        <v>293</v>
      </c>
      <c r="H51" s="236" t="s">
        <v>135</v>
      </c>
      <c r="I51" s="236" t="s">
        <v>294</v>
      </c>
      <c r="J51" s="236" t="s">
        <v>294</v>
      </c>
      <c r="K51" s="236" t="s">
        <v>295</v>
      </c>
      <c r="L51" s="236" t="s">
        <v>164</v>
      </c>
      <c r="M51" s="236" t="s">
        <v>138</v>
      </c>
      <c r="N51" s="255"/>
      <c r="O51" s="256">
        <v>3.0015201565393038E-3</v>
      </c>
      <c r="P51" s="235" t="s">
        <v>277</v>
      </c>
      <c r="Q51" s="236" t="s">
        <v>278</v>
      </c>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254"/>
    </row>
    <row r="52" spans="2:58" x14ac:dyDescent="0.2">
      <c r="B52" s="236">
        <v>8</v>
      </c>
      <c r="C52" s="236" t="s">
        <v>135</v>
      </c>
      <c r="D52" s="241" t="s">
        <v>752</v>
      </c>
      <c r="E52" s="236" t="s">
        <v>136</v>
      </c>
      <c r="F52" s="236" t="s">
        <v>254</v>
      </c>
      <c r="G52" s="236" t="s">
        <v>296</v>
      </c>
      <c r="H52" s="236" t="s">
        <v>135</v>
      </c>
      <c r="I52" s="236" t="s">
        <v>297</v>
      </c>
      <c r="J52" s="236" t="s">
        <v>297</v>
      </c>
      <c r="K52" s="236" t="s">
        <v>298</v>
      </c>
      <c r="L52" s="236" t="s">
        <v>299</v>
      </c>
      <c r="M52" s="236" t="s">
        <v>138</v>
      </c>
      <c r="N52" s="255" t="e">
        <f>O59*$N$563</f>
        <v>#REF!</v>
      </c>
      <c r="O52" s="256">
        <v>0</v>
      </c>
      <c r="P52" s="235" t="s">
        <v>277</v>
      </c>
      <c r="Q52" s="236" t="s">
        <v>278</v>
      </c>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row>
    <row r="53" spans="2:58" x14ac:dyDescent="0.2">
      <c r="B53" s="236">
        <v>8</v>
      </c>
      <c r="C53" s="236" t="s">
        <v>135</v>
      </c>
      <c r="D53" s="241" t="s">
        <v>753</v>
      </c>
      <c r="E53" s="236" t="s">
        <v>136</v>
      </c>
      <c r="F53" s="236" t="s">
        <v>254</v>
      </c>
      <c r="G53" s="236" t="s">
        <v>296</v>
      </c>
      <c r="H53" s="236" t="s">
        <v>135</v>
      </c>
      <c r="I53" s="236" t="s">
        <v>297</v>
      </c>
      <c r="J53" s="236" t="s">
        <v>297</v>
      </c>
      <c r="K53" s="236" t="s">
        <v>298</v>
      </c>
      <c r="L53" s="236" t="s">
        <v>299</v>
      </c>
      <c r="M53" s="236" t="s">
        <v>138</v>
      </c>
      <c r="N53" s="255"/>
      <c r="O53" s="256">
        <v>0</v>
      </c>
      <c r="P53" s="235" t="s">
        <v>277</v>
      </c>
      <c r="Q53" s="236" t="s">
        <v>278</v>
      </c>
      <c r="R53" s="254"/>
      <c r="S53" s="254"/>
      <c r="T53" s="254"/>
      <c r="U53" s="254"/>
      <c r="V53" s="254"/>
      <c r="W53" s="254"/>
      <c r="X53" s="254"/>
      <c r="Y53" s="254"/>
      <c r="Z53" s="254"/>
      <c r="AA53" s="254"/>
      <c r="AB53" s="254"/>
      <c r="AC53" s="254"/>
      <c r="AD53" s="254"/>
      <c r="AE53" s="254"/>
      <c r="AF53" s="254"/>
      <c r="AG53" s="254"/>
      <c r="AH53" s="254"/>
      <c r="AI53" s="254"/>
      <c r="AJ53" s="254"/>
      <c r="AK53" s="254"/>
      <c r="AL53" s="254"/>
      <c r="AM53" s="254"/>
      <c r="AN53" s="254"/>
      <c r="AO53" s="254"/>
      <c r="AP53" s="254"/>
      <c r="AQ53" s="254"/>
      <c r="AR53" s="254"/>
      <c r="AS53" s="254"/>
      <c r="AT53" s="254"/>
      <c r="AU53" s="254"/>
      <c r="AV53" s="254"/>
      <c r="AW53" s="254"/>
      <c r="AX53" s="254"/>
      <c r="AY53" s="254"/>
      <c r="AZ53" s="254"/>
      <c r="BA53" s="254"/>
      <c r="BB53" s="254"/>
      <c r="BC53" s="254"/>
      <c r="BD53" s="254"/>
      <c r="BE53" s="254"/>
      <c r="BF53" s="254"/>
    </row>
    <row r="54" spans="2:58" x14ac:dyDescent="0.2">
      <c r="B54" s="236">
        <v>8</v>
      </c>
      <c r="C54" s="236" t="s">
        <v>135</v>
      </c>
      <c r="D54" s="241" t="s">
        <v>754</v>
      </c>
      <c r="E54" s="236" t="s">
        <v>136</v>
      </c>
      <c r="F54" s="236" t="s">
        <v>254</v>
      </c>
      <c r="G54" s="236" t="s">
        <v>296</v>
      </c>
      <c r="H54" s="236" t="s">
        <v>135</v>
      </c>
      <c r="I54" s="236" t="s">
        <v>297</v>
      </c>
      <c r="J54" s="236" t="s">
        <v>297</v>
      </c>
      <c r="K54" s="236" t="s">
        <v>298</v>
      </c>
      <c r="L54" s="236" t="s">
        <v>299</v>
      </c>
      <c r="M54" s="236" t="s">
        <v>138</v>
      </c>
      <c r="N54" s="255"/>
      <c r="O54" s="256">
        <v>0</v>
      </c>
      <c r="P54" s="235" t="s">
        <v>277</v>
      </c>
      <c r="Q54" s="236" t="s">
        <v>278</v>
      </c>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254"/>
      <c r="BC54" s="254"/>
      <c r="BD54" s="254"/>
      <c r="BE54" s="254"/>
      <c r="BF54" s="254"/>
    </row>
    <row r="55" spans="2:58" x14ac:dyDescent="0.2">
      <c r="B55" s="236">
        <v>8</v>
      </c>
      <c r="C55" s="236" t="s">
        <v>135</v>
      </c>
      <c r="D55" s="241" t="s">
        <v>755</v>
      </c>
      <c r="E55" s="236" t="s">
        <v>136</v>
      </c>
      <c r="F55" s="236" t="s">
        <v>254</v>
      </c>
      <c r="G55" s="236" t="s">
        <v>296</v>
      </c>
      <c r="H55" s="236" t="s">
        <v>135</v>
      </c>
      <c r="I55" s="236" t="s">
        <v>297</v>
      </c>
      <c r="J55" s="236" t="s">
        <v>297</v>
      </c>
      <c r="K55" s="236" t="s">
        <v>298</v>
      </c>
      <c r="L55" s="236" t="s">
        <v>299</v>
      </c>
      <c r="M55" s="236" t="s">
        <v>138</v>
      </c>
      <c r="N55" s="255"/>
      <c r="O55" s="256">
        <v>0</v>
      </c>
      <c r="P55" s="235" t="s">
        <v>277</v>
      </c>
      <c r="Q55" s="236" t="s">
        <v>278</v>
      </c>
      <c r="R55" s="254"/>
      <c r="S55" s="254"/>
      <c r="T55" s="254"/>
      <c r="U55" s="254"/>
      <c r="V55" s="254"/>
      <c r="W55" s="254"/>
      <c r="X55" s="254"/>
      <c r="Y55" s="254"/>
      <c r="Z55" s="254"/>
      <c r="AA55" s="254"/>
      <c r="AB55" s="254"/>
      <c r="AC55" s="254"/>
      <c r="AD55" s="254"/>
      <c r="AE55" s="254"/>
      <c r="AF55" s="254"/>
      <c r="AG55" s="254"/>
      <c r="AH55" s="254"/>
      <c r="AI55" s="254"/>
      <c r="AJ55" s="254"/>
      <c r="AK55" s="254"/>
      <c r="AL55" s="254"/>
      <c r="AM55" s="254"/>
      <c r="AN55" s="254"/>
      <c r="AO55" s="254"/>
      <c r="AP55" s="254"/>
      <c r="AQ55" s="254"/>
      <c r="AR55" s="254"/>
      <c r="AS55" s="254"/>
      <c r="AT55" s="254"/>
      <c r="AU55" s="254"/>
      <c r="AV55" s="254"/>
      <c r="AW55" s="254"/>
      <c r="AX55" s="254"/>
      <c r="AY55" s="254"/>
      <c r="AZ55" s="254"/>
      <c r="BA55" s="254"/>
      <c r="BB55" s="254"/>
      <c r="BC55" s="254"/>
      <c r="BD55" s="254"/>
      <c r="BE55" s="254"/>
      <c r="BF55" s="254"/>
    </row>
    <row r="56" spans="2:58" x14ac:dyDescent="0.2">
      <c r="B56" s="236">
        <v>8</v>
      </c>
      <c r="C56" s="236" t="s">
        <v>135</v>
      </c>
      <c r="D56" s="241" t="s">
        <v>756</v>
      </c>
      <c r="E56" s="236" t="s">
        <v>136</v>
      </c>
      <c r="F56" s="236" t="s">
        <v>254</v>
      </c>
      <c r="G56" s="236" t="s">
        <v>296</v>
      </c>
      <c r="H56" s="236" t="s">
        <v>135</v>
      </c>
      <c r="I56" s="236" t="s">
        <v>297</v>
      </c>
      <c r="J56" s="236" t="s">
        <v>297</v>
      </c>
      <c r="K56" s="236" t="s">
        <v>298</v>
      </c>
      <c r="L56" s="236" t="s">
        <v>299</v>
      </c>
      <c r="M56" s="236" t="s">
        <v>138</v>
      </c>
      <c r="N56" s="255"/>
      <c r="O56" s="256">
        <v>2.0926211220335007E-2</v>
      </c>
      <c r="P56" s="235" t="s">
        <v>277</v>
      </c>
      <c r="Q56" s="236" t="s">
        <v>278</v>
      </c>
      <c r="R56" s="254"/>
      <c r="S56" s="254"/>
      <c r="T56" s="254"/>
      <c r="U56" s="254"/>
      <c r="V56" s="254"/>
      <c r="W56" s="254"/>
      <c r="X56" s="254"/>
      <c r="Y56" s="254"/>
      <c r="Z56" s="254"/>
      <c r="AA56" s="254"/>
      <c r="AB56" s="254"/>
      <c r="AC56" s="254"/>
      <c r="AD56" s="254"/>
      <c r="AE56" s="254"/>
      <c r="AF56" s="254"/>
      <c r="AG56" s="254"/>
      <c r="AH56" s="254"/>
      <c r="AI56" s="254"/>
      <c r="AJ56" s="254"/>
      <c r="AK56" s="254"/>
      <c r="AL56" s="254"/>
      <c r="AM56" s="254"/>
      <c r="AN56" s="254"/>
      <c r="AO56" s="254"/>
      <c r="AP56" s="254"/>
      <c r="AQ56" s="254"/>
      <c r="AR56" s="254"/>
      <c r="AS56" s="254"/>
      <c r="AT56" s="254"/>
      <c r="AU56" s="254"/>
      <c r="AV56" s="254"/>
      <c r="AW56" s="254"/>
      <c r="AX56" s="254"/>
      <c r="AY56" s="254"/>
      <c r="AZ56" s="254"/>
      <c r="BA56" s="254"/>
      <c r="BB56" s="254"/>
      <c r="BC56" s="254"/>
      <c r="BD56" s="254"/>
      <c r="BE56" s="254"/>
      <c r="BF56" s="254"/>
    </row>
    <row r="57" spans="2:58" x14ac:dyDescent="0.2">
      <c r="B57" s="236">
        <v>8</v>
      </c>
      <c r="C57" s="236" t="s">
        <v>135</v>
      </c>
      <c r="D57" s="241" t="s">
        <v>757</v>
      </c>
      <c r="E57" s="236" t="s">
        <v>136</v>
      </c>
      <c r="F57" s="236" t="s">
        <v>254</v>
      </c>
      <c r="G57" s="236" t="s">
        <v>296</v>
      </c>
      <c r="H57" s="236" t="s">
        <v>135</v>
      </c>
      <c r="I57" s="236" t="s">
        <v>297</v>
      </c>
      <c r="J57" s="236" t="s">
        <v>297</v>
      </c>
      <c r="K57" s="236" t="s">
        <v>298</v>
      </c>
      <c r="L57" s="236" t="s">
        <v>299</v>
      </c>
      <c r="M57" s="236" t="s">
        <v>138</v>
      </c>
      <c r="N57" s="255"/>
      <c r="O57" s="256">
        <v>5.1622971370480846E-4</v>
      </c>
      <c r="P57" s="235" t="s">
        <v>277</v>
      </c>
      <c r="Q57" s="236" t="s">
        <v>278</v>
      </c>
      <c r="R57" s="254"/>
      <c r="S57" s="254"/>
      <c r="T57" s="254"/>
      <c r="U57" s="254"/>
      <c r="V57" s="254"/>
      <c r="W57" s="254"/>
      <c r="X57" s="254"/>
      <c r="Y57" s="254"/>
      <c r="Z57" s="254"/>
      <c r="AA57" s="254"/>
      <c r="AB57" s="254"/>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row>
    <row r="58" spans="2:58" x14ac:dyDescent="0.2">
      <c r="B58" s="236">
        <v>8</v>
      </c>
      <c r="C58" s="236" t="s">
        <v>135</v>
      </c>
      <c r="D58" s="241" t="s">
        <v>758</v>
      </c>
      <c r="E58" s="236" t="s">
        <v>136</v>
      </c>
      <c r="F58" s="236" t="s">
        <v>254</v>
      </c>
      <c r="G58" s="236" t="s">
        <v>296</v>
      </c>
      <c r="H58" s="236" t="s">
        <v>135</v>
      </c>
      <c r="I58" s="236" t="s">
        <v>297</v>
      </c>
      <c r="J58" s="236" t="s">
        <v>297</v>
      </c>
      <c r="K58" s="236" t="s">
        <v>298</v>
      </c>
      <c r="L58" s="236" t="s">
        <v>299</v>
      </c>
      <c r="M58" s="236" t="s">
        <v>138</v>
      </c>
      <c r="N58" s="255"/>
      <c r="O58" s="256">
        <v>0</v>
      </c>
      <c r="P58" s="235" t="s">
        <v>277</v>
      </c>
      <c r="Q58" s="236" t="s">
        <v>278</v>
      </c>
      <c r="R58" s="254"/>
      <c r="S58" s="254"/>
      <c r="T58" s="254"/>
      <c r="U58" s="254"/>
      <c r="V58" s="254"/>
      <c r="W58" s="254"/>
      <c r="X58" s="254"/>
      <c r="Y58" s="254"/>
      <c r="Z58" s="254"/>
      <c r="AA58" s="254"/>
      <c r="AB58" s="254"/>
      <c r="AC58" s="254"/>
      <c r="AD58" s="254"/>
      <c r="AE58" s="254"/>
      <c r="AF58" s="254"/>
      <c r="AG58" s="254"/>
      <c r="AH58" s="254"/>
      <c r="AI58" s="254"/>
      <c r="AJ58" s="254"/>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4"/>
    </row>
    <row r="59" spans="2:58" x14ac:dyDescent="0.2">
      <c r="B59" s="236">
        <v>9</v>
      </c>
      <c r="C59" s="236" t="s">
        <v>135</v>
      </c>
      <c r="D59" s="241" t="s">
        <v>752</v>
      </c>
      <c r="E59" s="236" t="s">
        <v>136</v>
      </c>
      <c r="F59" s="236" t="s">
        <v>254</v>
      </c>
      <c r="G59" s="236" t="s">
        <v>300</v>
      </c>
      <c r="H59" s="236" t="s">
        <v>301</v>
      </c>
      <c r="I59" s="236" t="s">
        <v>302</v>
      </c>
      <c r="J59" s="236" t="s">
        <v>302</v>
      </c>
      <c r="K59" s="236" t="s">
        <v>275</v>
      </c>
      <c r="L59" s="236" t="s">
        <v>276</v>
      </c>
      <c r="M59" s="236" t="s">
        <v>138</v>
      </c>
      <c r="N59" s="255" t="e">
        <f>O66*$N$563</f>
        <v>#REF!</v>
      </c>
      <c r="O59" s="256">
        <v>0</v>
      </c>
      <c r="P59" s="235" t="s">
        <v>277</v>
      </c>
      <c r="Q59" s="236" t="s">
        <v>278</v>
      </c>
      <c r="R59" s="254"/>
      <c r="S59" s="254"/>
      <c r="T59" s="254"/>
      <c r="U59" s="254"/>
      <c r="V59" s="254"/>
      <c r="W59" s="254"/>
      <c r="X59" s="254"/>
      <c r="Y59" s="254"/>
      <c r="Z59" s="254"/>
      <c r="AA59" s="254"/>
      <c r="AB59" s="254"/>
      <c r="AC59" s="254"/>
      <c r="AD59" s="254"/>
      <c r="AE59" s="254"/>
      <c r="AF59" s="254"/>
      <c r="AG59" s="254"/>
      <c r="AH59" s="254"/>
      <c r="AI59" s="254"/>
      <c r="AJ59" s="254"/>
      <c r="AK59" s="254"/>
      <c r="AL59" s="254"/>
      <c r="AM59" s="254"/>
      <c r="AN59" s="254"/>
      <c r="AO59" s="254"/>
      <c r="AP59" s="254"/>
      <c r="AQ59" s="254"/>
      <c r="AR59" s="254"/>
      <c r="AS59" s="254"/>
      <c r="AT59" s="254"/>
      <c r="AU59" s="254"/>
      <c r="AV59" s="254"/>
      <c r="AW59" s="254"/>
      <c r="AX59" s="254"/>
      <c r="AY59" s="254"/>
      <c r="AZ59" s="254"/>
      <c r="BA59" s="254"/>
      <c r="BB59" s="254"/>
      <c r="BC59" s="254"/>
      <c r="BD59" s="254"/>
      <c r="BE59" s="254"/>
      <c r="BF59" s="254"/>
    </row>
    <row r="60" spans="2:58" x14ac:dyDescent="0.2">
      <c r="B60" s="236">
        <v>9</v>
      </c>
      <c r="C60" s="236" t="s">
        <v>135</v>
      </c>
      <c r="D60" s="241" t="s">
        <v>753</v>
      </c>
      <c r="E60" s="236" t="s">
        <v>136</v>
      </c>
      <c r="F60" s="236" t="s">
        <v>254</v>
      </c>
      <c r="G60" s="236" t="s">
        <v>300</v>
      </c>
      <c r="H60" s="236" t="s">
        <v>301</v>
      </c>
      <c r="I60" s="236" t="s">
        <v>302</v>
      </c>
      <c r="J60" s="236" t="s">
        <v>302</v>
      </c>
      <c r="K60" s="236" t="s">
        <v>275</v>
      </c>
      <c r="L60" s="236" t="s">
        <v>276</v>
      </c>
      <c r="M60" s="236" t="s">
        <v>138</v>
      </c>
      <c r="N60" s="255"/>
      <c r="O60" s="256">
        <v>0</v>
      </c>
      <c r="P60" s="235" t="s">
        <v>277</v>
      </c>
      <c r="Q60" s="236" t="s">
        <v>278</v>
      </c>
      <c r="R60" s="254"/>
      <c r="S60" s="254"/>
      <c r="T60" s="254"/>
      <c r="U60" s="254"/>
      <c r="V60" s="254"/>
      <c r="W60" s="254"/>
      <c r="X60" s="254"/>
      <c r="Y60" s="254"/>
      <c r="Z60" s="254"/>
      <c r="AA60" s="254"/>
      <c r="AB60" s="254"/>
      <c r="AC60" s="254"/>
      <c r="AD60" s="254"/>
      <c r="AE60" s="254"/>
      <c r="AF60" s="254"/>
      <c r="AG60" s="254"/>
      <c r="AH60" s="254"/>
      <c r="AI60" s="254"/>
      <c r="AJ60" s="254"/>
      <c r="AK60" s="254"/>
      <c r="AL60" s="254"/>
      <c r="AM60" s="254"/>
      <c r="AN60" s="254"/>
      <c r="AO60" s="254"/>
      <c r="AP60" s="254"/>
      <c r="AQ60" s="254"/>
      <c r="AR60" s="254"/>
      <c r="AS60" s="254"/>
      <c r="AT60" s="254"/>
      <c r="AU60" s="254"/>
      <c r="AV60" s="254"/>
      <c r="AW60" s="254"/>
      <c r="AX60" s="254"/>
      <c r="AY60" s="254"/>
      <c r="AZ60" s="254"/>
      <c r="BA60" s="254"/>
      <c r="BB60" s="254"/>
      <c r="BC60" s="254"/>
      <c r="BD60" s="254"/>
      <c r="BE60" s="254"/>
      <c r="BF60" s="254"/>
    </row>
    <row r="61" spans="2:58" x14ac:dyDescent="0.2">
      <c r="B61" s="236">
        <v>9</v>
      </c>
      <c r="C61" s="236" t="s">
        <v>135</v>
      </c>
      <c r="D61" s="241" t="s">
        <v>754</v>
      </c>
      <c r="E61" s="236" t="s">
        <v>136</v>
      </c>
      <c r="F61" s="236" t="s">
        <v>254</v>
      </c>
      <c r="G61" s="236" t="s">
        <v>300</v>
      </c>
      <c r="H61" s="236" t="s">
        <v>301</v>
      </c>
      <c r="I61" s="236" t="s">
        <v>302</v>
      </c>
      <c r="J61" s="236" t="s">
        <v>302</v>
      </c>
      <c r="K61" s="236" t="s">
        <v>275</v>
      </c>
      <c r="L61" s="236" t="s">
        <v>276</v>
      </c>
      <c r="M61" s="236" t="s">
        <v>138</v>
      </c>
      <c r="N61" s="255"/>
      <c r="O61" s="256">
        <v>0</v>
      </c>
      <c r="P61" s="235" t="s">
        <v>277</v>
      </c>
      <c r="Q61" s="236" t="s">
        <v>278</v>
      </c>
      <c r="R61" s="254"/>
      <c r="S61" s="254"/>
      <c r="T61" s="254"/>
      <c r="U61" s="254"/>
      <c r="V61" s="254"/>
      <c r="W61" s="254"/>
      <c r="X61" s="254"/>
      <c r="Y61" s="254"/>
      <c r="Z61" s="254"/>
      <c r="AA61" s="254"/>
      <c r="AB61" s="254"/>
      <c r="AC61" s="254"/>
      <c r="AD61" s="254"/>
      <c r="AE61" s="254"/>
      <c r="AF61" s="254"/>
      <c r="AG61" s="254"/>
      <c r="AH61" s="254"/>
      <c r="AI61" s="254"/>
      <c r="AJ61" s="254"/>
      <c r="AK61" s="254"/>
      <c r="AL61" s="254"/>
      <c r="AM61" s="254"/>
      <c r="AN61" s="254"/>
      <c r="AO61" s="254"/>
      <c r="AP61" s="254"/>
      <c r="AQ61" s="254"/>
      <c r="AR61" s="254"/>
      <c r="AS61" s="254"/>
      <c r="AT61" s="254"/>
      <c r="AU61" s="254"/>
      <c r="AV61" s="254"/>
      <c r="AW61" s="254"/>
      <c r="AX61" s="254"/>
      <c r="AY61" s="254"/>
      <c r="AZ61" s="254"/>
      <c r="BA61" s="254"/>
      <c r="BB61" s="254"/>
      <c r="BC61" s="254"/>
      <c r="BD61" s="254"/>
      <c r="BE61" s="254"/>
      <c r="BF61" s="254"/>
    </row>
    <row r="62" spans="2:58" x14ac:dyDescent="0.2">
      <c r="B62" s="236">
        <v>9</v>
      </c>
      <c r="C62" s="236" t="s">
        <v>135</v>
      </c>
      <c r="D62" s="241" t="s">
        <v>755</v>
      </c>
      <c r="E62" s="236" t="s">
        <v>136</v>
      </c>
      <c r="F62" s="236" t="s">
        <v>254</v>
      </c>
      <c r="G62" s="236" t="s">
        <v>300</v>
      </c>
      <c r="H62" s="236" t="s">
        <v>301</v>
      </c>
      <c r="I62" s="236" t="s">
        <v>302</v>
      </c>
      <c r="J62" s="236" t="s">
        <v>302</v>
      </c>
      <c r="K62" s="236" t="s">
        <v>275</v>
      </c>
      <c r="L62" s="236" t="s">
        <v>276</v>
      </c>
      <c r="M62" s="236" t="s">
        <v>138</v>
      </c>
      <c r="N62" s="255"/>
      <c r="O62" s="256">
        <v>0</v>
      </c>
      <c r="P62" s="235" t="s">
        <v>277</v>
      </c>
      <c r="Q62" s="236" t="s">
        <v>278</v>
      </c>
      <c r="R62" s="254"/>
      <c r="S62" s="254"/>
      <c r="T62" s="254"/>
      <c r="U62" s="254"/>
      <c r="V62" s="254"/>
      <c r="W62" s="254"/>
      <c r="X62" s="254"/>
      <c r="Y62" s="254"/>
      <c r="Z62" s="254"/>
      <c r="AA62" s="254"/>
      <c r="AB62" s="254"/>
      <c r="AC62" s="254"/>
      <c r="AD62" s="254"/>
      <c r="AE62" s="254"/>
      <c r="AF62" s="254"/>
      <c r="AG62" s="254"/>
      <c r="AH62" s="254"/>
      <c r="AI62" s="254"/>
      <c r="AJ62" s="254"/>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4"/>
    </row>
    <row r="63" spans="2:58" x14ac:dyDescent="0.2">
      <c r="B63" s="236">
        <v>9</v>
      </c>
      <c r="C63" s="236" t="s">
        <v>135</v>
      </c>
      <c r="D63" s="241" t="s">
        <v>756</v>
      </c>
      <c r="E63" s="236" t="s">
        <v>136</v>
      </c>
      <c r="F63" s="236" t="s">
        <v>254</v>
      </c>
      <c r="G63" s="236" t="s">
        <v>300</v>
      </c>
      <c r="H63" s="236" t="s">
        <v>301</v>
      </c>
      <c r="I63" s="236" t="s">
        <v>302</v>
      </c>
      <c r="J63" s="236" t="s">
        <v>302</v>
      </c>
      <c r="K63" s="236" t="s">
        <v>275</v>
      </c>
      <c r="L63" s="236" t="s">
        <v>276</v>
      </c>
      <c r="M63" s="236" t="s">
        <v>138</v>
      </c>
      <c r="N63" s="255"/>
      <c r="O63" s="256">
        <v>8.8232321584887793E-5</v>
      </c>
      <c r="P63" s="235" t="s">
        <v>277</v>
      </c>
      <c r="Q63" s="236" t="s">
        <v>278</v>
      </c>
      <c r="R63" s="254"/>
      <c r="S63" s="254"/>
      <c r="T63" s="254"/>
      <c r="U63" s="254"/>
      <c r="V63" s="254"/>
      <c r="W63" s="254"/>
      <c r="X63" s="254"/>
      <c r="Y63" s="254"/>
      <c r="Z63" s="254"/>
      <c r="AA63" s="254"/>
      <c r="AB63" s="254"/>
      <c r="AC63" s="254"/>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row>
    <row r="64" spans="2:58" x14ac:dyDescent="0.2">
      <c r="B64" s="236">
        <v>9</v>
      </c>
      <c r="C64" s="236" t="s">
        <v>135</v>
      </c>
      <c r="D64" s="241" t="s">
        <v>757</v>
      </c>
      <c r="E64" s="236" t="s">
        <v>136</v>
      </c>
      <c r="F64" s="236" t="s">
        <v>254</v>
      </c>
      <c r="G64" s="236" t="s">
        <v>300</v>
      </c>
      <c r="H64" s="236" t="s">
        <v>301</v>
      </c>
      <c r="I64" s="236" t="s">
        <v>302</v>
      </c>
      <c r="J64" s="236" t="s">
        <v>302</v>
      </c>
      <c r="K64" s="236" t="s">
        <v>275</v>
      </c>
      <c r="L64" s="236" t="s">
        <v>276</v>
      </c>
      <c r="M64" s="236" t="s">
        <v>138</v>
      </c>
      <c r="N64" s="255"/>
      <c r="O64" s="256">
        <v>0</v>
      </c>
      <c r="P64" s="235" t="s">
        <v>277</v>
      </c>
      <c r="Q64" s="236" t="s">
        <v>278</v>
      </c>
      <c r="R64" s="254"/>
      <c r="S64" s="254"/>
      <c r="T64" s="254"/>
      <c r="U64" s="254"/>
      <c r="V64" s="254"/>
      <c r="W64" s="254"/>
      <c r="X64" s="254"/>
      <c r="Y64" s="254"/>
      <c r="Z64" s="254"/>
      <c r="AA64" s="254"/>
      <c r="AB64" s="254"/>
      <c r="AC64" s="254"/>
      <c r="AD64" s="254"/>
      <c r="AE64" s="254"/>
      <c r="AF64" s="254"/>
      <c r="AG64" s="254"/>
      <c r="AH64" s="254"/>
      <c r="AI64" s="254"/>
      <c r="AJ64" s="254"/>
      <c r="AK64" s="254"/>
      <c r="AL64" s="254"/>
      <c r="AM64" s="254"/>
      <c r="AN64" s="254"/>
      <c r="AO64" s="254"/>
      <c r="AP64" s="254"/>
      <c r="AQ64" s="254"/>
      <c r="AR64" s="254"/>
      <c r="AS64" s="254"/>
      <c r="AT64" s="254"/>
      <c r="AU64" s="254"/>
      <c r="AV64" s="254"/>
      <c r="AW64" s="254"/>
      <c r="AX64" s="254"/>
      <c r="AY64" s="254"/>
      <c r="AZ64" s="254"/>
      <c r="BA64" s="254"/>
      <c r="BB64" s="254"/>
      <c r="BC64" s="254"/>
      <c r="BD64" s="254"/>
      <c r="BE64" s="254"/>
      <c r="BF64" s="254"/>
    </row>
    <row r="65" spans="2:58" x14ac:dyDescent="0.2">
      <c r="B65" s="236">
        <v>9</v>
      </c>
      <c r="C65" s="236" t="s">
        <v>135</v>
      </c>
      <c r="D65" s="241" t="s">
        <v>758</v>
      </c>
      <c r="E65" s="236" t="s">
        <v>136</v>
      </c>
      <c r="F65" s="236" t="s">
        <v>254</v>
      </c>
      <c r="G65" s="236" t="s">
        <v>300</v>
      </c>
      <c r="H65" s="236" t="s">
        <v>301</v>
      </c>
      <c r="I65" s="236" t="s">
        <v>302</v>
      </c>
      <c r="J65" s="236" t="s">
        <v>302</v>
      </c>
      <c r="K65" s="236" t="s">
        <v>275</v>
      </c>
      <c r="L65" s="236" t="s">
        <v>276</v>
      </c>
      <c r="M65" s="236" t="s">
        <v>138</v>
      </c>
      <c r="N65" s="255"/>
      <c r="O65" s="256">
        <v>0</v>
      </c>
      <c r="P65" s="235" t="s">
        <v>277</v>
      </c>
      <c r="Q65" s="236" t="s">
        <v>278</v>
      </c>
      <c r="R65" s="254"/>
      <c r="S65" s="254"/>
      <c r="T65" s="254"/>
      <c r="U65" s="254"/>
      <c r="V65" s="254"/>
      <c r="W65" s="254"/>
      <c r="X65" s="254"/>
      <c r="Y65" s="254"/>
      <c r="Z65" s="254"/>
      <c r="AA65" s="254"/>
      <c r="AB65" s="254"/>
      <c r="AC65" s="254"/>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54"/>
      <c r="BF65" s="254"/>
    </row>
    <row r="66" spans="2:58" x14ac:dyDescent="0.2">
      <c r="B66" s="236">
        <v>10</v>
      </c>
      <c r="C66" s="236" t="s">
        <v>135</v>
      </c>
      <c r="D66" s="241" t="s">
        <v>752</v>
      </c>
      <c r="E66" s="236" t="s">
        <v>136</v>
      </c>
      <c r="F66" s="236" t="s">
        <v>254</v>
      </c>
      <c r="G66" s="236" t="s">
        <v>303</v>
      </c>
      <c r="H66" s="236" t="s">
        <v>135</v>
      </c>
      <c r="I66" s="236" t="s">
        <v>304</v>
      </c>
      <c r="J66" s="236" t="s">
        <v>304</v>
      </c>
      <c r="K66" s="236" t="s">
        <v>305</v>
      </c>
      <c r="L66" s="236" t="s">
        <v>276</v>
      </c>
      <c r="M66" s="236" t="s">
        <v>138</v>
      </c>
      <c r="N66" s="255" t="e">
        <f>O73*$N$563</f>
        <v>#REF!</v>
      </c>
      <c r="O66" s="256">
        <v>0</v>
      </c>
      <c r="P66" s="235" t="s">
        <v>277</v>
      </c>
      <c r="Q66" s="236" t="s">
        <v>278</v>
      </c>
      <c r="R66" s="254"/>
      <c r="S66" s="254"/>
      <c r="T66" s="254"/>
      <c r="U66" s="254"/>
      <c r="V66" s="254"/>
      <c r="W66" s="254"/>
      <c r="X66" s="254"/>
      <c r="Y66" s="254"/>
      <c r="Z66" s="254"/>
      <c r="AA66" s="254"/>
      <c r="AB66" s="254"/>
      <c r="AC66" s="254"/>
      <c r="AD66" s="254"/>
      <c r="AE66" s="254"/>
      <c r="AF66" s="254"/>
      <c r="AG66" s="254"/>
      <c r="AH66" s="254"/>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row>
    <row r="67" spans="2:58" x14ac:dyDescent="0.2">
      <c r="B67" s="236">
        <v>10</v>
      </c>
      <c r="C67" s="236" t="s">
        <v>135</v>
      </c>
      <c r="D67" s="241" t="s">
        <v>753</v>
      </c>
      <c r="E67" s="236" t="s">
        <v>136</v>
      </c>
      <c r="F67" s="236" t="s">
        <v>254</v>
      </c>
      <c r="G67" s="236" t="s">
        <v>303</v>
      </c>
      <c r="H67" s="236" t="s">
        <v>135</v>
      </c>
      <c r="I67" s="236" t="s">
        <v>304</v>
      </c>
      <c r="J67" s="236" t="s">
        <v>304</v>
      </c>
      <c r="K67" s="236" t="s">
        <v>305</v>
      </c>
      <c r="L67" s="236" t="s">
        <v>276</v>
      </c>
      <c r="M67" s="236" t="s">
        <v>138</v>
      </c>
      <c r="N67" s="255"/>
      <c r="O67" s="256">
        <v>5.7109522586473531E-4</v>
      </c>
      <c r="P67" s="235" t="s">
        <v>277</v>
      </c>
      <c r="Q67" s="236" t="s">
        <v>278</v>
      </c>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4"/>
    </row>
    <row r="68" spans="2:58" x14ac:dyDescent="0.2">
      <c r="B68" s="236">
        <v>10</v>
      </c>
      <c r="C68" s="236" t="s">
        <v>135</v>
      </c>
      <c r="D68" s="241" t="s">
        <v>754</v>
      </c>
      <c r="E68" s="236" t="s">
        <v>136</v>
      </c>
      <c r="F68" s="236" t="s">
        <v>254</v>
      </c>
      <c r="G68" s="236" t="s">
        <v>303</v>
      </c>
      <c r="H68" s="236" t="s">
        <v>135</v>
      </c>
      <c r="I68" s="236" t="s">
        <v>304</v>
      </c>
      <c r="J68" s="236" t="s">
        <v>304</v>
      </c>
      <c r="K68" s="236" t="s">
        <v>305</v>
      </c>
      <c r="L68" s="236" t="s">
        <v>276</v>
      </c>
      <c r="M68" s="236" t="s">
        <v>138</v>
      </c>
      <c r="N68" s="255"/>
      <c r="O68" s="256">
        <v>0</v>
      </c>
      <c r="P68" s="235" t="s">
        <v>277</v>
      </c>
      <c r="Q68" s="236" t="s">
        <v>278</v>
      </c>
      <c r="R68" s="254"/>
      <c r="S68" s="254"/>
      <c r="T68" s="254"/>
      <c r="U68" s="254"/>
      <c r="V68" s="254"/>
      <c r="W68" s="254"/>
      <c r="X68" s="254"/>
      <c r="Y68" s="254"/>
      <c r="Z68" s="254"/>
      <c r="AA68" s="254"/>
      <c r="AB68" s="254"/>
      <c r="AC68" s="254"/>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row>
    <row r="69" spans="2:58" x14ac:dyDescent="0.2">
      <c r="B69" s="236">
        <v>10</v>
      </c>
      <c r="C69" s="236" t="s">
        <v>135</v>
      </c>
      <c r="D69" s="241" t="s">
        <v>755</v>
      </c>
      <c r="E69" s="236" t="s">
        <v>136</v>
      </c>
      <c r="F69" s="236" t="s">
        <v>254</v>
      </c>
      <c r="G69" s="236" t="s">
        <v>303</v>
      </c>
      <c r="H69" s="236" t="s">
        <v>135</v>
      </c>
      <c r="I69" s="236" t="s">
        <v>304</v>
      </c>
      <c r="J69" s="236" t="s">
        <v>304</v>
      </c>
      <c r="K69" s="236" t="s">
        <v>305</v>
      </c>
      <c r="L69" s="236" t="s">
        <v>276</v>
      </c>
      <c r="M69" s="236" t="s">
        <v>138</v>
      </c>
      <c r="N69" s="255"/>
      <c r="O69" s="256">
        <v>0</v>
      </c>
      <c r="P69" s="235" t="s">
        <v>277</v>
      </c>
      <c r="Q69" s="236" t="s">
        <v>278</v>
      </c>
      <c r="R69" s="254"/>
      <c r="S69" s="254"/>
      <c r="T69" s="254"/>
      <c r="U69" s="254"/>
      <c r="V69" s="254"/>
      <c r="W69" s="254"/>
      <c r="X69" s="254"/>
      <c r="Y69" s="254"/>
      <c r="Z69" s="254"/>
      <c r="AA69" s="254"/>
      <c r="AB69" s="254"/>
      <c r="AC69" s="254"/>
      <c r="AD69" s="254"/>
      <c r="AE69" s="254"/>
      <c r="AF69" s="254"/>
      <c r="AG69" s="254"/>
      <c r="AH69" s="254"/>
      <c r="AI69" s="254"/>
      <c r="AJ69" s="254"/>
      <c r="AK69" s="254"/>
      <c r="AL69" s="254"/>
      <c r="AM69" s="254"/>
      <c r="AN69" s="254"/>
      <c r="AO69" s="254"/>
      <c r="AP69" s="254"/>
      <c r="AQ69" s="254"/>
      <c r="AR69" s="254"/>
      <c r="AS69" s="254"/>
      <c r="AT69" s="254"/>
      <c r="AU69" s="254"/>
      <c r="AV69" s="254"/>
      <c r="AW69" s="254"/>
      <c r="AX69" s="254"/>
      <c r="AY69" s="254"/>
      <c r="AZ69" s="254"/>
      <c r="BA69" s="254"/>
      <c r="BB69" s="254"/>
      <c r="BC69" s="254"/>
      <c r="BD69" s="254"/>
      <c r="BE69" s="254"/>
      <c r="BF69" s="254"/>
    </row>
    <row r="70" spans="2:58" x14ac:dyDescent="0.2">
      <c r="B70" s="236">
        <v>10</v>
      </c>
      <c r="C70" s="236" t="s">
        <v>135</v>
      </c>
      <c r="D70" s="241" t="s">
        <v>756</v>
      </c>
      <c r="E70" s="236" t="s">
        <v>136</v>
      </c>
      <c r="F70" s="236" t="s">
        <v>254</v>
      </c>
      <c r="G70" s="236" t="s">
        <v>303</v>
      </c>
      <c r="H70" s="236" t="s">
        <v>135</v>
      </c>
      <c r="I70" s="236" t="s">
        <v>304</v>
      </c>
      <c r="J70" s="236" t="s">
        <v>304</v>
      </c>
      <c r="K70" s="236" t="s">
        <v>305</v>
      </c>
      <c r="L70" s="236" t="s">
        <v>276</v>
      </c>
      <c r="M70" s="236" t="s">
        <v>138</v>
      </c>
      <c r="N70" s="255"/>
      <c r="O70" s="256">
        <v>0</v>
      </c>
      <c r="P70" s="235" t="s">
        <v>277</v>
      </c>
      <c r="Q70" s="236" t="s">
        <v>278</v>
      </c>
      <c r="R70" s="254"/>
      <c r="S70" s="254"/>
      <c r="T70" s="254"/>
      <c r="U70" s="254"/>
      <c r="V70" s="254"/>
      <c r="W70" s="254"/>
      <c r="X70" s="254"/>
      <c r="Y70" s="254"/>
      <c r="Z70" s="254"/>
      <c r="AA70" s="254"/>
      <c r="AB70" s="254"/>
      <c r="AC70" s="254"/>
      <c r="AD70" s="254"/>
      <c r="AE70" s="254"/>
      <c r="AF70" s="254"/>
      <c r="AG70" s="254"/>
      <c r="AH70" s="254"/>
      <c r="AI70" s="254"/>
      <c r="AJ70" s="254"/>
      <c r="AK70" s="254"/>
      <c r="AL70" s="254"/>
      <c r="AM70" s="254"/>
      <c r="AN70" s="254"/>
      <c r="AO70" s="254"/>
      <c r="AP70" s="254"/>
      <c r="AQ70" s="254"/>
      <c r="AR70" s="254"/>
      <c r="AS70" s="254"/>
      <c r="AT70" s="254"/>
      <c r="AU70" s="254"/>
      <c r="AV70" s="254"/>
      <c r="AW70" s="254"/>
      <c r="AX70" s="254"/>
      <c r="AY70" s="254"/>
      <c r="AZ70" s="254"/>
      <c r="BA70" s="254"/>
      <c r="BB70" s="254"/>
      <c r="BC70" s="254"/>
      <c r="BD70" s="254"/>
      <c r="BE70" s="254"/>
      <c r="BF70" s="254"/>
    </row>
    <row r="71" spans="2:58" x14ac:dyDescent="0.2">
      <c r="B71" s="236">
        <v>10</v>
      </c>
      <c r="C71" s="236" t="s">
        <v>135</v>
      </c>
      <c r="D71" s="241" t="s">
        <v>757</v>
      </c>
      <c r="E71" s="236" t="s">
        <v>136</v>
      </c>
      <c r="F71" s="236" t="s">
        <v>254</v>
      </c>
      <c r="G71" s="236" t="s">
        <v>303</v>
      </c>
      <c r="H71" s="236" t="s">
        <v>135</v>
      </c>
      <c r="I71" s="236" t="s">
        <v>304</v>
      </c>
      <c r="J71" s="236" t="s">
        <v>304</v>
      </c>
      <c r="K71" s="236" t="s">
        <v>305</v>
      </c>
      <c r="L71" s="236" t="s">
        <v>276</v>
      </c>
      <c r="M71" s="236" t="s">
        <v>138</v>
      </c>
      <c r="N71" s="255"/>
      <c r="O71" s="256">
        <v>0</v>
      </c>
      <c r="P71" s="235" t="s">
        <v>277</v>
      </c>
      <c r="Q71" s="236" t="s">
        <v>278</v>
      </c>
      <c r="R71" s="254"/>
      <c r="S71" s="254"/>
      <c r="T71" s="254"/>
      <c r="U71" s="254"/>
      <c r="V71" s="254"/>
      <c r="W71" s="254"/>
      <c r="X71" s="254"/>
      <c r="Y71" s="254"/>
      <c r="Z71" s="254"/>
      <c r="AA71" s="254"/>
      <c r="AB71" s="254"/>
      <c r="AC71" s="254"/>
      <c r="AD71" s="254"/>
      <c r="AE71" s="254"/>
      <c r="AF71" s="254"/>
      <c r="AG71" s="254"/>
      <c r="AH71" s="254"/>
      <c r="AI71" s="254"/>
      <c r="AJ71" s="254"/>
      <c r="AK71" s="254"/>
      <c r="AL71" s="254"/>
      <c r="AM71" s="254"/>
      <c r="AN71" s="254"/>
      <c r="AO71" s="254"/>
      <c r="AP71" s="254"/>
      <c r="AQ71" s="254"/>
      <c r="AR71" s="254"/>
      <c r="AS71" s="254"/>
      <c r="AT71" s="254"/>
      <c r="AU71" s="254"/>
      <c r="AV71" s="254"/>
      <c r="AW71" s="254"/>
      <c r="AX71" s="254"/>
      <c r="AY71" s="254"/>
      <c r="AZ71" s="254"/>
      <c r="BA71" s="254"/>
      <c r="BB71" s="254"/>
      <c r="BC71" s="254"/>
      <c r="BD71" s="254"/>
      <c r="BE71" s="254"/>
      <c r="BF71" s="254"/>
    </row>
    <row r="72" spans="2:58" x14ac:dyDescent="0.2">
      <c r="B72" s="236">
        <v>10</v>
      </c>
      <c r="C72" s="236" t="s">
        <v>135</v>
      </c>
      <c r="D72" s="241" t="s">
        <v>758</v>
      </c>
      <c r="E72" s="236" t="s">
        <v>136</v>
      </c>
      <c r="F72" s="236" t="s">
        <v>254</v>
      </c>
      <c r="G72" s="236" t="s">
        <v>303</v>
      </c>
      <c r="H72" s="236" t="s">
        <v>135</v>
      </c>
      <c r="I72" s="236" t="s">
        <v>304</v>
      </c>
      <c r="J72" s="236" t="s">
        <v>304</v>
      </c>
      <c r="K72" s="236" t="s">
        <v>305</v>
      </c>
      <c r="L72" s="236" t="s">
        <v>276</v>
      </c>
      <c r="M72" s="236" t="s">
        <v>138</v>
      </c>
      <c r="N72" s="255"/>
      <c r="O72" s="256">
        <v>0</v>
      </c>
      <c r="P72" s="235" t="s">
        <v>277</v>
      </c>
      <c r="Q72" s="236" t="s">
        <v>278</v>
      </c>
      <c r="R72" s="254"/>
      <c r="S72" s="254"/>
      <c r="T72" s="254"/>
      <c r="U72" s="254"/>
      <c r="V72" s="254"/>
      <c r="W72" s="254"/>
      <c r="X72" s="254"/>
      <c r="Y72" s="254"/>
      <c r="Z72" s="254"/>
      <c r="AA72" s="254"/>
      <c r="AB72" s="254"/>
      <c r="AC72" s="254"/>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row>
    <row r="73" spans="2:58" s="260" customFormat="1" x14ac:dyDescent="0.2">
      <c r="B73" s="257">
        <v>11</v>
      </c>
      <c r="C73" s="257" t="s">
        <v>135</v>
      </c>
      <c r="D73" s="238" t="s">
        <v>752</v>
      </c>
      <c r="E73" s="257" t="s">
        <v>136</v>
      </c>
      <c r="F73" s="257" t="s">
        <v>254</v>
      </c>
      <c r="G73" s="257" t="s">
        <v>306</v>
      </c>
      <c r="H73" s="257" t="s">
        <v>307</v>
      </c>
      <c r="I73" s="257" t="s">
        <v>308</v>
      </c>
      <c r="J73" s="257" t="s">
        <v>308</v>
      </c>
      <c r="K73" s="257" t="s">
        <v>309</v>
      </c>
      <c r="L73" s="257" t="s">
        <v>276</v>
      </c>
      <c r="M73" s="236" t="s">
        <v>138</v>
      </c>
      <c r="N73" s="258" t="e">
        <f>O80*$N$563</f>
        <v>#REF!</v>
      </c>
      <c r="O73" s="256">
        <v>9.6623688619483939E-3</v>
      </c>
      <c r="P73" s="235" t="s">
        <v>277</v>
      </c>
      <c r="Q73" s="236" t="s">
        <v>278</v>
      </c>
      <c r="R73" s="259"/>
      <c r="S73" s="259"/>
      <c r="T73" s="259"/>
      <c r="U73" s="259"/>
      <c r="V73" s="259"/>
      <c r="W73" s="259"/>
      <c r="X73" s="259"/>
      <c r="Y73" s="259"/>
      <c r="Z73" s="259"/>
      <c r="AA73" s="259"/>
      <c r="AB73" s="259"/>
      <c r="AC73" s="259"/>
      <c r="AD73" s="259"/>
      <c r="AE73" s="259"/>
      <c r="AF73" s="259"/>
      <c r="AG73" s="259"/>
      <c r="AH73" s="259"/>
      <c r="AI73" s="259"/>
      <c r="AJ73" s="259"/>
      <c r="AK73" s="259"/>
      <c r="AL73" s="259"/>
      <c r="AM73" s="259"/>
      <c r="AN73" s="259"/>
      <c r="AO73" s="259"/>
      <c r="AP73" s="259"/>
      <c r="AQ73" s="259"/>
      <c r="AR73" s="259"/>
      <c r="AS73" s="259"/>
      <c r="AT73" s="259"/>
      <c r="AU73" s="259"/>
      <c r="AV73" s="259"/>
      <c r="AW73" s="259"/>
      <c r="AX73" s="259"/>
      <c r="AY73" s="259"/>
      <c r="AZ73" s="259"/>
      <c r="BA73" s="259"/>
      <c r="BB73" s="259"/>
      <c r="BC73" s="259"/>
      <c r="BD73" s="259"/>
      <c r="BE73" s="259"/>
      <c r="BF73" s="259"/>
    </row>
    <row r="74" spans="2:58" x14ac:dyDescent="0.2">
      <c r="B74" s="236">
        <v>11</v>
      </c>
      <c r="C74" s="236" t="s">
        <v>135</v>
      </c>
      <c r="D74" s="241" t="s">
        <v>753</v>
      </c>
      <c r="E74" s="236" t="s">
        <v>136</v>
      </c>
      <c r="F74" s="236" t="s">
        <v>254</v>
      </c>
      <c r="G74" s="236" t="s">
        <v>306</v>
      </c>
      <c r="H74" s="236" t="s">
        <v>307</v>
      </c>
      <c r="I74" s="236" t="s">
        <v>308</v>
      </c>
      <c r="J74" s="236" t="s">
        <v>308</v>
      </c>
      <c r="K74" s="236" t="s">
        <v>309</v>
      </c>
      <c r="L74" s="236" t="s">
        <v>276</v>
      </c>
      <c r="M74" s="236" t="s">
        <v>138</v>
      </c>
      <c r="N74" s="255"/>
      <c r="O74" s="256">
        <v>0</v>
      </c>
      <c r="P74" s="235" t="s">
        <v>277</v>
      </c>
      <c r="Q74" s="236" t="s">
        <v>278</v>
      </c>
      <c r="R74" s="254"/>
      <c r="S74" s="254"/>
      <c r="T74" s="254"/>
      <c r="U74" s="254"/>
      <c r="V74" s="254"/>
      <c r="W74" s="254"/>
      <c r="X74" s="254"/>
      <c r="Y74" s="254"/>
      <c r="Z74" s="254"/>
      <c r="AA74" s="254"/>
      <c r="AB74" s="254"/>
      <c r="AC74" s="254"/>
      <c r="AD74" s="254"/>
      <c r="AE74" s="254"/>
      <c r="AF74" s="254"/>
      <c r="AG74" s="254"/>
      <c r="AH74" s="254"/>
      <c r="AI74" s="254"/>
      <c r="AJ74" s="254"/>
      <c r="AK74" s="254"/>
      <c r="AL74" s="254"/>
      <c r="AM74" s="254"/>
      <c r="AN74" s="254"/>
      <c r="AO74" s="254"/>
      <c r="AP74" s="254"/>
      <c r="AQ74" s="254"/>
      <c r="AR74" s="254"/>
      <c r="AS74" s="254"/>
      <c r="AT74" s="254"/>
      <c r="AU74" s="254"/>
      <c r="AV74" s="254"/>
      <c r="AW74" s="254"/>
      <c r="AX74" s="254"/>
      <c r="AY74" s="254"/>
      <c r="AZ74" s="254"/>
      <c r="BA74" s="254"/>
      <c r="BB74" s="254"/>
      <c r="BC74" s="254"/>
      <c r="BD74" s="254"/>
      <c r="BE74" s="254"/>
      <c r="BF74" s="254"/>
    </row>
    <row r="75" spans="2:58" x14ac:dyDescent="0.2">
      <c r="B75" s="236">
        <v>11</v>
      </c>
      <c r="C75" s="236" t="s">
        <v>135</v>
      </c>
      <c r="D75" s="241" t="s">
        <v>754</v>
      </c>
      <c r="E75" s="236" t="s">
        <v>136</v>
      </c>
      <c r="F75" s="236" t="s">
        <v>254</v>
      </c>
      <c r="G75" s="236" t="s">
        <v>306</v>
      </c>
      <c r="H75" s="236" t="s">
        <v>307</v>
      </c>
      <c r="I75" s="236" t="s">
        <v>308</v>
      </c>
      <c r="J75" s="236" t="s">
        <v>308</v>
      </c>
      <c r="K75" s="236" t="s">
        <v>309</v>
      </c>
      <c r="L75" s="236" t="s">
        <v>276</v>
      </c>
      <c r="M75" s="236" t="s">
        <v>138</v>
      </c>
      <c r="N75" s="255"/>
      <c r="O75" s="256">
        <v>0</v>
      </c>
      <c r="P75" s="235" t="s">
        <v>277</v>
      </c>
      <c r="Q75" s="236" t="s">
        <v>278</v>
      </c>
      <c r="R75" s="254"/>
      <c r="S75" s="254"/>
      <c r="T75" s="254"/>
      <c r="U75" s="254"/>
      <c r="V75" s="254"/>
      <c r="W75" s="254"/>
      <c r="X75" s="254"/>
      <c r="Y75" s="254"/>
      <c r="Z75" s="254"/>
      <c r="AA75" s="254"/>
      <c r="AB75" s="254"/>
      <c r="AC75" s="254"/>
      <c r="AD75" s="254"/>
      <c r="AE75" s="254"/>
      <c r="AF75" s="254"/>
      <c r="AG75" s="254"/>
      <c r="AH75" s="254"/>
      <c r="AI75" s="254"/>
      <c r="AJ75" s="254"/>
      <c r="AK75" s="254"/>
      <c r="AL75" s="254"/>
      <c r="AM75" s="254"/>
      <c r="AN75" s="254"/>
      <c r="AO75" s="254"/>
      <c r="AP75" s="254"/>
      <c r="AQ75" s="254"/>
      <c r="AR75" s="254"/>
      <c r="AS75" s="254"/>
      <c r="AT75" s="254"/>
      <c r="AU75" s="254"/>
      <c r="AV75" s="254"/>
      <c r="AW75" s="254"/>
      <c r="AX75" s="254"/>
      <c r="AY75" s="254"/>
      <c r="AZ75" s="254"/>
      <c r="BA75" s="254"/>
      <c r="BB75" s="254"/>
      <c r="BC75" s="254"/>
      <c r="BD75" s="254"/>
      <c r="BE75" s="254"/>
      <c r="BF75" s="254"/>
    </row>
    <row r="76" spans="2:58" x14ac:dyDescent="0.2">
      <c r="B76" s="236">
        <v>11</v>
      </c>
      <c r="C76" s="236" t="s">
        <v>135</v>
      </c>
      <c r="D76" s="241" t="s">
        <v>755</v>
      </c>
      <c r="E76" s="236" t="s">
        <v>136</v>
      </c>
      <c r="F76" s="236" t="s">
        <v>254</v>
      </c>
      <c r="G76" s="236" t="s">
        <v>306</v>
      </c>
      <c r="H76" s="236" t="s">
        <v>307</v>
      </c>
      <c r="I76" s="236" t="s">
        <v>308</v>
      </c>
      <c r="J76" s="236" t="s">
        <v>308</v>
      </c>
      <c r="K76" s="236" t="s">
        <v>309</v>
      </c>
      <c r="L76" s="236" t="s">
        <v>276</v>
      </c>
      <c r="M76" s="236" t="s">
        <v>138</v>
      </c>
      <c r="N76" s="255"/>
      <c r="O76" s="256">
        <v>0</v>
      </c>
      <c r="P76" s="235" t="s">
        <v>277</v>
      </c>
      <c r="Q76" s="236" t="s">
        <v>278</v>
      </c>
      <c r="R76" s="254"/>
      <c r="S76" s="254"/>
      <c r="T76" s="254"/>
      <c r="U76" s="25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54"/>
      <c r="AT76" s="254"/>
      <c r="AU76" s="254"/>
      <c r="AV76" s="254"/>
      <c r="AW76" s="254"/>
      <c r="AX76" s="254"/>
      <c r="AY76" s="254"/>
      <c r="AZ76" s="254"/>
      <c r="BA76" s="254"/>
      <c r="BB76" s="254"/>
      <c r="BC76" s="254"/>
      <c r="BD76" s="254"/>
      <c r="BE76" s="254"/>
      <c r="BF76" s="254"/>
    </row>
    <row r="77" spans="2:58" x14ac:dyDescent="0.2">
      <c r="B77" s="236">
        <v>11</v>
      </c>
      <c r="C77" s="236" t="s">
        <v>135</v>
      </c>
      <c r="D77" s="241" t="s">
        <v>756</v>
      </c>
      <c r="E77" s="236" t="s">
        <v>136</v>
      </c>
      <c r="F77" s="236" t="s">
        <v>254</v>
      </c>
      <c r="G77" s="236" t="s">
        <v>306</v>
      </c>
      <c r="H77" s="236" t="s">
        <v>307</v>
      </c>
      <c r="I77" s="236" t="s">
        <v>308</v>
      </c>
      <c r="J77" s="236" t="s">
        <v>308</v>
      </c>
      <c r="K77" s="236" t="s">
        <v>309</v>
      </c>
      <c r="L77" s="236" t="s">
        <v>276</v>
      </c>
      <c r="M77" s="236" t="s">
        <v>138</v>
      </c>
      <c r="N77" s="255"/>
      <c r="O77" s="256">
        <v>0</v>
      </c>
      <c r="P77" s="235" t="s">
        <v>277</v>
      </c>
      <c r="Q77" s="236" t="s">
        <v>278</v>
      </c>
      <c r="R77" s="254"/>
      <c r="S77" s="254"/>
      <c r="T77" s="254"/>
      <c r="U77" s="254"/>
      <c r="V77" s="254"/>
      <c r="W77" s="254"/>
      <c r="X77" s="254"/>
      <c r="Y77" s="254"/>
      <c r="Z77" s="254"/>
      <c r="AA77" s="254"/>
      <c r="AB77" s="254"/>
      <c r="AC77" s="254"/>
      <c r="AD77" s="254"/>
      <c r="AE77" s="254"/>
      <c r="AF77" s="254"/>
      <c r="AG77" s="254"/>
      <c r="AH77" s="254"/>
      <c r="AI77" s="254"/>
      <c r="AJ77" s="254"/>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row>
    <row r="78" spans="2:58" x14ac:dyDescent="0.2">
      <c r="B78" s="236">
        <v>11</v>
      </c>
      <c r="C78" s="236" t="s">
        <v>135</v>
      </c>
      <c r="D78" s="241" t="s">
        <v>757</v>
      </c>
      <c r="E78" s="236" t="s">
        <v>136</v>
      </c>
      <c r="F78" s="236" t="s">
        <v>254</v>
      </c>
      <c r="G78" s="236" t="s">
        <v>306</v>
      </c>
      <c r="H78" s="236" t="s">
        <v>307</v>
      </c>
      <c r="I78" s="236" t="s">
        <v>308</v>
      </c>
      <c r="J78" s="236" t="s">
        <v>308</v>
      </c>
      <c r="K78" s="236" t="s">
        <v>309</v>
      </c>
      <c r="L78" s="236" t="s">
        <v>276</v>
      </c>
      <c r="M78" s="236" t="s">
        <v>138</v>
      </c>
      <c r="N78" s="255"/>
      <c r="O78" s="256">
        <v>0</v>
      </c>
      <c r="P78" s="235" t="s">
        <v>277</v>
      </c>
      <c r="Q78" s="236" t="s">
        <v>278</v>
      </c>
      <c r="R78" s="254"/>
      <c r="S78" s="254"/>
      <c r="T78" s="254"/>
      <c r="U78" s="254"/>
      <c r="V78" s="254"/>
      <c r="W78" s="254"/>
      <c r="X78" s="254"/>
      <c r="Y78" s="254"/>
      <c r="Z78" s="254"/>
      <c r="AA78" s="254"/>
      <c r="AB78" s="254"/>
      <c r="AC78" s="254"/>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row>
    <row r="79" spans="2:58" x14ac:dyDescent="0.2">
      <c r="B79" s="236">
        <v>11</v>
      </c>
      <c r="C79" s="236" t="s">
        <v>135</v>
      </c>
      <c r="D79" s="241" t="s">
        <v>758</v>
      </c>
      <c r="E79" s="236" t="s">
        <v>136</v>
      </c>
      <c r="F79" s="236" t="s">
        <v>254</v>
      </c>
      <c r="G79" s="236" t="s">
        <v>306</v>
      </c>
      <c r="H79" s="236" t="s">
        <v>307</v>
      </c>
      <c r="I79" s="236" t="s">
        <v>308</v>
      </c>
      <c r="J79" s="236" t="s">
        <v>308</v>
      </c>
      <c r="K79" s="236" t="s">
        <v>309</v>
      </c>
      <c r="L79" s="236" t="s">
        <v>276</v>
      </c>
      <c r="M79" s="236" t="s">
        <v>138</v>
      </c>
      <c r="N79" s="255"/>
      <c r="O79" s="256">
        <v>6.5178970016759007E-3</v>
      </c>
      <c r="P79" s="235" t="s">
        <v>277</v>
      </c>
      <c r="Q79" s="236" t="s">
        <v>278</v>
      </c>
      <c r="R79" s="254"/>
      <c r="S79" s="254"/>
      <c r="T79" s="254"/>
      <c r="U79" s="254"/>
      <c r="V79" s="254"/>
      <c r="W79" s="254"/>
      <c r="X79" s="254"/>
      <c r="Y79" s="254"/>
      <c r="Z79" s="254"/>
      <c r="AA79" s="254"/>
      <c r="AB79" s="254"/>
      <c r="AC79" s="254"/>
      <c r="AD79" s="254"/>
      <c r="AE79" s="254"/>
      <c r="AF79" s="254"/>
      <c r="AG79" s="254"/>
      <c r="AH79" s="254"/>
      <c r="AI79" s="254"/>
      <c r="AJ79" s="254"/>
      <c r="AK79" s="254"/>
      <c r="AL79" s="254"/>
      <c r="AM79" s="254"/>
      <c r="AN79" s="254"/>
      <c r="AO79" s="254"/>
      <c r="AP79" s="254"/>
      <c r="AQ79" s="254"/>
      <c r="AR79" s="254"/>
      <c r="AS79" s="254"/>
      <c r="AT79" s="254"/>
      <c r="AU79" s="254"/>
      <c r="AV79" s="254"/>
      <c r="AW79" s="254"/>
      <c r="AX79" s="254"/>
      <c r="AY79" s="254"/>
      <c r="AZ79" s="254"/>
      <c r="BA79" s="254"/>
      <c r="BB79" s="254"/>
      <c r="BC79" s="254"/>
      <c r="BD79" s="254"/>
      <c r="BE79" s="254"/>
      <c r="BF79" s="254"/>
    </row>
    <row r="80" spans="2:58" s="266" customFormat="1" x14ac:dyDescent="0.2">
      <c r="B80" s="243">
        <v>12</v>
      </c>
      <c r="C80" s="243" t="s">
        <v>135</v>
      </c>
      <c r="D80" s="261" t="s">
        <v>752</v>
      </c>
      <c r="E80" s="243" t="s">
        <v>136</v>
      </c>
      <c r="F80" s="243" t="s">
        <v>254</v>
      </c>
      <c r="G80" s="243" t="s">
        <v>310</v>
      </c>
      <c r="H80" s="243" t="s">
        <v>135</v>
      </c>
      <c r="I80" s="243" t="s">
        <v>311</v>
      </c>
      <c r="J80" s="243" t="s">
        <v>311</v>
      </c>
      <c r="K80" s="243" t="s">
        <v>275</v>
      </c>
      <c r="L80" s="243" t="s">
        <v>312</v>
      </c>
      <c r="M80" s="243" t="s">
        <v>138</v>
      </c>
      <c r="N80" s="262" t="e">
        <f>O87*$N$563</f>
        <v>#REF!</v>
      </c>
      <c r="O80" s="263">
        <v>0.68097248182775394</v>
      </c>
      <c r="P80" s="264" t="s">
        <v>277</v>
      </c>
      <c r="Q80" s="243" t="s">
        <v>278</v>
      </c>
      <c r="R80" s="265"/>
      <c r="S80" s="265"/>
      <c r="T80" s="265"/>
      <c r="U80" s="265"/>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5"/>
      <c r="BA80" s="265"/>
      <c r="BB80" s="265"/>
      <c r="BC80" s="265"/>
      <c r="BD80" s="265"/>
      <c r="BE80" s="265"/>
      <c r="BF80" s="265"/>
    </row>
    <row r="81" spans="2:58" x14ac:dyDescent="0.2">
      <c r="B81" s="236"/>
      <c r="C81" s="236" t="s">
        <v>135</v>
      </c>
      <c r="D81" s="241" t="s">
        <v>753</v>
      </c>
      <c r="E81" s="236" t="s">
        <v>136</v>
      </c>
      <c r="F81" s="236" t="s">
        <v>254</v>
      </c>
      <c r="G81" s="236" t="s">
        <v>310</v>
      </c>
      <c r="H81" s="236" t="s">
        <v>135</v>
      </c>
      <c r="I81" s="236" t="s">
        <v>311</v>
      </c>
      <c r="J81" s="236" t="s">
        <v>311</v>
      </c>
      <c r="K81" s="236" t="s">
        <v>275</v>
      </c>
      <c r="L81" s="236" t="s">
        <v>312</v>
      </c>
      <c r="M81" s="236" t="s">
        <v>138</v>
      </c>
      <c r="N81" s="255"/>
      <c r="O81" s="256">
        <v>0.14010366977416078</v>
      </c>
      <c r="P81" s="235" t="s">
        <v>277</v>
      </c>
      <c r="Q81" s="236" t="s">
        <v>278</v>
      </c>
      <c r="R81" s="254"/>
      <c r="S81" s="254"/>
      <c r="T81" s="254"/>
      <c r="U81" s="254"/>
      <c r="V81" s="254"/>
      <c r="W81" s="254"/>
      <c r="X81" s="254"/>
      <c r="Y81" s="254"/>
      <c r="Z81" s="254"/>
      <c r="AA81" s="254"/>
      <c r="AB81" s="254"/>
      <c r="AC81" s="254"/>
      <c r="AD81" s="254"/>
      <c r="AE81" s="254"/>
      <c r="AF81" s="254"/>
      <c r="AG81" s="254"/>
      <c r="AH81" s="254"/>
      <c r="AI81" s="254"/>
      <c r="AJ81" s="254"/>
      <c r="AK81" s="254"/>
      <c r="AL81" s="254"/>
      <c r="AM81" s="254"/>
      <c r="AN81" s="254"/>
      <c r="AO81" s="254"/>
      <c r="AP81" s="254"/>
      <c r="AQ81" s="254"/>
      <c r="AR81" s="254"/>
      <c r="AS81" s="254"/>
      <c r="AT81" s="254"/>
      <c r="AU81" s="254"/>
      <c r="AV81" s="254"/>
      <c r="AW81" s="254"/>
      <c r="AX81" s="254"/>
      <c r="AY81" s="254"/>
      <c r="AZ81" s="254"/>
      <c r="BA81" s="254"/>
      <c r="BB81" s="254"/>
      <c r="BC81" s="254"/>
      <c r="BD81" s="254"/>
      <c r="BE81" s="254"/>
      <c r="BF81" s="254"/>
    </row>
    <row r="82" spans="2:58" x14ac:dyDescent="0.2">
      <c r="B82" s="236"/>
      <c r="C82" s="236" t="s">
        <v>135</v>
      </c>
      <c r="D82" s="241" t="s">
        <v>754</v>
      </c>
      <c r="E82" s="236" t="s">
        <v>136</v>
      </c>
      <c r="F82" s="236" t="s">
        <v>254</v>
      </c>
      <c r="G82" s="236" t="s">
        <v>310</v>
      </c>
      <c r="H82" s="236" t="s">
        <v>135</v>
      </c>
      <c r="I82" s="236" t="s">
        <v>311</v>
      </c>
      <c r="J82" s="236" t="s">
        <v>311</v>
      </c>
      <c r="K82" s="236" t="s">
        <v>275</v>
      </c>
      <c r="L82" s="236" t="s">
        <v>312</v>
      </c>
      <c r="M82" s="236" t="s">
        <v>138</v>
      </c>
      <c r="N82" s="255"/>
      <c r="O82" s="256">
        <v>0.52363378371303826</v>
      </c>
      <c r="P82" s="235" t="s">
        <v>277</v>
      </c>
      <c r="Q82" s="236" t="s">
        <v>278</v>
      </c>
      <c r="R82" s="254"/>
      <c r="S82" s="254"/>
      <c r="T82" s="254"/>
      <c r="U82" s="254"/>
      <c r="V82" s="254"/>
      <c r="W82" s="254"/>
      <c r="X82" s="254"/>
      <c r="Y82" s="254"/>
      <c r="Z82" s="254"/>
      <c r="AA82" s="254"/>
      <c r="AB82" s="254"/>
      <c r="AC82" s="254"/>
      <c r="AD82" s="254"/>
      <c r="AE82" s="254"/>
      <c r="AF82" s="254"/>
      <c r="AG82" s="254"/>
      <c r="AH82" s="254"/>
      <c r="AI82" s="254"/>
      <c r="AJ82" s="254"/>
      <c r="AK82" s="254"/>
      <c r="AL82" s="254"/>
      <c r="AM82" s="254"/>
      <c r="AN82" s="254"/>
      <c r="AO82" s="254"/>
      <c r="AP82" s="254"/>
      <c r="AQ82" s="254"/>
      <c r="AR82" s="254"/>
      <c r="AS82" s="254"/>
      <c r="AT82" s="254"/>
      <c r="AU82" s="254"/>
      <c r="AV82" s="254"/>
      <c r="AW82" s="254"/>
      <c r="AX82" s="254"/>
      <c r="AY82" s="254"/>
      <c r="AZ82" s="254"/>
      <c r="BA82" s="254"/>
      <c r="BB82" s="254"/>
      <c r="BC82" s="254"/>
      <c r="BD82" s="254"/>
      <c r="BE82" s="254"/>
      <c r="BF82" s="254"/>
    </row>
    <row r="83" spans="2:58" x14ac:dyDescent="0.2">
      <c r="B83" s="236"/>
      <c r="C83" s="236" t="s">
        <v>135</v>
      </c>
      <c r="D83" s="241" t="s">
        <v>755</v>
      </c>
      <c r="E83" s="236" t="s">
        <v>136</v>
      </c>
      <c r="F83" s="236" t="s">
        <v>254</v>
      </c>
      <c r="G83" s="236" t="s">
        <v>310</v>
      </c>
      <c r="H83" s="236" t="s">
        <v>135</v>
      </c>
      <c r="I83" s="236" t="s">
        <v>311</v>
      </c>
      <c r="J83" s="236" t="s">
        <v>311</v>
      </c>
      <c r="K83" s="236" t="s">
        <v>275</v>
      </c>
      <c r="L83" s="236" t="s">
        <v>312</v>
      </c>
      <c r="M83" s="236" t="s">
        <v>138</v>
      </c>
      <c r="N83" s="255"/>
      <c r="O83" s="256">
        <v>0.35532755122519938</v>
      </c>
      <c r="P83" s="235" t="s">
        <v>277</v>
      </c>
      <c r="Q83" s="236" t="s">
        <v>278</v>
      </c>
      <c r="R83" s="254"/>
      <c r="S83" s="254"/>
      <c r="T83" s="254"/>
      <c r="U83" s="254"/>
      <c r="V83" s="254"/>
      <c r="W83" s="254"/>
      <c r="X83" s="254"/>
      <c r="Y83" s="254"/>
      <c r="Z83" s="254"/>
      <c r="AA83" s="254"/>
      <c r="AB83" s="254"/>
      <c r="AC83" s="254"/>
      <c r="AD83" s="254"/>
      <c r="AE83" s="254"/>
      <c r="AF83" s="254"/>
      <c r="AG83" s="254"/>
      <c r="AH83" s="254"/>
      <c r="AI83" s="254"/>
      <c r="AJ83" s="254"/>
      <c r="AK83" s="254"/>
      <c r="AL83" s="254"/>
      <c r="AM83" s="254"/>
      <c r="AN83" s="254"/>
      <c r="AO83" s="254"/>
      <c r="AP83" s="254"/>
      <c r="AQ83" s="254"/>
      <c r="AR83" s="254"/>
      <c r="AS83" s="254"/>
      <c r="AT83" s="254"/>
      <c r="AU83" s="254"/>
      <c r="AV83" s="254"/>
      <c r="AW83" s="254"/>
      <c r="AX83" s="254"/>
      <c r="AY83" s="254"/>
      <c r="AZ83" s="254"/>
      <c r="BA83" s="254"/>
      <c r="BB83" s="254"/>
      <c r="BC83" s="254"/>
      <c r="BD83" s="254"/>
      <c r="BE83" s="254"/>
      <c r="BF83" s="254"/>
    </row>
    <row r="84" spans="2:58" x14ac:dyDescent="0.2">
      <c r="B84" s="236"/>
      <c r="C84" s="236" t="s">
        <v>135</v>
      </c>
      <c r="D84" s="241" t="s">
        <v>756</v>
      </c>
      <c r="E84" s="236" t="s">
        <v>136</v>
      </c>
      <c r="F84" s="236" t="s">
        <v>254</v>
      </c>
      <c r="G84" s="236" t="s">
        <v>310</v>
      </c>
      <c r="H84" s="236" t="s">
        <v>135</v>
      </c>
      <c r="I84" s="236" t="s">
        <v>311</v>
      </c>
      <c r="J84" s="236" t="s">
        <v>311</v>
      </c>
      <c r="K84" s="236" t="s">
        <v>275</v>
      </c>
      <c r="L84" s="236" t="s">
        <v>312</v>
      </c>
      <c r="M84" s="236" t="s">
        <v>138</v>
      </c>
      <c r="N84" s="255"/>
      <c r="O84" s="256">
        <v>0.30709161491707315</v>
      </c>
      <c r="P84" s="235" t="s">
        <v>277</v>
      </c>
      <c r="Q84" s="236" t="s">
        <v>278</v>
      </c>
      <c r="R84" s="254"/>
      <c r="S84" s="254"/>
      <c r="T84" s="254"/>
      <c r="U84" s="254"/>
      <c r="V84" s="254"/>
      <c r="W84" s="254"/>
      <c r="X84" s="254"/>
      <c r="Y84" s="254"/>
      <c r="Z84" s="254"/>
      <c r="AA84" s="254"/>
      <c r="AB84" s="254"/>
      <c r="AC84" s="254"/>
      <c r="AD84" s="254"/>
      <c r="AE84" s="254"/>
      <c r="AF84" s="254"/>
      <c r="AG84" s="254"/>
      <c r="AH84" s="254"/>
      <c r="AI84" s="254"/>
      <c r="AJ84" s="254"/>
      <c r="AK84" s="254"/>
      <c r="AL84" s="254"/>
      <c r="AM84" s="254"/>
      <c r="AN84" s="254"/>
      <c r="AO84" s="254"/>
      <c r="AP84" s="254"/>
      <c r="AQ84" s="254"/>
      <c r="AR84" s="254"/>
      <c r="AS84" s="254"/>
      <c r="AT84" s="254"/>
      <c r="AU84" s="254"/>
      <c r="AV84" s="254"/>
      <c r="AW84" s="254"/>
      <c r="AX84" s="254"/>
      <c r="AY84" s="254"/>
      <c r="AZ84" s="254"/>
      <c r="BA84" s="254"/>
      <c r="BB84" s="254"/>
      <c r="BC84" s="254"/>
      <c r="BD84" s="254"/>
      <c r="BE84" s="254"/>
      <c r="BF84" s="254"/>
    </row>
    <row r="85" spans="2:58" x14ac:dyDescent="0.2">
      <c r="B85" s="236"/>
      <c r="C85" s="236" t="s">
        <v>135</v>
      </c>
      <c r="D85" s="241" t="s">
        <v>757</v>
      </c>
      <c r="E85" s="236" t="s">
        <v>136</v>
      </c>
      <c r="F85" s="236" t="s">
        <v>254</v>
      </c>
      <c r="G85" s="236" t="s">
        <v>310</v>
      </c>
      <c r="H85" s="236" t="s">
        <v>135</v>
      </c>
      <c r="I85" s="236" t="s">
        <v>311</v>
      </c>
      <c r="J85" s="236" t="s">
        <v>311</v>
      </c>
      <c r="K85" s="236" t="s">
        <v>275</v>
      </c>
      <c r="L85" s="236" t="s">
        <v>312</v>
      </c>
      <c r="M85" s="236" t="s">
        <v>138</v>
      </c>
      <c r="N85" s="255"/>
      <c r="O85" s="256">
        <v>0.3497864131823904</v>
      </c>
      <c r="P85" s="235" t="s">
        <v>277</v>
      </c>
      <c r="Q85" s="236" t="s">
        <v>278</v>
      </c>
      <c r="R85" s="254"/>
      <c r="S85" s="254"/>
      <c r="T85" s="254"/>
      <c r="U85" s="254"/>
      <c r="V85" s="254"/>
      <c r="W85" s="254"/>
      <c r="X85" s="254"/>
      <c r="Y85" s="254"/>
      <c r="Z85" s="254"/>
      <c r="AA85" s="254"/>
      <c r="AB85" s="254"/>
      <c r="AC85" s="254"/>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row>
    <row r="86" spans="2:58" x14ac:dyDescent="0.2">
      <c r="B86" s="236"/>
      <c r="C86" s="236" t="s">
        <v>135</v>
      </c>
      <c r="D86" s="241" t="s">
        <v>758</v>
      </c>
      <c r="E86" s="236" t="s">
        <v>136</v>
      </c>
      <c r="F86" s="236" t="s">
        <v>254</v>
      </c>
      <c r="G86" s="236" t="s">
        <v>310</v>
      </c>
      <c r="H86" s="236" t="s">
        <v>135</v>
      </c>
      <c r="I86" s="236" t="s">
        <v>311</v>
      </c>
      <c r="J86" s="236" t="s">
        <v>311</v>
      </c>
      <c r="K86" s="236" t="s">
        <v>275</v>
      </c>
      <c r="L86" s="236" t="s">
        <v>312</v>
      </c>
      <c r="M86" s="236" t="s">
        <v>138</v>
      </c>
      <c r="N86" s="255"/>
      <c r="O86" s="256">
        <v>0.14917104928536407</v>
      </c>
      <c r="P86" s="235" t="s">
        <v>277</v>
      </c>
      <c r="Q86" s="236" t="s">
        <v>278</v>
      </c>
      <c r="R86" s="254"/>
      <c r="S86" s="254"/>
      <c r="T86" s="254"/>
      <c r="U86" s="254"/>
      <c r="V86" s="254"/>
      <c r="W86" s="254"/>
      <c r="X86" s="254"/>
      <c r="Y86" s="254"/>
      <c r="Z86" s="254"/>
      <c r="AA86" s="254"/>
      <c r="AB86" s="254"/>
      <c r="AC86" s="254"/>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4"/>
      <c r="BE86" s="254"/>
      <c r="BF86" s="254"/>
    </row>
    <row r="87" spans="2:58" x14ac:dyDescent="0.2">
      <c r="B87" s="236">
        <v>13</v>
      </c>
      <c r="C87" s="236" t="s">
        <v>135</v>
      </c>
      <c r="D87" s="238" t="s">
        <v>752</v>
      </c>
      <c r="E87" s="236" t="s">
        <v>136</v>
      </c>
      <c r="F87" s="236" t="s">
        <v>254</v>
      </c>
      <c r="G87" s="236" t="s">
        <v>313</v>
      </c>
      <c r="H87" s="236" t="s">
        <v>135</v>
      </c>
      <c r="I87" s="236" t="s">
        <v>314</v>
      </c>
      <c r="J87" s="236" t="s">
        <v>314</v>
      </c>
      <c r="K87" s="236" t="s">
        <v>312</v>
      </c>
      <c r="L87" s="236" t="s">
        <v>276</v>
      </c>
      <c r="M87" s="236" t="s">
        <v>138</v>
      </c>
      <c r="N87" s="255" t="e">
        <f>O94*$N$563</f>
        <v>#REF!</v>
      </c>
      <c r="O87" s="256">
        <v>1.7626194987112178E-2</v>
      </c>
      <c r="P87" s="235" t="s">
        <v>277</v>
      </c>
      <c r="Q87" s="236" t="s">
        <v>278</v>
      </c>
      <c r="R87" s="254"/>
      <c r="S87" s="254"/>
      <c r="T87" s="254"/>
      <c r="U87" s="254"/>
      <c r="V87" s="254"/>
      <c r="W87" s="254"/>
      <c r="X87" s="254"/>
      <c r="Y87" s="254"/>
      <c r="Z87" s="254"/>
      <c r="AA87" s="254"/>
      <c r="AB87" s="254"/>
      <c r="AC87" s="254"/>
      <c r="AD87" s="254"/>
      <c r="AE87" s="254"/>
      <c r="AF87" s="254"/>
      <c r="AG87" s="254"/>
      <c r="AH87" s="254"/>
      <c r="AI87" s="254"/>
      <c r="AJ87" s="254"/>
      <c r="AK87" s="254"/>
      <c r="AL87" s="254"/>
      <c r="AM87" s="254"/>
      <c r="AN87" s="254"/>
      <c r="AO87" s="254"/>
      <c r="AP87" s="254"/>
      <c r="AQ87" s="254"/>
      <c r="AR87" s="254"/>
      <c r="AS87" s="254"/>
      <c r="AT87" s="254"/>
      <c r="AU87" s="254"/>
      <c r="AV87" s="254"/>
      <c r="AW87" s="254"/>
      <c r="AX87" s="254"/>
      <c r="AY87" s="254"/>
      <c r="AZ87" s="254"/>
      <c r="BA87" s="254"/>
      <c r="BB87" s="254"/>
      <c r="BC87" s="254"/>
      <c r="BD87" s="254"/>
      <c r="BE87" s="254"/>
      <c r="BF87" s="254"/>
    </row>
    <row r="88" spans="2:58" x14ac:dyDescent="0.2">
      <c r="B88" s="236"/>
      <c r="C88" s="236" t="s">
        <v>135</v>
      </c>
      <c r="D88" s="241" t="s">
        <v>753</v>
      </c>
      <c r="E88" s="236" t="s">
        <v>136</v>
      </c>
      <c r="F88" s="236" t="s">
        <v>254</v>
      </c>
      <c r="G88" s="236" t="s">
        <v>313</v>
      </c>
      <c r="H88" s="236" t="s">
        <v>135</v>
      </c>
      <c r="I88" s="236" t="s">
        <v>314</v>
      </c>
      <c r="J88" s="236" t="s">
        <v>314</v>
      </c>
      <c r="K88" s="236" t="s">
        <v>312</v>
      </c>
      <c r="L88" s="236" t="s">
        <v>276</v>
      </c>
      <c r="M88" s="236" t="s">
        <v>138</v>
      </c>
      <c r="N88" s="255"/>
      <c r="O88" s="256">
        <v>2.6784366093056088E-3</v>
      </c>
      <c r="P88" s="235" t="s">
        <v>277</v>
      </c>
      <c r="Q88" s="236" t="s">
        <v>278</v>
      </c>
      <c r="R88" s="254"/>
      <c r="S88" s="254"/>
      <c r="T88" s="254"/>
      <c r="U88" s="254"/>
      <c r="V88" s="254"/>
      <c r="W88" s="254"/>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54"/>
      <c r="AT88" s="254"/>
      <c r="AU88" s="254"/>
      <c r="AV88" s="254"/>
      <c r="AW88" s="254"/>
      <c r="AX88" s="254"/>
      <c r="AY88" s="254"/>
      <c r="AZ88" s="254"/>
      <c r="BA88" s="254"/>
      <c r="BB88" s="254"/>
      <c r="BC88" s="254"/>
      <c r="BD88" s="254"/>
      <c r="BE88" s="254"/>
      <c r="BF88" s="254"/>
    </row>
    <row r="89" spans="2:58" x14ac:dyDescent="0.2">
      <c r="B89" s="236"/>
      <c r="C89" s="236" t="s">
        <v>135</v>
      </c>
      <c r="D89" s="241" t="s">
        <v>754</v>
      </c>
      <c r="E89" s="236" t="s">
        <v>136</v>
      </c>
      <c r="F89" s="236" t="s">
        <v>254</v>
      </c>
      <c r="G89" s="236" t="s">
        <v>313</v>
      </c>
      <c r="H89" s="236" t="s">
        <v>135</v>
      </c>
      <c r="I89" s="236" t="s">
        <v>314</v>
      </c>
      <c r="J89" s="236" t="s">
        <v>314</v>
      </c>
      <c r="K89" s="236" t="s">
        <v>312</v>
      </c>
      <c r="L89" s="236" t="s">
        <v>276</v>
      </c>
      <c r="M89" s="236" t="s">
        <v>138</v>
      </c>
      <c r="N89" s="255"/>
      <c r="O89" s="256">
        <v>0.11010731290771818</v>
      </c>
      <c r="P89" s="235" t="s">
        <v>277</v>
      </c>
      <c r="Q89" s="236" t="s">
        <v>278</v>
      </c>
      <c r="R89" s="254"/>
      <c r="S89" s="254"/>
      <c r="T89" s="254"/>
      <c r="U89" s="254"/>
      <c r="V89" s="254"/>
      <c r="W89" s="254"/>
      <c r="X89" s="254"/>
      <c r="Y89" s="254"/>
      <c r="Z89" s="254"/>
      <c r="AA89" s="254"/>
      <c r="AB89" s="254"/>
      <c r="AC89" s="254"/>
      <c r="AD89" s="254"/>
      <c r="AE89" s="254"/>
      <c r="AF89" s="254"/>
      <c r="AG89" s="254"/>
      <c r="AH89" s="254"/>
      <c r="AI89" s="254"/>
      <c r="AJ89" s="254"/>
      <c r="AK89" s="254"/>
      <c r="AL89" s="254"/>
      <c r="AM89" s="254"/>
      <c r="AN89" s="254"/>
      <c r="AO89" s="254"/>
      <c r="AP89" s="254"/>
      <c r="AQ89" s="254"/>
      <c r="AR89" s="254"/>
      <c r="AS89" s="254"/>
      <c r="AT89" s="254"/>
      <c r="AU89" s="254"/>
      <c r="AV89" s="254"/>
      <c r="AW89" s="254"/>
      <c r="AX89" s="254"/>
      <c r="AY89" s="254"/>
      <c r="AZ89" s="254"/>
      <c r="BA89" s="254"/>
      <c r="BB89" s="254"/>
      <c r="BC89" s="254"/>
      <c r="BD89" s="254"/>
      <c r="BE89" s="254"/>
      <c r="BF89" s="254"/>
    </row>
    <row r="90" spans="2:58" x14ac:dyDescent="0.2">
      <c r="B90" s="236"/>
      <c r="C90" s="236" t="s">
        <v>135</v>
      </c>
      <c r="D90" s="241" t="s">
        <v>755</v>
      </c>
      <c r="E90" s="236" t="s">
        <v>136</v>
      </c>
      <c r="F90" s="236" t="s">
        <v>254</v>
      </c>
      <c r="G90" s="236" t="s">
        <v>313</v>
      </c>
      <c r="H90" s="236" t="s">
        <v>135</v>
      </c>
      <c r="I90" s="236" t="s">
        <v>314</v>
      </c>
      <c r="J90" s="236" t="s">
        <v>314</v>
      </c>
      <c r="K90" s="236" t="s">
        <v>312</v>
      </c>
      <c r="L90" s="236" t="s">
        <v>276</v>
      </c>
      <c r="M90" s="236" t="s">
        <v>138</v>
      </c>
      <c r="N90" s="255"/>
      <c r="O90" s="256">
        <v>6.7068526589044771E-3</v>
      </c>
      <c r="P90" s="235" t="s">
        <v>277</v>
      </c>
      <c r="Q90" s="236" t="s">
        <v>278</v>
      </c>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254"/>
      <c r="AW90" s="254"/>
      <c r="AX90" s="254"/>
      <c r="AY90" s="254"/>
      <c r="AZ90" s="254"/>
      <c r="BA90" s="254"/>
      <c r="BB90" s="254"/>
      <c r="BC90" s="254"/>
      <c r="BD90" s="254"/>
      <c r="BE90" s="254"/>
      <c r="BF90" s="254"/>
    </row>
    <row r="91" spans="2:58" x14ac:dyDescent="0.2">
      <c r="B91" s="236"/>
      <c r="C91" s="236" t="s">
        <v>135</v>
      </c>
      <c r="D91" s="241" t="s">
        <v>756</v>
      </c>
      <c r="E91" s="236" t="s">
        <v>136</v>
      </c>
      <c r="F91" s="236" t="s">
        <v>254</v>
      </c>
      <c r="G91" s="236" t="s">
        <v>313</v>
      </c>
      <c r="H91" s="236" t="s">
        <v>135</v>
      </c>
      <c r="I91" s="236" t="s">
        <v>314</v>
      </c>
      <c r="J91" s="236" t="s">
        <v>314</v>
      </c>
      <c r="K91" s="236" t="s">
        <v>312</v>
      </c>
      <c r="L91" s="236" t="s">
        <v>276</v>
      </c>
      <c r="M91" s="236" t="s">
        <v>138</v>
      </c>
      <c r="N91" s="255"/>
      <c r="O91" s="256">
        <v>7.4936869328288247E-2</v>
      </c>
      <c r="P91" s="235" t="s">
        <v>277</v>
      </c>
      <c r="Q91" s="236" t="s">
        <v>278</v>
      </c>
      <c r="R91" s="254"/>
      <c r="S91" s="254"/>
      <c r="T91" s="254"/>
      <c r="U91" s="254"/>
      <c r="V91" s="254"/>
      <c r="W91" s="254"/>
      <c r="X91" s="254"/>
      <c r="Y91" s="254"/>
      <c r="Z91" s="254"/>
      <c r="AA91" s="254"/>
      <c r="AB91" s="254"/>
      <c r="AC91" s="254"/>
      <c r="AD91" s="254"/>
      <c r="AE91" s="254"/>
      <c r="AF91" s="254"/>
      <c r="AG91" s="254"/>
      <c r="AH91" s="254"/>
      <c r="AI91" s="254"/>
      <c r="AJ91" s="254"/>
      <c r="AK91" s="254"/>
      <c r="AL91" s="254"/>
      <c r="AM91" s="254"/>
      <c r="AN91" s="254"/>
      <c r="AO91" s="254"/>
      <c r="AP91" s="254"/>
      <c r="AQ91" s="254"/>
      <c r="AR91" s="254"/>
      <c r="AS91" s="254"/>
      <c r="AT91" s="254"/>
      <c r="AU91" s="254"/>
      <c r="AV91" s="254"/>
      <c r="AW91" s="254"/>
      <c r="AX91" s="254"/>
      <c r="AY91" s="254"/>
      <c r="AZ91" s="254"/>
      <c r="BA91" s="254"/>
      <c r="BB91" s="254"/>
      <c r="BC91" s="254"/>
      <c r="BD91" s="254"/>
      <c r="BE91" s="254"/>
      <c r="BF91" s="254"/>
    </row>
    <row r="92" spans="2:58" x14ac:dyDescent="0.2">
      <c r="B92" s="236"/>
      <c r="C92" s="236" t="s">
        <v>135</v>
      </c>
      <c r="D92" s="241" t="s">
        <v>757</v>
      </c>
      <c r="E92" s="236" t="s">
        <v>136</v>
      </c>
      <c r="F92" s="236" t="s">
        <v>254</v>
      </c>
      <c r="G92" s="236" t="s">
        <v>313</v>
      </c>
      <c r="H92" s="236" t="s">
        <v>135</v>
      </c>
      <c r="I92" s="236" t="s">
        <v>314</v>
      </c>
      <c r="J92" s="236" t="s">
        <v>314</v>
      </c>
      <c r="K92" s="236" t="s">
        <v>312</v>
      </c>
      <c r="L92" s="236" t="s">
        <v>276</v>
      </c>
      <c r="M92" s="236" t="s">
        <v>138</v>
      </c>
      <c r="N92" s="255"/>
      <c r="O92" s="256">
        <v>0.12932844902589716</v>
      </c>
      <c r="P92" s="235" t="s">
        <v>277</v>
      </c>
      <c r="Q92" s="236" t="s">
        <v>278</v>
      </c>
      <c r="R92" s="254"/>
      <c r="S92" s="254"/>
      <c r="T92" s="254"/>
      <c r="U92" s="254"/>
      <c r="V92" s="254"/>
      <c r="W92" s="254"/>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54"/>
      <c r="AT92" s="254"/>
      <c r="AU92" s="254"/>
      <c r="AV92" s="254"/>
      <c r="AW92" s="254"/>
      <c r="AX92" s="254"/>
      <c r="AY92" s="254"/>
      <c r="AZ92" s="254"/>
      <c r="BA92" s="254"/>
      <c r="BB92" s="254"/>
      <c r="BC92" s="254"/>
      <c r="BD92" s="254"/>
      <c r="BE92" s="254"/>
      <c r="BF92" s="254"/>
    </row>
    <row r="93" spans="2:58" x14ac:dyDescent="0.2">
      <c r="B93" s="236"/>
      <c r="C93" s="236" t="s">
        <v>135</v>
      </c>
      <c r="D93" s="241" t="s">
        <v>758</v>
      </c>
      <c r="E93" s="236" t="s">
        <v>136</v>
      </c>
      <c r="F93" s="236" t="s">
        <v>254</v>
      </c>
      <c r="G93" s="236" t="s">
        <v>313</v>
      </c>
      <c r="H93" s="236" t="s">
        <v>135</v>
      </c>
      <c r="I93" s="236" t="s">
        <v>314</v>
      </c>
      <c r="J93" s="236" t="s">
        <v>314</v>
      </c>
      <c r="K93" s="236" t="s">
        <v>312</v>
      </c>
      <c r="L93" s="236" t="s">
        <v>276</v>
      </c>
      <c r="M93" s="236" t="s">
        <v>138</v>
      </c>
      <c r="N93" s="255"/>
      <c r="O93" s="256">
        <v>1.1075565067365326E-2</v>
      </c>
      <c r="P93" s="235" t="s">
        <v>277</v>
      </c>
      <c r="Q93" s="236" t="s">
        <v>278</v>
      </c>
      <c r="R93" s="254"/>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54"/>
      <c r="AT93" s="254"/>
      <c r="AU93" s="254"/>
      <c r="AV93" s="254"/>
      <c r="AW93" s="254"/>
      <c r="AX93" s="254"/>
      <c r="AY93" s="254"/>
      <c r="AZ93" s="254"/>
      <c r="BA93" s="254"/>
      <c r="BB93" s="254"/>
      <c r="BC93" s="254"/>
      <c r="BD93" s="254"/>
      <c r="BE93" s="254"/>
      <c r="BF93" s="254"/>
    </row>
    <row r="94" spans="2:58" x14ac:dyDescent="0.2">
      <c r="B94" s="236">
        <v>14</v>
      </c>
      <c r="C94" s="236" t="s">
        <v>135</v>
      </c>
      <c r="D94" s="238" t="s">
        <v>752</v>
      </c>
      <c r="E94" s="236" t="s">
        <v>136</v>
      </c>
      <c r="F94" s="236" t="s">
        <v>254</v>
      </c>
      <c r="G94" s="236" t="s">
        <v>315</v>
      </c>
      <c r="H94" s="236" t="s">
        <v>315</v>
      </c>
      <c r="I94" s="236" t="s">
        <v>316</v>
      </c>
      <c r="J94" s="236" t="s">
        <v>316</v>
      </c>
      <c r="K94" s="236" t="s">
        <v>317</v>
      </c>
      <c r="L94" s="236" t="s">
        <v>318</v>
      </c>
      <c r="M94" s="236" t="s">
        <v>138</v>
      </c>
      <c r="N94" s="255" t="e">
        <f>O101*$N$563</f>
        <v>#REF!</v>
      </c>
      <c r="O94" s="256">
        <v>0</v>
      </c>
      <c r="P94" s="235" t="s">
        <v>277</v>
      </c>
      <c r="Q94" s="236" t="s">
        <v>278</v>
      </c>
      <c r="R94" s="254"/>
      <c r="S94" s="254"/>
      <c r="T94" s="254"/>
      <c r="U94" s="254"/>
      <c r="V94" s="254"/>
      <c r="W94" s="254"/>
      <c r="X94" s="254"/>
      <c r="Y94" s="254"/>
      <c r="Z94" s="254"/>
      <c r="AA94" s="254"/>
      <c r="AB94" s="254"/>
      <c r="AC94" s="254"/>
      <c r="AD94" s="254"/>
      <c r="AE94" s="254"/>
      <c r="AF94" s="254"/>
      <c r="AG94" s="254"/>
      <c r="AH94" s="254"/>
      <c r="AI94" s="254"/>
      <c r="AJ94" s="254"/>
      <c r="AK94" s="254"/>
      <c r="AL94" s="254"/>
      <c r="AM94" s="254"/>
      <c r="AN94" s="254"/>
      <c r="AO94" s="254"/>
      <c r="AP94" s="254"/>
      <c r="AQ94" s="254"/>
      <c r="AR94" s="254"/>
      <c r="AS94" s="254"/>
      <c r="AT94" s="254"/>
      <c r="AU94" s="254"/>
      <c r="AV94" s="254"/>
      <c r="AW94" s="254"/>
      <c r="AX94" s="254"/>
      <c r="AY94" s="254"/>
      <c r="AZ94" s="254"/>
      <c r="BA94" s="254"/>
      <c r="BB94" s="254"/>
      <c r="BC94" s="254"/>
      <c r="BD94" s="254"/>
      <c r="BE94" s="254"/>
      <c r="BF94" s="254"/>
    </row>
    <row r="95" spans="2:58" x14ac:dyDescent="0.2">
      <c r="B95" s="236"/>
      <c r="C95" s="236" t="s">
        <v>135</v>
      </c>
      <c r="D95" s="241" t="s">
        <v>753</v>
      </c>
      <c r="E95" s="236" t="s">
        <v>136</v>
      </c>
      <c r="F95" s="236" t="s">
        <v>254</v>
      </c>
      <c r="G95" s="236" t="s">
        <v>315</v>
      </c>
      <c r="H95" s="236" t="s">
        <v>315</v>
      </c>
      <c r="I95" s="236" t="s">
        <v>316</v>
      </c>
      <c r="J95" s="236" t="s">
        <v>316</v>
      </c>
      <c r="K95" s="236" t="s">
        <v>317</v>
      </c>
      <c r="L95" s="236" t="s">
        <v>318</v>
      </c>
      <c r="M95" s="236" t="s">
        <v>138</v>
      </c>
      <c r="N95" s="255"/>
      <c r="O95" s="256">
        <v>0</v>
      </c>
      <c r="P95" s="235" t="s">
        <v>277</v>
      </c>
      <c r="Q95" s="236" t="s">
        <v>278</v>
      </c>
      <c r="R95" s="254"/>
      <c r="S95" s="254"/>
      <c r="T95" s="254"/>
      <c r="U95" s="254"/>
      <c r="V95" s="254"/>
      <c r="W95" s="254"/>
      <c r="X95" s="254"/>
      <c r="Y95" s="254"/>
      <c r="Z95" s="254"/>
      <c r="AA95" s="254"/>
      <c r="AB95" s="254"/>
      <c r="AC95" s="254"/>
      <c r="AD95" s="254"/>
      <c r="AE95" s="254"/>
      <c r="AF95" s="254"/>
      <c r="AG95" s="254"/>
      <c r="AH95" s="254"/>
      <c r="AI95" s="254"/>
      <c r="AJ95" s="254"/>
      <c r="AK95" s="254"/>
      <c r="AL95" s="254"/>
      <c r="AM95" s="254"/>
      <c r="AN95" s="254"/>
      <c r="AO95" s="254"/>
      <c r="AP95" s="254"/>
      <c r="AQ95" s="254"/>
      <c r="AR95" s="254"/>
      <c r="AS95" s="254"/>
      <c r="AT95" s="254"/>
      <c r="AU95" s="254"/>
      <c r="AV95" s="254"/>
      <c r="AW95" s="254"/>
      <c r="AX95" s="254"/>
      <c r="AY95" s="254"/>
      <c r="AZ95" s="254"/>
      <c r="BA95" s="254"/>
      <c r="BB95" s="254"/>
      <c r="BC95" s="254"/>
      <c r="BD95" s="254"/>
      <c r="BE95" s="254"/>
      <c r="BF95" s="254"/>
    </row>
    <row r="96" spans="2:58" x14ac:dyDescent="0.2">
      <c r="B96" s="236"/>
      <c r="C96" s="236" t="s">
        <v>135</v>
      </c>
      <c r="D96" s="241" t="s">
        <v>754</v>
      </c>
      <c r="E96" s="236" t="s">
        <v>136</v>
      </c>
      <c r="F96" s="236" t="s">
        <v>254</v>
      </c>
      <c r="G96" s="236" t="s">
        <v>315</v>
      </c>
      <c r="H96" s="236" t="s">
        <v>315</v>
      </c>
      <c r="I96" s="236" t="s">
        <v>316</v>
      </c>
      <c r="J96" s="236" t="s">
        <v>316</v>
      </c>
      <c r="K96" s="236" t="s">
        <v>317</v>
      </c>
      <c r="L96" s="236" t="s">
        <v>318</v>
      </c>
      <c r="M96" s="236" t="s">
        <v>138</v>
      </c>
      <c r="N96" s="255"/>
      <c r="O96" s="256">
        <v>0</v>
      </c>
      <c r="P96" s="235" t="s">
        <v>277</v>
      </c>
      <c r="Q96" s="236" t="s">
        <v>278</v>
      </c>
      <c r="R96" s="254"/>
      <c r="S96" s="254"/>
      <c r="T96" s="254"/>
      <c r="U96" s="254"/>
      <c r="V96" s="254"/>
      <c r="W96" s="254"/>
      <c r="X96" s="254"/>
      <c r="Y96" s="254"/>
      <c r="Z96" s="254"/>
      <c r="AA96" s="254"/>
      <c r="AB96" s="254"/>
      <c r="AC96" s="254"/>
      <c r="AD96" s="254"/>
      <c r="AE96" s="254"/>
      <c r="AF96" s="254"/>
      <c r="AG96" s="254"/>
      <c r="AH96" s="254"/>
      <c r="AI96" s="254"/>
      <c r="AJ96" s="254"/>
      <c r="AK96" s="254"/>
      <c r="AL96" s="254"/>
      <c r="AM96" s="254"/>
      <c r="AN96" s="254"/>
      <c r="AO96" s="254"/>
      <c r="AP96" s="254"/>
      <c r="AQ96" s="254"/>
      <c r="AR96" s="254"/>
      <c r="AS96" s="254"/>
      <c r="AT96" s="254"/>
      <c r="AU96" s="254"/>
      <c r="AV96" s="254"/>
      <c r="AW96" s="254"/>
      <c r="AX96" s="254"/>
      <c r="AY96" s="254"/>
      <c r="AZ96" s="254"/>
      <c r="BA96" s="254"/>
      <c r="BB96" s="254"/>
      <c r="BC96" s="254"/>
      <c r="BD96" s="254"/>
      <c r="BE96" s="254"/>
      <c r="BF96" s="254"/>
    </row>
    <row r="97" spans="2:58" x14ac:dyDescent="0.2">
      <c r="B97" s="236"/>
      <c r="C97" s="236" t="s">
        <v>135</v>
      </c>
      <c r="D97" s="241" t="s">
        <v>755</v>
      </c>
      <c r="E97" s="236" t="s">
        <v>136</v>
      </c>
      <c r="F97" s="236" t="s">
        <v>254</v>
      </c>
      <c r="G97" s="236" t="s">
        <v>315</v>
      </c>
      <c r="H97" s="236" t="s">
        <v>315</v>
      </c>
      <c r="I97" s="236" t="s">
        <v>316</v>
      </c>
      <c r="J97" s="236" t="s">
        <v>316</v>
      </c>
      <c r="K97" s="236" t="s">
        <v>317</v>
      </c>
      <c r="L97" s="236" t="s">
        <v>318</v>
      </c>
      <c r="M97" s="236" t="s">
        <v>138</v>
      </c>
      <c r="N97" s="255"/>
      <c r="O97" s="256">
        <v>0</v>
      </c>
      <c r="P97" s="235" t="s">
        <v>277</v>
      </c>
      <c r="Q97" s="236" t="s">
        <v>278</v>
      </c>
      <c r="R97" s="254"/>
      <c r="S97" s="254"/>
      <c r="T97" s="254"/>
      <c r="U97" s="254"/>
      <c r="V97" s="254"/>
      <c r="W97" s="254"/>
      <c r="X97" s="254"/>
      <c r="Y97" s="254"/>
      <c r="Z97" s="254"/>
      <c r="AA97" s="254"/>
      <c r="AB97" s="254"/>
      <c r="AC97" s="254"/>
      <c r="AD97" s="254"/>
      <c r="AE97" s="254"/>
      <c r="AF97" s="254"/>
      <c r="AG97" s="254"/>
      <c r="AH97" s="254"/>
      <c r="AI97" s="254"/>
      <c r="AJ97" s="254"/>
      <c r="AK97" s="254"/>
      <c r="AL97" s="254"/>
      <c r="AM97" s="254"/>
      <c r="AN97" s="254"/>
      <c r="AO97" s="254"/>
      <c r="AP97" s="254"/>
      <c r="AQ97" s="254"/>
      <c r="AR97" s="254"/>
      <c r="AS97" s="254"/>
      <c r="AT97" s="254"/>
      <c r="AU97" s="254"/>
      <c r="AV97" s="254"/>
      <c r="AW97" s="254"/>
      <c r="AX97" s="254"/>
      <c r="AY97" s="254"/>
      <c r="AZ97" s="254"/>
      <c r="BA97" s="254"/>
      <c r="BB97" s="254"/>
      <c r="BC97" s="254"/>
      <c r="BD97" s="254"/>
      <c r="BE97" s="254"/>
      <c r="BF97" s="254"/>
    </row>
    <row r="98" spans="2:58" x14ac:dyDescent="0.2">
      <c r="B98" s="236"/>
      <c r="C98" s="236" t="s">
        <v>135</v>
      </c>
      <c r="D98" s="241" t="s">
        <v>756</v>
      </c>
      <c r="E98" s="236" t="s">
        <v>136</v>
      </c>
      <c r="F98" s="236" t="s">
        <v>254</v>
      </c>
      <c r="G98" s="236" t="s">
        <v>315</v>
      </c>
      <c r="H98" s="236" t="s">
        <v>315</v>
      </c>
      <c r="I98" s="236" t="s">
        <v>316</v>
      </c>
      <c r="J98" s="236" t="s">
        <v>316</v>
      </c>
      <c r="K98" s="236" t="s">
        <v>317</v>
      </c>
      <c r="L98" s="236" t="s">
        <v>318</v>
      </c>
      <c r="M98" s="236" t="s">
        <v>138</v>
      </c>
      <c r="N98" s="255"/>
      <c r="O98" s="256">
        <v>0</v>
      </c>
      <c r="P98" s="235" t="s">
        <v>277</v>
      </c>
      <c r="Q98" s="236" t="s">
        <v>278</v>
      </c>
      <c r="R98" s="254"/>
      <c r="S98" s="254"/>
      <c r="T98" s="254"/>
      <c r="U98" s="254"/>
      <c r="V98" s="254"/>
      <c r="W98" s="254"/>
      <c r="X98" s="254"/>
      <c r="Y98" s="254"/>
      <c r="Z98" s="254"/>
      <c r="AA98" s="254"/>
      <c r="AB98" s="254"/>
      <c r="AC98" s="254"/>
      <c r="AD98" s="254"/>
      <c r="AE98" s="254"/>
      <c r="AF98" s="254"/>
      <c r="AG98" s="254"/>
      <c r="AH98" s="254"/>
      <c r="AI98" s="254"/>
      <c r="AJ98" s="254"/>
      <c r="AK98" s="254"/>
      <c r="AL98" s="254"/>
      <c r="AM98" s="254"/>
      <c r="AN98" s="254"/>
      <c r="AO98" s="254"/>
      <c r="AP98" s="254"/>
      <c r="AQ98" s="254"/>
      <c r="AR98" s="254"/>
      <c r="AS98" s="254"/>
      <c r="AT98" s="254"/>
      <c r="AU98" s="254"/>
      <c r="AV98" s="254"/>
      <c r="AW98" s="254"/>
      <c r="AX98" s="254"/>
      <c r="AY98" s="254"/>
      <c r="AZ98" s="254"/>
      <c r="BA98" s="254"/>
      <c r="BB98" s="254"/>
      <c r="BC98" s="254"/>
      <c r="BD98" s="254"/>
      <c r="BE98" s="254"/>
      <c r="BF98" s="254"/>
    </row>
    <row r="99" spans="2:58" x14ac:dyDescent="0.2">
      <c r="B99" s="236"/>
      <c r="C99" s="236" t="s">
        <v>135</v>
      </c>
      <c r="D99" s="241" t="s">
        <v>757</v>
      </c>
      <c r="E99" s="236" t="s">
        <v>136</v>
      </c>
      <c r="F99" s="236" t="s">
        <v>254</v>
      </c>
      <c r="G99" s="236" t="s">
        <v>315</v>
      </c>
      <c r="H99" s="236" t="s">
        <v>315</v>
      </c>
      <c r="I99" s="236" t="s">
        <v>316</v>
      </c>
      <c r="J99" s="236" t="s">
        <v>316</v>
      </c>
      <c r="K99" s="236" t="s">
        <v>317</v>
      </c>
      <c r="L99" s="236" t="s">
        <v>318</v>
      </c>
      <c r="M99" s="236" t="s">
        <v>138</v>
      </c>
      <c r="N99" s="255"/>
      <c r="O99" s="256">
        <v>0</v>
      </c>
      <c r="P99" s="235" t="s">
        <v>277</v>
      </c>
      <c r="Q99" s="236" t="s">
        <v>278</v>
      </c>
      <c r="R99" s="254"/>
      <c r="S99" s="254"/>
      <c r="T99" s="254"/>
      <c r="U99" s="254"/>
      <c r="V99" s="254"/>
      <c r="W99" s="254"/>
      <c r="X99" s="254"/>
      <c r="Y99" s="254"/>
      <c r="Z99" s="254"/>
      <c r="AA99" s="254"/>
      <c r="AB99" s="254"/>
      <c r="AC99" s="254"/>
      <c r="AD99" s="254"/>
      <c r="AE99" s="254"/>
      <c r="AF99" s="254"/>
      <c r="AG99" s="254"/>
      <c r="AH99" s="254"/>
      <c r="AI99" s="254"/>
      <c r="AJ99" s="254"/>
      <c r="AK99" s="254"/>
      <c r="AL99" s="254"/>
      <c r="AM99" s="254"/>
      <c r="AN99" s="254"/>
      <c r="AO99" s="254"/>
      <c r="AP99" s="254"/>
      <c r="AQ99" s="254"/>
      <c r="AR99" s="254"/>
      <c r="AS99" s="254"/>
      <c r="AT99" s="254"/>
      <c r="AU99" s="254"/>
      <c r="AV99" s="254"/>
      <c r="AW99" s="254"/>
      <c r="AX99" s="254"/>
      <c r="AY99" s="254"/>
      <c r="AZ99" s="254"/>
      <c r="BA99" s="254"/>
      <c r="BB99" s="254"/>
      <c r="BC99" s="254"/>
      <c r="BD99" s="254"/>
      <c r="BE99" s="254"/>
      <c r="BF99" s="254"/>
    </row>
    <row r="100" spans="2:58" x14ac:dyDescent="0.2">
      <c r="B100" s="236"/>
      <c r="C100" s="236" t="s">
        <v>135</v>
      </c>
      <c r="D100" s="241" t="s">
        <v>758</v>
      </c>
      <c r="E100" s="236" t="s">
        <v>136</v>
      </c>
      <c r="F100" s="236" t="s">
        <v>254</v>
      </c>
      <c r="G100" s="236" t="s">
        <v>315</v>
      </c>
      <c r="H100" s="236" t="s">
        <v>315</v>
      </c>
      <c r="I100" s="236" t="s">
        <v>316</v>
      </c>
      <c r="J100" s="236" t="s">
        <v>316</v>
      </c>
      <c r="K100" s="236" t="s">
        <v>317</v>
      </c>
      <c r="L100" s="236" t="s">
        <v>318</v>
      </c>
      <c r="M100" s="236" t="s">
        <v>138</v>
      </c>
      <c r="N100" s="255"/>
      <c r="O100" s="256">
        <v>1.4293633775605045E-4</v>
      </c>
      <c r="P100" s="235" t="s">
        <v>277</v>
      </c>
      <c r="Q100" s="236" t="s">
        <v>278</v>
      </c>
      <c r="R100" s="254"/>
      <c r="S100" s="254"/>
      <c r="T100" s="254"/>
      <c r="U100" s="254"/>
      <c r="V100" s="254"/>
      <c r="W100" s="254"/>
      <c r="X100" s="254"/>
      <c r="Y100" s="254"/>
      <c r="Z100" s="254"/>
      <c r="AA100" s="254"/>
      <c r="AB100" s="254"/>
      <c r="AC100" s="254"/>
      <c r="AD100" s="254"/>
      <c r="AE100" s="254"/>
      <c r="AF100" s="254"/>
      <c r="AG100" s="254"/>
      <c r="AH100" s="254"/>
      <c r="AI100" s="254"/>
      <c r="AJ100" s="254"/>
      <c r="AK100" s="254"/>
      <c r="AL100" s="254"/>
      <c r="AM100" s="254"/>
      <c r="AN100" s="254"/>
      <c r="AO100" s="254"/>
      <c r="AP100" s="254"/>
      <c r="AQ100" s="254"/>
      <c r="AR100" s="254"/>
      <c r="AS100" s="254"/>
      <c r="AT100" s="254"/>
      <c r="AU100" s="254"/>
      <c r="AV100" s="254"/>
      <c r="AW100" s="254"/>
      <c r="AX100" s="254"/>
      <c r="AY100" s="254"/>
      <c r="AZ100" s="254"/>
      <c r="BA100" s="254"/>
      <c r="BB100" s="254"/>
      <c r="BC100" s="254"/>
      <c r="BD100" s="254"/>
      <c r="BE100" s="254"/>
      <c r="BF100" s="254"/>
    </row>
    <row r="101" spans="2:58" x14ac:dyDescent="0.2">
      <c r="B101" s="236">
        <v>15</v>
      </c>
      <c r="C101" s="236" t="s">
        <v>135</v>
      </c>
      <c r="D101" s="238" t="s">
        <v>752</v>
      </c>
      <c r="E101" s="236" t="s">
        <v>136</v>
      </c>
      <c r="F101" s="236" t="s">
        <v>254</v>
      </c>
      <c r="G101" s="236" t="s">
        <v>319</v>
      </c>
      <c r="H101" s="236" t="s">
        <v>135</v>
      </c>
      <c r="I101" s="236" t="s">
        <v>320</v>
      </c>
      <c r="J101" s="236" t="s">
        <v>320</v>
      </c>
      <c r="K101" s="236" t="s">
        <v>321</v>
      </c>
      <c r="L101" s="236" t="s">
        <v>164</v>
      </c>
      <c r="M101" s="236" t="s">
        <v>138</v>
      </c>
      <c r="N101" s="255" t="e">
        <f>O108*$N$563</f>
        <v>#REF!</v>
      </c>
      <c r="O101" s="256">
        <v>0</v>
      </c>
      <c r="P101" s="235" t="s">
        <v>277</v>
      </c>
      <c r="Q101" s="236" t="s">
        <v>278</v>
      </c>
      <c r="R101" s="254"/>
      <c r="S101" s="254"/>
      <c r="T101" s="254"/>
      <c r="U101" s="254"/>
      <c r="V101" s="254"/>
      <c r="W101" s="254"/>
      <c r="X101" s="254"/>
      <c r="Y101" s="254"/>
      <c r="Z101" s="254"/>
      <c r="AA101" s="254"/>
      <c r="AB101" s="254"/>
      <c r="AC101" s="254"/>
      <c r="AD101" s="254"/>
      <c r="AE101" s="254"/>
      <c r="AF101" s="254"/>
      <c r="AG101" s="254"/>
      <c r="AH101" s="254"/>
      <c r="AI101" s="254"/>
      <c r="AJ101" s="254"/>
      <c r="AK101" s="254"/>
      <c r="AL101" s="254"/>
      <c r="AM101" s="254"/>
      <c r="AN101" s="254"/>
      <c r="AO101" s="254"/>
      <c r="AP101" s="254"/>
      <c r="AQ101" s="254"/>
      <c r="AR101" s="254"/>
      <c r="AS101" s="254"/>
      <c r="AT101" s="254"/>
      <c r="AU101" s="254"/>
      <c r="AV101" s="254"/>
      <c r="AW101" s="254"/>
      <c r="AX101" s="254"/>
      <c r="AY101" s="254"/>
      <c r="AZ101" s="254"/>
      <c r="BA101" s="254"/>
      <c r="BB101" s="254"/>
      <c r="BC101" s="254"/>
      <c r="BD101" s="254"/>
      <c r="BE101" s="254"/>
      <c r="BF101" s="254"/>
    </row>
    <row r="102" spans="2:58" x14ac:dyDescent="0.2">
      <c r="B102" s="236"/>
      <c r="C102" s="236" t="s">
        <v>135</v>
      </c>
      <c r="D102" s="241" t="s">
        <v>753</v>
      </c>
      <c r="E102" s="236" t="s">
        <v>136</v>
      </c>
      <c r="F102" s="236" t="s">
        <v>254</v>
      </c>
      <c r="G102" s="236" t="s">
        <v>319</v>
      </c>
      <c r="H102" s="236" t="s">
        <v>135</v>
      </c>
      <c r="I102" s="236" t="s">
        <v>320</v>
      </c>
      <c r="J102" s="236" t="s">
        <v>320</v>
      </c>
      <c r="K102" s="236" t="s">
        <v>321</v>
      </c>
      <c r="L102" s="236" t="s">
        <v>164</v>
      </c>
      <c r="M102" s="236" t="s">
        <v>138</v>
      </c>
      <c r="N102" s="255"/>
      <c r="O102" s="256">
        <v>0</v>
      </c>
      <c r="P102" s="235" t="s">
        <v>277</v>
      </c>
      <c r="Q102" s="236" t="s">
        <v>278</v>
      </c>
      <c r="R102" s="254"/>
      <c r="S102" s="254"/>
      <c r="T102" s="254"/>
      <c r="U102" s="254"/>
      <c r="V102" s="254"/>
      <c r="W102" s="254"/>
      <c r="X102" s="254"/>
      <c r="Y102" s="254"/>
      <c r="Z102" s="254"/>
      <c r="AA102" s="254"/>
      <c r="AB102" s="254"/>
      <c r="AC102" s="254"/>
      <c r="AD102" s="254"/>
      <c r="AE102" s="254"/>
      <c r="AF102" s="254"/>
      <c r="AG102" s="254"/>
      <c r="AH102" s="254"/>
      <c r="AI102" s="254"/>
      <c r="AJ102" s="254"/>
      <c r="AK102" s="254"/>
      <c r="AL102" s="254"/>
      <c r="AM102" s="254"/>
      <c r="AN102" s="254"/>
      <c r="AO102" s="254"/>
      <c r="AP102" s="254"/>
      <c r="AQ102" s="254"/>
      <c r="AR102" s="254"/>
      <c r="AS102" s="254"/>
      <c r="AT102" s="254"/>
      <c r="AU102" s="254"/>
      <c r="AV102" s="254"/>
      <c r="AW102" s="254"/>
      <c r="AX102" s="254"/>
      <c r="AY102" s="254"/>
      <c r="AZ102" s="254"/>
      <c r="BA102" s="254"/>
      <c r="BB102" s="254"/>
      <c r="BC102" s="254"/>
      <c r="BD102" s="254"/>
      <c r="BE102" s="254"/>
      <c r="BF102" s="254"/>
    </row>
    <row r="103" spans="2:58" x14ac:dyDescent="0.2">
      <c r="B103" s="236"/>
      <c r="C103" s="236" t="s">
        <v>135</v>
      </c>
      <c r="D103" s="241" t="s">
        <v>754</v>
      </c>
      <c r="E103" s="236" t="s">
        <v>136</v>
      </c>
      <c r="F103" s="236" t="s">
        <v>254</v>
      </c>
      <c r="G103" s="236" t="s">
        <v>319</v>
      </c>
      <c r="H103" s="236" t="s">
        <v>135</v>
      </c>
      <c r="I103" s="236" t="s">
        <v>320</v>
      </c>
      <c r="J103" s="236" t="s">
        <v>320</v>
      </c>
      <c r="K103" s="236" t="s">
        <v>321</v>
      </c>
      <c r="L103" s="236" t="s">
        <v>164</v>
      </c>
      <c r="M103" s="236" t="s">
        <v>138</v>
      </c>
      <c r="N103" s="255"/>
      <c r="O103" s="256">
        <v>0</v>
      </c>
      <c r="P103" s="235" t="s">
        <v>277</v>
      </c>
      <c r="Q103" s="236" t="s">
        <v>278</v>
      </c>
      <c r="R103" s="254"/>
      <c r="S103" s="254"/>
      <c r="T103" s="254"/>
      <c r="U103" s="254"/>
      <c r="V103" s="254"/>
      <c r="W103" s="254"/>
      <c r="X103" s="254"/>
      <c r="Y103" s="254"/>
      <c r="Z103" s="254"/>
      <c r="AA103" s="254"/>
      <c r="AB103" s="254"/>
      <c r="AC103" s="254"/>
      <c r="AD103" s="254"/>
      <c r="AE103" s="254"/>
      <c r="AF103" s="254"/>
      <c r="AG103" s="254"/>
      <c r="AH103" s="254"/>
      <c r="AI103" s="254"/>
      <c r="AJ103" s="254"/>
      <c r="AK103" s="254"/>
      <c r="AL103" s="254"/>
      <c r="AM103" s="254"/>
      <c r="AN103" s="254"/>
      <c r="AO103" s="254"/>
      <c r="AP103" s="254"/>
      <c r="AQ103" s="254"/>
      <c r="AR103" s="254"/>
      <c r="AS103" s="254"/>
      <c r="AT103" s="254"/>
      <c r="AU103" s="254"/>
      <c r="AV103" s="254"/>
      <c r="AW103" s="254"/>
      <c r="AX103" s="254"/>
      <c r="AY103" s="254"/>
      <c r="AZ103" s="254"/>
      <c r="BA103" s="254"/>
      <c r="BB103" s="254"/>
      <c r="BC103" s="254"/>
      <c r="BD103" s="254"/>
      <c r="BE103" s="254"/>
      <c r="BF103" s="254"/>
    </row>
    <row r="104" spans="2:58" x14ac:dyDescent="0.2">
      <c r="B104" s="236"/>
      <c r="C104" s="236" t="s">
        <v>135</v>
      </c>
      <c r="D104" s="241" t="s">
        <v>755</v>
      </c>
      <c r="E104" s="236" t="s">
        <v>136</v>
      </c>
      <c r="F104" s="236" t="s">
        <v>254</v>
      </c>
      <c r="G104" s="236" t="s">
        <v>319</v>
      </c>
      <c r="H104" s="236" t="s">
        <v>135</v>
      </c>
      <c r="I104" s="236" t="s">
        <v>320</v>
      </c>
      <c r="J104" s="236" t="s">
        <v>320</v>
      </c>
      <c r="K104" s="236" t="s">
        <v>321</v>
      </c>
      <c r="L104" s="236" t="s">
        <v>164</v>
      </c>
      <c r="M104" s="236" t="s">
        <v>138</v>
      </c>
      <c r="N104" s="255"/>
      <c r="O104" s="256">
        <v>0</v>
      </c>
      <c r="P104" s="235" t="s">
        <v>277</v>
      </c>
      <c r="Q104" s="236" t="s">
        <v>278</v>
      </c>
      <c r="R104" s="254"/>
      <c r="S104" s="254"/>
      <c r="T104" s="254"/>
      <c r="U104" s="254"/>
      <c r="V104" s="254"/>
      <c r="W104" s="254"/>
      <c r="X104" s="254"/>
      <c r="Y104" s="254"/>
      <c r="Z104" s="254"/>
      <c r="AA104" s="254"/>
      <c r="AB104" s="254"/>
      <c r="AC104" s="254"/>
      <c r="AD104" s="254"/>
      <c r="AE104" s="254"/>
      <c r="AF104" s="254"/>
      <c r="AG104" s="254"/>
      <c r="AH104" s="254"/>
      <c r="AI104" s="254"/>
      <c r="AJ104" s="254"/>
      <c r="AK104" s="254"/>
      <c r="AL104" s="254"/>
      <c r="AM104" s="254"/>
      <c r="AN104" s="254"/>
      <c r="AO104" s="254"/>
      <c r="AP104" s="254"/>
      <c r="AQ104" s="254"/>
      <c r="AR104" s="254"/>
      <c r="AS104" s="254"/>
      <c r="AT104" s="254"/>
      <c r="AU104" s="254"/>
      <c r="AV104" s="254"/>
      <c r="AW104" s="254"/>
      <c r="AX104" s="254"/>
      <c r="AY104" s="254"/>
      <c r="AZ104" s="254"/>
      <c r="BA104" s="254"/>
      <c r="BB104" s="254"/>
      <c r="BC104" s="254"/>
      <c r="BD104" s="254"/>
      <c r="BE104" s="254"/>
      <c r="BF104" s="254"/>
    </row>
    <row r="105" spans="2:58" x14ac:dyDescent="0.2">
      <c r="B105" s="236"/>
      <c r="C105" s="236" t="s">
        <v>135</v>
      </c>
      <c r="D105" s="241" t="s">
        <v>756</v>
      </c>
      <c r="E105" s="236" t="s">
        <v>136</v>
      </c>
      <c r="F105" s="236" t="s">
        <v>254</v>
      </c>
      <c r="G105" s="236" t="s">
        <v>319</v>
      </c>
      <c r="H105" s="236" t="s">
        <v>135</v>
      </c>
      <c r="I105" s="236" t="s">
        <v>320</v>
      </c>
      <c r="J105" s="236" t="s">
        <v>320</v>
      </c>
      <c r="K105" s="236" t="s">
        <v>321</v>
      </c>
      <c r="L105" s="236" t="s">
        <v>164</v>
      </c>
      <c r="M105" s="236" t="s">
        <v>138</v>
      </c>
      <c r="N105" s="255"/>
      <c r="O105" s="256">
        <v>0</v>
      </c>
      <c r="P105" s="235" t="s">
        <v>277</v>
      </c>
      <c r="Q105" s="236" t="s">
        <v>278</v>
      </c>
      <c r="R105" s="254"/>
      <c r="S105" s="254"/>
      <c r="T105" s="254"/>
      <c r="U105" s="254"/>
      <c r="V105" s="254"/>
      <c r="W105" s="254"/>
      <c r="X105" s="254"/>
      <c r="Y105" s="254"/>
      <c r="Z105" s="254"/>
      <c r="AA105" s="254"/>
      <c r="AB105" s="254"/>
      <c r="AC105" s="254"/>
      <c r="AD105" s="254"/>
      <c r="AE105" s="254"/>
      <c r="AF105" s="254"/>
      <c r="AG105" s="254"/>
      <c r="AH105" s="254"/>
      <c r="AI105" s="254"/>
      <c r="AJ105" s="254"/>
      <c r="AK105" s="254"/>
      <c r="AL105" s="254"/>
      <c r="AM105" s="254"/>
      <c r="AN105" s="254"/>
      <c r="AO105" s="254"/>
      <c r="AP105" s="254"/>
      <c r="AQ105" s="254"/>
      <c r="AR105" s="254"/>
      <c r="AS105" s="254"/>
      <c r="AT105" s="254"/>
      <c r="AU105" s="254"/>
      <c r="AV105" s="254"/>
      <c r="AW105" s="254"/>
      <c r="AX105" s="254"/>
      <c r="AY105" s="254"/>
      <c r="AZ105" s="254"/>
      <c r="BA105" s="254"/>
      <c r="BB105" s="254"/>
      <c r="BC105" s="254"/>
      <c r="BD105" s="254"/>
      <c r="BE105" s="254"/>
      <c r="BF105" s="254"/>
    </row>
    <row r="106" spans="2:58" x14ac:dyDescent="0.2">
      <c r="B106" s="236"/>
      <c r="C106" s="236" t="s">
        <v>135</v>
      </c>
      <c r="D106" s="241" t="s">
        <v>757</v>
      </c>
      <c r="E106" s="236" t="s">
        <v>136</v>
      </c>
      <c r="F106" s="236" t="s">
        <v>254</v>
      </c>
      <c r="G106" s="236" t="s">
        <v>319</v>
      </c>
      <c r="H106" s="236" t="s">
        <v>135</v>
      </c>
      <c r="I106" s="236" t="s">
        <v>320</v>
      </c>
      <c r="J106" s="236" t="s">
        <v>320</v>
      </c>
      <c r="K106" s="236" t="s">
        <v>321</v>
      </c>
      <c r="L106" s="236" t="s">
        <v>164</v>
      </c>
      <c r="M106" s="236" t="s">
        <v>138</v>
      </c>
      <c r="N106" s="255"/>
      <c r="O106" s="256">
        <v>0</v>
      </c>
      <c r="P106" s="235" t="s">
        <v>277</v>
      </c>
      <c r="Q106" s="236" t="s">
        <v>278</v>
      </c>
      <c r="R106" s="254"/>
      <c r="S106" s="254"/>
      <c r="T106" s="254"/>
      <c r="U106" s="254"/>
      <c r="V106" s="254"/>
      <c r="W106" s="254"/>
      <c r="X106" s="254"/>
      <c r="Y106" s="254"/>
      <c r="Z106" s="254"/>
      <c r="AA106" s="254"/>
      <c r="AB106" s="254"/>
      <c r="AC106" s="254"/>
      <c r="AD106" s="254"/>
      <c r="AE106" s="254"/>
      <c r="AF106" s="254"/>
      <c r="AG106" s="254"/>
      <c r="AH106" s="254"/>
      <c r="AI106" s="254"/>
      <c r="AJ106" s="254"/>
      <c r="AK106" s="254"/>
      <c r="AL106" s="254"/>
      <c r="AM106" s="254"/>
      <c r="AN106" s="254"/>
      <c r="AO106" s="254"/>
      <c r="AP106" s="254"/>
      <c r="AQ106" s="254"/>
      <c r="AR106" s="254"/>
      <c r="AS106" s="254"/>
      <c r="AT106" s="254"/>
      <c r="AU106" s="254"/>
      <c r="AV106" s="254"/>
      <c r="AW106" s="254"/>
      <c r="AX106" s="254"/>
      <c r="AY106" s="254"/>
      <c r="AZ106" s="254"/>
      <c r="BA106" s="254"/>
      <c r="BB106" s="254"/>
      <c r="BC106" s="254"/>
      <c r="BD106" s="254"/>
      <c r="BE106" s="254"/>
      <c r="BF106" s="254"/>
    </row>
    <row r="107" spans="2:58" x14ac:dyDescent="0.2">
      <c r="B107" s="236"/>
      <c r="C107" s="236" t="s">
        <v>135</v>
      </c>
      <c r="D107" s="241" t="s">
        <v>758</v>
      </c>
      <c r="E107" s="236" t="s">
        <v>136</v>
      </c>
      <c r="F107" s="236" t="s">
        <v>254</v>
      </c>
      <c r="G107" s="236" t="s">
        <v>319</v>
      </c>
      <c r="H107" s="236" t="s">
        <v>135</v>
      </c>
      <c r="I107" s="236" t="s">
        <v>320</v>
      </c>
      <c r="J107" s="236" t="s">
        <v>320</v>
      </c>
      <c r="K107" s="236" t="s">
        <v>321</v>
      </c>
      <c r="L107" s="236" t="s">
        <v>164</v>
      </c>
      <c r="M107" s="236" t="s">
        <v>138</v>
      </c>
      <c r="N107" s="255"/>
      <c r="O107" s="256">
        <v>8.4035131693537182E-3</v>
      </c>
      <c r="P107" s="235" t="s">
        <v>277</v>
      </c>
      <c r="Q107" s="236" t="s">
        <v>278</v>
      </c>
      <c r="R107" s="254"/>
      <c r="S107" s="254"/>
      <c r="T107" s="254"/>
      <c r="U107" s="254"/>
      <c r="V107" s="254"/>
      <c r="W107" s="254"/>
      <c r="X107" s="254"/>
      <c r="Y107" s="254"/>
      <c r="Z107" s="254"/>
      <c r="AA107" s="254"/>
      <c r="AB107" s="254"/>
      <c r="AC107" s="254"/>
      <c r="AD107" s="254"/>
      <c r="AE107" s="254"/>
      <c r="AF107" s="254"/>
      <c r="AG107" s="254"/>
      <c r="AH107" s="254"/>
      <c r="AI107" s="254"/>
      <c r="AJ107" s="254"/>
      <c r="AK107" s="254"/>
      <c r="AL107" s="254"/>
      <c r="AM107" s="254"/>
      <c r="AN107" s="254"/>
      <c r="AO107" s="254"/>
      <c r="AP107" s="254"/>
      <c r="AQ107" s="254"/>
      <c r="AR107" s="254"/>
      <c r="AS107" s="254"/>
      <c r="AT107" s="254"/>
      <c r="AU107" s="254"/>
      <c r="AV107" s="254"/>
      <c r="AW107" s="254"/>
      <c r="AX107" s="254"/>
      <c r="AY107" s="254"/>
      <c r="AZ107" s="254"/>
      <c r="BA107" s="254"/>
      <c r="BB107" s="254"/>
      <c r="BC107" s="254"/>
      <c r="BD107" s="254"/>
      <c r="BE107" s="254"/>
      <c r="BF107" s="254"/>
    </row>
    <row r="108" spans="2:58" x14ac:dyDescent="0.2">
      <c r="B108" s="236">
        <v>16</v>
      </c>
      <c r="C108" s="236" t="s">
        <v>135</v>
      </c>
      <c r="D108" s="238" t="s">
        <v>752</v>
      </c>
      <c r="E108" s="236" t="s">
        <v>136</v>
      </c>
      <c r="F108" s="236" t="s">
        <v>254</v>
      </c>
      <c r="G108" s="236" t="s">
        <v>315</v>
      </c>
      <c r="H108" s="236" t="s">
        <v>315</v>
      </c>
      <c r="I108" s="236" t="s">
        <v>322</v>
      </c>
      <c r="J108" s="236" t="s">
        <v>322</v>
      </c>
      <c r="K108" s="236" t="s">
        <v>323</v>
      </c>
      <c r="L108" s="236" t="s">
        <v>276</v>
      </c>
      <c r="M108" s="236" t="s">
        <v>138</v>
      </c>
      <c r="N108" s="255" t="e">
        <f>O115*$N$563</f>
        <v>#REF!</v>
      </c>
      <c r="O108" s="256">
        <v>0</v>
      </c>
      <c r="P108" s="235" t="s">
        <v>277</v>
      </c>
      <c r="Q108" s="236" t="s">
        <v>278</v>
      </c>
      <c r="R108" s="254"/>
      <c r="S108" s="254"/>
      <c r="T108" s="254"/>
      <c r="U108" s="254"/>
      <c r="V108" s="254"/>
      <c r="W108" s="254"/>
      <c r="X108" s="254"/>
      <c r="Y108" s="254"/>
      <c r="Z108" s="254"/>
      <c r="AA108" s="254"/>
      <c r="AB108" s="254"/>
      <c r="AC108" s="254"/>
      <c r="AD108" s="254"/>
      <c r="AE108" s="254"/>
      <c r="AF108" s="254"/>
      <c r="AG108" s="254"/>
      <c r="AH108" s="254"/>
      <c r="AI108" s="254"/>
      <c r="AJ108" s="254"/>
      <c r="AK108" s="254"/>
      <c r="AL108" s="254"/>
      <c r="AM108" s="254"/>
      <c r="AN108" s="254"/>
      <c r="AO108" s="254"/>
      <c r="AP108" s="254"/>
      <c r="AQ108" s="254"/>
      <c r="AR108" s="254"/>
      <c r="AS108" s="254"/>
      <c r="AT108" s="254"/>
      <c r="AU108" s="254"/>
      <c r="AV108" s="254"/>
      <c r="AW108" s="254"/>
      <c r="AX108" s="254"/>
      <c r="AY108" s="254"/>
      <c r="AZ108" s="254"/>
      <c r="BA108" s="254"/>
      <c r="BB108" s="254"/>
      <c r="BC108" s="254"/>
      <c r="BD108" s="254"/>
      <c r="BE108" s="254"/>
      <c r="BF108" s="254"/>
    </row>
    <row r="109" spans="2:58" x14ac:dyDescent="0.2">
      <c r="B109" s="236"/>
      <c r="C109" s="236" t="s">
        <v>135</v>
      </c>
      <c r="D109" s="241" t="s">
        <v>753</v>
      </c>
      <c r="E109" s="236" t="s">
        <v>136</v>
      </c>
      <c r="F109" s="236" t="s">
        <v>254</v>
      </c>
      <c r="G109" s="236" t="s">
        <v>315</v>
      </c>
      <c r="H109" s="236" t="s">
        <v>315</v>
      </c>
      <c r="I109" s="236" t="s">
        <v>322</v>
      </c>
      <c r="J109" s="236" t="s">
        <v>322</v>
      </c>
      <c r="K109" s="236" t="s">
        <v>323</v>
      </c>
      <c r="L109" s="236" t="s">
        <v>276</v>
      </c>
      <c r="M109" s="236" t="s">
        <v>138</v>
      </c>
      <c r="N109" s="255"/>
      <c r="O109" s="256">
        <v>0</v>
      </c>
      <c r="P109" s="235" t="s">
        <v>277</v>
      </c>
      <c r="Q109" s="236" t="s">
        <v>278</v>
      </c>
      <c r="R109" s="254"/>
      <c r="S109" s="254"/>
      <c r="T109" s="254"/>
      <c r="U109" s="254"/>
      <c r="V109" s="254"/>
      <c r="W109" s="254"/>
      <c r="X109" s="254"/>
      <c r="Y109" s="254"/>
      <c r="Z109" s="254"/>
      <c r="AA109" s="254"/>
      <c r="AB109" s="254"/>
      <c r="AC109" s="254"/>
      <c r="AD109" s="254"/>
      <c r="AE109" s="254"/>
      <c r="AF109" s="254"/>
      <c r="AG109" s="254"/>
      <c r="AH109" s="254"/>
      <c r="AI109" s="254"/>
      <c r="AJ109" s="254"/>
      <c r="AK109" s="254"/>
      <c r="AL109" s="254"/>
      <c r="AM109" s="254"/>
      <c r="AN109" s="254"/>
      <c r="AO109" s="254"/>
      <c r="AP109" s="254"/>
      <c r="AQ109" s="254"/>
      <c r="AR109" s="254"/>
      <c r="AS109" s="254"/>
      <c r="AT109" s="254"/>
      <c r="AU109" s="254"/>
      <c r="AV109" s="254"/>
      <c r="AW109" s="254"/>
      <c r="AX109" s="254"/>
      <c r="AY109" s="254"/>
      <c r="AZ109" s="254"/>
      <c r="BA109" s="254"/>
      <c r="BB109" s="254"/>
      <c r="BC109" s="254"/>
      <c r="BD109" s="254"/>
      <c r="BE109" s="254"/>
      <c r="BF109" s="254"/>
    </row>
    <row r="110" spans="2:58" x14ac:dyDescent="0.2">
      <c r="B110" s="236"/>
      <c r="C110" s="236" t="s">
        <v>135</v>
      </c>
      <c r="D110" s="241" t="s">
        <v>754</v>
      </c>
      <c r="E110" s="236" t="s">
        <v>136</v>
      </c>
      <c r="F110" s="236" t="s">
        <v>254</v>
      </c>
      <c r="G110" s="236" t="s">
        <v>315</v>
      </c>
      <c r="H110" s="236" t="s">
        <v>315</v>
      </c>
      <c r="I110" s="236" t="s">
        <v>322</v>
      </c>
      <c r="J110" s="236" t="s">
        <v>322</v>
      </c>
      <c r="K110" s="236" t="s">
        <v>323</v>
      </c>
      <c r="L110" s="236" t="s">
        <v>276</v>
      </c>
      <c r="M110" s="236" t="s">
        <v>138</v>
      </c>
      <c r="N110" s="255"/>
      <c r="O110" s="256">
        <v>0</v>
      </c>
      <c r="P110" s="235" t="s">
        <v>277</v>
      </c>
      <c r="Q110" s="236" t="s">
        <v>278</v>
      </c>
      <c r="R110" s="254"/>
      <c r="S110" s="254"/>
      <c r="T110" s="254"/>
      <c r="U110" s="254"/>
      <c r="V110" s="254"/>
      <c r="W110" s="254"/>
      <c r="X110" s="254"/>
      <c r="Y110" s="254"/>
      <c r="Z110" s="254"/>
      <c r="AA110" s="254"/>
      <c r="AB110" s="254"/>
      <c r="AC110" s="254"/>
      <c r="AD110" s="254"/>
      <c r="AE110" s="254"/>
      <c r="AF110" s="254"/>
      <c r="AG110" s="254"/>
      <c r="AH110" s="254"/>
      <c r="AI110" s="254"/>
      <c r="AJ110" s="254"/>
      <c r="AK110" s="254"/>
      <c r="AL110" s="254"/>
      <c r="AM110" s="254"/>
      <c r="AN110" s="254"/>
      <c r="AO110" s="254"/>
      <c r="AP110" s="254"/>
      <c r="AQ110" s="254"/>
      <c r="AR110" s="254"/>
      <c r="AS110" s="254"/>
      <c r="AT110" s="254"/>
      <c r="AU110" s="254"/>
      <c r="AV110" s="254"/>
      <c r="AW110" s="254"/>
      <c r="AX110" s="254"/>
      <c r="AY110" s="254"/>
      <c r="AZ110" s="254"/>
      <c r="BA110" s="254"/>
      <c r="BB110" s="254"/>
      <c r="BC110" s="254"/>
      <c r="BD110" s="254"/>
      <c r="BE110" s="254"/>
      <c r="BF110" s="254"/>
    </row>
    <row r="111" spans="2:58" x14ac:dyDescent="0.2">
      <c r="B111" s="236"/>
      <c r="C111" s="236" t="s">
        <v>135</v>
      </c>
      <c r="D111" s="241" t="s">
        <v>755</v>
      </c>
      <c r="E111" s="236" t="s">
        <v>136</v>
      </c>
      <c r="F111" s="236" t="s">
        <v>254</v>
      </c>
      <c r="G111" s="236" t="s">
        <v>315</v>
      </c>
      <c r="H111" s="236" t="s">
        <v>315</v>
      </c>
      <c r="I111" s="236" t="s">
        <v>322</v>
      </c>
      <c r="J111" s="236" t="s">
        <v>322</v>
      </c>
      <c r="K111" s="236" t="s">
        <v>323</v>
      </c>
      <c r="L111" s="236" t="s">
        <v>276</v>
      </c>
      <c r="M111" s="236" t="s">
        <v>138</v>
      </c>
      <c r="N111" s="255"/>
      <c r="O111" s="256">
        <v>0</v>
      </c>
      <c r="P111" s="235" t="s">
        <v>277</v>
      </c>
      <c r="Q111" s="236" t="s">
        <v>278</v>
      </c>
      <c r="R111" s="254"/>
      <c r="S111" s="254"/>
      <c r="T111" s="254"/>
      <c r="U111" s="254"/>
      <c r="V111" s="254"/>
      <c r="W111" s="254"/>
      <c r="X111" s="254"/>
      <c r="Y111" s="254"/>
      <c r="Z111" s="254"/>
      <c r="AA111" s="254"/>
      <c r="AB111" s="254"/>
      <c r="AC111" s="254"/>
      <c r="AD111" s="254"/>
      <c r="AE111" s="254"/>
      <c r="AF111" s="254"/>
      <c r="AG111" s="254"/>
      <c r="AH111" s="254"/>
      <c r="AI111" s="254"/>
      <c r="AJ111" s="254"/>
      <c r="AK111" s="254"/>
      <c r="AL111" s="254"/>
      <c r="AM111" s="254"/>
      <c r="AN111" s="254"/>
      <c r="AO111" s="254"/>
      <c r="AP111" s="254"/>
      <c r="AQ111" s="254"/>
      <c r="AR111" s="254"/>
      <c r="AS111" s="254"/>
      <c r="AT111" s="254"/>
      <c r="AU111" s="254"/>
      <c r="AV111" s="254"/>
      <c r="AW111" s="254"/>
      <c r="AX111" s="254"/>
      <c r="AY111" s="254"/>
      <c r="AZ111" s="254"/>
      <c r="BA111" s="254"/>
      <c r="BB111" s="254"/>
      <c r="BC111" s="254"/>
      <c r="BD111" s="254"/>
      <c r="BE111" s="254"/>
      <c r="BF111" s="254"/>
    </row>
    <row r="112" spans="2:58" x14ac:dyDescent="0.2">
      <c r="B112" s="236"/>
      <c r="C112" s="236" t="s">
        <v>135</v>
      </c>
      <c r="D112" s="241" t="s">
        <v>756</v>
      </c>
      <c r="E112" s="236" t="s">
        <v>136</v>
      </c>
      <c r="F112" s="236" t="s">
        <v>254</v>
      </c>
      <c r="G112" s="236" t="s">
        <v>315</v>
      </c>
      <c r="H112" s="236" t="s">
        <v>315</v>
      </c>
      <c r="I112" s="236" t="s">
        <v>322</v>
      </c>
      <c r="J112" s="236" t="s">
        <v>322</v>
      </c>
      <c r="K112" s="236" t="s">
        <v>323</v>
      </c>
      <c r="L112" s="236" t="s">
        <v>276</v>
      </c>
      <c r="M112" s="236" t="s">
        <v>138</v>
      </c>
      <c r="N112" s="255"/>
      <c r="O112" s="256">
        <v>0</v>
      </c>
      <c r="P112" s="235" t="s">
        <v>277</v>
      </c>
      <c r="Q112" s="236" t="s">
        <v>278</v>
      </c>
      <c r="R112" s="254"/>
      <c r="S112" s="254"/>
      <c r="T112" s="254"/>
      <c r="U112" s="254"/>
      <c r="V112" s="254"/>
      <c r="W112" s="254"/>
      <c r="X112" s="254"/>
      <c r="Y112" s="254"/>
      <c r="Z112" s="254"/>
      <c r="AA112" s="254"/>
      <c r="AB112" s="254"/>
      <c r="AC112" s="254"/>
      <c r="AD112" s="254"/>
      <c r="AE112" s="254"/>
      <c r="AF112" s="254"/>
      <c r="AG112" s="254"/>
      <c r="AH112" s="254"/>
      <c r="AI112" s="254"/>
      <c r="AJ112" s="254"/>
      <c r="AK112" s="254"/>
      <c r="AL112" s="254"/>
      <c r="AM112" s="254"/>
      <c r="AN112" s="254"/>
      <c r="AO112" s="254"/>
      <c r="AP112" s="254"/>
      <c r="AQ112" s="254"/>
      <c r="AR112" s="254"/>
      <c r="AS112" s="254"/>
      <c r="AT112" s="254"/>
      <c r="AU112" s="254"/>
      <c r="AV112" s="254"/>
      <c r="AW112" s="254"/>
      <c r="AX112" s="254"/>
      <c r="AY112" s="254"/>
      <c r="AZ112" s="254"/>
      <c r="BA112" s="254"/>
      <c r="BB112" s="254"/>
      <c r="BC112" s="254"/>
      <c r="BD112" s="254"/>
      <c r="BE112" s="254"/>
      <c r="BF112" s="254"/>
    </row>
    <row r="113" spans="2:58" x14ac:dyDescent="0.2">
      <c r="B113" s="236"/>
      <c r="C113" s="236" t="s">
        <v>135</v>
      </c>
      <c r="D113" s="241" t="s">
        <v>757</v>
      </c>
      <c r="E113" s="236" t="s">
        <v>136</v>
      </c>
      <c r="F113" s="236" t="s">
        <v>254</v>
      </c>
      <c r="G113" s="236" t="s">
        <v>315</v>
      </c>
      <c r="H113" s="236" t="s">
        <v>315</v>
      </c>
      <c r="I113" s="236" t="s">
        <v>322</v>
      </c>
      <c r="J113" s="236" t="s">
        <v>322</v>
      </c>
      <c r="K113" s="236" t="s">
        <v>323</v>
      </c>
      <c r="L113" s="236" t="s">
        <v>276</v>
      </c>
      <c r="M113" s="236" t="s">
        <v>138</v>
      </c>
      <c r="N113" s="255"/>
      <c r="O113" s="256">
        <v>1.5486891411144255E-3</v>
      </c>
      <c r="P113" s="235" t="s">
        <v>277</v>
      </c>
      <c r="Q113" s="236" t="s">
        <v>278</v>
      </c>
      <c r="R113" s="254"/>
      <c r="S113" s="254"/>
      <c r="T113" s="254"/>
      <c r="U113" s="254"/>
      <c r="V113" s="254"/>
      <c r="W113" s="254"/>
      <c r="X113" s="254"/>
      <c r="Y113" s="254"/>
      <c r="Z113" s="254"/>
      <c r="AA113" s="254"/>
      <c r="AB113" s="254"/>
      <c r="AC113" s="254"/>
      <c r="AD113" s="254"/>
      <c r="AE113" s="254"/>
      <c r="AF113" s="254"/>
      <c r="AG113" s="254"/>
      <c r="AH113" s="254"/>
      <c r="AI113" s="254"/>
      <c r="AJ113" s="254"/>
      <c r="AK113" s="254"/>
      <c r="AL113" s="254"/>
      <c r="AM113" s="254"/>
      <c r="AN113" s="254"/>
      <c r="AO113" s="254"/>
      <c r="AP113" s="254"/>
      <c r="AQ113" s="254"/>
      <c r="AR113" s="254"/>
      <c r="AS113" s="254"/>
      <c r="AT113" s="254"/>
      <c r="AU113" s="254"/>
      <c r="AV113" s="254"/>
      <c r="AW113" s="254"/>
      <c r="AX113" s="254"/>
      <c r="AY113" s="254"/>
      <c r="AZ113" s="254"/>
      <c r="BA113" s="254"/>
      <c r="BB113" s="254"/>
      <c r="BC113" s="254"/>
      <c r="BD113" s="254"/>
      <c r="BE113" s="254"/>
      <c r="BF113" s="254"/>
    </row>
    <row r="114" spans="2:58" x14ac:dyDescent="0.2">
      <c r="B114" s="236"/>
      <c r="C114" s="236" t="s">
        <v>135</v>
      </c>
      <c r="D114" s="241" t="s">
        <v>758</v>
      </c>
      <c r="E114" s="236" t="s">
        <v>136</v>
      </c>
      <c r="F114" s="236" t="s">
        <v>254</v>
      </c>
      <c r="G114" s="236" t="s">
        <v>315</v>
      </c>
      <c r="H114" s="236" t="s">
        <v>315</v>
      </c>
      <c r="I114" s="236" t="s">
        <v>322</v>
      </c>
      <c r="J114" s="236" t="s">
        <v>322</v>
      </c>
      <c r="K114" s="236" t="s">
        <v>323</v>
      </c>
      <c r="L114" s="236" t="s">
        <v>276</v>
      </c>
      <c r="M114" s="236" t="s">
        <v>138</v>
      </c>
      <c r="N114" s="255"/>
      <c r="O114" s="256">
        <v>0</v>
      </c>
      <c r="P114" s="235" t="s">
        <v>277</v>
      </c>
      <c r="Q114" s="236" t="s">
        <v>278</v>
      </c>
      <c r="R114" s="254"/>
      <c r="S114" s="254"/>
      <c r="T114" s="254"/>
      <c r="U114" s="254"/>
      <c r="V114" s="254"/>
      <c r="W114" s="254"/>
      <c r="X114" s="254"/>
      <c r="Y114" s="254"/>
      <c r="Z114" s="254"/>
      <c r="AA114" s="254"/>
      <c r="AB114" s="254"/>
      <c r="AC114" s="254"/>
      <c r="AD114" s="254"/>
      <c r="AE114" s="254"/>
      <c r="AF114" s="254"/>
      <c r="AG114" s="254"/>
      <c r="AH114" s="254"/>
      <c r="AI114" s="254"/>
      <c r="AJ114" s="254"/>
      <c r="AK114" s="254"/>
      <c r="AL114" s="254"/>
      <c r="AM114" s="254"/>
      <c r="AN114" s="254"/>
      <c r="AO114" s="254"/>
      <c r="AP114" s="254"/>
      <c r="AQ114" s="254"/>
      <c r="AR114" s="254"/>
      <c r="AS114" s="254"/>
      <c r="AT114" s="254"/>
      <c r="AU114" s="254"/>
      <c r="AV114" s="254"/>
      <c r="AW114" s="254"/>
      <c r="AX114" s="254"/>
      <c r="AY114" s="254"/>
      <c r="AZ114" s="254"/>
      <c r="BA114" s="254"/>
      <c r="BB114" s="254"/>
      <c r="BC114" s="254"/>
      <c r="BD114" s="254"/>
      <c r="BE114" s="254"/>
      <c r="BF114" s="254"/>
    </row>
    <row r="115" spans="2:58" x14ac:dyDescent="0.2">
      <c r="B115" s="236">
        <v>17</v>
      </c>
      <c r="C115" s="236" t="s">
        <v>135</v>
      </c>
      <c r="D115" s="238" t="s">
        <v>752</v>
      </c>
      <c r="E115" s="236" t="s">
        <v>136</v>
      </c>
      <c r="F115" s="236" t="s">
        <v>254</v>
      </c>
      <c r="G115" s="236" t="s">
        <v>324</v>
      </c>
      <c r="H115" s="236" t="s">
        <v>301</v>
      </c>
      <c r="I115" s="236" t="s">
        <v>325</v>
      </c>
      <c r="J115" s="236" t="s">
        <v>325</v>
      </c>
      <c r="K115" s="236" t="s">
        <v>309</v>
      </c>
      <c r="L115" s="236" t="s">
        <v>276</v>
      </c>
      <c r="M115" s="236" t="s">
        <v>138</v>
      </c>
      <c r="N115" s="255" t="e">
        <f>O122*$N$563</f>
        <v>#REF!</v>
      </c>
      <c r="O115" s="256">
        <v>0</v>
      </c>
      <c r="P115" s="235" t="s">
        <v>277</v>
      </c>
      <c r="Q115" s="236" t="s">
        <v>278</v>
      </c>
      <c r="R115" s="254"/>
      <c r="S115" s="254"/>
      <c r="T115" s="254"/>
      <c r="U115" s="254"/>
      <c r="V115" s="254"/>
      <c r="W115" s="254"/>
      <c r="X115" s="254"/>
      <c r="Y115" s="254"/>
      <c r="Z115" s="254"/>
      <c r="AA115" s="254"/>
      <c r="AB115" s="254"/>
      <c r="AC115" s="254"/>
      <c r="AD115" s="254"/>
      <c r="AE115" s="254"/>
      <c r="AF115" s="254"/>
      <c r="AG115" s="254"/>
      <c r="AH115" s="254"/>
      <c r="AI115" s="254"/>
      <c r="AJ115" s="254"/>
      <c r="AK115" s="254"/>
      <c r="AL115" s="254"/>
      <c r="AM115" s="254"/>
      <c r="AN115" s="254"/>
      <c r="AO115" s="254"/>
      <c r="AP115" s="254"/>
      <c r="AQ115" s="254"/>
      <c r="AR115" s="254"/>
      <c r="AS115" s="254"/>
      <c r="AT115" s="254"/>
      <c r="AU115" s="254"/>
      <c r="AV115" s="254"/>
      <c r="AW115" s="254"/>
      <c r="AX115" s="254"/>
      <c r="AY115" s="254"/>
      <c r="AZ115" s="254"/>
      <c r="BA115" s="254"/>
      <c r="BB115" s="254"/>
      <c r="BC115" s="254"/>
      <c r="BD115" s="254"/>
      <c r="BE115" s="254"/>
      <c r="BF115" s="254"/>
    </row>
    <row r="116" spans="2:58" x14ac:dyDescent="0.2">
      <c r="B116" s="236"/>
      <c r="C116" s="236" t="s">
        <v>135</v>
      </c>
      <c r="D116" s="241" t="s">
        <v>753</v>
      </c>
      <c r="E116" s="236" t="s">
        <v>136</v>
      </c>
      <c r="F116" s="236" t="s">
        <v>254</v>
      </c>
      <c r="G116" s="236" t="s">
        <v>759</v>
      </c>
      <c r="H116" s="236" t="s">
        <v>301</v>
      </c>
      <c r="I116" s="236" t="s">
        <v>325</v>
      </c>
      <c r="J116" s="236" t="s">
        <v>325</v>
      </c>
      <c r="K116" s="236" t="s">
        <v>309</v>
      </c>
      <c r="L116" s="236" t="s">
        <v>276</v>
      </c>
      <c r="M116" s="236" t="s">
        <v>138</v>
      </c>
      <c r="N116" s="255"/>
      <c r="O116" s="256">
        <v>0</v>
      </c>
      <c r="P116" s="235" t="s">
        <v>277</v>
      </c>
      <c r="Q116" s="236" t="s">
        <v>278</v>
      </c>
      <c r="R116" s="254"/>
      <c r="S116" s="254"/>
      <c r="T116" s="254"/>
      <c r="U116" s="254"/>
      <c r="V116" s="254"/>
      <c r="W116" s="254"/>
      <c r="X116" s="254"/>
      <c r="Y116" s="254"/>
      <c r="Z116" s="254"/>
      <c r="AA116" s="254"/>
      <c r="AB116" s="254"/>
      <c r="AC116" s="254"/>
      <c r="AD116" s="254"/>
      <c r="AE116" s="254"/>
      <c r="AF116" s="254"/>
      <c r="AG116" s="254"/>
      <c r="AH116" s="254"/>
      <c r="AI116" s="254"/>
      <c r="AJ116" s="254"/>
      <c r="AK116" s="254"/>
      <c r="AL116" s="254"/>
      <c r="AM116" s="254"/>
      <c r="AN116" s="254"/>
      <c r="AO116" s="254"/>
      <c r="AP116" s="254"/>
      <c r="AQ116" s="254"/>
      <c r="AR116" s="254"/>
      <c r="AS116" s="254"/>
      <c r="AT116" s="254"/>
      <c r="AU116" s="254"/>
      <c r="AV116" s="254"/>
      <c r="AW116" s="254"/>
      <c r="AX116" s="254"/>
      <c r="AY116" s="254"/>
      <c r="AZ116" s="254"/>
      <c r="BA116" s="254"/>
      <c r="BB116" s="254"/>
      <c r="BC116" s="254"/>
      <c r="BD116" s="254"/>
      <c r="BE116" s="254"/>
      <c r="BF116" s="254"/>
    </row>
    <row r="117" spans="2:58" x14ac:dyDescent="0.2">
      <c r="B117" s="236"/>
      <c r="C117" s="236" t="s">
        <v>135</v>
      </c>
      <c r="D117" s="241" t="s">
        <v>754</v>
      </c>
      <c r="E117" s="236" t="s">
        <v>136</v>
      </c>
      <c r="F117" s="236" t="s">
        <v>254</v>
      </c>
      <c r="G117" s="236" t="s">
        <v>760</v>
      </c>
      <c r="H117" s="236" t="s">
        <v>301</v>
      </c>
      <c r="I117" s="236" t="s">
        <v>325</v>
      </c>
      <c r="J117" s="236" t="s">
        <v>325</v>
      </c>
      <c r="K117" s="236" t="s">
        <v>309</v>
      </c>
      <c r="L117" s="236" t="s">
        <v>276</v>
      </c>
      <c r="M117" s="236" t="s">
        <v>138</v>
      </c>
      <c r="N117" s="255"/>
      <c r="O117" s="256">
        <v>0</v>
      </c>
      <c r="P117" s="235" t="s">
        <v>277</v>
      </c>
      <c r="Q117" s="236" t="s">
        <v>278</v>
      </c>
      <c r="R117" s="254"/>
      <c r="S117" s="254"/>
      <c r="T117" s="254"/>
      <c r="U117" s="254"/>
      <c r="V117" s="254"/>
      <c r="W117" s="254"/>
      <c r="X117" s="254"/>
      <c r="Y117" s="254"/>
      <c r="Z117" s="254"/>
      <c r="AA117" s="254"/>
      <c r="AB117" s="254"/>
      <c r="AC117" s="254"/>
      <c r="AD117" s="254"/>
      <c r="AE117" s="254"/>
      <c r="AF117" s="254"/>
      <c r="AG117" s="254"/>
      <c r="AH117" s="254"/>
      <c r="AI117" s="254"/>
      <c r="AJ117" s="254"/>
      <c r="AK117" s="254"/>
      <c r="AL117" s="254"/>
      <c r="AM117" s="254"/>
      <c r="AN117" s="254"/>
      <c r="AO117" s="254"/>
      <c r="AP117" s="254"/>
      <c r="AQ117" s="254"/>
      <c r="AR117" s="254"/>
      <c r="AS117" s="254"/>
      <c r="AT117" s="254"/>
      <c r="AU117" s="254"/>
      <c r="AV117" s="254"/>
      <c r="AW117" s="254"/>
      <c r="AX117" s="254"/>
      <c r="AY117" s="254"/>
      <c r="AZ117" s="254"/>
      <c r="BA117" s="254"/>
      <c r="BB117" s="254"/>
      <c r="BC117" s="254"/>
      <c r="BD117" s="254"/>
      <c r="BE117" s="254"/>
      <c r="BF117" s="254"/>
    </row>
    <row r="118" spans="2:58" x14ac:dyDescent="0.2">
      <c r="B118" s="236"/>
      <c r="C118" s="236" t="s">
        <v>135</v>
      </c>
      <c r="D118" s="241" t="s">
        <v>755</v>
      </c>
      <c r="E118" s="236" t="s">
        <v>136</v>
      </c>
      <c r="F118" s="236" t="s">
        <v>254</v>
      </c>
      <c r="G118" s="236" t="s">
        <v>761</v>
      </c>
      <c r="H118" s="236" t="s">
        <v>301</v>
      </c>
      <c r="I118" s="236" t="s">
        <v>325</v>
      </c>
      <c r="J118" s="236" t="s">
        <v>325</v>
      </c>
      <c r="K118" s="236" t="s">
        <v>309</v>
      </c>
      <c r="L118" s="236" t="s">
        <v>276</v>
      </c>
      <c r="M118" s="236" t="s">
        <v>138</v>
      </c>
      <c r="N118" s="255"/>
      <c r="O118" s="256">
        <v>0</v>
      </c>
      <c r="P118" s="235" t="s">
        <v>277</v>
      </c>
      <c r="Q118" s="236" t="s">
        <v>278</v>
      </c>
      <c r="R118" s="254"/>
      <c r="S118" s="254"/>
      <c r="T118" s="254"/>
      <c r="U118" s="254"/>
      <c r="V118" s="254"/>
      <c r="W118" s="254"/>
      <c r="X118" s="254"/>
      <c r="Y118" s="254"/>
      <c r="Z118" s="254"/>
      <c r="AA118" s="254"/>
      <c r="AB118" s="254"/>
      <c r="AC118" s="254"/>
      <c r="AD118" s="254"/>
      <c r="AE118" s="254"/>
      <c r="AF118" s="254"/>
      <c r="AG118" s="254"/>
      <c r="AH118" s="254"/>
      <c r="AI118" s="254"/>
      <c r="AJ118" s="254"/>
      <c r="AK118" s="254"/>
      <c r="AL118" s="254"/>
      <c r="AM118" s="254"/>
      <c r="AN118" s="254"/>
      <c r="AO118" s="254"/>
      <c r="AP118" s="254"/>
      <c r="AQ118" s="254"/>
      <c r="AR118" s="254"/>
      <c r="AS118" s="254"/>
      <c r="AT118" s="254"/>
      <c r="AU118" s="254"/>
      <c r="AV118" s="254"/>
      <c r="AW118" s="254"/>
      <c r="AX118" s="254"/>
      <c r="AY118" s="254"/>
      <c r="AZ118" s="254"/>
      <c r="BA118" s="254"/>
      <c r="BB118" s="254"/>
      <c r="BC118" s="254"/>
      <c r="BD118" s="254"/>
      <c r="BE118" s="254"/>
      <c r="BF118" s="254"/>
    </row>
    <row r="119" spans="2:58" x14ac:dyDescent="0.2">
      <c r="B119" s="236"/>
      <c r="C119" s="236" t="s">
        <v>135</v>
      </c>
      <c r="D119" s="241" t="s">
        <v>756</v>
      </c>
      <c r="E119" s="236" t="s">
        <v>136</v>
      </c>
      <c r="F119" s="236" t="s">
        <v>254</v>
      </c>
      <c r="G119" s="236" t="s">
        <v>762</v>
      </c>
      <c r="H119" s="236" t="s">
        <v>301</v>
      </c>
      <c r="I119" s="236" t="s">
        <v>325</v>
      </c>
      <c r="J119" s="236" t="s">
        <v>325</v>
      </c>
      <c r="K119" s="236" t="s">
        <v>309</v>
      </c>
      <c r="L119" s="236" t="s">
        <v>276</v>
      </c>
      <c r="M119" s="236" t="s">
        <v>138</v>
      </c>
      <c r="N119" s="255"/>
      <c r="O119" s="256">
        <v>2.8519538290064745E-3</v>
      </c>
      <c r="P119" s="235" t="s">
        <v>277</v>
      </c>
      <c r="Q119" s="236" t="s">
        <v>278</v>
      </c>
      <c r="R119" s="254"/>
      <c r="S119" s="254"/>
      <c r="T119" s="254"/>
      <c r="U119" s="254"/>
      <c r="V119" s="254"/>
      <c r="W119" s="254"/>
      <c r="X119" s="254"/>
      <c r="Y119" s="254"/>
      <c r="Z119" s="254"/>
      <c r="AA119" s="254"/>
      <c r="AB119" s="254"/>
      <c r="AC119" s="254"/>
      <c r="AD119" s="254"/>
      <c r="AE119" s="254"/>
      <c r="AF119" s="254"/>
      <c r="AG119" s="254"/>
      <c r="AH119" s="254"/>
      <c r="AI119" s="254"/>
      <c r="AJ119" s="254"/>
      <c r="AK119" s="254"/>
      <c r="AL119" s="254"/>
      <c r="AM119" s="254"/>
      <c r="AN119" s="254"/>
      <c r="AO119" s="254"/>
      <c r="AP119" s="254"/>
      <c r="AQ119" s="254"/>
      <c r="AR119" s="254"/>
      <c r="AS119" s="254"/>
      <c r="AT119" s="254"/>
      <c r="AU119" s="254"/>
      <c r="AV119" s="254"/>
      <c r="AW119" s="254"/>
      <c r="AX119" s="254"/>
      <c r="AY119" s="254"/>
      <c r="AZ119" s="254"/>
      <c r="BA119" s="254"/>
      <c r="BB119" s="254"/>
      <c r="BC119" s="254"/>
      <c r="BD119" s="254"/>
      <c r="BE119" s="254"/>
      <c r="BF119" s="254"/>
    </row>
    <row r="120" spans="2:58" x14ac:dyDescent="0.2">
      <c r="B120" s="236"/>
      <c r="C120" s="236" t="s">
        <v>135</v>
      </c>
      <c r="D120" s="241" t="s">
        <v>757</v>
      </c>
      <c r="E120" s="236" t="s">
        <v>136</v>
      </c>
      <c r="F120" s="236" t="s">
        <v>254</v>
      </c>
      <c r="G120" s="236" t="s">
        <v>763</v>
      </c>
      <c r="H120" s="236" t="s">
        <v>301</v>
      </c>
      <c r="I120" s="236" t="s">
        <v>325</v>
      </c>
      <c r="J120" s="236" t="s">
        <v>325</v>
      </c>
      <c r="K120" s="236" t="s">
        <v>309</v>
      </c>
      <c r="L120" s="236" t="s">
        <v>276</v>
      </c>
      <c r="M120" s="236" t="s">
        <v>138</v>
      </c>
      <c r="N120" s="255"/>
      <c r="O120" s="256">
        <v>1.2286267186174442E-2</v>
      </c>
      <c r="P120" s="235" t="s">
        <v>277</v>
      </c>
      <c r="Q120" s="236" t="s">
        <v>278</v>
      </c>
      <c r="R120" s="254"/>
      <c r="S120" s="254"/>
      <c r="T120" s="254"/>
      <c r="U120" s="254"/>
      <c r="V120" s="254"/>
      <c r="W120" s="254"/>
      <c r="X120" s="254"/>
      <c r="Y120" s="254"/>
      <c r="Z120" s="254"/>
      <c r="AA120" s="254"/>
      <c r="AB120" s="254"/>
      <c r="AC120" s="254"/>
      <c r="AD120" s="254"/>
      <c r="AE120" s="254"/>
      <c r="AF120" s="254"/>
      <c r="AG120" s="254"/>
      <c r="AH120" s="254"/>
      <c r="AI120" s="254"/>
      <c r="AJ120" s="254"/>
      <c r="AK120" s="254"/>
      <c r="AL120" s="254"/>
      <c r="AM120" s="254"/>
      <c r="AN120" s="254"/>
      <c r="AO120" s="254"/>
      <c r="AP120" s="254"/>
      <c r="AQ120" s="254"/>
      <c r="AR120" s="254"/>
      <c r="AS120" s="254"/>
      <c r="AT120" s="254"/>
      <c r="AU120" s="254"/>
      <c r="AV120" s="254"/>
      <c r="AW120" s="254"/>
      <c r="AX120" s="254"/>
      <c r="AY120" s="254"/>
      <c r="AZ120" s="254"/>
      <c r="BA120" s="254"/>
      <c r="BB120" s="254"/>
      <c r="BC120" s="254"/>
      <c r="BD120" s="254"/>
      <c r="BE120" s="254"/>
      <c r="BF120" s="254"/>
    </row>
    <row r="121" spans="2:58" x14ac:dyDescent="0.2">
      <c r="B121" s="236"/>
      <c r="C121" s="236" t="s">
        <v>135</v>
      </c>
      <c r="D121" s="241" t="s">
        <v>758</v>
      </c>
      <c r="E121" s="236" t="s">
        <v>136</v>
      </c>
      <c r="F121" s="236" t="s">
        <v>254</v>
      </c>
      <c r="G121" s="236" t="s">
        <v>764</v>
      </c>
      <c r="H121" s="236" t="s">
        <v>301</v>
      </c>
      <c r="I121" s="236" t="s">
        <v>325</v>
      </c>
      <c r="J121" s="236" t="s">
        <v>325</v>
      </c>
      <c r="K121" s="236" t="s">
        <v>309</v>
      </c>
      <c r="L121" s="236" t="s">
        <v>276</v>
      </c>
      <c r="M121" s="236" t="s">
        <v>138</v>
      </c>
      <c r="N121" s="255"/>
      <c r="O121" s="256">
        <v>0</v>
      </c>
      <c r="P121" s="235" t="s">
        <v>277</v>
      </c>
      <c r="Q121" s="236" t="s">
        <v>278</v>
      </c>
      <c r="R121" s="254"/>
      <c r="S121" s="254"/>
      <c r="T121" s="254"/>
      <c r="U121" s="254"/>
      <c r="V121" s="254"/>
      <c r="W121" s="254"/>
      <c r="X121" s="254"/>
      <c r="Y121" s="254"/>
      <c r="Z121" s="254"/>
      <c r="AA121" s="254"/>
      <c r="AB121" s="254"/>
      <c r="AC121" s="254"/>
      <c r="AD121" s="254"/>
      <c r="AE121" s="254"/>
      <c r="AF121" s="254"/>
      <c r="AG121" s="254"/>
      <c r="AH121" s="254"/>
      <c r="AI121" s="254"/>
      <c r="AJ121" s="254"/>
      <c r="AK121" s="254"/>
      <c r="AL121" s="254"/>
      <c r="AM121" s="254"/>
      <c r="AN121" s="254"/>
      <c r="AO121" s="254"/>
      <c r="AP121" s="254"/>
      <c r="AQ121" s="254"/>
      <c r="AR121" s="254"/>
      <c r="AS121" s="254"/>
      <c r="AT121" s="254"/>
      <c r="AU121" s="254"/>
      <c r="AV121" s="254"/>
      <c r="AW121" s="254"/>
      <c r="AX121" s="254"/>
      <c r="AY121" s="254"/>
      <c r="AZ121" s="254"/>
      <c r="BA121" s="254"/>
      <c r="BB121" s="254"/>
      <c r="BC121" s="254"/>
      <c r="BD121" s="254"/>
      <c r="BE121" s="254"/>
      <c r="BF121" s="254"/>
    </row>
    <row r="122" spans="2:58" x14ac:dyDescent="0.2">
      <c r="B122" s="236">
        <v>18</v>
      </c>
      <c r="C122" s="236" t="s">
        <v>135</v>
      </c>
      <c r="D122" s="238" t="s">
        <v>752</v>
      </c>
      <c r="E122" s="236" t="s">
        <v>136</v>
      </c>
      <c r="F122" s="236" t="s">
        <v>254</v>
      </c>
      <c r="G122" s="236" t="s">
        <v>315</v>
      </c>
      <c r="H122" s="236" t="s">
        <v>315</v>
      </c>
      <c r="I122" s="236" t="s">
        <v>326</v>
      </c>
      <c r="J122" s="236" t="s">
        <v>326</v>
      </c>
      <c r="K122" s="236" t="s">
        <v>315</v>
      </c>
      <c r="L122" s="236" t="s">
        <v>318</v>
      </c>
      <c r="M122" s="236" t="s">
        <v>138</v>
      </c>
      <c r="N122" s="255" t="e">
        <f>O129*$N$563</f>
        <v>#REF!</v>
      </c>
      <c r="O122" s="256">
        <v>0</v>
      </c>
      <c r="P122" s="235" t="s">
        <v>277</v>
      </c>
      <c r="Q122" s="236" t="s">
        <v>278</v>
      </c>
      <c r="R122" s="254"/>
      <c r="S122" s="254"/>
      <c r="T122" s="254"/>
      <c r="U122" s="254"/>
      <c r="V122" s="254"/>
      <c r="W122" s="254"/>
      <c r="X122" s="254"/>
      <c r="Y122" s="254"/>
      <c r="Z122" s="254"/>
      <c r="AA122" s="254"/>
      <c r="AB122" s="254"/>
      <c r="AC122" s="254"/>
      <c r="AD122" s="254"/>
      <c r="AE122" s="254"/>
      <c r="AF122" s="254"/>
      <c r="AG122" s="254"/>
      <c r="AH122" s="254"/>
      <c r="AI122" s="254"/>
      <c r="AJ122" s="254"/>
      <c r="AK122" s="254"/>
      <c r="AL122" s="254"/>
      <c r="AM122" s="254"/>
      <c r="AN122" s="254"/>
      <c r="AO122" s="254"/>
      <c r="AP122" s="254"/>
      <c r="AQ122" s="254"/>
      <c r="AR122" s="254"/>
      <c r="AS122" s="254"/>
      <c r="AT122" s="254"/>
      <c r="AU122" s="254"/>
      <c r="AV122" s="254"/>
      <c r="AW122" s="254"/>
      <c r="AX122" s="254"/>
      <c r="AY122" s="254"/>
      <c r="AZ122" s="254"/>
      <c r="BA122" s="254"/>
      <c r="BB122" s="254"/>
      <c r="BC122" s="254"/>
      <c r="BD122" s="254"/>
      <c r="BE122" s="254"/>
      <c r="BF122" s="254"/>
    </row>
    <row r="123" spans="2:58" x14ac:dyDescent="0.2">
      <c r="B123" s="236"/>
      <c r="C123" s="236" t="s">
        <v>135</v>
      </c>
      <c r="D123" s="241" t="s">
        <v>753</v>
      </c>
      <c r="E123" s="236" t="s">
        <v>136</v>
      </c>
      <c r="F123" s="236" t="s">
        <v>254</v>
      </c>
      <c r="G123" s="236" t="s">
        <v>315</v>
      </c>
      <c r="H123" s="236" t="s">
        <v>315</v>
      </c>
      <c r="I123" s="236" t="s">
        <v>326</v>
      </c>
      <c r="J123" s="236" t="s">
        <v>326</v>
      </c>
      <c r="K123" s="236" t="s">
        <v>315</v>
      </c>
      <c r="L123" s="236" t="s">
        <v>318</v>
      </c>
      <c r="M123" s="236" t="s">
        <v>138</v>
      </c>
      <c r="N123" s="255"/>
      <c r="O123" s="256">
        <v>0</v>
      </c>
      <c r="P123" s="235" t="s">
        <v>277</v>
      </c>
      <c r="Q123" s="236" t="s">
        <v>278</v>
      </c>
      <c r="R123" s="254"/>
      <c r="S123" s="254"/>
      <c r="T123" s="254"/>
      <c r="U123" s="254"/>
      <c r="V123" s="254"/>
      <c r="W123" s="254"/>
      <c r="X123" s="254"/>
      <c r="Y123" s="254"/>
      <c r="Z123" s="254"/>
      <c r="AA123" s="254"/>
      <c r="AB123" s="254"/>
      <c r="AC123" s="254"/>
      <c r="AD123" s="254"/>
      <c r="AE123" s="254"/>
      <c r="AF123" s="254"/>
      <c r="AG123" s="254"/>
      <c r="AH123" s="254"/>
      <c r="AI123" s="254"/>
      <c r="AJ123" s="254"/>
      <c r="AK123" s="254"/>
      <c r="AL123" s="254"/>
      <c r="AM123" s="254"/>
      <c r="AN123" s="254"/>
      <c r="AO123" s="254"/>
      <c r="AP123" s="254"/>
      <c r="AQ123" s="254"/>
      <c r="AR123" s="254"/>
      <c r="AS123" s="254"/>
      <c r="AT123" s="254"/>
      <c r="AU123" s="254"/>
      <c r="AV123" s="254"/>
      <c r="AW123" s="254"/>
      <c r="AX123" s="254"/>
      <c r="AY123" s="254"/>
      <c r="AZ123" s="254"/>
      <c r="BA123" s="254"/>
      <c r="BB123" s="254"/>
      <c r="BC123" s="254"/>
      <c r="BD123" s="254"/>
      <c r="BE123" s="254"/>
      <c r="BF123" s="254"/>
    </row>
    <row r="124" spans="2:58" x14ac:dyDescent="0.2">
      <c r="B124" s="236"/>
      <c r="C124" s="236" t="s">
        <v>135</v>
      </c>
      <c r="D124" s="241" t="s">
        <v>754</v>
      </c>
      <c r="E124" s="236" t="s">
        <v>136</v>
      </c>
      <c r="F124" s="236" t="s">
        <v>254</v>
      </c>
      <c r="G124" s="236" t="s">
        <v>315</v>
      </c>
      <c r="H124" s="236" t="s">
        <v>315</v>
      </c>
      <c r="I124" s="236" t="s">
        <v>326</v>
      </c>
      <c r="J124" s="236" t="s">
        <v>326</v>
      </c>
      <c r="K124" s="236" t="s">
        <v>315</v>
      </c>
      <c r="L124" s="236" t="s">
        <v>318</v>
      </c>
      <c r="M124" s="236" t="s">
        <v>138</v>
      </c>
      <c r="N124" s="255"/>
      <c r="O124" s="256">
        <v>0</v>
      </c>
      <c r="P124" s="235" t="s">
        <v>277</v>
      </c>
      <c r="Q124" s="236" t="s">
        <v>278</v>
      </c>
      <c r="R124" s="254"/>
      <c r="S124" s="254"/>
      <c r="T124" s="254"/>
      <c r="U124" s="254"/>
      <c r="V124" s="254"/>
      <c r="W124" s="254"/>
      <c r="X124" s="254"/>
      <c r="Y124" s="254"/>
      <c r="Z124" s="254"/>
      <c r="AA124" s="254"/>
      <c r="AB124" s="254"/>
      <c r="AC124" s="254"/>
      <c r="AD124" s="254"/>
      <c r="AE124" s="254"/>
      <c r="AF124" s="254"/>
      <c r="AG124" s="254"/>
      <c r="AH124" s="254"/>
      <c r="AI124" s="254"/>
      <c r="AJ124" s="254"/>
      <c r="AK124" s="254"/>
      <c r="AL124" s="254"/>
      <c r="AM124" s="254"/>
      <c r="AN124" s="254"/>
      <c r="AO124" s="254"/>
      <c r="AP124" s="254"/>
      <c r="AQ124" s="254"/>
      <c r="AR124" s="254"/>
      <c r="AS124" s="254"/>
      <c r="AT124" s="254"/>
      <c r="AU124" s="254"/>
      <c r="AV124" s="254"/>
      <c r="AW124" s="254"/>
      <c r="AX124" s="254"/>
      <c r="AY124" s="254"/>
      <c r="AZ124" s="254"/>
      <c r="BA124" s="254"/>
      <c r="BB124" s="254"/>
      <c r="BC124" s="254"/>
      <c r="BD124" s="254"/>
      <c r="BE124" s="254"/>
      <c r="BF124" s="254"/>
    </row>
    <row r="125" spans="2:58" x14ac:dyDescent="0.2">
      <c r="B125" s="236"/>
      <c r="C125" s="236" t="s">
        <v>135</v>
      </c>
      <c r="D125" s="241" t="s">
        <v>755</v>
      </c>
      <c r="E125" s="236" t="s">
        <v>136</v>
      </c>
      <c r="F125" s="236" t="s">
        <v>254</v>
      </c>
      <c r="G125" s="236" t="s">
        <v>315</v>
      </c>
      <c r="H125" s="236" t="s">
        <v>315</v>
      </c>
      <c r="I125" s="236" t="s">
        <v>326</v>
      </c>
      <c r="J125" s="236" t="s">
        <v>326</v>
      </c>
      <c r="K125" s="236" t="s">
        <v>315</v>
      </c>
      <c r="L125" s="236" t="s">
        <v>318</v>
      </c>
      <c r="M125" s="236" t="s">
        <v>138</v>
      </c>
      <c r="N125" s="255"/>
      <c r="O125" s="256">
        <v>0</v>
      </c>
      <c r="P125" s="235" t="s">
        <v>277</v>
      </c>
      <c r="Q125" s="236" t="s">
        <v>278</v>
      </c>
      <c r="R125" s="254"/>
      <c r="S125" s="254"/>
      <c r="T125" s="254"/>
      <c r="U125" s="254"/>
      <c r="V125" s="254"/>
      <c r="W125" s="254"/>
      <c r="X125" s="254"/>
      <c r="Y125" s="254"/>
      <c r="Z125" s="254"/>
      <c r="AA125" s="254"/>
      <c r="AB125" s="254"/>
      <c r="AC125" s="254"/>
      <c r="AD125" s="254"/>
      <c r="AE125" s="254"/>
      <c r="AF125" s="254"/>
      <c r="AG125" s="254"/>
      <c r="AH125" s="254"/>
      <c r="AI125" s="254"/>
      <c r="AJ125" s="254"/>
      <c r="AK125" s="254"/>
      <c r="AL125" s="254"/>
      <c r="AM125" s="254"/>
      <c r="AN125" s="254"/>
      <c r="AO125" s="254"/>
      <c r="AP125" s="254"/>
      <c r="AQ125" s="254"/>
      <c r="AR125" s="254"/>
      <c r="AS125" s="254"/>
      <c r="AT125" s="254"/>
      <c r="AU125" s="254"/>
      <c r="AV125" s="254"/>
      <c r="AW125" s="254"/>
      <c r="AX125" s="254"/>
      <c r="AY125" s="254"/>
      <c r="AZ125" s="254"/>
      <c r="BA125" s="254"/>
      <c r="BB125" s="254"/>
      <c r="BC125" s="254"/>
      <c r="BD125" s="254"/>
      <c r="BE125" s="254"/>
      <c r="BF125" s="254"/>
    </row>
    <row r="126" spans="2:58" x14ac:dyDescent="0.2">
      <c r="B126" s="236"/>
      <c r="C126" s="236" t="s">
        <v>135</v>
      </c>
      <c r="D126" s="241" t="s">
        <v>756</v>
      </c>
      <c r="E126" s="236" t="s">
        <v>136</v>
      </c>
      <c r="F126" s="236" t="s">
        <v>254</v>
      </c>
      <c r="G126" s="236" t="s">
        <v>315</v>
      </c>
      <c r="H126" s="236" t="s">
        <v>315</v>
      </c>
      <c r="I126" s="236" t="s">
        <v>326</v>
      </c>
      <c r="J126" s="236" t="s">
        <v>326</v>
      </c>
      <c r="K126" s="236" t="s">
        <v>315</v>
      </c>
      <c r="L126" s="236" t="s">
        <v>318</v>
      </c>
      <c r="M126" s="236" t="s">
        <v>138</v>
      </c>
      <c r="N126" s="255"/>
      <c r="O126" s="256">
        <v>1.6067194884165227E-3</v>
      </c>
      <c r="P126" s="235" t="s">
        <v>277</v>
      </c>
      <c r="Q126" s="236" t="s">
        <v>278</v>
      </c>
      <c r="R126" s="254"/>
      <c r="S126" s="254"/>
      <c r="T126" s="254"/>
      <c r="U126" s="254"/>
      <c r="V126" s="254"/>
      <c r="W126" s="254"/>
      <c r="X126" s="254"/>
      <c r="Y126" s="254"/>
      <c r="Z126" s="254"/>
      <c r="AA126" s="254"/>
      <c r="AB126" s="254"/>
      <c r="AC126" s="254"/>
      <c r="AD126" s="254"/>
      <c r="AE126" s="254"/>
      <c r="AF126" s="254"/>
      <c r="AG126" s="254"/>
      <c r="AH126" s="254"/>
      <c r="AI126" s="254"/>
      <c r="AJ126" s="254"/>
      <c r="AK126" s="254"/>
      <c r="AL126" s="254"/>
      <c r="AM126" s="254"/>
      <c r="AN126" s="254"/>
      <c r="AO126" s="254"/>
      <c r="AP126" s="254"/>
      <c r="AQ126" s="254"/>
      <c r="AR126" s="254"/>
      <c r="AS126" s="254"/>
      <c r="AT126" s="254"/>
      <c r="AU126" s="254"/>
      <c r="AV126" s="254"/>
      <c r="AW126" s="254"/>
      <c r="AX126" s="254"/>
      <c r="AY126" s="254"/>
      <c r="AZ126" s="254"/>
      <c r="BA126" s="254"/>
      <c r="BB126" s="254"/>
      <c r="BC126" s="254"/>
      <c r="BD126" s="254"/>
      <c r="BE126" s="254"/>
      <c r="BF126" s="254"/>
    </row>
    <row r="127" spans="2:58" x14ac:dyDescent="0.2">
      <c r="B127" s="236"/>
      <c r="C127" s="236" t="s">
        <v>135</v>
      </c>
      <c r="D127" s="241" t="s">
        <v>757</v>
      </c>
      <c r="E127" s="236" t="s">
        <v>136</v>
      </c>
      <c r="F127" s="236" t="s">
        <v>254</v>
      </c>
      <c r="G127" s="236" t="s">
        <v>315</v>
      </c>
      <c r="H127" s="236" t="s">
        <v>315</v>
      </c>
      <c r="I127" s="236" t="s">
        <v>326</v>
      </c>
      <c r="J127" s="236" t="s">
        <v>326</v>
      </c>
      <c r="K127" s="236" t="s">
        <v>315</v>
      </c>
      <c r="L127" s="236" t="s">
        <v>318</v>
      </c>
      <c r="M127" s="236" t="s">
        <v>138</v>
      </c>
      <c r="N127" s="255"/>
      <c r="O127" s="256">
        <v>0</v>
      </c>
      <c r="P127" s="235" t="s">
        <v>277</v>
      </c>
      <c r="Q127" s="236" t="s">
        <v>278</v>
      </c>
      <c r="R127" s="254"/>
      <c r="S127" s="254"/>
      <c r="T127" s="254"/>
      <c r="U127" s="254"/>
      <c r="V127" s="254"/>
      <c r="W127" s="254"/>
      <c r="X127" s="254"/>
      <c r="Y127" s="254"/>
      <c r="Z127" s="254"/>
      <c r="AA127" s="254"/>
      <c r="AB127" s="254"/>
      <c r="AC127" s="254"/>
      <c r="AD127" s="254"/>
      <c r="AE127" s="254"/>
      <c r="AF127" s="254"/>
      <c r="AG127" s="254"/>
      <c r="AH127" s="254"/>
      <c r="AI127" s="254"/>
      <c r="AJ127" s="254"/>
      <c r="AK127" s="254"/>
      <c r="AL127" s="254"/>
      <c r="AM127" s="254"/>
      <c r="AN127" s="254"/>
      <c r="AO127" s="254"/>
      <c r="AP127" s="254"/>
      <c r="AQ127" s="254"/>
      <c r="AR127" s="254"/>
      <c r="AS127" s="254"/>
      <c r="AT127" s="254"/>
      <c r="AU127" s="254"/>
      <c r="AV127" s="254"/>
      <c r="AW127" s="254"/>
      <c r="AX127" s="254"/>
      <c r="AY127" s="254"/>
      <c r="AZ127" s="254"/>
      <c r="BA127" s="254"/>
      <c r="BB127" s="254"/>
      <c r="BC127" s="254"/>
      <c r="BD127" s="254"/>
      <c r="BE127" s="254"/>
      <c r="BF127" s="254"/>
    </row>
    <row r="128" spans="2:58" x14ac:dyDescent="0.2">
      <c r="B128" s="236"/>
      <c r="C128" s="236" t="s">
        <v>135</v>
      </c>
      <c r="D128" s="241" t="s">
        <v>758</v>
      </c>
      <c r="E128" s="236" t="s">
        <v>136</v>
      </c>
      <c r="F128" s="236" t="s">
        <v>254</v>
      </c>
      <c r="G128" s="236" t="s">
        <v>315</v>
      </c>
      <c r="H128" s="236" t="s">
        <v>315</v>
      </c>
      <c r="I128" s="236" t="s">
        <v>326</v>
      </c>
      <c r="J128" s="236" t="s">
        <v>326</v>
      </c>
      <c r="K128" s="236" t="s">
        <v>315</v>
      </c>
      <c r="L128" s="236" t="s">
        <v>318</v>
      </c>
      <c r="M128" s="236" t="s">
        <v>138</v>
      </c>
      <c r="N128" s="255"/>
      <c r="O128" s="256">
        <v>0</v>
      </c>
      <c r="P128" s="235" t="s">
        <v>277</v>
      </c>
      <c r="Q128" s="236" t="s">
        <v>278</v>
      </c>
      <c r="R128" s="254"/>
      <c r="S128" s="254"/>
      <c r="T128" s="254"/>
      <c r="U128" s="254"/>
      <c r="V128" s="254"/>
      <c r="W128" s="254"/>
      <c r="X128" s="254"/>
      <c r="Y128" s="254"/>
      <c r="Z128" s="254"/>
      <c r="AA128" s="254"/>
      <c r="AB128" s="254"/>
      <c r="AC128" s="254"/>
      <c r="AD128" s="254"/>
      <c r="AE128" s="254"/>
      <c r="AF128" s="254"/>
      <c r="AG128" s="254"/>
      <c r="AH128" s="254"/>
      <c r="AI128" s="254"/>
      <c r="AJ128" s="254"/>
      <c r="AK128" s="254"/>
      <c r="AL128" s="254"/>
      <c r="AM128" s="254"/>
      <c r="AN128" s="254"/>
      <c r="AO128" s="254"/>
      <c r="AP128" s="254"/>
      <c r="AQ128" s="254"/>
      <c r="AR128" s="254"/>
      <c r="AS128" s="254"/>
      <c r="AT128" s="254"/>
      <c r="AU128" s="254"/>
      <c r="AV128" s="254"/>
      <c r="AW128" s="254"/>
      <c r="AX128" s="254"/>
      <c r="AY128" s="254"/>
      <c r="AZ128" s="254"/>
      <c r="BA128" s="254"/>
      <c r="BB128" s="254"/>
      <c r="BC128" s="254"/>
      <c r="BD128" s="254"/>
      <c r="BE128" s="254"/>
      <c r="BF128" s="254"/>
    </row>
    <row r="129" spans="2:58" x14ac:dyDescent="0.2">
      <c r="B129" s="236">
        <v>19</v>
      </c>
      <c r="C129" s="236" t="s">
        <v>135</v>
      </c>
      <c r="D129" s="238" t="s">
        <v>752</v>
      </c>
      <c r="E129" s="236" t="s">
        <v>136</v>
      </c>
      <c r="F129" s="236" t="s">
        <v>254</v>
      </c>
      <c r="G129" s="236" t="s">
        <v>327</v>
      </c>
      <c r="H129" s="236" t="s">
        <v>135</v>
      </c>
      <c r="I129" s="236" t="s">
        <v>328</v>
      </c>
      <c r="J129" s="236" t="s">
        <v>328</v>
      </c>
      <c r="K129" s="236" t="s">
        <v>321</v>
      </c>
      <c r="L129" s="236" t="s">
        <v>164</v>
      </c>
      <c r="M129" s="236" t="s">
        <v>138</v>
      </c>
      <c r="N129" s="255" t="e">
        <f>O136*$N$563</f>
        <v>#REF!</v>
      </c>
      <c r="O129" s="256">
        <v>0</v>
      </c>
      <c r="P129" s="235" t="s">
        <v>277</v>
      </c>
      <c r="Q129" s="236" t="s">
        <v>278</v>
      </c>
      <c r="R129" s="254"/>
      <c r="S129" s="254"/>
      <c r="T129" s="254"/>
      <c r="U129" s="254"/>
      <c r="V129" s="254"/>
      <c r="W129" s="254"/>
      <c r="X129" s="254"/>
      <c r="Y129" s="254"/>
      <c r="Z129" s="254"/>
      <c r="AA129" s="254"/>
      <c r="AB129" s="254"/>
      <c r="AC129" s="254"/>
      <c r="AD129" s="254"/>
      <c r="AE129" s="254"/>
      <c r="AF129" s="254"/>
      <c r="AG129" s="254"/>
      <c r="AH129" s="254"/>
      <c r="AI129" s="254"/>
      <c r="AJ129" s="254"/>
      <c r="AK129" s="254"/>
      <c r="AL129" s="254"/>
      <c r="AM129" s="254"/>
      <c r="AN129" s="254"/>
      <c r="AO129" s="254"/>
      <c r="AP129" s="254"/>
      <c r="AQ129" s="254"/>
      <c r="AR129" s="254"/>
      <c r="AS129" s="254"/>
      <c r="AT129" s="254"/>
      <c r="AU129" s="254"/>
      <c r="AV129" s="254"/>
      <c r="AW129" s="254"/>
      <c r="AX129" s="254"/>
      <c r="AY129" s="254"/>
      <c r="AZ129" s="254"/>
      <c r="BA129" s="254"/>
      <c r="BB129" s="254"/>
      <c r="BC129" s="254"/>
      <c r="BD129" s="254"/>
      <c r="BE129" s="254"/>
      <c r="BF129" s="254"/>
    </row>
    <row r="130" spans="2:58" x14ac:dyDescent="0.2">
      <c r="B130" s="236"/>
      <c r="C130" s="236" t="s">
        <v>135</v>
      </c>
      <c r="D130" s="241" t="s">
        <v>753</v>
      </c>
      <c r="E130" s="236" t="s">
        <v>136</v>
      </c>
      <c r="F130" s="236" t="s">
        <v>254</v>
      </c>
      <c r="G130" s="236" t="s">
        <v>327</v>
      </c>
      <c r="H130" s="236" t="s">
        <v>135</v>
      </c>
      <c r="I130" s="236" t="s">
        <v>328</v>
      </c>
      <c r="J130" s="236" t="s">
        <v>328</v>
      </c>
      <c r="K130" s="236" t="s">
        <v>321</v>
      </c>
      <c r="L130" s="236" t="s">
        <v>164</v>
      </c>
      <c r="M130" s="236" t="s">
        <v>138</v>
      </c>
      <c r="N130" s="255"/>
      <c r="O130" s="256">
        <v>0.14605903175297072</v>
      </c>
      <c r="P130" s="235" t="s">
        <v>277</v>
      </c>
      <c r="Q130" s="236" t="s">
        <v>278</v>
      </c>
      <c r="R130" s="254"/>
      <c r="S130" s="254"/>
      <c r="T130" s="254"/>
      <c r="U130" s="254"/>
      <c r="V130" s="254"/>
      <c r="W130" s="254"/>
      <c r="X130" s="254"/>
      <c r="Y130" s="254"/>
      <c r="Z130" s="254"/>
      <c r="AA130" s="254"/>
      <c r="AB130" s="254"/>
      <c r="AC130" s="254"/>
      <c r="AD130" s="254"/>
      <c r="AE130" s="254"/>
      <c r="AF130" s="254"/>
      <c r="AG130" s="254"/>
      <c r="AH130" s="254"/>
      <c r="AI130" s="254"/>
      <c r="AJ130" s="254"/>
      <c r="AK130" s="254"/>
      <c r="AL130" s="254"/>
      <c r="AM130" s="254"/>
      <c r="AN130" s="254"/>
      <c r="AO130" s="254"/>
      <c r="AP130" s="254"/>
      <c r="AQ130" s="254"/>
      <c r="AR130" s="254"/>
      <c r="AS130" s="254"/>
      <c r="AT130" s="254"/>
      <c r="AU130" s="254"/>
      <c r="AV130" s="254"/>
      <c r="AW130" s="254"/>
      <c r="AX130" s="254"/>
      <c r="AY130" s="254"/>
      <c r="AZ130" s="254"/>
      <c r="BA130" s="254"/>
      <c r="BB130" s="254"/>
      <c r="BC130" s="254"/>
      <c r="BD130" s="254"/>
      <c r="BE130" s="254"/>
      <c r="BF130" s="254"/>
    </row>
    <row r="131" spans="2:58" x14ac:dyDescent="0.2">
      <c r="B131" s="236"/>
      <c r="C131" s="236" t="s">
        <v>135</v>
      </c>
      <c r="D131" s="241" t="s">
        <v>754</v>
      </c>
      <c r="E131" s="236" t="s">
        <v>136</v>
      </c>
      <c r="F131" s="236" t="s">
        <v>254</v>
      </c>
      <c r="G131" s="236" t="s">
        <v>327</v>
      </c>
      <c r="H131" s="236" t="s">
        <v>135</v>
      </c>
      <c r="I131" s="236" t="s">
        <v>328</v>
      </c>
      <c r="J131" s="236" t="s">
        <v>328</v>
      </c>
      <c r="K131" s="236" t="s">
        <v>321</v>
      </c>
      <c r="L131" s="236" t="s">
        <v>164</v>
      </c>
      <c r="M131" s="236" t="s">
        <v>138</v>
      </c>
      <c r="N131" s="255"/>
      <c r="O131" s="256">
        <v>1.7682336428702487E-3</v>
      </c>
      <c r="P131" s="235" t="s">
        <v>277</v>
      </c>
      <c r="Q131" s="236" t="s">
        <v>278</v>
      </c>
      <c r="R131" s="254"/>
      <c r="S131" s="254"/>
      <c r="T131" s="254"/>
      <c r="U131" s="254"/>
      <c r="V131" s="254"/>
      <c r="W131" s="254"/>
      <c r="X131" s="254"/>
      <c r="Y131" s="254"/>
      <c r="Z131" s="254"/>
      <c r="AA131" s="254"/>
      <c r="AB131" s="254"/>
      <c r="AC131" s="254"/>
      <c r="AD131" s="254"/>
      <c r="AE131" s="254"/>
      <c r="AF131" s="254"/>
      <c r="AG131" s="254"/>
      <c r="AH131" s="254"/>
      <c r="AI131" s="254"/>
      <c r="AJ131" s="254"/>
      <c r="AK131" s="254"/>
      <c r="AL131" s="254"/>
      <c r="AM131" s="254"/>
      <c r="AN131" s="254"/>
      <c r="AO131" s="254"/>
      <c r="AP131" s="254"/>
      <c r="AQ131" s="254"/>
      <c r="AR131" s="254"/>
      <c r="AS131" s="254"/>
      <c r="AT131" s="254"/>
      <c r="AU131" s="254"/>
      <c r="AV131" s="254"/>
      <c r="AW131" s="254"/>
      <c r="AX131" s="254"/>
      <c r="AY131" s="254"/>
      <c r="AZ131" s="254"/>
      <c r="BA131" s="254"/>
      <c r="BB131" s="254"/>
      <c r="BC131" s="254"/>
      <c r="BD131" s="254"/>
      <c r="BE131" s="254"/>
      <c r="BF131" s="254"/>
    </row>
    <row r="132" spans="2:58" x14ac:dyDescent="0.2">
      <c r="B132" s="236"/>
      <c r="C132" s="236" t="s">
        <v>135</v>
      </c>
      <c r="D132" s="241" t="s">
        <v>755</v>
      </c>
      <c r="E132" s="236" t="s">
        <v>136</v>
      </c>
      <c r="F132" s="236" t="s">
        <v>254</v>
      </c>
      <c r="G132" s="236" t="s">
        <v>327</v>
      </c>
      <c r="H132" s="236" t="s">
        <v>135</v>
      </c>
      <c r="I132" s="236" t="s">
        <v>328</v>
      </c>
      <c r="J132" s="236" t="s">
        <v>328</v>
      </c>
      <c r="K132" s="236" t="s">
        <v>321</v>
      </c>
      <c r="L132" s="236" t="s">
        <v>164</v>
      </c>
      <c r="M132" s="236" t="s">
        <v>138</v>
      </c>
      <c r="N132" s="255"/>
      <c r="O132" s="256">
        <v>2.0088817644834593E-4</v>
      </c>
      <c r="P132" s="235" t="s">
        <v>277</v>
      </c>
      <c r="Q132" s="236" t="s">
        <v>278</v>
      </c>
      <c r="R132" s="254"/>
      <c r="S132" s="254"/>
      <c r="T132" s="254"/>
      <c r="U132" s="254"/>
      <c r="V132" s="254"/>
      <c r="W132" s="254"/>
      <c r="X132" s="254"/>
      <c r="Y132" s="254"/>
      <c r="Z132" s="254"/>
      <c r="AA132" s="254"/>
      <c r="AB132" s="254"/>
      <c r="AC132" s="254"/>
      <c r="AD132" s="254"/>
      <c r="AE132" s="254"/>
      <c r="AF132" s="254"/>
      <c r="AG132" s="254"/>
      <c r="AH132" s="254"/>
      <c r="AI132" s="254"/>
      <c r="AJ132" s="254"/>
      <c r="AK132" s="254"/>
      <c r="AL132" s="254"/>
      <c r="AM132" s="254"/>
      <c r="AN132" s="254"/>
      <c r="AO132" s="254"/>
      <c r="AP132" s="254"/>
      <c r="AQ132" s="254"/>
      <c r="AR132" s="254"/>
      <c r="AS132" s="254"/>
      <c r="AT132" s="254"/>
      <c r="AU132" s="254"/>
      <c r="AV132" s="254"/>
      <c r="AW132" s="254"/>
      <c r="AX132" s="254"/>
      <c r="AY132" s="254"/>
      <c r="AZ132" s="254"/>
      <c r="BA132" s="254"/>
      <c r="BB132" s="254"/>
      <c r="BC132" s="254"/>
      <c r="BD132" s="254"/>
      <c r="BE132" s="254"/>
      <c r="BF132" s="254"/>
    </row>
    <row r="133" spans="2:58" x14ac:dyDescent="0.2">
      <c r="B133" s="236"/>
      <c r="C133" s="236" t="s">
        <v>135</v>
      </c>
      <c r="D133" s="241" t="s">
        <v>756</v>
      </c>
      <c r="E133" s="236" t="s">
        <v>136</v>
      </c>
      <c r="F133" s="236" t="s">
        <v>254</v>
      </c>
      <c r="G133" s="236" t="s">
        <v>327</v>
      </c>
      <c r="H133" s="236" t="s">
        <v>135</v>
      </c>
      <c r="I133" s="236" t="s">
        <v>328</v>
      </c>
      <c r="J133" s="236" t="s">
        <v>328</v>
      </c>
      <c r="K133" s="236" t="s">
        <v>321</v>
      </c>
      <c r="L133" s="236" t="s">
        <v>164</v>
      </c>
      <c r="M133" s="236" t="s">
        <v>138</v>
      </c>
      <c r="N133" s="255"/>
      <c r="O133" s="256">
        <v>2.67771727476561E-3</v>
      </c>
      <c r="P133" s="235" t="s">
        <v>277</v>
      </c>
      <c r="Q133" s="236" t="s">
        <v>278</v>
      </c>
      <c r="R133" s="254"/>
      <c r="S133" s="254"/>
      <c r="T133" s="254"/>
      <c r="U133" s="254"/>
      <c r="V133" s="254"/>
      <c r="W133" s="254"/>
      <c r="X133" s="254"/>
      <c r="Y133" s="254"/>
      <c r="Z133" s="254"/>
      <c r="AA133" s="254"/>
      <c r="AB133" s="254"/>
      <c r="AC133" s="254"/>
      <c r="AD133" s="254"/>
      <c r="AE133" s="254"/>
      <c r="AF133" s="254"/>
      <c r="AG133" s="254"/>
      <c r="AH133" s="254"/>
      <c r="AI133" s="254"/>
      <c r="AJ133" s="254"/>
      <c r="AK133" s="254"/>
      <c r="AL133" s="254"/>
      <c r="AM133" s="254"/>
      <c r="AN133" s="254"/>
      <c r="AO133" s="254"/>
      <c r="AP133" s="254"/>
      <c r="AQ133" s="254"/>
      <c r="AR133" s="254"/>
      <c r="AS133" s="254"/>
      <c r="AT133" s="254"/>
      <c r="AU133" s="254"/>
      <c r="AV133" s="254"/>
      <c r="AW133" s="254"/>
      <c r="AX133" s="254"/>
      <c r="AY133" s="254"/>
      <c r="AZ133" s="254"/>
      <c r="BA133" s="254"/>
      <c r="BB133" s="254"/>
      <c r="BC133" s="254"/>
      <c r="BD133" s="254"/>
      <c r="BE133" s="254"/>
      <c r="BF133" s="254"/>
    </row>
    <row r="134" spans="2:58" x14ac:dyDescent="0.2">
      <c r="B134" s="236"/>
      <c r="C134" s="236" t="s">
        <v>135</v>
      </c>
      <c r="D134" s="241" t="s">
        <v>757</v>
      </c>
      <c r="E134" s="236" t="s">
        <v>136</v>
      </c>
      <c r="F134" s="236" t="s">
        <v>254</v>
      </c>
      <c r="G134" s="236" t="s">
        <v>327</v>
      </c>
      <c r="H134" s="236" t="s">
        <v>135</v>
      </c>
      <c r="I134" s="236" t="s">
        <v>328</v>
      </c>
      <c r="J134" s="236" t="s">
        <v>328</v>
      </c>
      <c r="K134" s="236" t="s">
        <v>321</v>
      </c>
      <c r="L134" s="236" t="s">
        <v>164</v>
      </c>
      <c r="M134" s="236" t="s">
        <v>138</v>
      </c>
      <c r="N134" s="255"/>
      <c r="O134" s="256">
        <v>1.5615948839570458E-2</v>
      </c>
      <c r="P134" s="235" t="s">
        <v>277</v>
      </c>
      <c r="Q134" s="236" t="s">
        <v>278</v>
      </c>
      <c r="R134" s="254"/>
      <c r="S134" s="254"/>
      <c r="T134" s="254"/>
      <c r="U134" s="254"/>
      <c r="V134" s="254"/>
      <c r="W134" s="254"/>
      <c r="X134" s="254"/>
      <c r="Y134" s="254"/>
      <c r="Z134" s="254"/>
      <c r="AA134" s="254"/>
      <c r="AB134" s="254"/>
      <c r="AC134" s="254"/>
      <c r="AD134" s="254"/>
      <c r="AE134" s="254"/>
      <c r="AF134" s="254"/>
      <c r="AG134" s="254"/>
      <c r="AH134" s="254"/>
      <c r="AI134" s="254"/>
      <c r="AJ134" s="254"/>
      <c r="AK134" s="254"/>
      <c r="AL134" s="254"/>
      <c r="AM134" s="254"/>
      <c r="AN134" s="254"/>
      <c r="AO134" s="254"/>
      <c r="AP134" s="254"/>
      <c r="AQ134" s="254"/>
      <c r="AR134" s="254"/>
      <c r="AS134" s="254"/>
      <c r="AT134" s="254"/>
      <c r="AU134" s="254"/>
      <c r="AV134" s="254"/>
      <c r="AW134" s="254"/>
      <c r="AX134" s="254"/>
      <c r="AY134" s="254"/>
      <c r="AZ134" s="254"/>
      <c r="BA134" s="254"/>
      <c r="BB134" s="254"/>
      <c r="BC134" s="254"/>
      <c r="BD134" s="254"/>
      <c r="BE134" s="254"/>
      <c r="BF134" s="254"/>
    </row>
    <row r="135" spans="2:58" x14ac:dyDescent="0.2">
      <c r="B135" s="236"/>
      <c r="C135" s="236" t="s">
        <v>135</v>
      </c>
      <c r="D135" s="241" t="s">
        <v>758</v>
      </c>
      <c r="E135" s="236" t="s">
        <v>136</v>
      </c>
      <c r="F135" s="236" t="s">
        <v>254</v>
      </c>
      <c r="G135" s="236" t="s">
        <v>327</v>
      </c>
      <c r="H135" s="236" t="s">
        <v>135</v>
      </c>
      <c r="I135" s="236" t="s">
        <v>328</v>
      </c>
      <c r="J135" s="236" t="s">
        <v>328</v>
      </c>
      <c r="K135" s="236" t="s">
        <v>321</v>
      </c>
      <c r="L135" s="236" t="s">
        <v>164</v>
      </c>
      <c r="M135" s="236" t="s">
        <v>138</v>
      </c>
      <c r="N135" s="255"/>
      <c r="O135" s="256">
        <v>3.2805261703856038E-2</v>
      </c>
      <c r="P135" s="235" t="s">
        <v>277</v>
      </c>
      <c r="Q135" s="236" t="s">
        <v>278</v>
      </c>
      <c r="R135" s="254"/>
      <c r="S135" s="254"/>
      <c r="T135" s="254"/>
      <c r="U135" s="254"/>
      <c r="V135" s="254"/>
      <c r="W135" s="254"/>
      <c r="X135" s="254"/>
      <c r="Y135" s="254"/>
      <c r="Z135" s="254"/>
      <c r="AA135" s="254"/>
      <c r="AB135" s="254"/>
      <c r="AC135" s="254"/>
      <c r="AD135" s="254"/>
      <c r="AE135" s="254"/>
      <c r="AF135" s="254"/>
      <c r="AG135" s="254"/>
      <c r="AH135" s="254"/>
      <c r="AI135" s="254"/>
      <c r="AJ135" s="254"/>
      <c r="AK135" s="254"/>
      <c r="AL135" s="254"/>
      <c r="AM135" s="254"/>
      <c r="AN135" s="254"/>
      <c r="AO135" s="254"/>
      <c r="AP135" s="254"/>
      <c r="AQ135" s="254"/>
      <c r="AR135" s="254"/>
      <c r="AS135" s="254"/>
      <c r="AT135" s="254"/>
      <c r="AU135" s="254"/>
      <c r="AV135" s="254"/>
      <c r="AW135" s="254"/>
      <c r="AX135" s="254"/>
      <c r="AY135" s="254"/>
      <c r="AZ135" s="254"/>
      <c r="BA135" s="254"/>
      <c r="BB135" s="254"/>
      <c r="BC135" s="254"/>
      <c r="BD135" s="254"/>
      <c r="BE135" s="254"/>
      <c r="BF135" s="254"/>
    </row>
    <row r="136" spans="2:58" s="266" customFormat="1" x14ac:dyDescent="0.2">
      <c r="B136" s="243">
        <v>20</v>
      </c>
      <c r="C136" s="243" t="s">
        <v>135</v>
      </c>
      <c r="D136" s="261" t="s">
        <v>752</v>
      </c>
      <c r="E136" s="243" t="s">
        <v>136</v>
      </c>
      <c r="F136" s="243" t="s">
        <v>254</v>
      </c>
      <c r="G136" s="243" t="s">
        <v>327</v>
      </c>
      <c r="H136" s="243" t="s">
        <v>135</v>
      </c>
      <c r="I136" s="243" t="s">
        <v>329</v>
      </c>
      <c r="J136" s="243" t="s">
        <v>329</v>
      </c>
      <c r="K136" s="243" t="s">
        <v>275</v>
      </c>
      <c r="L136" s="243" t="s">
        <v>312</v>
      </c>
      <c r="M136" s="243" t="s">
        <v>138</v>
      </c>
      <c r="N136" s="262" t="e">
        <f>O143*$N$563</f>
        <v>#REF!</v>
      </c>
      <c r="O136" s="263">
        <v>1.3730734698558244E-2</v>
      </c>
      <c r="P136" s="264" t="s">
        <v>277</v>
      </c>
      <c r="Q136" s="243" t="s">
        <v>278</v>
      </c>
      <c r="R136" s="265"/>
      <c r="S136" s="265"/>
      <c r="T136" s="265"/>
      <c r="U136" s="265"/>
      <c r="V136" s="265"/>
      <c r="W136" s="265"/>
      <c r="X136" s="265"/>
      <c r="Y136" s="265"/>
      <c r="Z136" s="265"/>
      <c r="AA136" s="265"/>
      <c r="AB136" s="265"/>
      <c r="AC136" s="265"/>
      <c r="AD136" s="265"/>
      <c r="AE136" s="265"/>
      <c r="AF136" s="265"/>
      <c r="AG136" s="265"/>
      <c r="AH136" s="265"/>
      <c r="AI136" s="265"/>
      <c r="AJ136" s="265"/>
      <c r="AK136" s="265"/>
      <c r="AL136" s="265"/>
      <c r="AM136" s="265"/>
      <c r="AN136" s="265"/>
      <c r="AO136" s="265"/>
      <c r="AP136" s="265"/>
      <c r="AQ136" s="265"/>
      <c r="AR136" s="265"/>
      <c r="AS136" s="265"/>
      <c r="AT136" s="265"/>
      <c r="AU136" s="265"/>
      <c r="AV136" s="265"/>
      <c r="AW136" s="265"/>
      <c r="AX136" s="265"/>
      <c r="AY136" s="265"/>
      <c r="AZ136" s="265"/>
      <c r="BA136" s="265"/>
      <c r="BB136" s="265"/>
      <c r="BC136" s="265"/>
      <c r="BD136" s="265"/>
      <c r="BE136" s="265"/>
      <c r="BF136" s="265"/>
    </row>
    <row r="137" spans="2:58" x14ac:dyDescent="0.2">
      <c r="B137" s="236"/>
      <c r="C137" s="236" t="s">
        <v>135</v>
      </c>
      <c r="D137" s="241" t="s">
        <v>753</v>
      </c>
      <c r="E137" s="236" t="s">
        <v>136</v>
      </c>
      <c r="F137" s="236" t="s">
        <v>254</v>
      </c>
      <c r="G137" s="236" t="s">
        <v>327</v>
      </c>
      <c r="H137" s="236" t="s">
        <v>135</v>
      </c>
      <c r="I137" s="236" t="s">
        <v>329</v>
      </c>
      <c r="J137" s="236" t="s">
        <v>329</v>
      </c>
      <c r="K137" s="236" t="s">
        <v>275</v>
      </c>
      <c r="L137" s="236" t="s">
        <v>312</v>
      </c>
      <c r="M137" s="236" t="s">
        <v>138</v>
      </c>
      <c r="N137" s="255"/>
      <c r="O137" s="256">
        <v>3.8478492668012981E-2</v>
      </c>
      <c r="P137" s="235" t="s">
        <v>277</v>
      </c>
      <c r="Q137" s="236" t="s">
        <v>278</v>
      </c>
      <c r="R137" s="254"/>
      <c r="S137" s="254"/>
      <c r="T137" s="254"/>
      <c r="U137" s="254"/>
      <c r="V137" s="254"/>
      <c r="W137" s="254"/>
      <c r="X137" s="254"/>
      <c r="Y137" s="254"/>
      <c r="Z137" s="254"/>
      <c r="AA137" s="254"/>
      <c r="AB137" s="254"/>
      <c r="AC137" s="254"/>
      <c r="AD137" s="254"/>
      <c r="AE137" s="254"/>
      <c r="AF137" s="254"/>
      <c r="AG137" s="254"/>
      <c r="AH137" s="254"/>
      <c r="AI137" s="254"/>
      <c r="AJ137" s="254"/>
      <c r="AK137" s="254"/>
      <c r="AL137" s="254"/>
      <c r="AM137" s="254"/>
      <c r="AN137" s="254"/>
      <c r="AO137" s="254"/>
      <c r="AP137" s="254"/>
      <c r="AQ137" s="254"/>
      <c r="AR137" s="254"/>
      <c r="AS137" s="254"/>
      <c r="AT137" s="254"/>
      <c r="AU137" s="254"/>
      <c r="AV137" s="254"/>
      <c r="AW137" s="254"/>
      <c r="AX137" s="254"/>
      <c r="AY137" s="254"/>
      <c r="AZ137" s="254"/>
      <c r="BA137" s="254"/>
      <c r="BB137" s="254"/>
      <c r="BC137" s="254"/>
      <c r="BD137" s="254"/>
      <c r="BE137" s="254"/>
      <c r="BF137" s="254"/>
    </row>
    <row r="138" spans="2:58" x14ac:dyDescent="0.2">
      <c r="B138" s="236"/>
      <c r="C138" s="236" t="s">
        <v>135</v>
      </c>
      <c r="D138" s="241" t="s">
        <v>754</v>
      </c>
      <c r="E138" s="236" t="s">
        <v>136</v>
      </c>
      <c r="F138" s="236" t="s">
        <v>254</v>
      </c>
      <c r="G138" s="236" t="s">
        <v>327</v>
      </c>
      <c r="H138" s="236" t="s">
        <v>135</v>
      </c>
      <c r="I138" s="236" t="s">
        <v>329</v>
      </c>
      <c r="J138" s="236" t="s">
        <v>329</v>
      </c>
      <c r="K138" s="236" t="s">
        <v>275</v>
      </c>
      <c r="L138" s="236" t="s">
        <v>312</v>
      </c>
      <c r="M138" s="236" t="s">
        <v>138</v>
      </c>
      <c r="N138" s="255"/>
      <c r="O138" s="256">
        <v>7.9471174960460617E-4</v>
      </c>
      <c r="P138" s="235" t="s">
        <v>277</v>
      </c>
      <c r="Q138" s="236" t="s">
        <v>278</v>
      </c>
      <c r="R138" s="254"/>
      <c r="S138" s="254"/>
      <c r="T138" s="254"/>
      <c r="U138" s="254"/>
      <c r="V138" s="254"/>
      <c r="W138" s="254"/>
      <c r="X138" s="254"/>
      <c r="Y138" s="254"/>
      <c r="Z138" s="254"/>
      <c r="AA138" s="254"/>
      <c r="AB138" s="254"/>
      <c r="AC138" s="254"/>
      <c r="AD138" s="254"/>
      <c r="AE138" s="254"/>
      <c r="AF138" s="254"/>
      <c r="AG138" s="254"/>
      <c r="AH138" s="254"/>
      <c r="AI138" s="254"/>
      <c r="AJ138" s="254"/>
      <c r="AK138" s="254"/>
      <c r="AL138" s="254"/>
      <c r="AM138" s="254"/>
      <c r="AN138" s="254"/>
      <c r="AO138" s="254"/>
      <c r="AP138" s="254"/>
      <c r="AQ138" s="254"/>
      <c r="AR138" s="254"/>
      <c r="AS138" s="254"/>
      <c r="AT138" s="254"/>
      <c r="AU138" s="254"/>
      <c r="AV138" s="254"/>
      <c r="AW138" s="254"/>
      <c r="AX138" s="254"/>
      <c r="AY138" s="254"/>
      <c r="AZ138" s="254"/>
      <c r="BA138" s="254"/>
      <c r="BB138" s="254"/>
      <c r="BC138" s="254"/>
      <c r="BD138" s="254"/>
      <c r="BE138" s="254"/>
      <c r="BF138" s="254"/>
    </row>
    <row r="139" spans="2:58" x14ac:dyDescent="0.2">
      <c r="B139" s="236"/>
      <c r="C139" s="236" t="s">
        <v>135</v>
      </c>
      <c r="D139" s="241" t="s">
        <v>755</v>
      </c>
      <c r="E139" s="236" t="s">
        <v>136</v>
      </c>
      <c r="F139" s="236" t="s">
        <v>254</v>
      </c>
      <c r="G139" s="236" t="s">
        <v>327</v>
      </c>
      <c r="H139" s="236" t="s">
        <v>135</v>
      </c>
      <c r="I139" s="236" t="s">
        <v>329</v>
      </c>
      <c r="J139" s="236" t="s">
        <v>329</v>
      </c>
      <c r="K139" s="236" t="s">
        <v>275</v>
      </c>
      <c r="L139" s="236" t="s">
        <v>312</v>
      </c>
      <c r="M139" s="236" t="s">
        <v>138</v>
      </c>
      <c r="N139" s="255"/>
      <c r="O139" s="256">
        <v>0.13213588551958169</v>
      </c>
      <c r="P139" s="235" t="s">
        <v>277</v>
      </c>
      <c r="Q139" s="236" t="s">
        <v>278</v>
      </c>
      <c r="R139" s="254"/>
      <c r="S139" s="254"/>
      <c r="T139" s="254"/>
      <c r="U139" s="254"/>
      <c r="V139" s="254"/>
      <c r="W139" s="254"/>
      <c r="X139" s="254"/>
      <c r="Y139" s="254"/>
      <c r="Z139" s="254"/>
      <c r="AA139" s="254"/>
      <c r="AB139" s="254"/>
      <c r="AC139" s="254"/>
      <c r="AD139" s="254"/>
      <c r="AE139" s="254"/>
      <c r="AF139" s="254"/>
      <c r="AG139" s="254"/>
      <c r="AH139" s="254"/>
      <c r="AI139" s="254"/>
      <c r="AJ139" s="254"/>
      <c r="AK139" s="254"/>
      <c r="AL139" s="254"/>
      <c r="AM139" s="254"/>
      <c r="AN139" s="254"/>
      <c r="AO139" s="254"/>
      <c r="AP139" s="254"/>
      <c r="AQ139" s="254"/>
      <c r="AR139" s="254"/>
      <c r="AS139" s="254"/>
      <c r="AT139" s="254"/>
      <c r="AU139" s="254"/>
      <c r="AV139" s="254"/>
      <c r="AW139" s="254"/>
      <c r="AX139" s="254"/>
      <c r="AY139" s="254"/>
      <c r="AZ139" s="254"/>
      <c r="BA139" s="254"/>
      <c r="BB139" s="254"/>
      <c r="BC139" s="254"/>
      <c r="BD139" s="254"/>
      <c r="BE139" s="254"/>
      <c r="BF139" s="254"/>
    </row>
    <row r="140" spans="2:58" x14ac:dyDescent="0.2">
      <c r="B140" s="236"/>
      <c r="C140" s="236" t="s">
        <v>135</v>
      </c>
      <c r="D140" s="241" t="s">
        <v>756</v>
      </c>
      <c r="E140" s="236" t="s">
        <v>136</v>
      </c>
      <c r="F140" s="236" t="s">
        <v>254</v>
      </c>
      <c r="G140" s="236" t="s">
        <v>327</v>
      </c>
      <c r="H140" s="236" t="s">
        <v>135</v>
      </c>
      <c r="I140" s="236" t="s">
        <v>329</v>
      </c>
      <c r="J140" s="236" t="s">
        <v>329</v>
      </c>
      <c r="K140" s="236" t="s">
        <v>275</v>
      </c>
      <c r="L140" s="236" t="s">
        <v>312</v>
      </c>
      <c r="M140" s="236" t="s">
        <v>138</v>
      </c>
      <c r="N140" s="255"/>
      <c r="O140" s="256">
        <v>2.0320171031671132E-2</v>
      </c>
      <c r="P140" s="235" t="s">
        <v>277</v>
      </c>
      <c r="Q140" s="236" t="s">
        <v>278</v>
      </c>
      <c r="R140" s="254"/>
      <c r="S140" s="254"/>
      <c r="T140" s="254"/>
      <c r="U140" s="254"/>
      <c r="V140" s="254"/>
      <c r="W140" s="254"/>
      <c r="X140" s="254"/>
      <c r="Y140" s="254"/>
      <c r="Z140" s="254"/>
      <c r="AA140" s="254"/>
      <c r="AB140" s="254"/>
      <c r="AC140" s="254"/>
      <c r="AD140" s="254"/>
      <c r="AE140" s="254"/>
      <c r="AF140" s="254"/>
      <c r="AG140" s="254"/>
      <c r="AH140" s="254"/>
      <c r="AI140" s="254"/>
      <c r="AJ140" s="254"/>
      <c r="AK140" s="254"/>
      <c r="AL140" s="254"/>
      <c r="AM140" s="254"/>
      <c r="AN140" s="254"/>
      <c r="AO140" s="254"/>
      <c r="AP140" s="254"/>
      <c r="AQ140" s="254"/>
      <c r="AR140" s="254"/>
      <c r="AS140" s="254"/>
      <c r="AT140" s="254"/>
      <c r="AU140" s="254"/>
      <c r="AV140" s="254"/>
      <c r="AW140" s="254"/>
      <c r="AX140" s="254"/>
      <c r="AY140" s="254"/>
      <c r="AZ140" s="254"/>
      <c r="BA140" s="254"/>
      <c r="BB140" s="254"/>
      <c r="BC140" s="254"/>
      <c r="BD140" s="254"/>
      <c r="BE140" s="254"/>
      <c r="BF140" s="254"/>
    </row>
    <row r="141" spans="2:58" x14ac:dyDescent="0.2">
      <c r="B141" s="236"/>
      <c r="C141" s="236" t="s">
        <v>135</v>
      </c>
      <c r="D141" s="241" t="s">
        <v>757</v>
      </c>
      <c r="E141" s="236" t="s">
        <v>136</v>
      </c>
      <c r="F141" s="236" t="s">
        <v>254</v>
      </c>
      <c r="G141" s="236" t="s">
        <v>327</v>
      </c>
      <c r="H141" s="236" t="s">
        <v>135</v>
      </c>
      <c r="I141" s="236" t="s">
        <v>329</v>
      </c>
      <c r="J141" s="236" t="s">
        <v>329</v>
      </c>
      <c r="K141" s="236" t="s">
        <v>275</v>
      </c>
      <c r="L141" s="236" t="s">
        <v>312</v>
      </c>
      <c r="M141" s="236" t="s">
        <v>138</v>
      </c>
      <c r="N141" s="255"/>
      <c r="O141" s="256">
        <v>1.6009573996270374E-2</v>
      </c>
      <c r="P141" s="235" t="s">
        <v>277</v>
      </c>
      <c r="Q141" s="236" t="s">
        <v>278</v>
      </c>
      <c r="R141" s="254"/>
      <c r="S141" s="254"/>
      <c r="T141" s="254"/>
      <c r="U141" s="254"/>
      <c r="V141" s="254"/>
      <c r="W141" s="254"/>
      <c r="X141" s="254"/>
      <c r="Y141" s="254"/>
      <c r="Z141" s="254"/>
      <c r="AA141" s="254"/>
      <c r="AB141" s="254"/>
      <c r="AC141" s="254"/>
      <c r="AD141" s="254"/>
      <c r="AE141" s="254"/>
      <c r="AF141" s="254"/>
      <c r="AG141" s="254"/>
      <c r="AH141" s="254"/>
      <c r="AI141" s="254"/>
      <c r="AJ141" s="254"/>
      <c r="AK141" s="254"/>
      <c r="AL141" s="254"/>
      <c r="AM141" s="254"/>
      <c r="AN141" s="254"/>
      <c r="AO141" s="254"/>
      <c r="AP141" s="254"/>
      <c r="AQ141" s="254"/>
      <c r="AR141" s="254"/>
      <c r="AS141" s="254"/>
      <c r="AT141" s="254"/>
      <c r="AU141" s="254"/>
      <c r="AV141" s="254"/>
      <c r="AW141" s="254"/>
      <c r="AX141" s="254"/>
      <c r="AY141" s="254"/>
      <c r="AZ141" s="254"/>
      <c r="BA141" s="254"/>
      <c r="BB141" s="254"/>
      <c r="BC141" s="254"/>
      <c r="BD141" s="254"/>
      <c r="BE141" s="254"/>
      <c r="BF141" s="254"/>
    </row>
    <row r="142" spans="2:58" x14ac:dyDescent="0.2">
      <c r="B142" s="236"/>
      <c r="C142" s="236" t="s">
        <v>135</v>
      </c>
      <c r="D142" s="241" t="s">
        <v>758</v>
      </c>
      <c r="E142" s="236" t="s">
        <v>136</v>
      </c>
      <c r="F142" s="236" t="s">
        <v>254</v>
      </c>
      <c r="G142" s="236" t="s">
        <v>327</v>
      </c>
      <c r="H142" s="236" t="s">
        <v>135</v>
      </c>
      <c r="I142" s="236" t="s">
        <v>329</v>
      </c>
      <c r="J142" s="236" t="s">
        <v>329</v>
      </c>
      <c r="K142" s="236" t="s">
        <v>275</v>
      </c>
      <c r="L142" s="236" t="s">
        <v>312</v>
      </c>
      <c r="M142" s="236" t="s">
        <v>138</v>
      </c>
      <c r="N142" s="255"/>
      <c r="O142" s="256">
        <v>3.4603743880037767E-3</v>
      </c>
      <c r="P142" s="235" t="s">
        <v>277</v>
      </c>
      <c r="Q142" s="236" t="s">
        <v>278</v>
      </c>
      <c r="R142" s="254"/>
      <c r="S142" s="254"/>
      <c r="T142" s="254"/>
      <c r="U142" s="254"/>
      <c r="V142" s="254"/>
      <c r="W142" s="254"/>
      <c r="X142" s="254"/>
      <c r="Y142" s="254"/>
      <c r="Z142" s="254"/>
      <c r="AA142" s="254"/>
      <c r="AB142" s="254"/>
      <c r="AC142" s="254"/>
      <c r="AD142" s="254"/>
      <c r="AE142" s="254"/>
      <c r="AF142" s="254"/>
      <c r="AG142" s="254"/>
      <c r="AH142" s="254"/>
      <c r="AI142" s="254"/>
      <c r="AJ142" s="254"/>
      <c r="AK142" s="254"/>
      <c r="AL142" s="254"/>
      <c r="AM142" s="254"/>
      <c r="AN142" s="254"/>
      <c r="AO142" s="254"/>
      <c r="AP142" s="254"/>
      <c r="AQ142" s="254"/>
      <c r="AR142" s="254"/>
      <c r="AS142" s="254"/>
      <c r="AT142" s="254"/>
      <c r="AU142" s="254"/>
      <c r="AV142" s="254"/>
      <c r="AW142" s="254"/>
      <c r="AX142" s="254"/>
      <c r="AY142" s="254"/>
      <c r="AZ142" s="254"/>
      <c r="BA142" s="254"/>
      <c r="BB142" s="254"/>
      <c r="BC142" s="254"/>
      <c r="BD142" s="254"/>
      <c r="BE142" s="254"/>
      <c r="BF142" s="254"/>
    </row>
    <row r="143" spans="2:58" x14ac:dyDescent="0.2">
      <c r="B143" s="236">
        <v>21</v>
      </c>
      <c r="C143" s="236" t="s">
        <v>135</v>
      </c>
      <c r="D143" s="238" t="s">
        <v>752</v>
      </c>
      <c r="E143" s="236" t="s">
        <v>136</v>
      </c>
      <c r="F143" s="236" t="s">
        <v>254</v>
      </c>
      <c r="G143" s="236" t="s">
        <v>273</v>
      </c>
      <c r="H143" s="236" t="s">
        <v>135</v>
      </c>
      <c r="I143" s="236" t="s">
        <v>330</v>
      </c>
      <c r="J143" s="236" t="s">
        <v>330</v>
      </c>
      <c r="K143" s="236" t="s">
        <v>331</v>
      </c>
      <c r="L143" s="236" t="s">
        <v>164</v>
      </c>
      <c r="M143" s="236" t="s">
        <v>138</v>
      </c>
      <c r="N143" s="255" t="e">
        <f>O150*$N$563</f>
        <v>#REF!</v>
      </c>
      <c r="O143" s="256">
        <v>3.6615292529488652E-3</v>
      </c>
      <c r="P143" s="235" t="s">
        <v>277</v>
      </c>
      <c r="Q143" s="236" t="s">
        <v>278</v>
      </c>
      <c r="R143" s="254"/>
      <c r="S143" s="254"/>
      <c r="T143" s="254"/>
      <c r="U143" s="254"/>
      <c r="V143" s="254"/>
      <c r="W143" s="254"/>
      <c r="X143" s="254"/>
      <c r="Y143" s="254"/>
      <c r="Z143" s="254"/>
      <c r="AA143" s="254"/>
      <c r="AB143" s="254"/>
      <c r="AC143" s="254"/>
      <c r="AD143" s="254"/>
      <c r="AE143" s="254"/>
      <c r="AF143" s="254"/>
      <c r="AG143" s="254"/>
      <c r="AH143" s="254"/>
      <c r="AI143" s="254"/>
      <c r="AJ143" s="254"/>
      <c r="AK143" s="254"/>
      <c r="AL143" s="254"/>
      <c r="AM143" s="254"/>
      <c r="AN143" s="254"/>
      <c r="AO143" s="254"/>
      <c r="AP143" s="254"/>
      <c r="AQ143" s="254"/>
      <c r="AR143" s="254"/>
      <c r="AS143" s="254"/>
      <c r="AT143" s="254"/>
      <c r="AU143" s="254"/>
      <c r="AV143" s="254"/>
      <c r="AW143" s="254"/>
      <c r="AX143" s="254"/>
      <c r="AY143" s="254"/>
      <c r="AZ143" s="254"/>
      <c r="BA143" s="254"/>
      <c r="BB143" s="254"/>
      <c r="BC143" s="254"/>
      <c r="BD143" s="254"/>
      <c r="BE143" s="254"/>
      <c r="BF143" s="254"/>
    </row>
    <row r="144" spans="2:58" x14ac:dyDescent="0.2">
      <c r="B144" s="236"/>
      <c r="C144" s="236" t="s">
        <v>135</v>
      </c>
      <c r="D144" s="241" t="s">
        <v>753</v>
      </c>
      <c r="E144" s="236" t="s">
        <v>136</v>
      </c>
      <c r="F144" s="236" t="s">
        <v>254</v>
      </c>
      <c r="G144" s="236" t="s">
        <v>273</v>
      </c>
      <c r="H144" s="236" t="s">
        <v>135</v>
      </c>
      <c r="I144" s="236" t="s">
        <v>330</v>
      </c>
      <c r="J144" s="236" t="s">
        <v>330</v>
      </c>
      <c r="K144" s="236" t="s">
        <v>331</v>
      </c>
      <c r="L144" s="236" t="s">
        <v>164</v>
      </c>
      <c r="M144" s="236" t="s">
        <v>138</v>
      </c>
      <c r="N144" s="255"/>
      <c r="O144" s="256">
        <v>0</v>
      </c>
      <c r="P144" s="235" t="s">
        <v>277</v>
      </c>
      <c r="Q144" s="236" t="s">
        <v>278</v>
      </c>
      <c r="R144" s="254"/>
      <c r="S144" s="254"/>
      <c r="T144" s="254"/>
      <c r="U144" s="254"/>
      <c r="V144" s="254"/>
      <c r="W144" s="254"/>
      <c r="X144" s="254"/>
      <c r="Y144" s="254"/>
      <c r="Z144" s="254"/>
      <c r="AA144" s="254"/>
      <c r="AB144" s="254"/>
      <c r="AC144" s="254"/>
      <c r="AD144" s="254"/>
      <c r="AE144" s="254"/>
      <c r="AF144" s="254"/>
      <c r="AG144" s="254"/>
      <c r="AH144" s="254"/>
      <c r="AI144" s="254"/>
      <c r="AJ144" s="254"/>
      <c r="AK144" s="254"/>
      <c r="AL144" s="254"/>
      <c r="AM144" s="254"/>
      <c r="AN144" s="254"/>
      <c r="AO144" s="254"/>
      <c r="AP144" s="254"/>
      <c r="AQ144" s="254"/>
      <c r="AR144" s="254"/>
      <c r="AS144" s="254"/>
      <c r="AT144" s="254"/>
      <c r="AU144" s="254"/>
      <c r="AV144" s="254"/>
      <c r="AW144" s="254"/>
      <c r="AX144" s="254"/>
      <c r="AY144" s="254"/>
      <c r="AZ144" s="254"/>
      <c r="BA144" s="254"/>
      <c r="BB144" s="254"/>
      <c r="BC144" s="254"/>
      <c r="BD144" s="254"/>
      <c r="BE144" s="254"/>
      <c r="BF144" s="254"/>
    </row>
    <row r="145" spans="2:58" x14ac:dyDescent="0.2">
      <c r="B145" s="236"/>
      <c r="C145" s="236" t="s">
        <v>135</v>
      </c>
      <c r="D145" s="241" t="s">
        <v>754</v>
      </c>
      <c r="E145" s="236" t="s">
        <v>136</v>
      </c>
      <c r="F145" s="236" t="s">
        <v>254</v>
      </c>
      <c r="G145" s="236" t="s">
        <v>273</v>
      </c>
      <c r="H145" s="236" t="s">
        <v>135</v>
      </c>
      <c r="I145" s="236" t="s">
        <v>330</v>
      </c>
      <c r="J145" s="236" t="s">
        <v>330</v>
      </c>
      <c r="K145" s="236" t="s">
        <v>331</v>
      </c>
      <c r="L145" s="236" t="s">
        <v>164</v>
      </c>
      <c r="M145" s="236" t="s">
        <v>138</v>
      </c>
      <c r="N145" s="255"/>
      <c r="O145" s="256">
        <v>0</v>
      </c>
      <c r="P145" s="235" t="s">
        <v>277</v>
      </c>
      <c r="Q145" s="236" t="s">
        <v>278</v>
      </c>
      <c r="R145" s="254"/>
      <c r="S145" s="254"/>
      <c r="T145" s="254"/>
      <c r="U145" s="254"/>
      <c r="V145" s="254"/>
      <c r="W145" s="254"/>
      <c r="X145" s="254"/>
      <c r="Y145" s="254"/>
      <c r="Z145" s="254"/>
      <c r="AA145" s="254"/>
      <c r="AB145" s="254"/>
      <c r="AC145" s="254"/>
      <c r="AD145" s="254"/>
      <c r="AE145" s="254"/>
      <c r="AF145" s="254"/>
      <c r="AG145" s="254"/>
      <c r="AH145" s="254"/>
      <c r="AI145" s="254"/>
      <c r="AJ145" s="254"/>
      <c r="AK145" s="254"/>
      <c r="AL145" s="254"/>
      <c r="AM145" s="254"/>
      <c r="AN145" s="254"/>
      <c r="AO145" s="254"/>
      <c r="AP145" s="254"/>
      <c r="AQ145" s="254"/>
      <c r="AR145" s="254"/>
      <c r="AS145" s="254"/>
      <c r="AT145" s="254"/>
      <c r="AU145" s="254"/>
      <c r="AV145" s="254"/>
      <c r="AW145" s="254"/>
      <c r="AX145" s="254"/>
      <c r="AY145" s="254"/>
      <c r="AZ145" s="254"/>
      <c r="BA145" s="254"/>
      <c r="BB145" s="254"/>
      <c r="BC145" s="254"/>
      <c r="BD145" s="254"/>
      <c r="BE145" s="254"/>
      <c r="BF145" s="254"/>
    </row>
    <row r="146" spans="2:58" x14ac:dyDescent="0.2">
      <c r="B146" s="236"/>
      <c r="C146" s="236" t="s">
        <v>135</v>
      </c>
      <c r="D146" s="241" t="s">
        <v>755</v>
      </c>
      <c r="E146" s="236" t="s">
        <v>136</v>
      </c>
      <c r="F146" s="236" t="s">
        <v>254</v>
      </c>
      <c r="G146" s="236" t="s">
        <v>273</v>
      </c>
      <c r="H146" s="236" t="s">
        <v>135</v>
      </c>
      <c r="I146" s="236" t="s">
        <v>330</v>
      </c>
      <c r="J146" s="236" t="s">
        <v>330</v>
      </c>
      <c r="K146" s="236" t="s">
        <v>331</v>
      </c>
      <c r="L146" s="236" t="s">
        <v>164</v>
      </c>
      <c r="M146" s="236" t="s">
        <v>138</v>
      </c>
      <c r="N146" s="255"/>
      <c r="O146" s="256">
        <v>0</v>
      </c>
      <c r="P146" s="235" t="s">
        <v>277</v>
      </c>
      <c r="Q146" s="236" t="s">
        <v>278</v>
      </c>
      <c r="R146" s="254"/>
      <c r="S146" s="254"/>
      <c r="T146" s="254"/>
      <c r="U146" s="254"/>
      <c r="V146" s="254"/>
      <c r="W146" s="254"/>
      <c r="X146" s="254"/>
      <c r="Y146" s="254"/>
      <c r="Z146" s="254"/>
      <c r="AA146" s="254"/>
      <c r="AB146" s="254"/>
      <c r="AC146" s="254"/>
      <c r="AD146" s="254"/>
      <c r="AE146" s="254"/>
      <c r="AF146" s="254"/>
      <c r="AG146" s="254"/>
      <c r="AH146" s="254"/>
      <c r="AI146" s="254"/>
      <c r="AJ146" s="254"/>
      <c r="AK146" s="254"/>
      <c r="AL146" s="254"/>
      <c r="AM146" s="254"/>
      <c r="AN146" s="254"/>
      <c r="AO146" s="254"/>
      <c r="AP146" s="254"/>
      <c r="AQ146" s="254"/>
      <c r="AR146" s="254"/>
      <c r="AS146" s="254"/>
      <c r="AT146" s="254"/>
      <c r="AU146" s="254"/>
      <c r="AV146" s="254"/>
      <c r="AW146" s="254"/>
      <c r="AX146" s="254"/>
      <c r="AY146" s="254"/>
      <c r="AZ146" s="254"/>
      <c r="BA146" s="254"/>
      <c r="BB146" s="254"/>
      <c r="BC146" s="254"/>
      <c r="BD146" s="254"/>
      <c r="BE146" s="254"/>
      <c r="BF146" s="254"/>
    </row>
    <row r="147" spans="2:58" x14ac:dyDescent="0.2">
      <c r="B147" s="236"/>
      <c r="C147" s="236" t="s">
        <v>135</v>
      </c>
      <c r="D147" s="241" t="s">
        <v>756</v>
      </c>
      <c r="E147" s="236" t="s">
        <v>136</v>
      </c>
      <c r="F147" s="236" t="s">
        <v>254</v>
      </c>
      <c r="G147" s="236" t="s">
        <v>273</v>
      </c>
      <c r="H147" s="236" t="s">
        <v>135</v>
      </c>
      <c r="I147" s="236" t="s">
        <v>330</v>
      </c>
      <c r="J147" s="236" t="s">
        <v>330</v>
      </c>
      <c r="K147" s="236" t="s">
        <v>331</v>
      </c>
      <c r="L147" s="236" t="s">
        <v>164</v>
      </c>
      <c r="M147" s="236" t="s">
        <v>138</v>
      </c>
      <c r="N147" s="255"/>
      <c r="O147" s="256">
        <v>6.4168961152645679E-3</v>
      </c>
      <c r="P147" s="235" t="s">
        <v>277</v>
      </c>
      <c r="Q147" s="236" t="s">
        <v>278</v>
      </c>
      <c r="R147" s="254"/>
      <c r="S147" s="254"/>
      <c r="T147" s="254"/>
      <c r="U147" s="254"/>
      <c r="V147" s="254"/>
      <c r="W147" s="254"/>
      <c r="X147" s="254"/>
      <c r="Y147" s="254"/>
      <c r="Z147" s="254"/>
      <c r="AA147" s="254"/>
      <c r="AB147" s="254"/>
      <c r="AC147" s="254"/>
      <c r="AD147" s="254"/>
      <c r="AE147" s="254"/>
      <c r="AF147" s="254"/>
      <c r="AG147" s="254"/>
      <c r="AH147" s="254"/>
      <c r="AI147" s="254"/>
      <c r="AJ147" s="254"/>
      <c r="AK147" s="254"/>
      <c r="AL147" s="254"/>
      <c r="AM147" s="254"/>
      <c r="AN147" s="254"/>
      <c r="AO147" s="254"/>
      <c r="AP147" s="254"/>
      <c r="AQ147" s="254"/>
      <c r="AR147" s="254"/>
      <c r="AS147" s="254"/>
      <c r="AT147" s="254"/>
      <c r="AU147" s="254"/>
      <c r="AV147" s="254"/>
      <c r="AW147" s="254"/>
      <c r="AX147" s="254"/>
      <c r="AY147" s="254"/>
      <c r="AZ147" s="254"/>
      <c r="BA147" s="254"/>
      <c r="BB147" s="254"/>
      <c r="BC147" s="254"/>
      <c r="BD147" s="254"/>
      <c r="BE147" s="254"/>
      <c r="BF147" s="254"/>
    </row>
    <row r="148" spans="2:58" x14ac:dyDescent="0.2">
      <c r="B148" s="236"/>
      <c r="C148" s="236" t="s">
        <v>135</v>
      </c>
      <c r="D148" s="241" t="s">
        <v>757</v>
      </c>
      <c r="E148" s="236" t="s">
        <v>136</v>
      </c>
      <c r="F148" s="236" t="s">
        <v>254</v>
      </c>
      <c r="G148" s="236" t="s">
        <v>273</v>
      </c>
      <c r="H148" s="236" t="s">
        <v>135</v>
      </c>
      <c r="I148" s="236" t="s">
        <v>330</v>
      </c>
      <c r="J148" s="236" t="s">
        <v>330</v>
      </c>
      <c r="K148" s="236" t="s">
        <v>331</v>
      </c>
      <c r="L148" s="236" t="s">
        <v>164</v>
      </c>
      <c r="M148" s="236" t="s">
        <v>138</v>
      </c>
      <c r="N148" s="255"/>
      <c r="O148" s="256">
        <v>0</v>
      </c>
      <c r="P148" s="235" t="s">
        <v>277</v>
      </c>
      <c r="Q148" s="236" t="s">
        <v>278</v>
      </c>
      <c r="R148" s="254"/>
      <c r="S148" s="254"/>
      <c r="T148" s="254"/>
      <c r="U148" s="254"/>
      <c r="V148" s="254"/>
      <c r="W148" s="254"/>
      <c r="X148" s="254"/>
      <c r="Y148" s="254"/>
      <c r="Z148" s="254"/>
      <c r="AA148" s="254"/>
      <c r="AB148" s="254"/>
      <c r="AC148" s="254"/>
      <c r="AD148" s="254"/>
      <c r="AE148" s="254"/>
      <c r="AF148" s="254"/>
      <c r="AG148" s="254"/>
      <c r="AH148" s="254"/>
      <c r="AI148" s="254"/>
      <c r="AJ148" s="254"/>
      <c r="AK148" s="254"/>
      <c r="AL148" s="254"/>
      <c r="AM148" s="254"/>
      <c r="AN148" s="254"/>
      <c r="AO148" s="254"/>
      <c r="AP148" s="254"/>
      <c r="AQ148" s="254"/>
      <c r="AR148" s="254"/>
      <c r="AS148" s="254"/>
      <c r="AT148" s="254"/>
      <c r="AU148" s="254"/>
      <c r="AV148" s="254"/>
      <c r="AW148" s="254"/>
      <c r="AX148" s="254"/>
      <c r="AY148" s="254"/>
      <c r="AZ148" s="254"/>
      <c r="BA148" s="254"/>
      <c r="BB148" s="254"/>
      <c r="BC148" s="254"/>
      <c r="BD148" s="254"/>
      <c r="BE148" s="254"/>
      <c r="BF148" s="254"/>
    </row>
    <row r="149" spans="2:58" x14ac:dyDescent="0.2">
      <c r="B149" s="236"/>
      <c r="C149" s="236" t="s">
        <v>135</v>
      </c>
      <c r="D149" s="241" t="s">
        <v>758</v>
      </c>
      <c r="E149" s="236" t="s">
        <v>136</v>
      </c>
      <c r="F149" s="236" t="s">
        <v>254</v>
      </c>
      <c r="G149" s="236" t="s">
        <v>273</v>
      </c>
      <c r="H149" s="236" t="s">
        <v>135</v>
      </c>
      <c r="I149" s="236" t="s">
        <v>330</v>
      </c>
      <c r="J149" s="236" t="s">
        <v>330</v>
      </c>
      <c r="K149" s="236" t="s">
        <v>331</v>
      </c>
      <c r="L149" s="236" t="s">
        <v>164</v>
      </c>
      <c r="M149" s="236" t="s">
        <v>138</v>
      </c>
      <c r="N149" s="255"/>
      <c r="O149" s="256">
        <v>0</v>
      </c>
      <c r="P149" s="235" t="s">
        <v>277</v>
      </c>
      <c r="Q149" s="236" t="s">
        <v>278</v>
      </c>
      <c r="R149" s="254"/>
      <c r="S149" s="254"/>
      <c r="T149" s="254"/>
      <c r="U149" s="254"/>
      <c r="V149" s="254"/>
      <c r="W149" s="254"/>
      <c r="X149" s="254"/>
      <c r="Y149" s="254"/>
      <c r="Z149" s="254"/>
      <c r="AA149" s="254"/>
      <c r="AB149" s="254"/>
      <c r="AC149" s="254"/>
      <c r="AD149" s="254"/>
      <c r="AE149" s="254"/>
      <c r="AF149" s="254"/>
      <c r="AG149" s="254"/>
      <c r="AH149" s="254"/>
      <c r="AI149" s="254"/>
      <c r="AJ149" s="254"/>
      <c r="AK149" s="254"/>
      <c r="AL149" s="254"/>
      <c r="AM149" s="254"/>
      <c r="AN149" s="254"/>
      <c r="AO149" s="254"/>
      <c r="AP149" s="254"/>
      <c r="AQ149" s="254"/>
      <c r="AR149" s="254"/>
      <c r="AS149" s="254"/>
      <c r="AT149" s="254"/>
      <c r="AU149" s="254"/>
      <c r="AV149" s="254"/>
      <c r="AW149" s="254"/>
      <c r="AX149" s="254"/>
      <c r="AY149" s="254"/>
      <c r="AZ149" s="254"/>
      <c r="BA149" s="254"/>
      <c r="BB149" s="254"/>
      <c r="BC149" s="254"/>
      <c r="BD149" s="254"/>
      <c r="BE149" s="254"/>
      <c r="BF149" s="254"/>
    </row>
    <row r="150" spans="2:58" x14ac:dyDescent="0.2">
      <c r="B150" s="236">
        <v>22</v>
      </c>
      <c r="C150" s="257" t="s">
        <v>135</v>
      </c>
      <c r="D150" s="238" t="s">
        <v>752</v>
      </c>
      <c r="E150" s="236" t="s">
        <v>136</v>
      </c>
      <c r="F150" s="236" t="s">
        <v>254</v>
      </c>
      <c r="G150" s="236" t="s">
        <v>332</v>
      </c>
      <c r="H150" s="236" t="s">
        <v>135</v>
      </c>
      <c r="I150" s="236" t="s">
        <v>333</v>
      </c>
      <c r="J150" s="236" t="s">
        <v>333</v>
      </c>
      <c r="K150" s="236" t="s">
        <v>334</v>
      </c>
      <c r="L150" s="236" t="s">
        <v>164</v>
      </c>
      <c r="M150" s="236" t="s">
        <v>138</v>
      </c>
      <c r="N150" s="255" t="e">
        <f>O157*$N$563</f>
        <v>#REF!</v>
      </c>
      <c r="O150" s="256">
        <v>0</v>
      </c>
      <c r="P150" s="235" t="s">
        <v>277</v>
      </c>
      <c r="Q150" s="236" t="s">
        <v>278</v>
      </c>
      <c r="R150" s="254"/>
      <c r="S150" s="254"/>
      <c r="T150" s="254"/>
      <c r="U150" s="254"/>
      <c r="V150" s="254"/>
      <c r="W150" s="254"/>
      <c r="X150" s="254"/>
      <c r="Y150" s="254"/>
      <c r="Z150" s="254"/>
      <c r="AA150" s="254"/>
      <c r="AB150" s="254"/>
      <c r="AC150" s="254"/>
      <c r="AD150" s="254"/>
      <c r="AE150" s="254"/>
      <c r="AF150" s="254"/>
      <c r="AG150" s="254"/>
      <c r="AH150" s="254"/>
      <c r="AI150" s="254"/>
      <c r="AJ150" s="254"/>
      <c r="AK150" s="254"/>
      <c r="AL150" s="254"/>
      <c r="AM150" s="254"/>
      <c r="AN150" s="254"/>
      <c r="AO150" s="254"/>
      <c r="AP150" s="254"/>
      <c r="AQ150" s="254"/>
      <c r="AR150" s="254"/>
      <c r="AS150" s="254"/>
      <c r="AT150" s="254"/>
      <c r="AU150" s="254"/>
      <c r="AV150" s="254"/>
      <c r="AW150" s="254"/>
      <c r="AX150" s="254"/>
      <c r="AY150" s="254"/>
      <c r="AZ150" s="254"/>
      <c r="BA150" s="254"/>
      <c r="BB150" s="254"/>
      <c r="BC150" s="254"/>
      <c r="BD150" s="254"/>
      <c r="BE150" s="254"/>
      <c r="BF150" s="254"/>
    </row>
    <row r="151" spans="2:58" x14ac:dyDescent="0.2">
      <c r="B151" s="236"/>
      <c r="C151" s="236" t="s">
        <v>135</v>
      </c>
      <c r="D151" s="241" t="s">
        <v>753</v>
      </c>
      <c r="E151" s="236" t="s">
        <v>136</v>
      </c>
      <c r="F151" s="236" t="s">
        <v>254</v>
      </c>
      <c r="G151" s="236" t="s">
        <v>332</v>
      </c>
      <c r="H151" s="236" t="s">
        <v>135</v>
      </c>
      <c r="I151" s="236" t="s">
        <v>333</v>
      </c>
      <c r="J151" s="236" t="s">
        <v>333</v>
      </c>
      <c r="K151" s="236" t="s">
        <v>334</v>
      </c>
      <c r="L151" s="236" t="s">
        <v>164</v>
      </c>
      <c r="M151" s="236" t="s">
        <v>138</v>
      </c>
      <c r="N151" s="255"/>
      <c r="O151" s="256">
        <v>0</v>
      </c>
      <c r="P151" s="235" t="s">
        <v>277</v>
      </c>
      <c r="Q151" s="236" t="s">
        <v>278</v>
      </c>
      <c r="R151" s="254"/>
      <c r="S151" s="254"/>
      <c r="T151" s="254"/>
      <c r="U151" s="254"/>
      <c r="V151" s="254"/>
      <c r="W151" s="254"/>
      <c r="X151" s="254"/>
      <c r="Y151" s="254"/>
      <c r="Z151" s="254"/>
      <c r="AA151" s="254"/>
      <c r="AB151" s="254"/>
      <c r="AC151" s="254"/>
      <c r="AD151" s="254"/>
      <c r="AE151" s="254"/>
      <c r="AF151" s="254"/>
      <c r="AG151" s="254"/>
      <c r="AH151" s="254"/>
      <c r="AI151" s="254"/>
      <c r="AJ151" s="254"/>
      <c r="AK151" s="254"/>
      <c r="AL151" s="254"/>
      <c r="AM151" s="254"/>
      <c r="AN151" s="254"/>
      <c r="AO151" s="254"/>
      <c r="AP151" s="254"/>
      <c r="AQ151" s="254"/>
      <c r="AR151" s="254"/>
      <c r="AS151" s="254"/>
      <c r="AT151" s="254"/>
      <c r="AU151" s="254"/>
      <c r="AV151" s="254"/>
      <c r="AW151" s="254"/>
      <c r="AX151" s="254"/>
      <c r="AY151" s="254"/>
      <c r="AZ151" s="254"/>
      <c r="BA151" s="254"/>
      <c r="BB151" s="254"/>
      <c r="BC151" s="254"/>
      <c r="BD151" s="254"/>
      <c r="BE151" s="254"/>
      <c r="BF151" s="254"/>
    </row>
    <row r="152" spans="2:58" x14ac:dyDescent="0.2">
      <c r="B152" s="236"/>
      <c r="C152" s="236" t="s">
        <v>135</v>
      </c>
      <c r="D152" s="241" t="s">
        <v>754</v>
      </c>
      <c r="E152" s="236" t="s">
        <v>136</v>
      </c>
      <c r="F152" s="236" t="s">
        <v>254</v>
      </c>
      <c r="G152" s="236" t="s">
        <v>332</v>
      </c>
      <c r="H152" s="236" t="s">
        <v>135</v>
      </c>
      <c r="I152" s="236" t="s">
        <v>333</v>
      </c>
      <c r="J152" s="236" t="s">
        <v>333</v>
      </c>
      <c r="K152" s="236" t="s">
        <v>334</v>
      </c>
      <c r="L152" s="236" t="s">
        <v>164</v>
      </c>
      <c r="M152" s="236" t="s">
        <v>138</v>
      </c>
      <c r="N152" s="255"/>
      <c r="O152" s="256">
        <v>0</v>
      </c>
      <c r="P152" s="235" t="s">
        <v>277</v>
      </c>
      <c r="Q152" s="236" t="s">
        <v>278</v>
      </c>
      <c r="R152" s="254"/>
      <c r="S152" s="254"/>
      <c r="T152" s="254"/>
      <c r="U152" s="254"/>
      <c r="V152" s="254"/>
      <c r="W152" s="254"/>
      <c r="X152" s="254"/>
      <c r="Y152" s="254"/>
      <c r="Z152" s="254"/>
      <c r="AA152" s="254"/>
      <c r="AB152" s="254"/>
      <c r="AC152" s="254"/>
      <c r="AD152" s="254"/>
      <c r="AE152" s="254"/>
      <c r="AF152" s="254"/>
      <c r="AG152" s="254"/>
      <c r="AH152" s="254"/>
      <c r="AI152" s="254"/>
      <c r="AJ152" s="254"/>
      <c r="AK152" s="254"/>
      <c r="AL152" s="254"/>
      <c r="AM152" s="254"/>
      <c r="AN152" s="254"/>
      <c r="AO152" s="254"/>
      <c r="AP152" s="254"/>
      <c r="AQ152" s="254"/>
      <c r="AR152" s="254"/>
      <c r="AS152" s="254"/>
      <c r="AT152" s="254"/>
      <c r="AU152" s="254"/>
      <c r="AV152" s="254"/>
      <c r="AW152" s="254"/>
      <c r="AX152" s="254"/>
      <c r="AY152" s="254"/>
      <c r="AZ152" s="254"/>
      <c r="BA152" s="254"/>
      <c r="BB152" s="254"/>
      <c r="BC152" s="254"/>
      <c r="BD152" s="254"/>
      <c r="BE152" s="254"/>
      <c r="BF152" s="254"/>
    </row>
    <row r="153" spans="2:58" x14ac:dyDescent="0.2">
      <c r="B153" s="236"/>
      <c r="C153" s="236" t="s">
        <v>135</v>
      </c>
      <c r="D153" s="241" t="s">
        <v>755</v>
      </c>
      <c r="E153" s="236" t="s">
        <v>136</v>
      </c>
      <c r="F153" s="236" t="s">
        <v>254</v>
      </c>
      <c r="G153" s="236" t="s">
        <v>332</v>
      </c>
      <c r="H153" s="236" t="s">
        <v>135</v>
      </c>
      <c r="I153" s="236" t="s">
        <v>333</v>
      </c>
      <c r="J153" s="236" t="s">
        <v>333</v>
      </c>
      <c r="K153" s="236" t="s">
        <v>334</v>
      </c>
      <c r="L153" s="236" t="s">
        <v>164</v>
      </c>
      <c r="M153" s="236" t="s">
        <v>138</v>
      </c>
      <c r="N153" s="255"/>
      <c r="O153" s="256">
        <v>2.8060060486304961E-4</v>
      </c>
      <c r="P153" s="235" t="s">
        <v>277</v>
      </c>
      <c r="Q153" s="236" t="s">
        <v>278</v>
      </c>
      <c r="R153" s="254"/>
      <c r="S153" s="254"/>
      <c r="T153" s="254"/>
      <c r="U153" s="254"/>
      <c r="V153" s="254"/>
      <c r="W153" s="254"/>
      <c r="X153" s="254"/>
      <c r="Y153" s="254"/>
      <c r="Z153" s="254"/>
      <c r="AA153" s="254"/>
      <c r="AB153" s="254"/>
      <c r="AC153" s="254"/>
      <c r="AD153" s="254"/>
      <c r="AE153" s="254"/>
      <c r="AF153" s="254"/>
      <c r="AG153" s="254"/>
      <c r="AH153" s="254"/>
      <c r="AI153" s="254"/>
      <c r="AJ153" s="254"/>
      <c r="AK153" s="254"/>
      <c r="AL153" s="254"/>
      <c r="AM153" s="254"/>
      <c r="AN153" s="254"/>
      <c r="AO153" s="254"/>
      <c r="AP153" s="254"/>
      <c r="AQ153" s="254"/>
      <c r="AR153" s="254"/>
      <c r="AS153" s="254"/>
      <c r="AT153" s="254"/>
      <c r="AU153" s="254"/>
      <c r="AV153" s="254"/>
      <c r="AW153" s="254"/>
      <c r="AX153" s="254"/>
      <c r="AY153" s="254"/>
      <c r="AZ153" s="254"/>
      <c r="BA153" s="254"/>
      <c r="BB153" s="254"/>
      <c r="BC153" s="254"/>
      <c r="BD153" s="254"/>
      <c r="BE153" s="254"/>
      <c r="BF153" s="254"/>
    </row>
    <row r="154" spans="2:58" x14ac:dyDescent="0.2">
      <c r="B154" s="236"/>
      <c r="C154" s="236" t="s">
        <v>135</v>
      </c>
      <c r="D154" s="241" t="s">
        <v>756</v>
      </c>
      <c r="E154" s="236" t="s">
        <v>136</v>
      </c>
      <c r="F154" s="236" t="s">
        <v>254</v>
      </c>
      <c r="G154" s="236" t="s">
        <v>332</v>
      </c>
      <c r="H154" s="236" t="s">
        <v>135</v>
      </c>
      <c r="I154" s="236" t="s">
        <v>333</v>
      </c>
      <c r="J154" s="236" t="s">
        <v>333</v>
      </c>
      <c r="K154" s="236" t="s">
        <v>334</v>
      </c>
      <c r="L154" s="236" t="s">
        <v>164</v>
      </c>
      <c r="M154" s="236" t="s">
        <v>138</v>
      </c>
      <c r="N154" s="255"/>
      <c r="O154" s="256">
        <v>0</v>
      </c>
      <c r="P154" s="235" t="s">
        <v>277</v>
      </c>
      <c r="Q154" s="236" t="s">
        <v>278</v>
      </c>
      <c r="R154" s="254"/>
      <c r="S154" s="254"/>
      <c r="T154" s="254"/>
      <c r="U154" s="254"/>
      <c r="V154" s="254"/>
      <c r="W154" s="254"/>
      <c r="X154" s="254"/>
      <c r="Y154" s="254"/>
      <c r="Z154" s="254"/>
      <c r="AA154" s="254"/>
      <c r="AB154" s="254"/>
      <c r="AC154" s="254"/>
      <c r="AD154" s="254"/>
      <c r="AE154" s="254"/>
      <c r="AF154" s="254"/>
      <c r="AG154" s="254"/>
      <c r="AH154" s="254"/>
      <c r="AI154" s="254"/>
      <c r="AJ154" s="254"/>
      <c r="AK154" s="254"/>
      <c r="AL154" s="254"/>
      <c r="AM154" s="254"/>
      <c r="AN154" s="254"/>
      <c r="AO154" s="254"/>
      <c r="AP154" s="254"/>
      <c r="AQ154" s="254"/>
      <c r="AR154" s="254"/>
      <c r="AS154" s="254"/>
      <c r="AT154" s="254"/>
      <c r="AU154" s="254"/>
      <c r="AV154" s="254"/>
      <c r="AW154" s="254"/>
      <c r="AX154" s="254"/>
      <c r="AY154" s="254"/>
      <c r="AZ154" s="254"/>
      <c r="BA154" s="254"/>
      <c r="BB154" s="254"/>
      <c r="BC154" s="254"/>
      <c r="BD154" s="254"/>
      <c r="BE154" s="254"/>
      <c r="BF154" s="254"/>
    </row>
    <row r="155" spans="2:58" x14ac:dyDescent="0.2">
      <c r="B155" s="236"/>
      <c r="C155" s="236" t="s">
        <v>135</v>
      </c>
      <c r="D155" s="241" t="s">
        <v>757</v>
      </c>
      <c r="E155" s="236" t="s">
        <v>136</v>
      </c>
      <c r="F155" s="236" t="s">
        <v>254</v>
      </c>
      <c r="G155" s="236" t="s">
        <v>332</v>
      </c>
      <c r="H155" s="236" t="s">
        <v>135</v>
      </c>
      <c r="I155" s="236" t="s">
        <v>333</v>
      </c>
      <c r="J155" s="236" t="s">
        <v>333</v>
      </c>
      <c r="K155" s="236" t="s">
        <v>334</v>
      </c>
      <c r="L155" s="236" t="s">
        <v>164</v>
      </c>
      <c r="M155" s="236" t="s">
        <v>138</v>
      </c>
      <c r="N155" s="255"/>
      <c r="O155" s="256">
        <v>0</v>
      </c>
      <c r="P155" s="235" t="s">
        <v>277</v>
      </c>
      <c r="Q155" s="236" t="s">
        <v>278</v>
      </c>
      <c r="R155" s="254"/>
      <c r="S155" s="254"/>
      <c r="T155" s="254"/>
      <c r="U155" s="254"/>
      <c r="V155" s="254"/>
      <c r="W155" s="254"/>
      <c r="X155" s="254"/>
      <c r="Y155" s="254"/>
      <c r="Z155" s="254"/>
      <c r="AA155" s="254"/>
      <c r="AB155" s="254"/>
      <c r="AC155" s="254"/>
      <c r="AD155" s="254"/>
      <c r="AE155" s="254"/>
      <c r="AF155" s="254"/>
      <c r="AG155" s="254"/>
      <c r="AH155" s="254"/>
      <c r="AI155" s="254"/>
      <c r="AJ155" s="254"/>
      <c r="AK155" s="254"/>
      <c r="AL155" s="254"/>
      <c r="AM155" s="254"/>
      <c r="AN155" s="254"/>
      <c r="AO155" s="254"/>
      <c r="AP155" s="254"/>
      <c r="AQ155" s="254"/>
      <c r="AR155" s="254"/>
      <c r="AS155" s="254"/>
      <c r="AT155" s="254"/>
      <c r="AU155" s="254"/>
      <c r="AV155" s="254"/>
      <c r="AW155" s="254"/>
      <c r="AX155" s="254"/>
      <c r="AY155" s="254"/>
      <c r="AZ155" s="254"/>
      <c r="BA155" s="254"/>
      <c r="BB155" s="254"/>
      <c r="BC155" s="254"/>
      <c r="BD155" s="254"/>
      <c r="BE155" s="254"/>
      <c r="BF155" s="254"/>
    </row>
    <row r="156" spans="2:58" x14ac:dyDescent="0.2">
      <c r="B156" s="236"/>
      <c r="C156" s="236" t="s">
        <v>135</v>
      </c>
      <c r="D156" s="241" t="s">
        <v>758</v>
      </c>
      <c r="E156" s="236" t="s">
        <v>136</v>
      </c>
      <c r="F156" s="236" t="s">
        <v>254</v>
      </c>
      <c r="G156" s="236" t="s">
        <v>332</v>
      </c>
      <c r="H156" s="236" t="s">
        <v>135</v>
      </c>
      <c r="I156" s="236" t="s">
        <v>333</v>
      </c>
      <c r="J156" s="236" t="s">
        <v>333</v>
      </c>
      <c r="K156" s="236" t="s">
        <v>334</v>
      </c>
      <c r="L156" s="236" t="s">
        <v>164</v>
      </c>
      <c r="M156" s="236" t="s">
        <v>138</v>
      </c>
      <c r="N156" s="255"/>
      <c r="O156" s="256">
        <v>0</v>
      </c>
      <c r="P156" s="235" t="s">
        <v>277</v>
      </c>
      <c r="Q156" s="236" t="s">
        <v>278</v>
      </c>
      <c r="R156" s="254"/>
      <c r="S156" s="254"/>
      <c r="T156" s="254"/>
      <c r="U156" s="254"/>
      <c r="V156" s="254"/>
      <c r="W156" s="254"/>
      <c r="X156" s="254"/>
      <c r="Y156" s="254"/>
      <c r="Z156" s="254"/>
      <c r="AA156" s="254"/>
      <c r="AB156" s="254"/>
      <c r="AC156" s="254"/>
      <c r="AD156" s="254"/>
      <c r="AE156" s="254"/>
      <c r="AF156" s="254"/>
      <c r="AG156" s="254"/>
      <c r="AH156" s="254"/>
      <c r="AI156" s="254"/>
      <c r="AJ156" s="254"/>
      <c r="AK156" s="254"/>
      <c r="AL156" s="254"/>
      <c r="AM156" s="254"/>
      <c r="AN156" s="254"/>
      <c r="AO156" s="254"/>
      <c r="AP156" s="254"/>
      <c r="AQ156" s="254"/>
      <c r="AR156" s="254"/>
      <c r="AS156" s="254"/>
      <c r="AT156" s="254"/>
      <c r="AU156" s="254"/>
      <c r="AV156" s="254"/>
      <c r="AW156" s="254"/>
      <c r="AX156" s="254"/>
      <c r="AY156" s="254"/>
      <c r="AZ156" s="254"/>
      <c r="BA156" s="254"/>
      <c r="BB156" s="254"/>
      <c r="BC156" s="254"/>
      <c r="BD156" s="254"/>
      <c r="BE156" s="254"/>
      <c r="BF156" s="254"/>
    </row>
    <row r="157" spans="2:58" x14ac:dyDescent="0.2">
      <c r="B157" s="236">
        <v>23</v>
      </c>
      <c r="C157" s="236" t="s">
        <v>135</v>
      </c>
      <c r="D157" s="238" t="s">
        <v>752</v>
      </c>
      <c r="E157" s="236" t="s">
        <v>136</v>
      </c>
      <c r="F157" s="236" t="s">
        <v>254</v>
      </c>
      <c r="G157" s="236" t="s">
        <v>335</v>
      </c>
      <c r="H157" s="236" t="s">
        <v>135</v>
      </c>
      <c r="I157" s="236" t="s">
        <v>336</v>
      </c>
      <c r="J157" s="236" t="s">
        <v>336</v>
      </c>
      <c r="K157" s="236" t="s">
        <v>321</v>
      </c>
      <c r="L157" s="236" t="s">
        <v>164</v>
      </c>
      <c r="M157" s="236" t="s">
        <v>138</v>
      </c>
      <c r="N157" s="255" t="e">
        <f>O164*$N$563</f>
        <v>#REF!</v>
      </c>
      <c r="O157" s="256">
        <v>1.304419796363033E-3</v>
      </c>
      <c r="P157" s="235" t="s">
        <v>277</v>
      </c>
      <c r="Q157" s="236" t="s">
        <v>278</v>
      </c>
      <c r="R157" s="254"/>
      <c r="S157" s="254"/>
      <c r="T157" s="254"/>
      <c r="U157" s="254"/>
      <c r="V157" s="254"/>
      <c r="W157" s="254"/>
      <c r="X157" s="254"/>
      <c r="Y157" s="254"/>
      <c r="Z157" s="254"/>
      <c r="AA157" s="254"/>
      <c r="AB157" s="254"/>
      <c r="AC157" s="254"/>
      <c r="AD157" s="254"/>
      <c r="AE157" s="254"/>
      <c r="AF157" s="254"/>
      <c r="AG157" s="254"/>
      <c r="AH157" s="254"/>
      <c r="AI157" s="254"/>
      <c r="AJ157" s="254"/>
      <c r="AK157" s="254"/>
      <c r="AL157" s="254"/>
      <c r="AM157" s="254"/>
      <c r="AN157" s="254"/>
      <c r="AO157" s="254"/>
      <c r="AP157" s="254"/>
      <c r="AQ157" s="254"/>
      <c r="AR157" s="254"/>
      <c r="AS157" s="254"/>
      <c r="AT157" s="254"/>
      <c r="AU157" s="254"/>
      <c r="AV157" s="254"/>
      <c r="AW157" s="254"/>
      <c r="AX157" s="254"/>
      <c r="AY157" s="254"/>
      <c r="AZ157" s="254"/>
      <c r="BA157" s="254"/>
      <c r="BB157" s="254"/>
      <c r="BC157" s="254"/>
      <c r="BD157" s="254"/>
      <c r="BE157" s="254"/>
      <c r="BF157" s="254"/>
    </row>
    <row r="158" spans="2:58" x14ac:dyDescent="0.2">
      <c r="B158" s="236"/>
      <c r="C158" s="236" t="s">
        <v>135</v>
      </c>
      <c r="D158" s="241" t="s">
        <v>753</v>
      </c>
      <c r="E158" s="236" t="s">
        <v>136</v>
      </c>
      <c r="F158" s="236" t="s">
        <v>254</v>
      </c>
      <c r="G158" s="236" t="s">
        <v>335</v>
      </c>
      <c r="H158" s="236" t="s">
        <v>135</v>
      </c>
      <c r="I158" s="236" t="s">
        <v>336</v>
      </c>
      <c r="J158" s="236" t="s">
        <v>336</v>
      </c>
      <c r="K158" s="236" t="s">
        <v>321</v>
      </c>
      <c r="L158" s="236" t="s">
        <v>164</v>
      </c>
      <c r="M158" s="236" t="s">
        <v>138</v>
      </c>
      <c r="N158" s="255"/>
      <c r="O158" s="256">
        <v>1.5823668561915975E-2</v>
      </c>
      <c r="P158" s="235" t="s">
        <v>277</v>
      </c>
      <c r="Q158" s="236" t="s">
        <v>278</v>
      </c>
      <c r="R158" s="254"/>
      <c r="S158" s="254"/>
      <c r="T158" s="254"/>
      <c r="U158" s="254"/>
      <c r="V158" s="254"/>
      <c r="W158" s="254"/>
      <c r="X158" s="254"/>
      <c r="Y158" s="254"/>
      <c r="Z158" s="254"/>
      <c r="AA158" s="254"/>
      <c r="AB158" s="254"/>
      <c r="AC158" s="254"/>
      <c r="AD158" s="254"/>
      <c r="AE158" s="254"/>
      <c r="AF158" s="254"/>
      <c r="AG158" s="254"/>
      <c r="AH158" s="254"/>
      <c r="AI158" s="254"/>
      <c r="AJ158" s="254"/>
      <c r="AK158" s="254"/>
      <c r="AL158" s="254"/>
      <c r="AM158" s="254"/>
      <c r="AN158" s="254"/>
      <c r="AO158" s="254"/>
      <c r="AP158" s="254"/>
      <c r="AQ158" s="254"/>
      <c r="AR158" s="254"/>
      <c r="AS158" s="254"/>
      <c r="AT158" s="254"/>
      <c r="AU158" s="254"/>
      <c r="AV158" s="254"/>
      <c r="AW158" s="254"/>
      <c r="AX158" s="254"/>
      <c r="AY158" s="254"/>
      <c r="AZ158" s="254"/>
      <c r="BA158" s="254"/>
      <c r="BB158" s="254"/>
      <c r="BC158" s="254"/>
      <c r="BD158" s="254"/>
      <c r="BE158" s="254"/>
      <c r="BF158" s="254"/>
    </row>
    <row r="159" spans="2:58" x14ac:dyDescent="0.2">
      <c r="B159" s="236"/>
      <c r="C159" s="236" t="s">
        <v>135</v>
      </c>
      <c r="D159" s="241" t="s">
        <v>754</v>
      </c>
      <c r="E159" s="236" t="s">
        <v>136</v>
      </c>
      <c r="F159" s="236" t="s">
        <v>254</v>
      </c>
      <c r="G159" s="236" t="s">
        <v>335</v>
      </c>
      <c r="H159" s="236" t="s">
        <v>135</v>
      </c>
      <c r="I159" s="236" t="s">
        <v>336</v>
      </c>
      <c r="J159" s="236" t="s">
        <v>336</v>
      </c>
      <c r="K159" s="236" t="s">
        <v>321</v>
      </c>
      <c r="L159" s="236" t="s">
        <v>164</v>
      </c>
      <c r="M159" s="236" t="s">
        <v>138</v>
      </c>
      <c r="N159" s="255"/>
      <c r="O159" s="256">
        <v>5.1656263724299399E-2</v>
      </c>
      <c r="P159" s="235" t="s">
        <v>277</v>
      </c>
      <c r="Q159" s="236" t="s">
        <v>278</v>
      </c>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row>
    <row r="160" spans="2:58" x14ac:dyDescent="0.2">
      <c r="B160" s="236"/>
      <c r="C160" s="236" t="s">
        <v>135</v>
      </c>
      <c r="D160" s="241" t="s">
        <v>755</v>
      </c>
      <c r="E160" s="236" t="s">
        <v>136</v>
      </c>
      <c r="F160" s="236" t="s">
        <v>254</v>
      </c>
      <c r="G160" s="236" t="s">
        <v>335</v>
      </c>
      <c r="H160" s="236" t="s">
        <v>135</v>
      </c>
      <c r="I160" s="236" t="s">
        <v>336</v>
      </c>
      <c r="J160" s="236" t="s">
        <v>336</v>
      </c>
      <c r="K160" s="236" t="s">
        <v>321</v>
      </c>
      <c r="L160" s="236" t="s">
        <v>164</v>
      </c>
      <c r="M160" s="236" t="s">
        <v>138</v>
      </c>
      <c r="N160" s="255"/>
      <c r="O160" s="256">
        <v>1.2091459340425941E-2</v>
      </c>
      <c r="P160" s="235" t="s">
        <v>277</v>
      </c>
      <c r="Q160" s="236" t="s">
        <v>278</v>
      </c>
      <c r="R160" s="254"/>
      <c r="S160" s="254"/>
      <c r="T160" s="254"/>
      <c r="U160" s="254"/>
      <c r="V160" s="254"/>
      <c r="W160" s="254"/>
      <c r="X160" s="254"/>
      <c r="Y160" s="254"/>
      <c r="Z160" s="254"/>
      <c r="AA160" s="254"/>
      <c r="AB160" s="254"/>
      <c r="AC160" s="254"/>
      <c r="AD160" s="254"/>
      <c r="AE160" s="254"/>
      <c r="AF160" s="254"/>
      <c r="AG160" s="254"/>
      <c r="AH160" s="254"/>
      <c r="AI160" s="254"/>
      <c r="AJ160" s="254"/>
      <c r="AK160" s="254"/>
      <c r="AL160" s="254"/>
      <c r="AM160" s="254"/>
      <c r="AN160" s="254"/>
      <c r="AO160" s="254"/>
      <c r="AP160" s="254"/>
      <c r="AQ160" s="254"/>
      <c r="AR160" s="254"/>
      <c r="AS160" s="254"/>
      <c r="AT160" s="254"/>
      <c r="AU160" s="254"/>
      <c r="AV160" s="254"/>
      <c r="AW160" s="254"/>
      <c r="AX160" s="254"/>
      <c r="AY160" s="254"/>
      <c r="AZ160" s="254"/>
      <c r="BA160" s="254"/>
      <c r="BB160" s="254"/>
      <c r="BC160" s="254"/>
      <c r="BD160" s="254"/>
      <c r="BE160" s="254"/>
      <c r="BF160" s="254"/>
    </row>
    <row r="161" spans="2:58" x14ac:dyDescent="0.2">
      <c r="B161" s="236"/>
      <c r="C161" s="236" t="s">
        <v>135</v>
      </c>
      <c r="D161" s="241" t="s">
        <v>756</v>
      </c>
      <c r="E161" s="236" t="s">
        <v>136</v>
      </c>
      <c r="F161" s="236" t="s">
        <v>254</v>
      </c>
      <c r="G161" s="236" t="s">
        <v>335</v>
      </c>
      <c r="H161" s="236" t="s">
        <v>135</v>
      </c>
      <c r="I161" s="236" t="s">
        <v>336</v>
      </c>
      <c r="J161" s="236" t="s">
        <v>336</v>
      </c>
      <c r="K161" s="236" t="s">
        <v>321</v>
      </c>
      <c r="L161" s="236" t="s">
        <v>164</v>
      </c>
      <c r="M161" s="236" t="s">
        <v>138</v>
      </c>
      <c r="N161" s="255"/>
      <c r="O161" s="256">
        <v>9.4381847028683019E-2</v>
      </c>
      <c r="P161" s="235" t="s">
        <v>277</v>
      </c>
      <c r="Q161" s="236" t="s">
        <v>278</v>
      </c>
      <c r="R161" s="254"/>
      <c r="S161" s="254"/>
      <c r="T161" s="254"/>
      <c r="U161" s="254"/>
      <c r="V161" s="254"/>
      <c r="W161" s="254"/>
      <c r="X161" s="254"/>
      <c r="Y161" s="254"/>
      <c r="Z161" s="254"/>
      <c r="AA161" s="254"/>
      <c r="AB161" s="254"/>
      <c r="AC161" s="254"/>
      <c r="AD161" s="254"/>
      <c r="AE161" s="254"/>
      <c r="AF161" s="254"/>
      <c r="AG161" s="254"/>
      <c r="AH161" s="254"/>
      <c r="AI161" s="254"/>
      <c r="AJ161" s="254"/>
      <c r="AK161" s="254"/>
      <c r="AL161" s="254"/>
      <c r="AM161" s="254"/>
      <c r="AN161" s="254"/>
      <c r="AO161" s="254"/>
      <c r="AP161" s="254"/>
      <c r="AQ161" s="254"/>
      <c r="AR161" s="254"/>
      <c r="AS161" s="254"/>
      <c r="AT161" s="254"/>
      <c r="AU161" s="254"/>
      <c r="AV161" s="254"/>
      <c r="AW161" s="254"/>
      <c r="AX161" s="254"/>
      <c r="AY161" s="254"/>
      <c r="AZ161" s="254"/>
      <c r="BA161" s="254"/>
      <c r="BB161" s="254"/>
      <c r="BC161" s="254"/>
      <c r="BD161" s="254"/>
      <c r="BE161" s="254"/>
      <c r="BF161" s="254"/>
    </row>
    <row r="162" spans="2:58" x14ac:dyDescent="0.2">
      <c r="B162" s="236"/>
      <c r="C162" s="236" t="s">
        <v>135</v>
      </c>
      <c r="D162" s="241" t="s">
        <v>757</v>
      </c>
      <c r="E162" s="236" t="s">
        <v>136</v>
      </c>
      <c r="F162" s="236" t="s">
        <v>254</v>
      </c>
      <c r="G162" s="236" t="s">
        <v>335</v>
      </c>
      <c r="H162" s="236" t="s">
        <v>135</v>
      </c>
      <c r="I162" s="236" t="s">
        <v>336</v>
      </c>
      <c r="J162" s="236" t="s">
        <v>336</v>
      </c>
      <c r="K162" s="236" t="s">
        <v>321</v>
      </c>
      <c r="L162" s="236" t="s">
        <v>164</v>
      </c>
      <c r="M162" s="236" t="s">
        <v>138</v>
      </c>
      <c r="N162" s="255"/>
      <c r="O162" s="256">
        <v>3.4374446061318939E-2</v>
      </c>
      <c r="P162" s="235" t="s">
        <v>277</v>
      </c>
      <c r="Q162" s="236" t="s">
        <v>278</v>
      </c>
      <c r="R162" s="254"/>
      <c r="S162" s="254"/>
      <c r="T162" s="254"/>
      <c r="U162" s="254"/>
      <c r="V162" s="254"/>
      <c r="W162" s="254"/>
      <c r="X162" s="254"/>
      <c r="Y162" s="254"/>
      <c r="Z162" s="254"/>
      <c r="AA162" s="254"/>
      <c r="AB162" s="254"/>
      <c r="AC162" s="254"/>
      <c r="AD162" s="254"/>
      <c r="AE162" s="254"/>
      <c r="AF162" s="254"/>
      <c r="AG162" s="254"/>
      <c r="AH162" s="254"/>
      <c r="AI162" s="254"/>
      <c r="AJ162" s="254"/>
      <c r="AK162" s="254"/>
      <c r="AL162" s="254"/>
      <c r="AM162" s="254"/>
      <c r="AN162" s="254"/>
      <c r="AO162" s="254"/>
      <c r="AP162" s="254"/>
      <c r="AQ162" s="254"/>
      <c r="AR162" s="254"/>
      <c r="AS162" s="254"/>
      <c r="AT162" s="254"/>
      <c r="AU162" s="254"/>
      <c r="AV162" s="254"/>
      <c r="AW162" s="254"/>
      <c r="AX162" s="254"/>
      <c r="AY162" s="254"/>
      <c r="AZ162" s="254"/>
      <c r="BA162" s="254"/>
      <c r="BB162" s="254"/>
      <c r="BC162" s="254"/>
      <c r="BD162" s="254"/>
      <c r="BE162" s="254"/>
      <c r="BF162" s="254"/>
    </row>
    <row r="163" spans="2:58" x14ac:dyDescent="0.2">
      <c r="B163" s="236"/>
      <c r="C163" s="236" t="s">
        <v>135</v>
      </c>
      <c r="D163" s="241" t="s">
        <v>758</v>
      </c>
      <c r="E163" s="236" t="s">
        <v>136</v>
      </c>
      <c r="F163" s="236" t="s">
        <v>254</v>
      </c>
      <c r="G163" s="236" t="s">
        <v>335</v>
      </c>
      <c r="H163" s="236" t="s">
        <v>135</v>
      </c>
      <c r="I163" s="236" t="s">
        <v>336</v>
      </c>
      <c r="J163" s="236" t="s">
        <v>336</v>
      </c>
      <c r="K163" s="236" t="s">
        <v>321</v>
      </c>
      <c r="L163" s="236" t="s">
        <v>164</v>
      </c>
      <c r="M163" s="236" t="s">
        <v>138</v>
      </c>
      <c r="N163" s="255"/>
      <c r="O163" s="256">
        <v>3.4820721240751452E-2</v>
      </c>
      <c r="P163" s="235" t="s">
        <v>277</v>
      </c>
      <c r="Q163" s="236" t="s">
        <v>278</v>
      </c>
      <c r="R163" s="254"/>
      <c r="S163" s="254"/>
      <c r="T163" s="254"/>
      <c r="U163" s="254"/>
      <c r="V163" s="254"/>
      <c r="W163" s="254"/>
      <c r="X163" s="254"/>
      <c r="Y163" s="254"/>
      <c r="Z163" s="254"/>
      <c r="AA163" s="254"/>
      <c r="AB163" s="254"/>
      <c r="AC163" s="254"/>
      <c r="AD163" s="254"/>
      <c r="AE163" s="254"/>
      <c r="AF163" s="254"/>
      <c r="AG163" s="254"/>
      <c r="AH163" s="254"/>
      <c r="AI163" s="254"/>
      <c r="AJ163" s="254"/>
      <c r="AK163" s="254"/>
      <c r="AL163" s="254"/>
      <c r="AM163" s="254"/>
      <c r="AN163" s="254"/>
      <c r="AO163" s="254"/>
      <c r="AP163" s="254"/>
      <c r="AQ163" s="254"/>
      <c r="AR163" s="254"/>
      <c r="AS163" s="254"/>
      <c r="AT163" s="254"/>
      <c r="AU163" s="254"/>
      <c r="AV163" s="254"/>
      <c r="AW163" s="254"/>
      <c r="AX163" s="254"/>
      <c r="AY163" s="254"/>
      <c r="AZ163" s="254"/>
      <c r="BA163" s="254"/>
      <c r="BB163" s="254"/>
      <c r="BC163" s="254"/>
      <c r="BD163" s="254"/>
      <c r="BE163" s="254"/>
      <c r="BF163" s="254"/>
    </row>
    <row r="164" spans="2:58" x14ac:dyDescent="0.2">
      <c r="B164" s="236">
        <v>24</v>
      </c>
      <c r="C164" s="236" t="s">
        <v>135</v>
      </c>
      <c r="D164" s="238" t="s">
        <v>752</v>
      </c>
      <c r="E164" s="236" t="s">
        <v>136</v>
      </c>
      <c r="F164" s="236" t="s">
        <v>254</v>
      </c>
      <c r="G164" s="236" t="s">
        <v>337</v>
      </c>
      <c r="H164" s="236" t="s">
        <v>338</v>
      </c>
      <c r="I164" s="236" t="s">
        <v>339</v>
      </c>
      <c r="J164" s="236" t="s">
        <v>339</v>
      </c>
      <c r="K164" s="236" t="s">
        <v>276</v>
      </c>
      <c r="L164" s="236" t="s">
        <v>276</v>
      </c>
      <c r="M164" s="236" t="s">
        <v>138</v>
      </c>
      <c r="N164" s="255" t="e">
        <f>O171*$N$563</f>
        <v>#REF!</v>
      </c>
      <c r="O164" s="256">
        <v>0</v>
      </c>
      <c r="P164" s="235" t="s">
        <v>277</v>
      </c>
      <c r="Q164" s="236" t="s">
        <v>278</v>
      </c>
      <c r="R164" s="254"/>
      <c r="S164" s="254"/>
      <c r="T164" s="254"/>
      <c r="U164" s="254"/>
      <c r="V164" s="254"/>
      <c r="W164" s="254"/>
      <c r="X164" s="254"/>
      <c r="Y164" s="254"/>
      <c r="Z164" s="254"/>
      <c r="AA164" s="254"/>
      <c r="AB164" s="254"/>
      <c r="AC164" s="254"/>
      <c r="AD164" s="254"/>
      <c r="AE164" s="254"/>
      <c r="AF164" s="254"/>
      <c r="AG164" s="254"/>
      <c r="AH164" s="254"/>
      <c r="AI164" s="254"/>
      <c r="AJ164" s="254"/>
      <c r="AK164" s="254"/>
      <c r="AL164" s="254"/>
      <c r="AM164" s="254"/>
      <c r="AN164" s="254"/>
      <c r="AO164" s="254"/>
      <c r="AP164" s="254"/>
      <c r="AQ164" s="254"/>
      <c r="AR164" s="254"/>
      <c r="AS164" s="254"/>
      <c r="AT164" s="254"/>
      <c r="AU164" s="254"/>
      <c r="AV164" s="254"/>
      <c r="AW164" s="254"/>
      <c r="AX164" s="254"/>
      <c r="AY164" s="254"/>
      <c r="AZ164" s="254"/>
      <c r="BA164" s="254"/>
      <c r="BB164" s="254"/>
      <c r="BC164" s="254"/>
      <c r="BD164" s="254"/>
      <c r="BE164" s="254"/>
      <c r="BF164" s="254"/>
    </row>
    <row r="165" spans="2:58" x14ac:dyDescent="0.2">
      <c r="B165" s="236"/>
      <c r="C165" s="236" t="s">
        <v>135</v>
      </c>
      <c r="D165" s="241" t="s">
        <v>753</v>
      </c>
      <c r="E165" s="236" t="s">
        <v>136</v>
      </c>
      <c r="F165" s="236" t="s">
        <v>254</v>
      </c>
      <c r="G165" s="236" t="s">
        <v>337</v>
      </c>
      <c r="H165" s="236" t="s">
        <v>338</v>
      </c>
      <c r="I165" s="236" t="s">
        <v>339</v>
      </c>
      <c r="J165" s="236" t="s">
        <v>339</v>
      </c>
      <c r="K165" s="236" t="s">
        <v>276</v>
      </c>
      <c r="L165" s="236" t="s">
        <v>276</v>
      </c>
      <c r="M165" s="236" t="s">
        <v>138</v>
      </c>
      <c r="N165" s="255"/>
      <c r="O165" s="256">
        <v>0</v>
      </c>
      <c r="P165" s="235" t="s">
        <v>277</v>
      </c>
      <c r="Q165" s="236" t="s">
        <v>278</v>
      </c>
      <c r="R165" s="254"/>
      <c r="S165" s="254"/>
      <c r="T165" s="254"/>
      <c r="U165" s="254"/>
      <c r="V165" s="254"/>
      <c r="W165" s="254"/>
      <c r="X165" s="254"/>
      <c r="Y165" s="254"/>
      <c r="Z165" s="254"/>
      <c r="AA165" s="254"/>
      <c r="AB165" s="254"/>
      <c r="AC165" s="254"/>
      <c r="AD165" s="254"/>
      <c r="AE165" s="254"/>
      <c r="AF165" s="254"/>
      <c r="AG165" s="254"/>
      <c r="AH165" s="254"/>
      <c r="AI165" s="254"/>
      <c r="AJ165" s="254"/>
      <c r="AK165" s="254"/>
      <c r="AL165" s="254"/>
      <c r="AM165" s="254"/>
      <c r="AN165" s="254"/>
      <c r="AO165" s="254"/>
      <c r="AP165" s="254"/>
      <c r="AQ165" s="254"/>
      <c r="AR165" s="254"/>
      <c r="AS165" s="254"/>
      <c r="AT165" s="254"/>
      <c r="AU165" s="254"/>
      <c r="AV165" s="254"/>
      <c r="AW165" s="254"/>
      <c r="AX165" s="254"/>
      <c r="AY165" s="254"/>
      <c r="AZ165" s="254"/>
      <c r="BA165" s="254"/>
      <c r="BB165" s="254"/>
      <c r="BC165" s="254"/>
      <c r="BD165" s="254"/>
      <c r="BE165" s="254"/>
      <c r="BF165" s="254"/>
    </row>
    <row r="166" spans="2:58" x14ac:dyDescent="0.2">
      <c r="B166" s="236"/>
      <c r="C166" s="236" t="s">
        <v>135</v>
      </c>
      <c r="D166" s="241" t="s">
        <v>754</v>
      </c>
      <c r="E166" s="236" t="s">
        <v>136</v>
      </c>
      <c r="F166" s="236" t="s">
        <v>254</v>
      </c>
      <c r="G166" s="236" t="s">
        <v>337</v>
      </c>
      <c r="H166" s="236" t="s">
        <v>338</v>
      </c>
      <c r="I166" s="236" t="s">
        <v>339</v>
      </c>
      <c r="J166" s="236" t="s">
        <v>339</v>
      </c>
      <c r="K166" s="236" t="s">
        <v>276</v>
      </c>
      <c r="L166" s="236" t="s">
        <v>276</v>
      </c>
      <c r="M166" s="236" t="s">
        <v>138</v>
      </c>
      <c r="N166" s="255"/>
      <c r="O166" s="256">
        <v>0</v>
      </c>
      <c r="P166" s="235" t="s">
        <v>277</v>
      </c>
      <c r="Q166" s="236" t="s">
        <v>278</v>
      </c>
      <c r="R166" s="254"/>
      <c r="S166" s="254"/>
      <c r="T166" s="254"/>
      <c r="U166" s="254"/>
      <c r="V166" s="254"/>
      <c r="W166" s="254"/>
      <c r="X166" s="254"/>
      <c r="Y166" s="254"/>
      <c r="Z166" s="254"/>
      <c r="AA166" s="254"/>
      <c r="AB166" s="254"/>
      <c r="AC166" s="254"/>
      <c r="AD166" s="254"/>
      <c r="AE166" s="254"/>
      <c r="AF166" s="254"/>
      <c r="AG166" s="254"/>
      <c r="AH166" s="254"/>
      <c r="AI166" s="254"/>
      <c r="AJ166" s="254"/>
      <c r="AK166" s="254"/>
      <c r="AL166" s="254"/>
      <c r="AM166" s="254"/>
      <c r="AN166" s="254"/>
      <c r="AO166" s="254"/>
      <c r="AP166" s="254"/>
      <c r="AQ166" s="254"/>
      <c r="AR166" s="254"/>
      <c r="AS166" s="254"/>
      <c r="AT166" s="254"/>
      <c r="AU166" s="254"/>
      <c r="AV166" s="254"/>
      <c r="AW166" s="254"/>
      <c r="AX166" s="254"/>
      <c r="AY166" s="254"/>
      <c r="AZ166" s="254"/>
      <c r="BA166" s="254"/>
      <c r="BB166" s="254"/>
      <c r="BC166" s="254"/>
      <c r="BD166" s="254"/>
      <c r="BE166" s="254"/>
      <c r="BF166" s="254"/>
    </row>
    <row r="167" spans="2:58" x14ac:dyDescent="0.2">
      <c r="B167" s="236"/>
      <c r="C167" s="236" t="s">
        <v>135</v>
      </c>
      <c r="D167" s="241" t="s">
        <v>755</v>
      </c>
      <c r="E167" s="236" t="s">
        <v>136</v>
      </c>
      <c r="F167" s="236" t="s">
        <v>254</v>
      </c>
      <c r="G167" s="236" t="s">
        <v>337</v>
      </c>
      <c r="H167" s="236" t="s">
        <v>338</v>
      </c>
      <c r="I167" s="236" t="s">
        <v>339</v>
      </c>
      <c r="J167" s="236" t="s">
        <v>339</v>
      </c>
      <c r="K167" s="236" t="s">
        <v>276</v>
      </c>
      <c r="L167" s="236" t="s">
        <v>276</v>
      </c>
      <c r="M167" s="236" t="s">
        <v>138</v>
      </c>
      <c r="N167" s="255"/>
      <c r="O167" s="256">
        <v>0</v>
      </c>
      <c r="P167" s="235" t="s">
        <v>277</v>
      </c>
      <c r="Q167" s="236" t="s">
        <v>278</v>
      </c>
      <c r="R167" s="254"/>
      <c r="S167" s="254"/>
      <c r="T167" s="254"/>
      <c r="U167" s="254"/>
      <c r="V167" s="254"/>
      <c r="W167" s="254"/>
      <c r="X167" s="254"/>
      <c r="Y167" s="254"/>
      <c r="Z167" s="254"/>
      <c r="AA167" s="254"/>
      <c r="AB167" s="254"/>
      <c r="AC167" s="254"/>
      <c r="AD167" s="254"/>
      <c r="AE167" s="254"/>
      <c r="AF167" s="254"/>
      <c r="AG167" s="254"/>
      <c r="AH167" s="254"/>
      <c r="AI167" s="254"/>
      <c r="AJ167" s="254"/>
      <c r="AK167" s="254"/>
      <c r="AL167" s="254"/>
      <c r="AM167" s="254"/>
      <c r="AN167" s="254"/>
      <c r="AO167" s="254"/>
      <c r="AP167" s="254"/>
      <c r="AQ167" s="254"/>
      <c r="AR167" s="254"/>
      <c r="AS167" s="254"/>
      <c r="AT167" s="254"/>
      <c r="AU167" s="254"/>
      <c r="AV167" s="254"/>
      <c r="AW167" s="254"/>
      <c r="AX167" s="254"/>
      <c r="AY167" s="254"/>
      <c r="AZ167" s="254"/>
      <c r="BA167" s="254"/>
      <c r="BB167" s="254"/>
      <c r="BC167" s="254"/>
      <c r="BD167" s="254"/>
      <c r="BE167" s="254"/>
      <c r="BF167" s="254"/>
    </row>
    <row r="168" spans="2:58" x14ac:dyDescent="0.2">
      <c r="B168" s="236"/>
      <c r="C168" s="236" t="s">
        <v>135</v>
      </c>
      <c r="D168" s="241" t="s">
        <v>756</v>
      </c>
      <c r="E168" s="236" t="s">
        <v>136</v>
      </c>
      <c r="F168" s="236" t="s">
        <v>254</v>
      </c>
      <c r="G168" s="236" t="s">
        <v>337</v>
      </c>
      <c r="H168" s="236" t="s">
        <v>338</v>
      </c>
      <c r="I168" s="236" t="s">
        <v>339</v>
      </c>
      <c r="J168" s="236" t="s">
        <v>339</v>
      </c>
      <c r="K168" s="236" t="s">
        <v>276</v>
      </c>
      <c r="L168" s="236" t="s">
        <v>276</v>
      </c>
      <c r="M168" s="236" t="s">
        <v>138</v>
      </c>
      <c r="N168" s="255"/>
      <c r="O168" s="256">
        <v>0</v>
      </c>
      <c r="P168" s="235" t="s">
        <v>277</v>
      </c>
      <c r="Q168" s="236" t="s">
        <v>278</v>
      </c>
      <c r="R168" s="254"/>
      <c r="S168" s="254"/>
      <c r="T168" s="254"/>
      <c r="U168" s="254"/>
      <c r="V168" s="254"/>
      <c r="W168" s="254"/>
      <c r="X168" s="254"/>
      <c r="Y168" s="254"/>
      <c r="Z168" s="254"/>
      <c r="AA168" s="254"/>
      <c r="AB168" s="254"/>
      <c r="AC168" s="254"/>
      <c r="AD168" s="254"/>
      <c r="AE168" s="254"/>
      <c r="AF168" s="254"/>
      <c r="AG168" s="254"/>
      <c r="AH168" s="254"/>
      <c r="AI168" s="254"/>
      <c r="AJ168" s="254"/>
      <c r="AK168" s="254"/>
      <c r="AL168" s="254"/>
      <c r="AM168" s="254"/>
      <c r="AN168" s="254"/>
      <c r="AO168" s="254"/>
      <c r="AP168" s="254"/>
      <c r="AQ168" s="254"/>
      <c r="AR168" s="254"/>
      <c r="AS168" s="254"/>
      <c r="AT168" s="254"/>
      <c r="AU168" s="254"/>
      <c r="AV168" s="254"/>
      <c r="AW168" s="254"/>
      <c r="AX168" s="254"/>
      <c r="AY168" s="254"/>
      <c r="AZ168" s="254"/>
      <c r="BA168" s="254"/>
      <c r="BB168" s="254"/>
      <c r="BC168" s="254"/>
      <c r="BD168" s="254"/>
      <c r="BE168" s="254"/>
      <c r="BF168" s="254"/>
    </row>
    <row r="169" spans="2:58" x14ac:dyDescent="0.2">
      <c r="B169" s="236"/>
      <c r="C169" s="236" t="s">
        <v>135</v>
      </c>
      <c r="D169" s="241" t="s">
        <v>757</v>
      </c>
      <c r="E169" s="236" t="s">
        <v>136</v>
      </c>
      <c r="F169" s="236" t="s">
        <v>254</v>
      </c>
      <c r="G169" s="236" t="s">
        <v>337</v>
      </c>
      <c r="H169" s="236" t="s">
        <v>338</v>
      </c>
      <c r="I169" s="236" t="s">
        <v>339</v>
      </c>
      <c r="J169" s="236" t="s">
        <v>339</v>
      </c>
      <c r="K169" s="236" t="s">
        <v>276</v>
      </c>
      <c r="L169" s="236" t="s">
        <v>276</v>
      </c>
      <c r="M169" s="236" t="s">
        <v>138</v>
      </c>
      <c r="N169" s="255"/>
      <c r="O169" s="256">
        <v>0</v>
      </c>
      <c r="P169" s="235" t="s">
        <v>277</v>
      </c>
      <c r="Q169" s="236" t="s">
        <v>278</v>
      </c>
      <c r="R169" s="254"/>
      <c r="S169" s="254"/>
      <c r="T169" s="254"/>
      <c r="U169" s="254"/>
      <c r="V169" s="254"/>
      <c r="W169" s="254"/>
      <c r="X169" s="254"/>
      <c r="Y169" s="254"/>
      <c r="Z169" s="254"/>
      <c r="AA169" s="254"/>
      <c r="AB169" s="254"/>
      <c r="AC169" s="254"/>
      <c r="AD169" s="254"/>
      <c r="AE169" s="254"/>
      <c r="AF169" s="254"/>
      <c r="AG169" s="254"/>
      <c r="AH169" s="254"/>
      <c r="AI169" s="254"/>
      <c r="AJ169" s="254"/>
      <c r="AK169" s="254"/>
      <c r="AL169" s="254"/>
      <c r="AM169" s="254"/>
      <c r="AN169" s="254"/>
      <c r="AO169" s="254"/>
      <c r="AP169" s="254"/>
      <c r="AQ169" s="254"/>
      <c r="AR169" s="254"/>
      <c r="AS169" s="254"/>
      <c r="AT169" s="254"/>
      <c r="AU169" s="254"/>
      <c r="AV169" s="254"/>
      <c r="AW169" s="254"/>
      <c r="AX169" s="254"/>
      <c r="AY169" s="254"/>
      <c r="AZ169" s="254"/>
      <c r="BA169" s="254"/>
      <c r="BB169" s="254"/>
      <c r="BC169" s="254"/>
      <c r="BD169" s="254"/>
      <c r="BE169" s="254"/>
      <c r="BF169" s="254"/>
    </row>
    <row r="170" spans="2:58" x14ac:dyDescent="0.2">
      <c r="B170" s="236"/>
      <c r="C170" s="236" t="s">
        <v>135</v>
      </c>
      <c r="D170" s="241" t="s">
        <v>758</v>
      </c>
      <c r="E170" s="236" t="s">
        <v>136</v>
      </c>
      <c r="F170" s="236" t="s">
        <v>254</v>
      </c>
      <c r="G170" s="236" t="s">
        <v>337</v>
      </c>
      <c r="H170" s="236" t="s">
        <v>338</v>
      </c>
      <c r="I170" s="236" t="s">
        <v>339</v>
      </c>
      <c r="J170" s="236" t="s">
        <v>339</v>
      </c>
      <c r="K170" s="236" t="s">
        <v>276</v>
      </c>
      <c r="L170" s="236" t="s">
        <v>276</v>
      </c>
      <c r="M170" s="236" t="s">
        <v>138</v>
      </c>
      <c r="N170" s="255"/>
      <c r="O170" s="256">
        <v>1.943934193482286E-2</v>
      </c>
      <c r="P170" s="235" t="s">
        <v>277</v>
      </c>
      <c r="Q170" s="236" t="s">
        <v>278</v>
      </c>
      <c r="R170" s="254"/>
      <c r="S170" s="254"/>
      <c r="T170" s="254"/>
      <c r="U170" s="254"/>
      <c r="V170" s="254"/>
      <c r="W170" s="254"/>
      <c r="X170" s="254"/>
      <c r="Y170" s="254"/>
      <c r="Z170" s="254"/>
      <c r="AA170" s="254"/>
      <c r="AB170" s="254"/>
      <c r="AC170" s="254"/>
      <c r="AD170" s="254"/>
      <c r="AE170" s="254"/>
      <c r="AF170" s="254"/>
      <c r="AG170" s="254"/>
      <c r="AH170" s="254"/>
      <c r="AI170" s="254"/>
      <c r="AJ170" s="254"/>
      <c r="AK170" s="254"/>
      <c r="AL170" s="254"/>
      <c r="AM170" s="254"/>
      <c r="AN170" s="254"/>
      <c r="AO170" s="254"/>
      <c r="AP170" s="254"/>
      <c r="AQ170" s="254"/>
      <c r="AR170" s="254"/>
      <c r="AS170" s="254"/>
      <c r="AT170" s="254"/>
      <c r="AU170" s="254"/>
      <c r="AV170" s="254"/>
      <c r="AW170" s="254"/>
      <c r="AX170" s="254"/>
      <c r="AY170" s="254"/>
      <c r="AZ170" s="254"/>
      <c r="BA170" s="254"/>
      <c r="BB170" s="254"/>
      <c r="BC170" s="254"/>
      <c r="BD170" s="254"/>
      <c r="BE170" s="254"/>
      <c r="BF170" s="254"/>
    </row>
    <row r="171" spans="2:58" x14ac:dyDescent="0.2">
      <c r="B171" s="236">
        <v>25</v>
      </c>
      <c r="C171" s="236" t="s">
        <v>135</v>
      </c>
      <c r="D171" s="238" t="s">
        <v>752</v>
      </c>
      <c r="E171" s="236" t="s">
        <v>136</v>
      </c>
      <c r="F171" s="236" t="s">
        <v>254</v>
      </c>
      <c r="G171" s="236" t="s">
        <v>315</v>
      </c>
      <c r="H171" s="236" t="s">
        <v>315</v>
      </c>
      <c r="I171" s="236" t="s">
        <v>340</v>
      </c>
      <c r="J171" s="236" t="s">
        <v>340</v>
      </c>
      <c r="K171" s="236" t="s">
        <v>341</v>
      </c>
      <c r="L171" s="236" t="s">
        <v>276</v>
      </c>
      <c r="M171" s="236" t="s">
        <v>138</v>
      </c>
      <c r="N171" s="255" t="e">
        <f>O178*$N$563</f>
        <v>#REF!</v>
      </c>
      <c r="O171" s="256">
        <v>0</v>
      </c>
      <c r="P171" s="235" t="s">
        <v>277</v>
      </c>
      <c r="Q171" s="236" t="s">
        <v>278</v>
      </c>
      <c r="R171" s="254"/>
      <c r="S171" s="254"/>
      <c r="T171" s="254"/>
      <c r="U171" s="254"/>
      <c r="V171" s="254"/>
      <c r="W171" s="254"/>
      <c r="X171" s="254"/>
      <c r="Y171" s="254"/>
      <c r="Z171" s="254"/>
      <c r="AA171" s="254"/>
      <c r="AB171" s="254"/>
      <c r="AC171" s="254"/>
      <c r="AD171" s="254"/>
      <c r="AE171" s="254"/>
      <c r="AF171" s="254"/>
      <c r="AG171" s="254"/>
      <c r="AH171" s="254"/>
      <c r="AI171" s="254"/>
      <c r="AJ171" s="254"/>
      <c r="AK171" s="254"/>
      <c r="AL171" s="254"/>
      <c r="AM171" s="254"/>
      <c r="AN171" s="254"/>
      <c r="AO171" s="254"/>
      <c r="AP171" s="254"/>
      <c r="AQ171" s="254"/>
      <c r="AR171" s="254"/>
      <c r="AS171" s="254"/>
      <c r="AT171" s="254"/>
      <c r="AU171" s="254"/>
      <c r="AV171" s="254"/>
      <c r="AW171" s="254"/>
      <c r="AX171" s="254"/>
      <c r="AY171" s="254"/>
      <c r="AZ171" s="254"/>
      <c r="BA171" s="254"/>
      <c r="BB171" s="254"/>
      <c r="BC171" s="254"/>
      <c r="BD171" s="254"/>
      <c r="BE171" s="254"/>
      <c r="BF171" s="254"/>
    </row>
    <row r="172" spans="2:58" x14ac:dyDescent="0.2">
      <c r="B172" s="236"/>
      <c r="C172" s="236" t="s">
        <v>135</v>
      </c>
      <c r="D172" s="241" t="s">
        <v>753</v>
      </c>
      <c r="E172" s="236" t="s">
        <v>136</v>
      </c>
      <c r="F172" s="236" t="s">
        <v>254</v>
      </c>
      <c r="G172" s="236" t="s">
        <v>315</v>
      </c>
      <c r="H172" s="236" t="s">
        <v>315</v>
      </c>
      <c r="I172" s="236" t="s">
        <v>340</v>
      </c>
      <c r="J172" s="236" t="s">
        <v>340</v>
      </c>
      <c r="K172" s="236" t="s">
        <v>341</v>
      </c>
      <c r="L172" s="236" t="s">
        <v>276</v>
      </c>
      <c r="M172" s="236" t="s">
        <v>138</v>
      </c>
      <c r="N172" s="255"/>
      <c r="O172" s="256">
        <v>0</v>
      </c>
      <c r="P172" s="235" t="s">
        <v>277</v>
      </c>
      <c r="Q172" s="236" t="s">
        <v>278</v>
      </c>
      <c r="R172" s="254"/>
      <c r="S172" s="254"/>
      <c r="T172" s="254"/>
      <c r="U172" s="254"/>
      <c r="V172" s="254"/>
      <c r="W172" s="254"/>
      <c r="X172" s="254"/>
      <c r="Y172" s="254"/>
      <c r="Z172" s="254"/>
      <c r="AA172" s="254"/>
      <c r="AB172" s="254"/>
      <c r="AC172" s="254"/>
      <c r="AD172" s="254"/>
      <c r="AE172" s="254"/>
      <c r="AF172" s="254"/>
      <c r="AG172" s="254"/>
      <c r="AH172" s="254"/>
      <c r="AI172" s="254"/>
      <c r="AJ172" s="254"/>
      <c r="AK172" s="254"/>
      <c r="AL172" s="254"/>
      <c r="AM172" s="254"/>
      <c r="AN172" s="254"/>
      <c r="AO172" s="254"/>
      <c r="AP172" s="254"/>
      <c r="AQ172" s="254"/>
      <c r="AR172" s="254"/>
      <c r="AS172" s="254"/>
      <c r="AT172" s="254"/>
      <c r="AU172" s="254"/>
      <c r="AV172" s="254"/>
      <c r="AW172" s="254"/>
      <c r="AX172" s="254"/>
      <c r="AY172" s="254"/>
      <c r="AZ172" s="254"/>
      <c r="BA172" s="254"/>
      <c r="BB172" s="254"/>
      <c r="BC172" s="254"/>
      <c r="BD172" s="254"/>
      <c r="BE172" s="254"/>
      <c r="BF172" s="254"/>
    </row>
    <row r="173" spans="2:58" x14ac:dyDescent="0.2">
      <c r="B173" s="236"/>
      <c r="C173" s="236" t="s">
        <v>135</v>
      </c>
      <c r="D173" s="241" t="s">
        <v>754</v>
      </c>
      <c r="E173" s="236" t="s">
        <v>136</v>
      </c>
      <c r="F173" s="236" t="s">
        <v>254</v>
      </c>
      <c r="G173" s="236" t="s">
        <v>315</v>
      </c>
      <c r="H173" s="236" t="s">
        <v>315</v>
      </c>
      <c r="I173" s="236" t="s">
        <v>340</v>
      </c>
      <c r="J173" s="236" t="s">
        <v>340</v>
      </c>
      <c r="K173" s="236" t="s">
        <v>341</v>
      </c>
      <c r="L173" s="236" t="s">
        <v>276</v>
      </c>
      <c r="M173" s="236" t="s">
        <v>138</v>
      </c>
      <c r="N173" s="255"/>
      <c r="O173" s="256">
        <v>0</v>
      </c>
      <c r="P173" s="235" t="s">
        <v>277</v>
      </c>
      <c r="Q173" s="236" t="s">
        <v>278</v>
      </c>
      <c r="R173" s="254"/>
      <c r="S173" s="254"/>
      <c r="T173" s="254"/>
      <c r="U173" s="254"/>
      <c r="V173" s="254"/>
      <c r="W173" s="254"/>
      <c r="X173" s="254"/>
      <c r="Y173" s="254"/>
      <c r="Z173" s="254"/>
      <c r="AA173" s="254"/>
      <c r="AB173" s="254"/>
      <c r="AC173" s="254"/>
      <c r="AD173" s="254"/>
      <c r="AE173" s="254"/>
      <c r="AF173" s="254"/>
      <c r="AG173" s="254"/>
      <c r="AH173" s="254"/>
      <c r="AI173" s="254"/>
      <c r="AJ173" s="254"/>
      <c r="AK173" s="254"/>
      <c r="AL173" s="254"/>
      <c r="AM173" s="254"/>
      <c r="AN173" s="254"/>
      <c r="AO173" s="254"/>
      <c r="AP173" s="254"/>
      <c r="AQ173" s="254"/>
      <c r="AR173" s="254"/>
      <c r="AS173" s="254"/>
      <c r="AT173" s="254"/>
      <c r="AU173" s="254"/>
      <c r="AV173" s="254"/>
      <c r="AW173" s="254"/>
      <c r="AX173" s="254"/>
      <c r="AY173" s="254"/>
      <c r="AZ173" s="254"/>
      <c r="BA173" s="254"/>
      <c r="BB173" s="254"/>
      <c r="BC173" s="254"/>
      <c r="BD173" s="254"/>
      <c r="BE173" s="254"/>
      <c r="BF173" s="254"/>
    </row>
    <row r="174" spans="2:58" x14ac:dyDescent="0.2">
      <c r="B174" s="236"/>
      <c r="C174" s="236" t="s">
        <v>135</v>
      </c>
      <c r="D174" s="241" t="s">
        <v>755</v>
      </c>
      <c r="E174" s="236" t="s">
        <v>136</v>
      </c>
      <c r="F174" s="236" t="s">
        <v>254</v>
      </c>
      <c r="G174" s="236" t="s">
        <v>315</v>
      </c>
      <c r="H174" s="236" t="s">
        <v>315</v>
      </c>
      <c r="I174" s="236" t="s">
        <v>340</v>
      </c>
      <c r="J174" s="236" t="s">
        <v>340</v>
      </c>
      <c r="K174" s="236" t="s">
        <v>341</v>
      </c>
      <c r="L174" s="236" t="s">
        <v>276</v>
      </c>
      <c r="M174" s="236" t="s">
        <v>138</v>
      </c>
      <c r="N174" s="255"/>
      <c r="O174" s="256">
        <v>2.0088817644834593E-3</v>
      </c>
      <c r="P174" s="235" t="s">
        <v>277</v>
      </c>
      <c r="Q174" s="236" t="s">
        <v>278</v>
      </c>
      <c r="R174" s="254"/>
      <c r="S174" s="254"/>
      <c r="T174" s="254"/>
      <c r="U174" s="254"/>
      <c r="V174" s="254"/>
      <c r="W174" s="254"/>
      <c r="X174" s="254"/>
      <c r="Y174" s="254"/>
      <c r="Z174" s="254"/>
      <c r="AA174" s="254"/>
      <c r="AB174" s="254"/>
      <c r="AC174" s="254"/>
      <c r="AD174" s="254"/>
      <c r="AE174" s="254"/>
      <c r="AF174" s="254"/>
      <c r="AG174" s="254"/>
      <c r="AH174" s="254"/>
      <c r="AI174" s="254"/>
      <c r="AJ174" s="254"/>
      <c r="AK174" s="254"/>
      <c r="AL174" s="254"/>
      <c r="AM174" s="254"/>
      <c r="AN174" s="254"/>
      <c r="AO174" s="254"/>
      <c r="AP174" s="254"/>
      <c r="AQ174" s="254"/>
      <c r="AR174" s="254"/>
      <c r="AS174" s="254"/>
      <c r="AT174" s="254"/>
      <c r="AU174" s="254"/>
      <c r="AV174" s="254"/>
      <c r="AW174" s="254"/>
      <c r="AX174" s="254"/>
      <c r="AY174" s="254"/>
      <c r="AZ174" s="254"/>
      <c r="BA174" s="254"/>
      <c r="BB174" s="254"/>
      <c r="BC174" s="254"/>
      <c r="BD174" s="254"/>
      <c r="BE174" s="254"/>
      <c r="BF174" s="254"/>
    </row>
    <row r="175" spans="2:58" x14ac:dyDescent="0.2">
      <c r="B175" s="236"/>
      <c r="C175" s="236" t="s">
        <v>135</v>
      </c>
      <c r="D175" s="241" t="s">
        <v>756</v>
      </c>
      <c r="E175" s="236" t="s">
        <v>136</v>
      </c>
      <c r="F175" s="236" t="s">
        <v>254</v>
      </c>
      <c r="G175" s="236" t="s">
        <v>315</v>
      </c>
      <c r="H175" s="236" t="s">
        <v>315</v>
      </c>
      <c r="I175" s="236" t="s">
        <v>340</v>
      </c>
      <c r="J175" s="236" t="s">
        <v>340</v>
      </c>
      <c r="K175" s="236" t="s">
        <v>341</v>
      </c>
      <c r="L175" s="236" t="s">
        <v>276</v>
      </c>
      <c r="M175" s="236" t="s">
        <v>138</v>
      </c>
      <c r="N175" s="255"/>
      <c r="O175" s="256">
        <v>0</v>
      </c>
      <c r="P175" s="235" t="s">
        <v>277</v>
      </c>
      <c r="Q175" s="236" t="s">
        <v>278</v>
      </c>
      <c r="R175" s="254"/>
      <c r="S175" s="254"/>
      <c r="T175" s="254"/>
      <c r="U175" s="254"/>
      <c r="V175" s="254"/>
      <c r="W175" s="254"/>
      <c r="X175" s="254"/>
      <c r="Y175" s="254"/>
      <c r="Z175" s="254"/>
      <c r="AA175" s="254"/>
      <c r="AB175" s="254"/>
      <c r="AC175" s="254"/>
      <c r="AD175" s="254"/>
      <c r="AE175" s="254"/>
      <c r="AF175" s="254"/>
      <c r="AG175" s="254"/>
      <c r="AH175" s="254"/>
      <c r="AI175" s="254"/>
      <c r="AJ175" s="254"/>
      <c r="AK175" s="254"/>
      <c r="AL175" s="254"/>
      <c r="AM175" s="254"/>
      <c r="AN175" s="254"/>
      <c r="AO175" s="254"/>
      <c r="AP175" s="254"/>
      <c r="AQ175" s="254"/>
      <c r="AR175" s="254"/>
      <c r="AS175" s="254"/>
      <c r="AT175" s="254"/>
      <c r="AU175" s="254"/>
      <c r="AV175" s="254"/>
      <c r="AW175" s="254"/>
      <c r="AX175" s="254"/>
      <c r="AY175" s="254"/>
      <c r="AZ175" s="254"/>
      <c r="BA175" s="254"/>
      <c r="BB175" s="254"/>
      <c r="BC175" s="254"/>
      <c r="BD175" s="254"/>
      <c r="BE175" s="254"/>
      <c r="BF175" s="254"/>
    </row>
    <row r="176" spans="2:58" x14ac:dyDescent="0.2">
      <c r="B176" s="236"/>
      <c r="C176" s="236" t="s">
        <v>135</v>
      </c>
      <c r="D176" s="241" t="s">
        <v>757</v>
      </c>
      <c r="E176" s="236" t="s">
        <v>136</v>
      </c>
      <c r="F176" s="236" t="s">
        <v>254</v>
      </c>
      <c r="G176" s="236" t="s">
        <v>315</v>
      </c>
      <c r="H176" s="236" t="s">
        <v>315</v>
      </c>
      <c r="I176" s="236" t="s">
        <v>340</v>
      </c>
      <c r="J176" s="236" t="s">
        <v>340</v>
      </c>
      <c r="K176" s="236" t="s">
        <v>341</v>
      </c>
      <c r="L176" s="236" t="s">
        <v>276</v>
      </c>
      <c r="M176" s="236" t="s">
        <v>138</v>
      </c>
      <c r="N176" s="255"/>
      <c r="O176" s="256">
        <v>0</v>
      </c>
      <c r="P176" s="235" t="s">
        <v>277</v>
      </c>
      <c r="Q176" s="236" t="s">
        <v>278</v>
      </c>
      <c r="R176" s="254"/>
      <c r="S176" s="254"/>
      <c r="T176" s="254"/>
      <c r="U176" s="254"/>
      <c r="V176" s="254"/>
      <c r="W176" s="254"/>
      <c r="X176" s="254"/>
      <c r="Y176" s="254"/>
      <c r="Z176" s="254"/>
      <c r="AA176" s="254"/>
      <c r="AB176" s="254"/>
      <c r="AC176" s="254"/>
      <c r="AD176" s="254"/>
      <c r="AE176" s="254"/>
      <c r="AF176" s="254"/>
      <c r="AG176" s="254"/>
      <c r="AH176" s="254"/>
      <c r="AI176" s="254"/>
      <c r="AJ176" s="254"/>
      <c r="AK176" s="254"/>
      <c r="AL176" s="254"/>
      <c r="AM176" s="254"/>
      <c r="AN176" s="254"/>
      <c r="AO176" s="254"/>
      <c r="AP176" s="254"/>
      <c r="AQ176" s="254"/>
      <c r="AR176" s="254"/>
      <c r="AS176" s="254"/>
      <c r="AT176" s="254"/>
      <c r="AU176" s="254"/>
      <c r="AV176" s="254"/>
      <c r="AW176" s="254"/>
      <c r="AX176" s="254"/>
      <c r="AY176" s="254"/>
      <c r="AZ176" s="254"/>
      <c r="BA176" s="254"/>
      <c r="BB176" s="254"/>
      <c r="BC176" s="254"/>
      <c r="BD176" s="254"/>
      <c r="BE176" s="254"/>
      <c r="BF176" s="254"/>
    </row>
    <row r="177" spans="2:58" x14ac:dyDescent="0.2">
      <c r="B177" s="236"/>
      <c r="C177" s="236" t="s">
        <v>135</v>
      </c>
      <c r="D177" s="241" t="s">
        <v>758</v>
      </c>
      <c r="E177" s="236" t="s">
        <v>136</v>
      </c>
      <c r="F177" s="236" t="s">
        <v>254</v>
      </c>
      <c r="G177" s="236" t="s">
        <v>315</v>
      </c>
      <c r="H177" s="236" t="s">
        <v>315</v>
      </c>
      <c r="I177" s="236" t="s">
        <v>340</v>
      </c>
      <c r="J177" s="236" t="s">
        <v>340</v>
      </c>
      <c r="K177" s="236" t="s">
        <v>341</v>
      </c>
      <c r="L177" s="236" t="s">
        <v>276</v>
      </c>
      <c r="M177" s="236" t="s">
        <v>138</v>
      </c>
      <c r="N177" s="255"/>
      <c r="O177" s="256">
        <v>0</v>
      </c>
      <c r="P177" s="235" t="s">
        <v>277</v>
      </c>
      <c r="Q177" s="236" t="s">
        <v>278</v>
      </c>
      <c r="R177" s="254"/>
      <c r="S177" s="254"/>
      <c r="T177" s="254"/>
      <c r="U177" s="254"/>
      <c r="V177" s="254"/>
      <c r="W177" s="254"/>
      <c r="X177" s="254"/>
      <c r="Y177" s="254"/>
      <c r="Z177" s="254"/>
      <c r="AA177" s="254"/>
      <c r="AB177" s="254"/>
      <c r="AC177" s="254"/>
      <c r="AD177" s="254"/>
      <c r="AE177" s="254"/>
      <c r="AF177" s="254"/>
      <c r="AG177" s="254"/>
      <c r="AH177" s="254"/>
      <c r="AI177" s="254"/>
      <c r="AJ177" s="254"/>
      <c r="AK177" s="254"/>
      <c r="AL177" s="254"/>
      <c r="AM177" s="254"/>
      <c r="AN177" s="254"/>
      <c r="AO177" s="254"/>
      <c r="AP177" s="254"/>
      <c r="AQ177" s="254"/>
      <c r="AR177" s="254"/>
      <c r="AS177" s="254"/>
      <c r="AT177" s="254"/>
      <c r="AU177" s="254"/>
      <c r="AV177" s="254"/>
      <c r="AW177" s="254"/>
      <c r="AX177" s="254"/>
      <c r="AY177" s="254"/>
      <c r="AZ177" s="254"/>
      <c r="BA177" s="254"/>
      <c r="BB177" s="254"/>
      <c r="BC177" s="254"/>
      <c r="BD177" s="254"/>
      <c r="BE177" s="254"/>
      <c r="BF177" s="254"/>
    </row>
    <row r="178" spans="2:58" x14ac:dyDescent="0.2">
      <c r="B178" s="236">
        <v>26</v>
      </c>
      <c r="C178" s="236" t="s">
        <v>135</v>
      </c>
      <c r="D178" s="238" t="s">
        <v>752</v>
      </c>
      <c r="E178" s="236" t="s">
        <v>136</v>
      </c>
      <c r="F178" s="236" t="s">
        <v>254</v>
      </c>
      <c r="G178" s="236" t="s">
        <v>342</v>
      </c>
      <c r="H178" s="236" t="s">
        <v>135</v>
      </c>
      <c r="I178" s="236" t="s">
        <v>343</v>
      </c>
      <c r="J178" s="236" t="s">
        <v>343</v>
      </c>
      <c r="K178" s="236" t="s">
        <v>344</v>
      </c>
      <c r="L178" s="236" t="s">
        <v>276</v>
      </c>
      <c r="M178" s="236" t="s">
        <v>138</v>
      </c>
      <c r="N178" s="255" t="e">
        <f>O185*$N$563</f>
        <v>#REF!</v>
      </c>
      <c r="O178" s="256">
        <v>0</v>
      </c>
      <c r="P178" s="235" t="s">
        <v>277</v>
      </c>
      <c r="Q178" s="236" t="s">
        <v>278</v>
      </c>
      <c r="R178" s="254"/>
      <c r="S178" s="254"/>
      <c r="T178" s="254"/>
      <c r="U178" s="254"/>
      <c r="V178" s="254"/>
      <c r="W178" s="254"/>
      <c r="X178" s="254"/>
      <c r="Y178" s="254"/>
      <c r="Z178" s="254"/>
      <c r="AA178" s="254"/>
      <c r="AB178" s="254"/>
      <c r="AC178" s="254"/>
      <c r="AD178" s="254"/>
      <c r="AE178" s="254"/>
      <c r="AF178" s="254"/>
      <c r="AG178" s="254"/>
      <c r="AH178" s="254"/>
      <c r="AI178" s="254"/>
      <c r="AJ178" s="254"/>
      <c r="AK178" s="254"/>
      <c r="AL178" s="254"/>
      <c r="AM178" s="254"/>
      <c r="AN178" s="254"/>
      <c r="AO178" s="254"/>
      <c r="AP178" s="254"/>
      <c r="AQ178" s="254"/>
      <c r="AR178" s="254"/>
      <c r="AS178" s="254"/>
      <c r="AT178" s="254"/>
      <c r="AU178" s="254"/>
      <c r="AV178" s="254"/>
      <c r="AW178" s="254"/>
      <c r="AX178" s="254"/>
      <c r="AY178" s="254"/>
      <c r="AZ178" s="254"/>
      <c r="BA178" s="254"/>
      <c r="BB178" s="254"/>
      <c r="BC178" s="254"/>
      <c r="BD178" s="254"/>
      <c r="BE178" s="254"/>
      <c r="BF178" s="254"/>
    </row>
    <row r="179" spans="2:58" x14ac:dyDescent="0.2">
      <c r="B179" s="236"/>
      <c r="C179" s="236" t="s">
        <v>135</v>
      </c>
      <c r="D179" s="241" t="s">
        <v>753</v>
      </c>
      <c r="E179" s="236" t="s">
        <v>136</v>
      </c>
      <c r="F179" s="236" t="s">
        <v>254</v>
      </c>
      <c r="G179" s="236" t="s">
        <v>342</v>
      </c>
      <c r="H179" s="236" t="s">
        <v>135</v>
      </c>
      <c r="I179" s="236" t="s">
        <v>343</v>
      </c>
      <c r="J179" s="236" t="s">
        <v>343</v>
      </c>
      <c r="K179" s="236" t="s">
        <v>344</v>
      </c>
      <c r="L179" s="236" t="s">
        <v>276</v>
      </c>
      <c r="M179" s="236" t="s">
        <v>138</v>
      </c>
      <c r="N179" s="255"/>
      <c r="O179" s="256">
        <v>0</v>
      </c>
      <c r="P179" s="235" t="s">
        <v>277</v>
      </c>
      <c r="Q179" s="236" t="s">
        <v>278</v>
      </c>
      <c r="R179" s="254"/>
      <c r="S179" s="254"/>
      <c r="T179" s="254"/>
      <c r="U179" s="254"/>
      <c r="V179" s="254"/>
      <c r="W179" s="254"/>
      <c r="X179" s="254"/>
      <c r="Y179" s="254"/>
      <c r="Z179" s="254"/>
      <c r="AA179" s="254"/>
      <c r="AB179" s="254"/>
      <c r="AC179" s="254"/>
      <c r="AD179" s="254"/>
      <c r="AE179" s="254"/>
      <c r="AF179" s="254"/>
      <c r="AG179" s="254"/>
      <c r="AH179" s="254"/>
      <c r="AI179" s="254"/>
      <c r="AJ179" s="254"/>
      <c r="AK179" s="254"/>
      <c r="AL179" s="254"/>
      <c r="AM179" s="254"/>
      <c r="AN179" s="254"/>
      <c r="AO179" s="254"/>
      <c r="AP179" s="254"/>
      <c r="AQ179" s="254"/>
      <c r="AR179" s="254"/>
      <c r="AS179" s="254"/>
      <c r="AT179" s="254"/>
      <c r="AU179" s="254"/>
      <c r="AV179" s="254"/>
      <c r="AW179" s="254"/>
      <c r="AX179" s="254"/>
      <c r="AY179" s="254"/>
      <c r="AZ179" s="254"/>
      <c r="BA179" s="254"/>
      <c r="BB179" s="254"/>
      <c r="BC179" s="254"/>
      <c r="BD179" s="254"/>
      <c r="BE179" s="254"/>
      <c r="BF179" s="254"/>
    </row>
    <row r="180" spans="2:58" x14ac:dyDescent="0.2">
      <c r="B180" s="236"/>
      <c r="C180" s="236" t="s">
        <v>135</v>
      </c>
      <c r="D180" s="241" t="s">
        <v>754</v>
      </c>
      <c r="E180" s="236" t="s">
        <v>136</v>
      </c>
      <c r="F180" s="236" t="s">
        <v>254</v>
      </c>
      <c r="G180" s="236" t="s">
        <v>342</v>
      </c>
      <c r="H180" s="236" t="s">
        <v>135</v>
      </c>
      <c r="I180" s="236" t="s">
        <v>343</v>
      </c>
      <c r="J180" s="236" t="s">
        <v>343</v>
      </c>
      <c r="K180" s="236" t="s">
        <v>344</v>
      </c>
      <c r="L180" s="236" t="s">
        <v>276</v>
      </c>
      <c r="M180" s="236" t="s">
        <v>138</v>
      </c>
      <c r="N180" s="255"/>
      <c r="O180" s="256">
        <v>0</v>
      </c>
      <c r="P180" s="235" t="s">
        <v>277</v>
      </c>
      <c r="Q180" s="236" t="s">
        <v>278</v>
      </c>
      <c r="R180" s="254"/>
      <c r="S180" s="254"/>
      <c r="T180" s="254"/>
      <c r="U180" s="254"/>
      <c r="V180" s="254"/>
      <c r="W180" s="254"/>
      <c r="X180" s="254"/>
      <c r="Y180" s="254"/>
      <c r="Z180" s="254"/>
      <c r="AA180" s="254"/>
      <c r="AB180" s="254"/>
      <c r="AC180" s="254"/>
      <c r="AD180" s="254"/>
      <c r="AE180" s="254"/>
      <c r="AF180" s="254"/>
      <c r="AG180" s="254"/>
      <c r="AH180" s="254"/>
      <c r="AI180" s="254"/>
      <c r="AJ180" s="254"/>
      <c r="AK180" s="254"/>
      <c r="AL180" s="254"/>
      <c r="AM180" s="254"/>
      <c r="AN180" s="254"/>
      <c r="AO180" s="254"/>
      <c r="AP180" s="254"/>
      <c r="AQ180" s="254"/>
      <c r="AR180" s="254"/>
      <c r="AS180" s="254"/>
      <c r="AT180" s="254"/>
      <c r="AU180" s="254"/>
      <c r="AV180" s="254"/>
      <c r="AW180" s="254"/>
      <c r="AX180" s="254"/>
      <c r="AY180" s="254"/>
      <c r="AZ180" s="254"/>
      <c r="BA180" s="254"/>
      <c r="BB180" s="254"/>
      <c r="BC180" s="254"/>
      <c r="BD180" s="254"/>
      <c r="BE180" s="254"/>
      <c r="BF180" s="254"/>
    </row>
    <row r="181" spans="2:58" x14ac:dyDescent="0.2">
      <c r="B181" s="236"/>
      <c r="C181" s="236" t="s">
        <v>135</v>
      </c>
      <c r="D181" s="241" t="s">
        <v>755</v>
      </c>
      <c r="E181" s="236" t="s">
        <v>136</v>
      </c>
      <c r="F181" s="236" t="s">
        <v>254</v>
      </c>
      <c r="G181" s="236" t="s">
        <v>342</v>
      </c>
      <c r="H181" s="236" t="s">
        <v>135</v>
      </c>
      <c r="I181" s="236" t="s">
        <v>343</v>
      </c>
      <c r="J181" s="236" t="s">
        <v>343</v>
      </c>
      <c r="K181" s="236" t="s">
        <v>344</v>
      </c>
      <c r="L181" s="236" t="s">
        <v>276</v>
      </c>
      <c r="M181" s="236" t="s">
        <v>138</v>
      </c>
      <c r="N181" s="255"/>
      <c r="O181" s="256">
        <v>7.7944612461958218E-2</v>
      </c>
      <c r="P181" s="235" t="s">
        <v>277</v>
      </c>
      <c r="Q181" s="236" t="s">
        <v>278</v>
      </c>
      <c r="R181" s="254"/>
      <c r="S181" s="254"/>
      <c r="T181" s="254"/>
      <c r="U181" s="254"/>
      <c r="V181" s="254"/>
      <c r="W181" s="254"/>
      <c r="X181" s="254"/>
      <c r="Y181" s="254"/>
      <c r="Z181" s="254"/>
      <c r="AA181" s="254"/>
      <c r="AB181" s="254"/>
      <c r="AC181" s="254"/>
      <c r="AD181" s="254"/>
      <c r="AE181" s="254"/>
      <c r="AF181" s="254"/>
      <c r="AG181" s="254"/>
      <c r="AH181" s="254"/>
      <c r="AI181" s="254"/>
      <c r="AJ181" s="254"/>
      <c r="AK181" s="254"/>
      <c r="AL181" s="254"/>
      <c r="AM181" s="254"/>
      <c r="AN181" s="254"/>
      <c r="AO181" s="254"/>
      <c r="AP181" s="254"/>
      <c r="AQ181" s="254"/>
      <c r="AR181" s="254"/>
      <c r="AS181" s="254"/>
      <c r="AT181" s="254"/>
      <c r="AU181" s="254"/>
      <c r="AV181" s="254"/>
      <c r="AW181" s="254"/>
      <c r="AX181" s="254"/>
      <c r="AY181" s="254"/>
      <c r="AZ181" s="254"/>
      <c r="BA181" s="254"/>
      <c r="BB181" s="254"/>
      <c r="BC181" s="254"/>
      <c r="BD181" s="254"/>
      <c r="BE181" s="254"/>
      <c r="BF181" s="254"/>
    </row>
    <row r="182" spans="2:58" x14ac:dyDescent="0.2">
      <c r="B182" s="236"/>
      <c r="C182" s="236" t="s">
        <v>135</v>
      </c>
      <c r="D182" s="241" t="s">
        <v>756</v>
      </c>
      <c r="E182" s="236" t="s">
        <v>136</v>
      </c>
      <c r="F182" s="236" t="s">
        <v>254</v>
      </c>
      <c r="G182" s="236" t="s">
        <v>342</v>
      </c>
      <c r="H182" s="236" t="s">
        <v>135</v>
      </c>
      <c r="I182" s="236" t="s">
        <v>343</v>
      </c>
      <c r="J182" s="236" t="s">
        <v>343</v>
      </c>
      <c r="K182" s="236" t="s">
        <v>344</v>
      </c>
      <c r="L182" s="236" t="s">
        <v>276</v>
      </c>
      <c r="M182" s="236" t="s">
        <v>138</v>
      </c>
      <c r="N182" s="255"/>
      <c r="O182" s="256">
        <v>0</v>
      </c>
      <c r="P182" s="235" t="s">
        <v>277</v>
      </c>
      <c r="Q182" s="236" t="s">
        <v>278</v>
      </c>
      <c r="R182" s="254"/>
      <c r="S182" s="254"/>
      <c r="T182" s="254"/>
      <c r="U182" s="254"/>
      <c r="V182" s="254"/>
      <c r="W182" s="254"/>
      <c r="X182" s="254"/>
      <c r="Y182" s="254"/>
      <c r="Z182" s="254"/>
      <c r="AA182" s="254"/>
      <c r="AB182" s="254"/>
      <c r="AC182" s="254"/>
      <c r="AD182" s="254"/>
      <c r="AE182" s="254"/>
      <c r="AF182" s="254"/>
      <c r="AG182" s="254"/>
      <c r="AH182" s="254"/>
      <c r="AI182" s="254"/>
      <c r="AJ182" s="254"/>
      <c r="AK182" s="254"/>
      <c r="AL182" s="254"/>
      <c r="AM182" s="254"/>
      <c r="AN182" s="254"/>
      <c r="AO182" s="254"/>
      <c r="AP182" s="254"/>
      <c r="AQ182" s="254"/>
      <c r="AR182" s="254"/>
      <c r="AS182" s="254"/>
      <c r="AT182" s="254"/>
      <c r="AU182" s="254"/>
      <c r="AV182" s="254"/>
      <c r="AW182" s="254"/>
      <c r="AX182" s="254"/>
      <c r="AY182" s="254"/>
      <c r="AZ182" s="254"/>
      <c r="BA182" s="254"/>
      <c r="BB182" s="254"/>
      <c r="BC182" s="254"/>
      <c r="BD182" s="254"/>
      <c r="BE182" s="254"/>
      <c r="BF182" s="254"/>
    </row>
    <row r="183" spans="2:58" x14ac:dyDescent="0.2">
      <c r="B183" s="236"/>
      <c r="C183" s="236" t="s">
        <v>135</v>
      </c>
      <c r="D183" s="241" t="s">
        <v>757</v>
      </c>
      <c r="E183" s="236" t="s">
        <v>136</v>
      </c>
      <c r="F183" s="236" t="s">
        <v>254</v>
      </c>
      <c r="G183" s="236" t="s">
        <v>342</v>
      </c>
      <c r="H183" s="236" t="s">
        <v>135</v>
      </c>
      <c r="I183" s="236" t="s">
        <v>343</v>
      </c>
      <c r="J183" s="236" t="s">
        <v>343</v>
      </c>
      <c r="K183" s="236" t="s">
        <v>344</v>
      </c>
      <c r="L183" s="236" t="s">
        <v>276</v>
      </c>
      <c r="M183" s="236" t="s">
        <v>138</v>
      </c>
      <c r="N183" s="255"/>
      <c r="O183" s="256">
        <v>0</v>
      </c>
      <c r="P183" s="235" t="s">
        <v>277</v>
      </c>
      <c r="Q183" s="236" t="s">
        <v>278</v>
      </c>
      <c r="R183" s="254"/>
      <c r="S183" s="254"/>
      <c r="T183" s="254"/>
      <c r="U183" s="254"/>
      <c r="V183" s="254"/>
      <c r="W183" s="254"/>
      <c r="X183" s="254"/>
      <c r="Y183" s="254"/>
      <c r="Z183" s="254"/>
      <c r="AA183" s="254"/>
      <c r="AB183" s="254"/>
      <c r="AC183" s="254"/>
      <c r="AD183" s="254"/>
      <c r="AE183" s="254"/>
      <c r="AF183" s="254"/>
      <c r="AG183" s="254"/>
      <c r="AH183" s="254"/>
      <c r="AI183" s="254"/>
      <c r="AJ183" s="254"/>
      <c r="AK183" s="254"/>
      <c r="AL183" s="254"/>
      <c r="AM183" s="254"/>
      <c r="AN183" s="254"/>
      <c r="AO183" s="254"/>
      <c r="AP183" s="254"/>
      <c r="AQ183" s="254"/>
      <c r="AR183" s="254"/>
      <c r="AS183" s="254"/>
      <c r="AT183" s="254"/>
      <c r="AU183" s="254"/>
      <c r="AV183" s="254"/>
      <c r="AW183" s="254"/>
      <c r="AX183" s="254"/>
      <c r="AY183" s="254"/>
      <c r="AZ183" s="254"/>
      <c r="BA183" s="254"/>
      <c r="BB183" s="254"/>
      <c r="BC183" s="254"/>
      <c r="BD183" s="254"/>
      <c r="BE183" s="254"/>
      <c r="BF183" s="254"/>
    </row>
    <row r="184" spans="2:58" x14ac:dyDescent="0.2">
      <c r="B184" s="236"/>
      <c r="C184" s="236" t="s">
        <v>135</v>
      </c>
      <c r="D184" s="241" t="s">
        <v>758</v>
      </c>
      <c r="E184" s="236" t="s">
        <v>136</v>
      </c>
      <c r="F184" s="236" t="s">
        <v>254</v>
      </c>
      <c r="G184" s="236" t="s">
        <v>342</v>
      </c>
      <c r="H184" s="236" t="s">
        <v>135</v>
      </c>
      <c r="I184" s="236" t="s">
        <v>343</v>
      </c>
      <c r="J184" s="236" t="s">
        <v>343</v>
      </c>
      <c r="K184" s="236" t="s">
        <v>344</v>
      </c>
      <c r="L184" s="236" t="s">
        <v>276</v>
      </c>
      <c r="M184" s="236" t="s">
        <v>138</v>
      </c>
      <c r="N184" s="255"/>
      <c r="O184" s="256">
        <v>0</v>
      </c>
      <c r="P184" s="235" t="s">
        <v>277</v>
      </c>
      <c r="Q184" s="236" t="s">
        <v>278</v>
      </c>
      <c r="R184" s="254"/>
      <c r="S184" s="254"/>
      <c r="T184" s="254"/>
      <c r="U184" s="254"/>
      <c r="V184" s="254"/>
      <c r="W184" s="254"/>
      <c r="X184" s="254"/>
      <c r="Y184" s="254"/>
      <c r="Z184" s="254"/>
      <c r="AA184" s="254"/>
      <c r="AB184" s="254"/>
      <c r="AC184" s="254"/>
      <c r="AD184" s="254"/>
      <c r="AE184" s="254"/>
      <c r="AF184" s="254"/>
      <c r="AG184" s="254"/>
      <c r="AH184" s="254"/>
      <c r="AI184" s="254"/>
      <c r="AJ184" s="254"/>
      <c r="AK184" s="254"/>
      <c r="AL184" s="254"/>
      <c r="AM184" s="254"/>
      <c r="AN184" s="254"/>
      <c r="AO184" s="254"/>
      <c r="AP184" s="254"/>
      <c r="AQ184" s="254"/>
      <c r="AR184" s="254"/>
      <c r="AS184" s="254"/>
      <c r="AT184" s="254"/>
      <c r="AU184" s="254"/>
      <c r="AV184" s="254"/>
      <c r="AW184" s="254"/>
      <c r="AX184" s="254"/>
      <c r="AY184" s="254"/>
      <c r="AZ184" s="254"/>
      <c r="BA184" s="254"/>
      <c r="BB184" s="254"/>
      <c r="BC184" s="254"/>
      <c r="BD184" s="254"/>
      <c r="BE184" s="254"/>
      <c r="BF184" s="254"/>
    </row>
    <row r="185" spans="2:58" x14ac:dyDescent="0.2">
      <c r="B185" s="236">
        <v>27</v>
      </c>
      <c r="C185" s="236" t="s">
        <v>135</v>
      </c>
      <c r="D185" s="238" t="s">
        <v>752</v>
      </c>
      <c r="E185" s="236" t="s">
        <v>136</v>
      </c>
      <c r="F185" s="236" t="s">
        <v>254</v>
      </c>
      <c r="G185" s="236" t="s">
        <v>345</v>
      </c>
      <c r="H185" s="236" t="s">
        <v>346</v>
      </c>
      <c r="I185" s="236" t="s">
        <v>347</v>
      </c>
      <c r="J185" s="236" t="s">
        <v>347</v>
      </c>
      <c r="K185" s="236" t="s">
        <v>348</v>
      </c>
      <c r="L185" s="236" t="s">
        <v>276</v>
      </c>
      <c r="M185" s="236" t="s">
        <v>138</v>
      </c>
      <c r="N185" s="255" t="e">
        <f>O192*$N$563</f>
        <v>#REF!</v>
      </c>
      <c r="O185" s="256">
        <v>0</v>
      </c>
      <c r="P185" s="235" t="s">
        <v>277</v>
      </c>
      <c r="Q185" s="236" t="s">
        <v>278</v>
      </c>
      <c r="R185" s="254"/>
      <c r="S185" s="254"/>
      <c r="T185" s="254"/>
      <c r="U185" s="254"/>
      <c r="V185" s="254"/>
      <c r="W185" s="254"/>
      <c r="X185" s="254"/>
      <c r="Y185" s="254"/>
      <c r="Z185" s="254"/>
      <c r="AA185" s="254"/>
      <c r="AB185" s="254"/>
      <c r="AC185" s="254"/>
      <c r="AD185" s="254"/>
      <c r="AE185" s="254"/>
      <c r="AF185" s="254"/>
      <c r="AG185" s="254"/>
      <c r="AH185" s="254"/>
      <c r="AI185" s="254"/>
      <c r="AJ185" s="254"/>
      <c r="AK185" s="254"/>
      <c r="AL185" s="254"/>
      <c r="AM185" s="254"/>
      <c r="AN185" s="254"/>
      <c r="AO185" s="254"/>
      <c r="AP185" s="254"/>
      <c r="AQ185" s="254"/>
      <c r="AR185" s="254"/>
      <c r="AS185" s="254"/>
      <c r="AT185" s="254"/>
      <c r="AU185" s="254"/>
      <c r="AV185" s="254"/>
      <c r="AW185" s="254"/>
      <c r="AX185" s="254"/>
      <c r="AY185" s="254"/>
      <c r="AZ185" s="254"/>
      <c r="BA185" s="254"/>
      <c r="BB185" s="254"/>
      <c r="BC185" s="254"/>
      <c r="BD185" s="254"/>
      <c r="BE185" s="254"/>
      <c r="BF185" s="254"/>
    </row>
    <row r="186" spans="2:58" x14ac:dyDescent="0.2">
      <c r="B186" s="236"/>
      <c r="C186" s="236" t="s">
        <v>135</v>
      </c>
      <c r="D186" s="241" t="s">
        <v>753</v>
      </c>
      <c r="E186" s="236" t="s">
        <v>136</v>
      </c>
      <c r="F186" s="236" t="s">
        <v>254</v>
      </c>
      <c r="G186" s="236" t="s">
        <v>345</v>
      </c>
      <c r="H186" s="236" t="s">
        <v>346</v>
      </c>
      <c r="I186" s="236" t="s">
        <v>347</v>
      </c>
      <c r="J186" s="236" t="s">
        <v>347</v>
      </c>
      <c r="K186" s="236" t="s">
        <v>348</v>
      </c>
      <c r="L186" s="236" t="s">
        <v>276</v>
      </c>
      <c r="M186" s="236" t="s">
        <v>138</v>
      </c>
      <c r="N186" s="255"/>
      <c r="O186" s="256">
        <v>0</v>
      </c>
      <c r="P186" s="235" t="s">
        <v>277</v>
      </c>
      <c r="Q186" s="236" t="s">
        <v>278</v>
      </c>
      <c r="R186" s="254"/>
      <c r="S186" s="254"/>
      <c r="T186" s="254"/>
      <c r="U186" s="254"/>
      <c r="V186" s="254"/>
      <c r="W186" s="254"/>
      <c r="X186" s="254"/>
      <c r="Y186" s="254"/>
      <c r="Z186" s="254"/>
      <c r="AA186" s="254"/>
      <c r="AB186" s="254"/>
      <c r="AC186" s="254"/>
      <c r="AD186" s="254"/>
      <c r="AE186" s="254"/>
      <c r="AF186" s="254"/>
      <c r="AG186" s="254"/>
      <c r="AH186" s="254"/>
      <c r="AI186" s="254"/>
      <c r="AJ186" s="254"/>
      <c r="AK186" s="254"/>
      <c r="AL186" s="254"/>
      <c r="AM186" s="254"/>
      <c r="AN186" s="254"/>
      <c r="AO186" s="254"/>
      <c r="AP186" s="254"/>
      <c r="AQ186" s="254"/>
      <c r="AR186" s="254"/>
      <c r="AS186" s="254"/>
      <c r="AT186" s="254"/>
      <c r="AU186" s="254"/>
      <c r="AV186" s="254"/>
      <c r="AW186" s="254"/>
      <c r="AX186" s="254"/>
      <c r="AY186" s="254"/>
      <c r="AZ186" s="254"/>
      <c r="BA186" s="254"/>
      <c r="BB186" s="254"/>
      <c r="BC186" s="254"/>
      <c r="BD186" s="254"/>
      <c r="BE186" s="254"/>
      <c r="BF186" s="254"/>
    </row>
    <row r="187" spans="2:58" x14ac:dyDescent="0.2">
      <c r="B187" s="236"/>
      <c r="C187" s="236" t="s">
        <v>135</v>
      </c>
      <c r="D187" s="241" t="s">
        <v>754</v>
      </c>
      <c r="E187" s="236" t="s">
        <v>136</v>
      </c>
      <c r="F187" s="236" t="s">
        <v>254</v>
      </c>
      <c r="G187" s="236" t="s">
        <v>345</v>
      </c>
      <c r="H187" s="236" t="s">
        <v>346</v>
      </c>
      <c r="I187" s="236" t="s">
        <v>347</v>
      </c>
      <c r="J187" s="236" t="s">
        <v>347</v>
      </c>
      <c r="K187" s="236" t="s">
        <v>348</v>
      </c>
      <c r="L187" s="236" t="s">
        <v>276</v>
      </c>
      <c r="M187" s="236" t="s">
        <v>138</v>
      </c>
      <c r="N187" s="255"/>
      <c r="O187" s="256">
        <v>0</v>
      </c>
      <c r="P187" s="235" t="s">
        <v>277</v>
      </c>
      <c r="Q187" s="236" t="s">
        <v>278</v>
      </c>
      <c r="R187" s="254"/>
      <c r="S187" s="254"/>
      <c r="T187" s="254"/>
      <c r="U187" s="254"/>
      <c r="V187" s="254"/>
      <c r="W187" s="254"/>
      <c r="X187" s="254"/>
      <c r="Y187" s="254"/>
      <c r="Z187" s="254"/>
      <c r="AA187" s="254"/>
      <c r="AB187" s="254"/>
      <c r="AC187" s="254"/>
      <c r="AD187" s="254"/>
      <c r="AE187" s="254"/>
      <c r="AF187" s="254"/>
      <c r="AG187" s="254"/>
      <c r="AH187" s="254"/>
      <c r="AI187" s="254"/>
      <c r="AJ187" s="254"/>
      <c r="AK187" s="254"/>
      <c r="AL187" s="254"/>
      <c r="AM187" s="254"/>
      <c r="AN187" s="254"/>
      <c r="AO187" s="254"/>
      <c r="AP187" s="254"/>
      <c r="AQ187" s="254"/>
      <c r="AR187" s="254"/>
      <c r="AS187" s="254"/>
      <c r="AT187" s="254"/>
      <c r="AU187" s="254"/>
      <c r="AV187" s="254"/>
      <c r="AW187" s="254"/>
      <c r="AX187" s="254"/>
      <c r="AY187" s="254"/>
      <c r="AZ187" s="254"/>
      <c r="BA187" s="254"/>
      <c r="BB187" s="254"/>
      <c r="BC187" s="254"/>
      <c r="BD187" s="254"/>
      <c r="BE187" s="254"/>
      <c r="BF187" s="254"/>
    </row>
    <row r="188" spans="2:58" x14ac:dyDescent="0.2">
      <c r="B188" s="236"/>
      <c r="C188" s="236" t="s">
        <v>135</v>
      </c>
      <c r="D188" s="241" t="s">
        <v>755</v>
      </c>
      <c r="E188" s="236" t="s">
        <v>136</v>
      </c>
      <c r="F188" s="236" t="s">
        <v>254</v>
      </c>
      <c r="G188" s="236" t="s">
        <v>345</v>
      </c>
      <c r="H188" s="236" t="s">
        <v>346</v>
      </c>
      <c r="I188" s="236" t="s">
        <v>347</v>
      </c>
      <c r="J188" s="236" t="s">
        <v>347</v>
      </c>
      <c r="K188" s="236" t="s">
        <v>348</v>
      </c>
      <c r="L188" s="236" t="s">
        <v>276</v>
      </c>
      <c r="M188" s="236" t="s">
        <v>138</v>
      </c>
      <c r="N188" s="255"/>
      <c r="O188" s="256">
        <v>0</v>
      </c>
      <c r="P188" s="235" t="s">
        <v>277</v>
      </c>
      <c r="Q188" s="236" t="s">
        <v>278</v>
      </c>
      <c r="R188" s="254"/>
      <c r="S188" s="254"/>
      <c r="T188" s="254"/>
      <c r="U188" s="254"/>
      <c r="V188" s="254"/>
      <c r="W188" s="254"/>
      <c r="X188" s="254"/>
      <c r="Y188" s="254"/>
      <c r="Z188" s="254"/>
      <c r="AA188" s="254"/>
      <c r="AB188" s="254"/>
      <c r="AC188" s="254"/>
      <c r="AD188" s="254"/>
      <c r="AE188" s="254"/>
      <c r="AF188" s="254"/>
      <c r="AG188" s="254"/>
      <c r="AH188" s="254"/>
      <c r="AI188" s="254"/>
      <c r="AJ188" s="254"/>
      <c r="AK188" s="254"/>
      <c r="AL188" s="254"/>
      <c r="AM188" s="254"/>
      <c r="AN188" s="254"/>
      <c r="AO188" s="254"/>
      <c r="AP188" s="254"/>
      <c r="AQ188" s="254"/>
      <c r="AR188" s="254"/>
      <c r="AS188" s="254"/>
      <c r="AT188" s="254"/>
      <c r="AU188" s="254"/>
      <c r="AV188" s="254"/>
      <c r="AW188" s="254"/>
      <c r="AX188" s="254"/>
      <c r="AY188" s="254"/>
      <c r="AZ188" s="254"/>
      <c r="BA188" s="254"/>
      <c r="BB188" s="254"/>
      <c r="BC188" s="254"/>
      <c r="BD188" s="254"/>
      <c r="BE188" s="254"/>
      <c r="BF188" s="254"/>
    </row>
    <row r="189" spans="2:58" x14ac:dyDescent="0.2">
      <c r="B189" s="236"/>
      <c r="C189" s="236" t="s">
        <v>135</v>
      </c>
      <c r="D189" s="241" t="s">
        <v>756</v>
      </c>
      <c r="E189" s="236" t="s">
        <v>136</v>
      </c>
      <c r="F189" s="236" t="s">
        <v>254</v>
      </c>
      <c r="G189" s="236" t="s">
        <v>345</v>
      </c>
      <c r="H189" s="236" t="s">
        <v>346</v>
      </c>
      <c r="I189" s="236" t="s">
        <v>347</v>
      </c>
      <c r="J189" s="236" t="s">
        <v>347</v>
      </c>
      <c r="K189" s="236" t="s">
        <v>348</v>
      </c>
      <c r="L189" s="236" t="s">
        <v>276</v>
      </c>
      <c r="M189" s="236" t="s">
        <v>138</v>
      </c>
      <c r="N189" s="255"/>
      <c r="O189" s="256">
        <v>0</v>
      </c>
      <c r="P189" s="235" t="s">
        <v>277</v>
      </c>
      <c r="Q189" s="236" t="s">
        <v>278</v>
      </c>
      <c r="R189" s="254"/>
      <c r="S189" s="254"/>
      <c r="T189" s="254"/>
      <c r="U189" s="254"/>
      <c r="V189" s="254"/>
      <c r="W189" s="254"/>
      <c r="X189" s="254"/>
      <c r="Y189" s="254"/>
      <c r="Z189" s="254"/>
      <c r="AA189" s="254"/>
      <c r="AB189" s="254"/>
      <c r="AC189" s="254"/>
      <c r="AD189" s="254"/>
      <c r="AE189" s="254"/>
      <c r="AF189" s="254"/>
      <c r="AG189" s="254"/>
      <c r="AH189" s="254"/>
      <c r="AI189" s="254"/>
      <c r="AJ189" s="254"/>
      <c r="AK189" s="254"/>
      <c r="AL189" s="254"/>
      <c r="AM189" s="254"/>
      <c r="AN189" s="254"/>
      <c r="AO189" s="254"/>
      <c r="AP189" s="254"/>
      <c r="AQ189" s="254"/>
      <c r="AR189" s="254"/>
      <c r="AS189" s="254"/>
      <c r="AT189" s="254"/>
      <c r="AU189" s="254"/>
      <c r="AV189" s="254"/>
      <c r="AW189" s="254"/>
      <c r="AX189" s="254"/>
      <c r="AY189" s="254"/>
      <c r="AZ189" s="254"/>
      <c r="BA189" s="254"/>
      <c r="BB189" s="254"/>
      <c r="BC189" s="254"/>
      <c r="BD189" s="254"/>
      <c r="BE189" s="254"/>
      <c r="BF189" s="254"/>
    </row>
    <row r="190" spans="2:58" x14ac:dyDescent="0.2">
      <c r="B190" s="236"/>
      <c r="C190" s="236" t="s">
        <v>135</v>
      </c>
      <c r="D190" s="241" t="s">
        <v>757</v>
      </c>
      <c r="E190" s="236" t="s">
        <v>136</v>
      </c>
      <c r="F190" s="236" t="s">
        <v>254</v>
      </c>
      <c r="G190" s="236" t="s">
        <v>345</v>
      </c>
      <c r="H190" s="236" t="s">
        <v>346</v>
      </c>
      <c r="I190" s="236" t="s">
        <v>347</v>
      </c>
      <c r="J190" s="236" t="s">
        <v>347</v>
      </c>
      <c r="K190" s="236" t="s">
        <v>348</v>
      </c>
      <c r="L190" s="236" t="s">
        <v>276</v>
      </c>
      <c r="M190" s="236" t="s">
        <v>138</v>
      </c>
      <c r="N190" s="255"/>
      <c r="O190" s="256">
        <v>4.2847066237499103E-3</v>
      </c>
      <c r="P190" s="235" t="s">
        <v>277</v>
      </c>
      <c r="Q190" s="236" t="s">
        <v>278</v>
      </c>
      <c r="R190" s="254"/>
      <c r="S190" s="254"/>
      <c r="T190" s="254"/>
      <c r="U190" s="254"/>
      <c r="V190" s="254"/>
      <c r="W190" s="254"/>
      <c r="X190" s="254"/>
      <c r="Y190" s="254"/>
      <c r="Z190" s="254"/>
      <c r="AA190" s="254"/>
      <c r="AB190" s="254"/>
      <c r="AC190" s="254"/>
      <c r="AD190" s="254"/>
      <c r="AE190" s="254"/>
      <c r="AF190" s="254"/>
      <c r="AG190" s="254"/>
      <c r="AH190" s="254"/>
      <c r="AI190" s="254"/>
      <c r="AJ190" s="254"/>
      <c r="AK190" s="254"/>
      <c r="AL190" s="254"/>
      <c r="AM190" s="254"/>
      <c r="AN190" s="254"/>
      <c r="AO190" s="254"/>
      <c r="AP190" s="254"/>
      <c r="AQ190" s="254"/>
      <c r="AR190" s="254"/>
      <c r="AS190" s="254"/>
      <c r="AT190" s="254"/>
      <c r="AU190" s="254"/>
      <c r="AV190" s="254"/>
      <c r="AW190" s="254"/>
      <c r="AX190" s="254"/>
      <c r="AY190" s="254"/>
      <c r="AZ190" s="254"/>
      <c r="BA190" s="254"/>
      <c r="BB190" s="254"/>
      <c r="BC190" s="254"/>
      <c r="BD190" s="254"/>
      <c r="BE190" s="254"/>
      <c r="BF190" s="254"/>
    </row>
    <row r="191" spans="2:58" x14ac:dyDescent="0.2">
      <c r="B191" s="236"/>
      <c r="C191" s="236" t="s">
        <v>135</v>
      </c>
      <c r="D191" s="241" t="s">
        <v>758</v>
      </c>
      <c r="E191" s="236" t="s">
        <v>136</v>
      </c>
      <c r="F191" s="236" t="s">
        <v>254</v>
      </c>
      <c r="G191" s="236" t="s">
        <v>345</v>
      </c>
      <c r="H191" s="236" t="s">
        <v>346</v>
      </c>
      <c r="I191" s="236" t="s">
        <v>347</v>
      </c>
      <c r="J191" s="236" t="s">
        <v>347</v>
      </c>
      <c r="K191" s="236" t="s">
        <v>348</v>
      </c>
      <c r="L191" s="236" t="s">
        <v>276</v>
      </c>
      <c r="M191" s="236" t="s">
        <v>138</v>
      </c>
      <c r="N191" s="255"/>
      <c r="O191" s="256">
        <v>0</v>
      </c>
      <c r="P191" s="235" t="s">
        <v>277</v>
      </c>
      <c r="Q191" s="236" t="s">
        <v>278</v>
      </c>
      <c r="R191" s="254"/>
      <c r="S191" s="254"/>
      <c r="T191" s="254"/>
      <c r="U191" s="254"/>
      <c r="V191" s="254"/>
      <c r="W191" s="254"/>
      <c r="X191" s="254"/>
      <c r="Y191" s="254"/>
      <c r="Z191" s="254"/>
      <c r="AA191" s="254"/>
      <c r="AB191" s="254"/>
      <c r="AC191" s="254"/>
      <c r="AD191" s="254"/>
      <c r="AE191" s="254"/>
      <c r="AF191" s="254"/>
      <c r="AG191" s="254"/>
      <c r="AH191" s="254"/>
      <c r="AI191" s="254"/>
      <c r="AJ191" s="254"/>
      <c r="AK191" s="254"/>
      <c r="AL191" s="254"/>
      <c r="AM191" s="254"/>
      <c r="AN191" s="254"/>
      <c r="AO191" s="254"/>
      <c r="AP191" s="254"/>
      <c r="AQ191" s="254"/>
      <c r="AR191" s="254"/>
      <c r="AS191" s="254"/>
      <c r="AT191" s="254"/>
      <c r="AU191" s="254"/>
      <c r="AV191" s="254"/>
      <c r="AW191" s="254"/>
      <c r="AX191" s="254"/>
      <c r="AY191" s="254"/>
      <c r="AZ191" s="254"/>
      <c r="BA191" s="254"/>
      <c r="BB191" s="254"/>
      <c r="BC191" s="254"/>
      <c r="BD191" s="254"/>
      <c r="BE191" s="254"/>
      <c r="BF191" s="254"/>
    </row>
    <row r="192" spans="2:58" x14ac:dyDescent="0.2">
      <c r="B192" s="236">
        <v>28</v>
      </c>
      <c r="C192" s="236" t="s">
        <v>135</v>
      </c>
      <c r="D192" s="238" t="s">
        <v>752</v>
      </c>
      <c r="E192" s="236" t="s">
        <v>136</v>
      </c>
      <c r="F192" s="236" t="s">
        <v>254</v>
      </c>
      <c r="G192" s="236" t="s">
        <v>349</v>
      </c>
      <c r="H192" s="236" t="s">
        <v>346</v>
      </c>
      <c r="I192" s="236" t="s">
        <v>350</v>
      </c>
      <c r="J192" s="236" t="s">
        <v>350</v>
      </c>
      <c r="K192" s="236" t="s">
        <v>351</v>
      </c>
      <c r="L192" s="236" t="s">
        <v>352</v>
      </c>
      <c r="M192" s="236" t="s">
        <v>138</v>
      </c>
      <c r="N192" s="255" t="e">
        <f>O199*$N$563</f>
        <v>#REF!</v>
      </c>
      <c r="O192" s="256">
        <v>0</v>
      </c>
      <c r="P192" s="235" t="s">
        <v>277</v>
      </c>
      <c r="Q192" s="236" t="s">
        <v>278</v>
      </c>
      <c r="R192" s="254"/>
      <c r="S192" s="254"/>
      <c r="T192" s="254"/>
      <c r="U192" s="254"/>
      <c r="V192" s="254"/>
      <c r="W192" s="254"/>
      <c r="X192" s="254"/>
      <c r="Y192" s="254"/>
      <c r="Z192" s="254"/>
      <c r="AA192" s="254"/>
      <c r="AB192" s="254"/>
      <c r="AC192" s="254"/>
      <c r="AD192" s="254"/>
      <c r="AE192" s="254"/>
      <c r="AF192" s="254"/>
      <c r="AG192" s="254"/>
      <c r="AH192" s="254"/>
      <c r="AI192" s="254"/>
      <c r="AJ192" s="254"/>
      <c r="AK192" s="254"/>
      <c r="AL192" s="254"/>
      <c r="AM192" s="254"/>
      <c r="AN192" s="254"/>
      <c r="AO192" s="254"/>
      <c r="AP192" s="254"/>
      <c r="AQ192" s="254"/>
      <c r="AR192" s="254"/>
      <c r="AS192" s="254"/>
      <c r="AT192" s="254"/>
      <c r="AU192" s="254"/>
      <c r="AV192" s="254"/>
      <c r="AW192" s="254"/>
      <c r="AX192" s="254"/>
      <c r="AY192" s="254"/>
      <c r="AZ192" s="254"/>
      <c r="BA192" s="254"/>
      <c r="BB192" s="254"/>
      <c r="BC192" s="254"/>
      <c r="BD192" s="254"/>
      <c r="BE192" s="254"/>
      <c r="BF192" s="254"/>
    </row>
    <row r="193" spans="2:58" x14ac:dyDescent="0.2">
      <c r="B193" s="236"/>
      <c r="C193" s="236" t="s">
        <v>135</v>
      </c>
      <c r="D193" s="241" t="s">
        <v>753</v>
      </c>
      <c r="E193" s="236" t="s">
        <v>136</v>
      </c>
      <c r="F193" s="236" t="s">
        <v>254</v>
      </c>
      <c r="G193" s="236" t="s">
        <v>349</v>
      </c>
      <c r="H193" s="236" t="s">
        <v>346</v>
      </c>
      <c r="I193" s="236" t="s">
        <v>350</v>
      </c>
      <c r="J193" s="236" t="s">
        <v>350</v>
      </c>
      <c r="K193" s="236" t="s">
        <v>351</v>
      </c>
      <c r="L193" s="236" t="s">
        <v>352</v>
      </c>
      <c r="M193" s="236" t="s">
        <v>138</v>
      </c>
      <c r="N193" s="255"/>
      <c r="O193" s="256">
        <v>0</v>
      </c>
      <c r="P193" s="235" t="s">
        <v>277</v>
      </c>
      <c r="Q193" s="236" t="s">
        <v>278</v>
      </c>
      <c r="R193" s="254"/>
      <c r="S193" s="254"/>
      <c r="T193" s="254"/>
      <c r="U193" s="254"/>
      <c r="V193" s="254"/>
      <c r="W193" s="254"/>
      <c r="X193" s="254"/>
      <c r="Y193" s="254"/>
      <c r="Z193" s="254"/>
      <c r="AA193" s="254"/>
      <c r="AB193" s="254"/>
      <c r="AC193" s="254"/>
      <c r="AD193" s="254"/>
      <c r="AE193" s="254"/>
      <c r="AF193" s="254"/>
      <c r="AG193" s="254"/>
      <c r="AH193" s="254"/>
      <c r="AI193" s="254"/>
      <c r="AJ193" s="254"/>
      <c r="AK193" s="254"/>
      <c r="AL193" s="254"/>
      <c r="AM193" s="254"/>
      <c r="AN193" s="254"/>
      <c r="AO193" s="254"/>
      <c r="AP193" s="254"/>
      <c r="AQ193" s="254"/>
      <c r="AR193" s="254"/>
      <c r="AS193" s="254"/>
      <c r="AT193" s="254"/>
      <c r="AU193" s="254"/>
      <c r="AV193" s="254"/>
      <c r="AW193" s="254"/>
      <c r="AX193" s="254"/>
      <c r="AY193" s="254"/>
      <c r="AZ193" s="254"/>
      <c r="BA193" s="254"/>
      <c r="BB193" s="254"/>
      <c r="BC193" s="254"/>
      <c r="BD193" s="254"/>
      <c r="BE193" s="254"/>
      <c r="BF193" s="254"/>
    </row>
    <row r="194" spans="2:58" x14ac:dyDescent="0.2">
      <c r="B194" s="236"/>
      <c r="C194" s="236" t="s">
        <v>135</v>
      </c>
      <c r="D194" s="241" t="s">
        <v>754</v>
      </c>
      <c r="E194" s="236" t="s">
        <v>136</v>
      </c>
      <c r="F194" s="236" t="s">
        <v>254</v>
      </c>
      <c r="G194" s="236" t="s">
        <v>349</v>
      </c>
      <c r="H194" s="236" t="s">
        <v>346</v>
      </c>
      <c r="I194" s="236" t="s">
        <v>350</v>
      </c>
      <c r="J194" s="236" t="s">
        <v>350</v>
      </c>
      <c r="K194" s="236" t="s">
        <v>351</v>
      </c>
      <c r="L194" s="236" t="s">
        <v>352</v>
      </c>
      <c r="M194" s="236" t="s">
        <v>138</v>
      </c>
      <c r="N194" s="255"/>
      <c r="O194" s="256">
        <v>0</v>
      </c>
      <c r="P194" s="235" t="s">
        <v>277</v>
      </c>
      <c r="Q194" s="236" t="s">
        <v>278</v>
      </c>
      <c r="R194" s="254"/>
      <c r="S194" s="254"/>
      <c r="T194" s="254"/>
      <c r="U194" s="254"/>
      <c r="V194" s="254"/>
      <c r="W194" s="254"/>
      <c r="X194" s="254"/>
      <c r="Y194" s="254"/>
      <c r="Z194" s="254"/>
      <c r="AA194" s="254"/>
      <c r="AB194" s="254"/>
      <c r="AC194" s="254"/>
      <c r="AD194" s="254"/>
      <c r="AE194" s="254"/>
      <c r="AF194" s="254"/>
      <c r="AG194" s="254"/>
      <c r="AH194" s="254"/>
      <c r="AI194" s="254"/>
      <c r="AJ194" s="254"/>
      <c r="AK194" s="254"/>
      <c r="AL194" s="254"/>
      <c r="AM194" s="254"/>
      <c r="AN194" s="254"/>
      <c r="AO194" s="254"/>
      <c r="AP194" s="254"/>
      <c r="AQ194" s="254"/>
      <c r="AR194" s="254"/>
      <c r="AS194" s="254"/>
      <c r="AT194" s="254"/>
      <c r="AU194" s="254"/>
      <c r="AV194" s="254"/>
      <c r="AW194" s="254"/>
      <c r="AX194" s="254"/>
      <c r="AY194" s="254"/>
      <c r="AZ194" s="254"/>
      <c r="BA194" s="254"/>
      <c r="BB194" s="254"/>
      <c r="BC194" s="254"/>
      <c r="BD194" s="254"/>
      <c r="BE194" s="254"/>
      <c r="BF194" s="254"/>
    </row>
    <row r="195" spans="2:58" x14ac:dyDescent="0.2">
      <c r="B195" s="236"/>
      <c r="C195" s="236" t="s">
        <v>135</v>
      </c>
      <c r="D195" s="241" t="s">
        <v>755</v>
      </c>
      <c r="E195" s="236" t="s">
        <v>136</v>
      </c>
      <c r="F195" s="236" t="s">
        <v>254</v>
      </c>
      <c r="G195" s="236" t="s">
        <v>349</v>
      </c>
      <c r="H195" s="236" t="s">
        <v>346</v>
      </c>
      <c r="I195" s="236" t="s">
        <v>350</v>
      </c>
      <c r="J195" s="236" t="s">
        <v>350</v>
      </c>
      <c r="K195" s="236" t="s">
        <v>351</v>
      </c>
      <c r="L195" s="236" t="s">
        <v>352</v>
      </c>
      <c r="M195" s="236" t="s">
        <v>138</v>
      </c>
      <c r="N195" s="255"/>
      <c r="O195" s="256">
        <v>0</v>
      </c>
      <c r="P195" s="235" t="s">
        <v>277</v>
      </c>
      <c r="Q195" s="236" t="s">
        <v>278</v>
      </c>
      <c r="R195" s="254"/>
      <c r="S195" s="254"/>
      <c r="T195" s="254"/>
      <c r="U195" s="254"/>
      <c r="V195" s="254"/>
      <c r="W195" s="254"/>
      <c r="X195" s="254"/>
      <c r="Y195" s="254"/>
      <c r="Z195" s="254"/>
      <c r="AA195" s="254"/>
      <c r="AB195" s="254"/>
      <c r="AC195" s="254"/>
      <c r="AD195" s="254"/>
      <c r="AE195" s="254"/>
      <c r="AF195" s="254"/>
      <c r="AG195" s="254"/>
      <c r="AH195" s="254"/>
      <c r="AI195" s="254"/>
      <c r="AJ195" s="254"/>
      <c r="AK195" s="254"/>
      <c r="AL195" s="254"/>
      <c r="AM195" s="254"/>
      <c r="AN195" s="254"/>
      <c r="AO195" s="254"/>
      <c r="AP195" s="254"/>
      <c r="AQ195" s="254"/>
      <c r="AR195" s="254"/>
      <c r="AS195" s="254"/>
      <c r="AT195" s="254"/>
      <c r="AU195" s="254"/>
      <c r="AV195" s="254"/>
      <c r="AW195" s="254"/>
      <c r="AX195" s="254"/>
      <c r="AY195" s="254"/>
      <c r="AZ195" s="254"/>
      <c r="BA195" s="254"/>
      <c r="BB195" s="254"/>
      <c r="BC195" s="254"/>
      <c r="BD195" s="254"/>
      <c r="BE195" s="254"/>
      <c r="BF195" s="254"/>
    </row>
    <row r="196" spans="2:58" x14ac:dyDescent="0.2">
      <c r="B196" s="236"/>
      <c r="C196" s="236" t="s">
        <v>135</v>
      </c>
      <c r="D196" s="241" t="s">
        <v>756</v>
      </c>
      <c r="E196" s="236" t="s">
        <v>136</v>
      </c>
      <c r="F196" s="236" t="s">
        <v>254</v>
      </c>
      <c r="G196" s="236" t="s">
        <v>349</v>
      </c>
      <c r="H196" s="236" t="s">
        <v>346</v>
      </c>
      <c r="I196" s="236" t="s">
        <v>350</v>
      </c>
      <c r="J196" s="236" t="s">
        <v>350</v>
      </c>
      <c r="K196" s="236" t="s">
        <v>351</v>
      </c>
      <c r="L196" s="236" t="s">
        <v>352</v>
      </c>
      <c r="M196" s="236" t="s">
        <v>138</v>
      </c>
      <c r="N196" s="255"/>
      <c r="O196" s="256">
        <v>0</v>
      </c>
      <c r="P196" s="235" t="s">
        <v>277</v>
      </c>
      <c r="Q196" s="236" t="s">
        <v>278</v>
      </c>
      <c r="R196" s="254"/>
      <c r="S196" s="254"/>
      <c r="T196" s="254"/>
      <c r="U196" s="254"/>
      <c r="V196" s="254"/>
      <c r="W196" s="254"/>
      <c r="X196" s="254"/>
      <c r="Y196" s="254"/>
      <c r="Z196" s="254"/>
      <c r="AA196" s="254"/>
      <c r="AB196" s="254"/>
      <c r="AC196" s="254"/>
      <c r="AD196" s="254"/>
      <c r="AE196" s="254"/>
      <c r="AF196" s="254"/>
      <c r="AG196" s="254"/>
      <c r="AH196" s="254"/>
      <c r="AI196" s="254"/>
      <c r="AJ196" s="254"/>
      <c r="AK196" s="254"/>
      <c r="AL196" s="254"/>
      <c r="AM196" s="254"/>
      <c r="AN196" s="254"/>
      <c r="AO196" s="254"/>
      <c r="AP196" s="254"/>
      <c r="AQ196" s="254"/>
      <c r="AR196" s="254"/>
      <c r="AS196" s="254"/>
      <c r="AT196" s="254"/>
      <c r="AU196" s="254"/>
      <c r="AV196" s="254"/>
      <c r="AW196" s="254"/>
      <c r="AX196" s="254"/>
      <c r="AY196" s="254"/>
      <c r="AZ196" s="254"/>
      <c r="BA196" s="254"/>
      <c r="BB196" s="254"/>
      <c r="BC196" s="254"/>
      <c r="BD196" s="254"/>
      <c r="BE196" s="254"/>
      <c r="BF196" s="254"/>
    </row>
    <row r="197" spans="2:58" x14ac:dyDescent="0.2">
      <c r="B197" s="236"/>
      <c r="C197" s="236" t="s">
        <v>135</v>
      </c>
      <c r="D197" s="241" t="s">
        <v>757</v>
      </c>
      <c r="E197" s="236" t="s">
        <v>136</v>
      </c>
      <c r="F197" s="236" t="s">
        <v>254</v>
      </c>
      <c r="G197" s="236" t="s">
        <v>349</v>
      </c>
      <c r="H197" s="236" t="s">
        <v>346</v>
      </c>
      <c r="I197" s="236" t="s">
        <v>350</v>
      </c>
      <c r="J197" s="236" t="s">
        <v>350</v>
      </c>
      <c r="K197" s="236" t="s">
        <v>351</v>
      </c>
      <c r="L197" s="236" t="s">
        <v>352</v>
      </c>
      <c r="M197" s="236" t="s">
        <v>138</v>
      </c>
      <c r="N197" s="255"/>
      <c r="O197" s="256">
        <v>1.4157599898354373E-2</v>
      </c>
      <c r="P197" s="235" t="s">
        <v>277</v>
      </c>
      <c r="Q197" s="236" t="s">
        <v>278</v>
      </c>
      <c r="R197" s="254"/>
      <c r="S197" s="254"/>
      <c r="T197" s="254"/>
      <c r="U197" s="254"/>
      <c r="V197" s="254"/>
      <c r="W197" s="254"/>
      <c r="X197" s="254"/>
      <c r="Y197" s="254"/>
      <c r="Z197" s="254"/>
      <c r="AA197" s="254"/>
      <c r="AB197" s="254"/>
      <c r="AC197" s="254"/>
      <c r="AD197" s="254"/>
      <c r="AE197" s="254"/>
      <c r="AF197" s="254"/>
      <c r="AG197" s="254"/>
      <c r="AH197" s="254"/>
      <c r="AI197" s="254"/>
      <c r="AJ197" s="254"/>
      <c r="AK197" s="254"/>
      <c r="AL197" s="254"/>
      <c r="AM197" s="254"/>
      <c r="AN197" s="254"/>
      <c r="AO197" s="254"/>
      <c r="AP197" s="254"/>
      <c r="AQ197" s="254"/>
      <c r="AR197" s="254"/>
      <c r="AS197" s="254"/>
      <c r="AT197" s="254"/>
      <c r="AU197" s="254"/>
      <c r="AV197" s="254"/>
      <c r="AW197" s="254"/>
      <c r="AX197" s="254"/>
      <c r="AY197" s="254"/>
      <c r="AZ197" s="254"/>
      <c r="BA197" s="254"/>
      <c r="BB197" s="254"/>
      <c r="BC197" s="254"/>
      <c r="BD197" s="254"/>
      <c r="BE197" s="254"/>
      <c r="BF197" s="254"/>
    </row>
    <row r="198" spans="2:58" x14ac:dyDescent="0.2">
      <c r="B198" s="236"/>
      <c r="C198" s="236" t="s">
        <v>135</v>
      </c>
      <c r="D198" s="241" t="s">
        <v>758</v>
      </c>
      <c r="E198" s="236" t="s">
        <v>136</v>
      </c>
      <c r="F198" s="236" t="s">
        <v>254</v>
      </c>
      <c r="G198" s="236" t="s">
        <v>349</v>
      </c>
      <c r="H198" s="236" t="s">
        <v>346</v>
      </c>
      <c r="I198" s="236" t="s">
        <v>350</v>
      </c>
      <c r="J198" s="236" t="s">
        <v>350</v>
      </c>
      <c r="K198" s="236" t="s">
        <v>351</v>
      </c>
      <c r="L198" s="236" t="s">
        <v>352</v>
      </c>
      <c r="M198" s="236" t="s">
        <v>138</v>
      </c>
      <c r="N198" s="255"/>
      <c r="O198" s="256">
        <v>0</v>
      </c>
      <c r="P198" s="235" t="s">
        <v>277</v>
      </c>
      <c r="Q198" s="236" t="s">
        <v>278</v>
      </c>
      <c r="R198" s="254"/>
      <c r="S198" s="254"/>
      <c r="T198" s="254"/>
      <c r="U198" s="254"/>
      <c r="V198" s="254"/>
      <c r="W198" s="254"/>
      <c r="X198" s="254"/>
      <c r="Y198" s="254"/>
      <c r="Z198" s="254"/>
      <c r="AA198" s="254"/>
      <c r="AB198" s="254"/>
      <c r="AC198" s="254"/>
      <c r="AD198" s="254"/>
      <c r="AE198" s="254"/>
      <c r="AF198" s="254"/>
      <c r="AG198" s="254"/>
      <c r="AH198" s="254"/>
      <c r="AI198" s="254"/>
      <c r="AJ198" s="254"/>
      <c r="AK198" s="254"/>
      <c r="AL198" s="254"/>
      <c r="AM198" s="254"/>
      <c r="AN198" s="254"/>
      <c r="AO198" s="254"/>
      <c r="AP198" s="254"/>
      <c r="AQ198" s="254"/>
      <c r="AR198" s="254"/>
      <c r="AS198" s="254"/>
      <c r="AT198" s="254"/>
      <c r="AU198" s="254"/>
      <c r="AV198" s="254"/>
      <c r="AW198" s="254"/>
      <c r="AX198" s="254"/>
      <c r="AY198" s="254"/>
      <c r="AZ198" s="254"/>
      <c r="BA198" s="254"/>
      <c r="BB198" s="254"/>
      <c r="BC198" s="254"/>
      <c r="BD198" s="254"/>
      <c r="BE198" s="254"/>
      <c r="BF198" s="254"/>
    </row>
    <row r="199" spans="2:58" x14ac:dyDescent="0.2">
      <c r="B199" s="236">
        <v>29</v>
      </c>
      <c r="C199" s="236" t="s">
        <v>135</v>
      </c>
      <c r="D199" s="238" t="s">
        <v>752</v>
      </c>
      <c r="E199" s="236" t="s">
        <v>136</v>
      </c>
      <c r="F199" s="236" t="s">
        <v>254</v>
      </c>
      <c r="G199" s="236" t="s">
        <v>353</v>
      </c>
      <c r="H199" s="236" t="s">
        <v>301</v>
      </c>
      <c r="I199" s="236" t="s">
        <v>354</v>
      </c>
      <c r="J199" s="236" t="s">
        <v>354</v>
      </c>
      <c r="K199" s="236" t="s">
        <v>275</v>
      </c>
      <c r="L199" s="236" t="s">
        <v>355</v>
      </c>
      <c r="M199" s="236" t="s">
        <v>138</v>
      </c>
      <c r="N199" s="255" t="e">
        <f>O206*$N$563</f>
        <v>#REF!</v>
      </c>
      <c r="O199" s="256">
        <v>0</v>
      </c>
      <c r="P199" s="235" t="s">
        <v>277</v>
      </c>
      <c r="Q199" s="236" t="s">
        <v>278</v>
      </c>
      <c r="R199" s="254"/>
      <c r="S199" s="254"/>
      <c r="T199" s="254"/>
      <c r="U199" s="254"/>
      <c r="V199" s="254"/>
      <c r="W199" s="254"/>
      <c r="X199" s="254"/>
      <c r="Y199" s="254"/>
      <c r="Z199" s="254"/>
      <c r="AA199" s="254"/>
      <c r="AB199" s="254"/>
      <c r="AC199" s="254"/>
      <c r="AD199" s="254"/>
      <c r="AE199" s="254"/>
      <c r="AF199" s="254"/>
      <c r="AG199" s="254"/>
      <c r="AH199" s="254"/>
      <c r="AI199" s="254"/>
      <c r="AJ199" s="254"/>
      <c r="AK199" s="254"/>
      <c r="AL199" s="254"/>
      <c r="AM199" s="254"/>
      <c r="AN199" s="254"/>
      <c r="AO199" s="254"/>
      <c r="AP199" s="254"/>
      <c r="AQ199" s="254"/>
      <c r="AR199" s="254"/>
      <c r="AS199" s="254"/>
      <c r="AT199" s="254"/>
      <c r="AU199" s="254"/>
      <c r="AV199" s="254"/>
      <c r="AW199" s="254"/>
      <c r="AX199" s="254"/>
      <c r="AY199" s="254"/>
      <c r="AZ199" s="254"/>
      <c r="BA199" s="254"/>
      <c r="BB199" s="254"/>
      <c r="BC199" s="254"/>
      <c r="BD199" s="254"/>
      <c r="BE199" s="254"/>
      <c r="BF199" s="254"/>
    </row>
    <row r="200" spans="2:58" x14ac:dyDescent="0.2">
      <c r="B200" s="236"/>
      <c r="C200" s="236" t="s">
        <v>135</v>
      </c>
      <c r="D200" s="241" t="s">
        <v>753</v>
      </c>
      <c r="E200" s="236" t="s">
        <v>136</v>
      </c>
      <c r="F200" s="236" t="s">
        <v>254</v>
      </c>
      <c r="G200" s="236" t="s">
        <v>353</v>
      </c>
      <c r="H200" s="236" t="s">
        <v>301</v>
      </c>
      <c r="I200" s="236" t="s">
        <v>354</v>
      </c>
      <c r="J200" s="236" t="s">
        <v>354</v>
      </c>
      <c r="K200" s="236" t="s">
        <v>275</v>
      </c>
      <c r="L200" s="236" t="s">
        <v>355</v>
      </c>
      <c r="M200" s="236" t="s">
        <v>138</v>
      </c>
      <c r="N200" s="255"/>
      <c r="O200" s="256">
        <v>0</v>
      </c>
      <c r="P200" s="235" t="s">
        <v>277</v>
      </c>
      <c r="Q200" s="236" t="s">
        <v>278</v>
      </c>
      <c r="R200" s="254"/>
      <c r="S200" s="254"/>
      <c r="T200" s="254"/>
      <c r="U200" s="254"/>
      <c r="V200" s="254"/>
      <c r="W200" s="254"/>
      <c r="X200" s="254"/>
      <c r="Y200" s="254"/>
      <c r="Z200" s="254"/>
      <c r="AA200" s="254"/>
      <c r="AB200" s="254"/>
      <c r="AC200" s="254"/>
      <c r="AD200" s="254"/>
      <c r="AE200" s="254"/>
      <c r="AF200" s="254"/>
      <c r="AG200" s="254"/>
      <c r="AH200" s="254"/>
      <c r="AI200" s="254"/>
      <c r="AJ200" s="254"/>
      <c r="AK200" s="254"/>
      <c r="AL200" s="254"/>
      <c r="AM200" s="254"/>
      <c r="AN200" s="254"/>
      <c r="AO200" s="254"/>
      <c r="AP200" s="254"/>
      <c r="AQ200" s="254"/>
      <c r="AR200" s="254"/>
      <c r="AS200" s="254"/>
      <c r="AT200" s="254"/>
      <c r="AU200" s="254"/>
      <c r="AV200" s="254"/>
      <c r="AW200" s="254"/>
      <c r="AX200" s="254"/>
      <c r="AY200" s="254"/>
      <c r="AZ200" s="254"/>
      <c r="BA200" s="254"/>
      <c r="BB200" s="254"/>
      <c r="BC200" s="254"/>
      <c r="BD200" s="254"/>
      <c r="BE200" s="254"/>
      <c r="BF200" s="254"/>
    </row>
    <row r="201" spans="2:58" x14ac:dyDescent="0.2">
      <c r="B201" s="236"/>
      <c r="C201" s="236" t="s">
        <v>135</v>
      </c>
      <c r="D201" s="241" t="s">
        <v>754</v>
      </c>
      <c r="E201" s="236" t="s">
        <v>136</v>
      </c>
      <c r="F201" s="236" t="s">
        <v>254</v>
      </c>
      <c r="G201" s="236" t="s">
        <v>353</v>
      </c>
      <c r="H201" s="236" t="s">
        <v>301</v>
      </c>
      <c r="I201" s="236" t="s">
        <v>354</v>
      </c>
      <c r="J201" s="236" t="s">
        <v>354</v>
      </c>
      <c r="K201" s="236" t="s">
        <v>275</v>
      </c>
      <c r="L201" s="236" t="s">
        <v>355</v>
      </c>
      <c r="M201" s="236" t="s">
        <v>138</v>
      </c>
      <c r="N201" s="255"/>
      <c r="O201" s="256">
        <v>0</v>
      </c>
      <c r="P201" s="235" t="s">
        <v>277</v>
      </c>
      <c r="Q201" s="236" t="s">
        <v>278</v>
      </c>
      <c r="R201" s="254"/>
      <c r="S201" s="254"/>
      <c r="T201" s="254"/>
      <c r="U201" s="254"/>
      <c r="V201" s="254"/>
      <c r="W201" s="254"/>
      <c r="X201" s="254"/>
      <c r="Y201" s="254"/>
      <c r="Z201" s="254"/>
      <c r="AA201" s="254"/>
      <c r="AB201" s="254"/>
      <c r="AC201" s="254"/>
      <c r="AD201" s="254"/>
      <c r="AE201" s="254"/>
      <c r="AF201" s="254"/>
      <c r="AG201" s="254"/>
      <c r="AH201" s="254"/>
      <c r="AI201" s="254"/>
      <c r="AJ201" s="254"/>
      <c r="AK201" s="254"/>
      <c r="AL201" s="254"/>
      <c r="AM201" s="254"/>
      <c r="AN201" s="254"/>
      <c r="AO201" s="254"/>
      <c r="AP201" s="254"/>
      <c r="AQ201" s="254"/>
      <c r="AR201" s="254"/>
      <c r="AS201" s="254"/>
      <c r="AT201" s="254"/>
      <c r="AU201" s="254"/>
      <c r="AV201" s="254"/>
      <c r="AW201" s="254"/>
      <c r="AX201" s="254"/>
      <c r="AY201" s="254"/>
      <c r="AZ201" s="254"/>
      <c r="BA201" s="254"/>
      <c r="BB201" s="254"/>
      <c r="BC201" s="254"/>
      <c r="BD201" s="254"/>
      <c r="BE201" s="254"/>
      <c r="BF201" s="254"/>
    </row>
    <row r="202" spans="2:58" x14ac:dyDescent="0.2">
      <c r="B202" s="236"/>
      <c r="C202" s="236" t="s">
        <v>135</v>
      </c>
      <c r="D202" s="241" t="s">
        <v>755</v>
      </c>
      <c r="E202" s="236" t="s">
        <v>136</v>
      </c>
      <c r="F202" s="236" t="s">
        <v>254</v>
      </c>
      <c r="G202" s="236" t="s">
        <v>353</v>
      </c>
      <c r="H202" s="236" t="s">
        <v>301</v>
      </c>
      <c r="I202" s="236" t="s">
        <v>354</v>
      </c>
      <c r="J202" s="236" t="s">
        <v>354</v>
      </c>
      <c r="K202" s="236" t="s">
        <v>275</v>
      </c>
      <c r="L202" s="236" t="s">
        <v>355</v>
      </c>
      <c r="M202" s="236" t="s">
        <v>138</v>
      </c>
      <c r="N202" s="255"/>
      <c r="O202" s="256">
        <v>0</v>
      </c>
      <c r="P202" s="235" t="s">
        <v>277</v>
      </c>
      <c r="Q202" s="236" t="s">
        <v>278</v>
      </c>
      <c r="R202" s="254"/>
      <c r="S202" s="254"/>
      <c r="T202" s="254"/>
      <c r="U202" s="254"/>
      <c r="V202" s="254"/>
      <c r="W202" s="254"/>
      <c r="X202" s="254"/>
      <c r="Y202" s="254"/>
      <c r="Z202" s="254"/>
      <c r="AA202" s="254"/>
      <c r="AB202" s="254"/>
      <c r="AC202" s="254"/>
      <c r="AD202" s="254"/>
      <c r="AE202" s="254"/>
      <c r="AF202" s="254"/>
      <c r="AG202" s="254"/>
      <c r="AH202" s="254"/>
      <c r="AI202" s="254"/>
      <c r="AJ202" s="254"/>
      <c r="AK202" s="254"/>
      <c r="AL202" s="254"/>
      <c r="AM202" s="254"/>
      <c r="AN202" s="254"/>
      <c r="AO202" s="254"/>
      <c r="AP202" s="254"/>
      <c r="AQ202" s="254"/>
      <c r="AR202" s="254"/>
      <c r="AS202" s="254"/>
      <c r="AT202" s="254"/>
      <c r="AU202" s="254"/>
      <c r="AV202" s="254"/>
      <c r="AW202" s="254"/>
      <c r="AX202" s="254"/>
      <c r="AY202" s="254"/>
      <c r="AZ202" s="254"/>
      <c r="BA202" s="254"/>
      <c r="BB202" s="254"/>
      <c r="BC202" s="254"/>
      <c r="BD202" s="254"/>
      <c r="BE202" s="254"/>
      <c r="BF202" s="254"/>
    </row>
    <row r="203" spans="2:58" x14ac:dyDescent="0.2">
      <c r="B203" s="236"/>
      <c r="C203" s="236" t="s">
        <v>135</v>
      </c>
      <c r="D203" s="241" t="s">
        <v>756</v>
      </c>
      <c r="E203" s="236" t="s">
        <v>136</v>
      </c>
      <c r="F203" s="236" t="s">
        <v>254</v>
      </c>
      <c r="G203" s="236" t="s">
        <v>353</v>
      </c>
      <c r="H203" s="236" t="s">
        <v>301</v>
      </c>
      <c r="I203" s="236" t="s">
        <v>354</v>
      </c>
      <c r="J203" s="236" t="s">
        <v>354</v>
      </c>
      <c r="K203" s="236" t="s">
        <v>275</v>
      </c>
      <c r="L203" s="236" t="s">
        <v>355</v>
      </c>
      <c r="M203" s="236" t="s">
        <v>138</v>
      </c>
      <c r="N203" s="255"/>
      <c r="O203" s="256">
        <v>0</v>
      </c>
      <c r="P203" s="235" t="s">
        <v>277</v>
      </c>
      <c r="Q203" s="236" t="s">
        <v>278</v>
      </c>
      <c r="R203" s="254"/>
      <c r="S203" s="254"/>
      <c r="T203" s="254"/>
      <c r="U203" s="254"/>
      <c r="V203" s="254"/>
      <c r="W203" s="254"/>
      <c r="X203" s="254"/>
      <c r="Y203" s="254"/>
      <c r="Z203" s="254"/>
      <c r="AA203" s="254"/>
      <c r="AB203" s="254"/>
      <c r="AC203" s="254"/>
      <c r="AD203" s="254"/>
      <c r="AE203" s="254"/>
      <c r="AF203" s="254"/>
      <c r="AG203" s="254"/>
      <c r="AH203" s="254"/>
      <c r="AI203" s="254"/>
      <c r="AJ203" s="254"/>
      <c r="AK203" s="254"/>
      <c r="AL203" s="254"/>
      <c r="AM203" s="254"/>
      <c r="AN203" s="254"/>
      <c r="AO203" s="254"/>
      <c r="AP203" s="254"/>
      <c r="AQ203" s="254"/>
      <c r="AR203" s="254"/>
      <c r="AS203" s="254"/>
      <c r="AT203" s="254"/>
      <c r="AU203" s="254"/>
      <c r="AV203" s="254"/>
      <c r="AW203" s="254"/>
      <c r="AX203" s="254"/>
      <c r="AY203" s="254"/>
      <c r="AZ203" s="254"/>
      <c r="BA203" s="254"/>
      <c r="BB203" s="254"/>
      <c r="BC203" s="254"/>
      <c r="BD203" s="254"/>
      <c r="BE203" s="254"/>
      <c r="BF203" s="254"/>
    </row>
    <row r="204" spans="2:58" x14ac:dyDescent="0.2">
      <c r="B204" s="236"/>
      <c r="C204" s="236" t="s">
        <v>135</v>
      </c>
      <c r="D204" s="241" t="s">
        <v>757</v>
      </c>
      <c r="E204" s="236" t="s">
        <v>136</v>
      </c>
      <c r="F204" s="236" t="s">
        <v>254</v>
      </c>
      <c r="G204" s="236" t="s">
        <v>353</v>
      </c>
      <c r="H204" s="236" t="s">
        <v>301</v>
      </c>
      <c r="I204" s="236" t="s">
        <v>354</v>
      </c>
      <c r="J204" s="236" t="s">
        <v>354</v>
      </c>
      <c r="K204" s="236" t="s">
        <v>275</v>
      </c>
      <c r="L204" s="236" t="s">
        <v>355</v>
      </c>
      <c r="M204" s="236" t="s">
        <v>138</v>
      </c>
      <c r="N204" s="255"/>
      <c r="O204" s="256">
        <v>0</v>
      </c>
      <c r="P204" s="235" t="s">
        <v>277</v>
      </c>
      <c r="Q204" s="236" t="s">
        <v>278</v>
      </c>
      <c r="R204" s="254"/>
      <c r="S204" s="254"/>
      <c r="T204" s="254"/>
      <c r="U204" s="254"/>
      <c r="V204" s="254"/>
      <c r="W204" s="254"/>
      <c r="X204" s="254"/>
      <c r="Y204" s="254"/>
      <c r="Z204" s="254"/>
      <c r="AA204" s="254"/>
      <c r="AB204" s="254"/>
      <c r="AC204" s="254"/>
      <c r="AD204" s="254"/>
      <c r="AE204" s="254"/>
      <c r="AF204" s="254"/>
      <c r="AG204" s="254"/>
      <c r="AH204" s="254"/>
      <c r="AI204" s="254"/>
      <c r="AJ204" s="254"/>
      <c r="AK204" s="254"/>
      <c r="AL204" s="254"/>
      <c r="AM204" s="254"/>
      <c r="AN204" s="254"/>
      <c r="AO204" s="254"/>
      <c r="AP204" s="254"/>
      <c r="AQ204" s="254"/>
      <c r="AR204" s="254"/>
      <c r="AS204" s="254"/>
      <c r="AT204" s="254"/>
      <c r="AU204" s="254"/>
      <c r="AV204" s="254"/>
      <c r="AW204" s="254"/>
      <c r="AX204" s="254"/>
      <c r="AY204" s="254"/>
      <c r="AZ204" s="254"/>
      <c r="BA204" s="254"/>
      <c r="BB204" s="254"/>
      <c r="BC204" s="254"/>
      <c r="BD204" s="254"/>
      <c r="BE204" s="254"/>
      <c r="BF204" s="254"/>
    </row>
    <row r="205" spans="2:58" x14ac:dyDescent="0.2">
      <c r="B205" s="236"/>
      <c r="C205" s="236" t="s">
        <v>135</v>
      </c>
      <c r="D205" s="241" t="s">
        <v>758</v>
      </c>
      <c r="E205" s="236" t="s">
        <v>136</v>
      </c>
      <c r="F205" s="236" t="s">
        <v>254</v>
      </c>
      <c r="G205" s="236" t="s">
        <v>353</v>
      </c>
      <c r="H205" s="236" t="s">
        <v>301</v>
      </c>
      <c r="I205" s="236" t="s">
        <v>354</v>
      </c>
      <c r="J205" s="236" t="s">
        <v>354</v>
      </c>
      <c r="K205" s="236" t="s">
        <v>275</v>
      </c>
      <c r="L205" s="236" t="s">
        <v>355</v>
      </c>
      <c r="M205" s="236" t="s">
        <v>138</v>
      </c>
      <c r="N205" s="255"/>
      <c r="O205" s="256">
        <v>1.4293633775605045E-4</v>
      </c>
      <c r="P205" s="235" t="s">
        <v>277</v>
      </c>
      <c r="Q205" s="236" t="s">
        <v>278</v>
      </c>
      <c r="R205" s="254"/>
      <c r="S205" s="254"/>
      <c r="T205" s="254"/>
      <c r="U205" s="254"/>
      <c r="V205" s="254"/>
      <c r="W205" s="254"/>
      <c r="X205" s="254"/>
      <c r="Y205" s="254"/>
      <c r="Z205" s="254"/>
      <c r="AA205" s="254"/>
      <c r="AB205" s="254"/>
      <c r="AC205" s="254"/>
      <c r="AD205" s="254"/>
      <c r="AE205" s="254"/>
      <c r="AF205" s="254"/>
      <c r="AG205" s="254"/>
      <c r="AH205" s="254"/>
      <c r="AI205" s="254"/>
      <c r="AJ205" s="254"/>
      <c r="AK205" s="254"/>
      <c r="AL205" s="254"/>
      <c r="AM205" s="254"/>
      <c r="AN205" s="254"/>
      <c r="AO205" s="254"/>
      <c r="AP205" s="254"/>
      <c r="AQ205" s="254"/>
      <c r="AR205" s="254"/>
      <c r="AS205" s="254"/>
      <c r="AT205" s="254"/>
      <c r="AU205" s="254"/>
      <c r="AV205" s="254"/>
      <c r="AW205" s="254"/>
      <c r="AX205" s="254"/>
      <c r="AY205" s="254"/>
      <c r="AZ205" s="254"/>
      <c r="BA205" s="254"/>
      <c r="BB205" s="254"/>
      <c r="BC205" s="254"/>
      <c r="BD205" s="254"/>
      <c r="BE205" s="254"/>
      <c r="BF205" s="254"/>
    </row>
    <row r="206" spans="2:58" x14ac:dyDescent="0.2">
      <c r="B206" s="236">
        <v>30</v>
      </c>
      <c r="C206" s="236" t="s">
        <v>135</v>
      </c>
      <c r="D206" s="238" t="s">
        <v>752</v>
      </c>
      <c r="E206" s="236" t="s">
        <v>136</v>
      </c>
      <c r="F206" s="236" t="s">
        <v>254</v>
      </c>
      <c r="G206" s="236" t="s">
        <v>356</v>
      </c>
      <c r="H206" s="236" t="s">
        <v>135</v>
      </c>
      <c r="I206" s="236" t="s">
        <v>357</v>
      </c>
      <c r="J206" s="236" t="s">
        <v>357</v>
      </c>
      <c r="K206" s="236" t="s">
        <v>315</v>
      </c>
      <c r="L206" s="236" t="s">
        <v>276</v>
      </c>
      <c r="M206" s="236" t="s">
        <v>138</v>
      </c>
      <c r="N206" s="255" t="e">
        <f>O213*$N$563</f>
        <v>#REF!</v>
      </c>
      <c r="O206" s="256">
        <v>1.2713643239405782E-3</v>
      </c>
      <c r="P206" s="235" t="s">
        <v>277</v>
      </c>
      <c r="Q206" s="236" t="s">
        <v>278</v>
      </c>
      <c r="R206" s="254"/>
      <c r="S206" s="254"/>
      <c r="T206" s="254"/>
      <c r="U206" s="254"/>
      <c r="V206" s="254"/>
      <c r="W206" s="254"/>
      <c r="X206" s="254"/>
      <c r="Y206" s="254"/>
      <c r="Z206" s="254"/>
      <c r="AA206" s="254"/>
      <c r="AB206" s="254"/>
      <c r="AC206" s="254"/>
      <c r="AD206" s="254"/>
      <c r="AE206" s="254"/>
      <c r="AF206" s="254"/>
      <c r="AG206" s="254"/>
      <c r="AH206" s="254"/>
      <c r="AI206" s="254"/>
      <c r="AJ206" s="254"/>
      <c r="AK206" s="254"/>
      <c r="AL206" s="254"/>
      <c r="AM206" s="254"/>
      <c r="AN206" s="254"/>
      <c r="AO206" s="254"/>
      <c r="AP206" s="254"/>
      <c r="AQ206" s="254"/>
      <c r="AR206" s="254"/>
      <c r="AS206" s="254"/>
      <c r="AT206" s="254"/>
      <c r="AU206" s="254"/>
      <c r="AV206" s="254"/>
      <c r="AW206" s="254"/>
      <c r="AX206" s="254"/>
      <c r="AY206" s="254"/>
      <c r="AZ206" s="254"/>
      <c r="BA206" s="254"/>
      <c r="BB206" s="254"/>
      <c r="BC206" s="254"/>
      <c r="BD206" s="254"/>
      <c r="BE206" s="254"/>
      <c r="BF206" s="254"/>
    </row>
    <row r="207" spans="2:58" x14ac:dyDescent="0.2">
      <c r="B207" s="236"/>
      <c r="C207" s="236" t="s">
        <v>135</v>
      </c>
      <c r="D207" s="241" t="s">
        <v>753</v>
      </c>
      <c r="E207" s="236" t="s">
        <v>136</v>
      </c>
      <c r="F207" s="236" t="s">
        <v>254</v>
      </c>
      <c r="G207" s="236" t="s">
        <v>356</v>
      </c>
      <c r="H207" s="236" t="s">
        <v>135</v>
      </c>
      <c r="I207" s="236" t="s">
        <v>357</v>
      </c>
      <c r="J207" s="236" t="s">
        <v>357</v>
      </c>
      <c r="K207" s="236" t="s">
        <v>315</v>
      </c>
      <c r="L207" s="236" t="s">
        <v>276</v>
      </c>
      <c r="M207" s="236" t="s">
        <v>138</v>
      </c>
      <c r="N207" s="255"/>
      <c r="O207" s="256">
        <v>0</v>
      </c>
      <c r="P207" s="235" t="s">
        <v>277</v>
      </c>
      <c r="Q207" s="236" t="s">
        <v>278</v>
      </c>
      <c r="R207" s="254"/>
      <c r="S207" s="254"/>
      <c r="T207" s="254"/>
      <c r="U207" s="254"/>
      <c r="V207" s="254"/>
      <c r="W207" s="254"/>
      <c r="X207" s="254"/>
      <c r="Y207" s="254"/>
      <c r="Z207" s="254"/>
      <c r="AA207" s="254"/>
      <c r="AB207" s="254"/>
      <c r="AC207" s="254"/>
      <c r="AD207" s="254"/>
      <c r="AE207" s="254"/>
      <c r="AF207" s="254"/>
      <c r="AG207" s="254"/>
      <c r="AH207" s="254"/>
      <c r="AI207" s="254"/>
      <c r="AJ207" s="254"/>
      <c r="AK207" s="254"/>
      <c r="AL207" s="254"/>
      <c r="AM207" s="254"/>
      <c r="AN207" s="254"/>
      <c r="AO207" s="254"/>
      <c r="AP207" s="254"/>
      <c r="AQ207" s="254"/>
      <c r="AR207" s="254"/>
      <c r="AS207" s="254"/>
      <c r="AT207" s="254"/>
      <c r="AU207" s="254"/>
      <c r="AV207" s="254"/>
      <c r="AW207" s="254"/>
      <c r="AX207" s="254"/>
      <c r="AY207" s="254"/>
      <c r="AZ207" s="254"/>
      <c r="BA207" s="254"/>
      <c r="BB207" s="254"/>
      <c r="BC207" s="254"/>
      <c r="BD207" s="254"/>
      <c r="BE207" s="254"/>
      <c r="BF207" s="254"/>
    </row>
    <row r="208" spans="2:58" x14ac:dyDescent="0.2">
      <c r="B208" s="236"/>
      <c r="C208" s="236" t="s">
        <v>135</v>
      </c>
      <c r="D208" s="241" t="s">
        <v>754</v>
      </c>
      <c r="E208" s="236" t="s">
        <v>136</v>
      </c>
      <c r="F208" s="236" t="s">
        <v>254</v>
      </c>
      <c r="G208" s="236" t="s">
        <v>356</v>
      </c>
      <c r="H208" s="236" t="s">
        <v>135</v>
      </c>
      <c r="I208" s="236" t="s">
        <v>357</v>
      </c>
      <c r="J208" s="236" t="s">
        <v>357</v>
      </c>
      <c r="K208" s="236" t="s">
        <v>315</v>
      </c>
      <c r="L208" s="236" t="s">
        <v>276</v>
      </c>
      <c r="M208" s="236" t="s">
        <v>138</v>
      </c>
      <c r="N208" s="255"/>
      <c r="O208" s="256">
        <v>0</v>
      </c>
      <c r="P208" s="235" t="s">
        <v>277</v>
      </c>
      <c r="Q208" s="236" t="s">
        <v>278</v>
      </c>
      <c r="R208" s="254"/>
      <c r="S208" s="254"/>
      <c r="T208" s="254"/>
      <c r="U208" s="254"/>
      <c r="V208" s="254"/>
      <c r="W208" s="254"/>
      <c r="X208" s="254"/>
      <c r="Y208" s="254"/>
      <c r="Z208" s="254"/>
      <c r="AA208" s="254"/>
      <c r="AB208" s="254"/>
      <c r="AC208" s="254"/>
      <c r="AD208" s="254"/>
      <c r="AE208" s="254"/>
      <c r="AF208" s="254"/>
      <c r="AG208" s="254"/>
      <c r="AH208" s="254"/>
      <c r="AI208" s="254"/>
      <c r="AJ208" s="254"/>
      <c r="AK208" s="254"/>
      <c r="AL208" s="254"/>
      <c r="AM208" s="254"/>
      <c r="AN208" s="254"/>
      <c r="AO208" s="254"/>
      <c r="AP208" s="254"/>
      <c r="AQ208" s="254"/>
      <c r="AR208" s="254"/>
      <c r="AS208" s="254"/>
      <c r="AT208" s="254"/>
      <c r="AU208" s="254"/>
      <c r="AV208" s="254"/>
      <c r="AW208" s="254"/>
      <c r="AX208" s="254"/>
      <c r="AY208" s="254"/>
      <c r="AZ208" s="254"/>
      <c r="BA208" s="254"/>
      <c r="BB208" s="254"/>
      <c r="BC208" s="254"/>
      <c r="BD208" s="254"/>
      <c r="BE208" s="254"/>
      <c r="BF208" s="254"/>
    </row>
    <row r="209" spans="2:58" x14ac:dyDescent="0.2">
      <c r="B209" s="236"/>
      <c r="C209" s="236" t="s">
        <v>135</v>
      </c>
      <c r="D209" s="241" t="s">
        <v>755</v>
      </c>
      <c r="E209" s="236" t="s">
        <v>136</v>
      </c>
      <c r="F209" s="236" t="s">
        <v>254</v>
      </c>
      <c r="G209" s="236" t="s">
        <v>356</v>
      </c>
      <c r="H209" s="236" t="s">
        <v>135</v>
      </c>
      <c r="I209" s="236" t="s">
        <v>357</v>
      </c>
      <c r="J209" s="236" t="s">
        <v>357</v>
      </c>
      <c r="K209" s="236" t="s">
        <v>315</v>
      </c>
      <c r="L209" s="236" t="s">
        <v>276</v>
      </c>
      <c r="M209" s="236" t="s">
        <v>138</v>
      </c>
      <c r="N209" s="255"/>
      <c r="O209" s="256">
        <v>0</v>
      </c>
      <c r="P209" s="235" t="s">
        <v>277</v>
      </c>
      <c r="Q209" s="236" t="s">
        <v>278</v>
      </c>
      <c r="R209" s="254"/>
      <c r="S209" s="254"/>
      <c r="T209" s="254"/>
      <c r="U209" s="254"/>
      <c r="V209" s="254"/>
      <c r="W209" s="254"/>
      <c r="X209" s="254"/>
      <c r="Y209" s="254"/>
      <c r="Z209" s="254"/>
      <c r="AA209" s="254"/>
      <c r="AB209" s="254"/>
      <c r="AC209" s="254"/>
      <c r="AD209" s="254"/>
      <c r="AE209" s="254"/>
      <c r="AF209" s="254"/>
      <c r="AG209" s="254"/>
      <c r="AH209" s="254"/>
      <c r="AI209" s="254"/>
      <c r="AJ209" s="254"/>
      <c r="AK209" s="254"/>
      <c r="AL209" s="254"/>
      <c r="AM209" s="254"/>
      <c r="AN209" s="254"/>
      <c r="AO209" s="254"/>
      <c r="AP209" s="254"/>
      <c r="AQ209" s="254"/>
      <c r="AR209" s="254"/>
      <c r="AS209" s="254"/>
      <c r="AT209" s="254"/>
      <c r="AU209" s="254"/>
      <c r="AV209" s="254"/>
      <c r="AW209" s="254"/>
      <c r="AX209" s="254"/>
      <c r="AY209" s="254"/>
      <c r="AZ209" s="254"/>
      <c r="BA209" s="254"/>
      <c r="BB209" s="254"/>
      <c r="BC209" s="254"/>
      <c r="BD209" s="254"/>
      <c r="BE209" s="254"/>
      <c r="BF209" s="254"/>
    </row>
    <row r="210" spans="2:58" x14ac:dyDescent="0.2">
      <c r="B210" s="236"/>
      <c r="C210" s="236" t="s">
        <v>135</v>
      </c>
      <c r="D210" s="241" t="s">
        <v>756</v>
      </c>
      <c r="E210" s="236" t="s">
        <v>136</v>
      </c>
      <c r="F210" s="236" t="s">
        <v>254</v>
      </c>
      <c r="G210" s="236" t="s">
        <v>356</v>
      </c>
      <c r="H210" s="236" t="s">
        <v>135</v>
      </c>
      <c r="I210" s="236" t="s">
        <v>357</v>
      </c>
      <c r="J210" s="236" t="s">
        <v>357</v>
      </c>
      <c r="K210" s="236" t="s">
        <v>315</v>
      </c>
      <c r="L210" s="236" t="s">
        <v>276</v>
      </c>
      <c r="M210" s="236" t="s">
        <v>138</v>
      </c>
      <c r="N210" s="255"/>
      <c r="O210" s="256">
        <v>0</v>
      </c>
      <c r="P210" s="235" t="s">
        <v>277</v>
      </c>
      <c r="Q210" s="236" t="s">
        <v>278</v>
      </c>
      <c r="R210" s="254"/>
      <c r="S210" s="254"/>
      <c r="T210" s="254"/>
      <c r="U210" s="254"/>
      <c r="V210" s="254"/>
      <c r="W210" s="254"/>
      <c r="X210" s="254"/>
      <c r="Y210" s="254"/>
      <c r="Z210" s="254"/>
      <c r="AA210" s="254"/>
      <c r="AB210" s="254"/>
      <c r="AC210" s="254"/>
      <c r="AD210" s="254"/>
      <c r="AE210" s="254"/>
      <c r="AF210" s="254"/>
      <c r="AG210" s="254"/>
      <c r="AH210" s="254"/>
      <c r="AI210" s="254"/>
      <c r="AJ210" s="254"/>
      <c r="AK210" s="254"/>
      <c r="AL210" s="254"/>
      <c r="AM210" s="254"/>
      <c r="AN210" s="254"/>
      <c r="AO210" s="254"/>
      <c r="AP210" s="254"/>
      <c r="AQ210" s="254"/>
      <c r="AR210" s="254"/>
      <c r="AS210" s="254"/>
      <c r="AT210" s="254"/>
      <c r="AU210" s="254"/>
      <c r="AV210" s="254"/>
      <c r="AW210" s="254"/>
      <c r="AX210" s="254"/>
      <c r="AY210" s="254"/>
      <c r="AZ210" s="254"/>
      <c r="BA210" s="254"/>
      <c r="BB210" s="254"/>
      <c r="BC210" s="254"/>
      <c r="BD210" s="254"/>
      <c r="BE210" s="254"/>
      <c r="BF210" s="254"/>
    </row>
    <row r="211" spans="2:58" x14ac:dyDescent="0.2">
      <c r="B211" s="236"/>
      <c r="C211" s="236" t="s">
        <v>135</v>
      </c>
      <c r="D211" s="241" t="s">
        <v>757</v>
      </c>
      <c r="E211" s="236" t="s">
        <v>136</v>
      </c>
      <c r="F211" s="236" t="s">
        <v>254</v>
      </c>
      <c r="G211" s="236" t="s">
        <v>356</v>
      </c>
      <c r="H211" s="236" t="s">
        <v>135</v>
      </c>
      <c r="I211" s="236" t="s">
        <v>357</v>
      </c>
      <c r="J211" s="236" t="s">
        <v>357</v>
      </c>
      <c r="K211" s="236" t="s">
        <v>315</v>
      </c>
      <c r="L211" s="236" t="s">
        <v>276</v>
      </c>
      <c r="M211" s="236" t="s">
        <v>138</v>
      </c>
      <c r="N211" s="255"/>
      <c r="O211" s="256">
        <v>0</v>
      </c>
      <c r="P211" s="235" t="s">
        <v>277</v>
      </c>
      <c r="Q211" s="236" t="s">
        <v>278</v>
      </c>
      <c r="R211" s="254"/>
      <c r="S211" s="254"/>
      <c r="T211" s="254"/>
      <c r="U211" s="254"/>
      <c r="V211" s="254"/>
      <c r="W211" s="254"/>
      <c r="X211" s="254"/>
      <c r="Y211" s="254"/>
      <c r="Z211" s="254"/>
      <c r="AA211" s="254"/>
      <c r="AB211" s="254"/>
      <c r="AC211" s="254"/>
      <c r="AD211" s="254"/>
      <c r="AE211" s="254"/>
      <c r="AF211" s="254"/>
      <c r="AG211" s="254"/>
      <c r="AH211" s="254"/>
      <c r="AI211" s="254"/>
      <c r="AJ211" s="254"/>
      <c r="AK211" s="254"/>
      <c r="AL211" s="254"/>
      <c r="AM211" s="254"/>
      <c r="AN211" s="254"/>
      <c r="AO211" s="254"/>
      <c r="AP211" s="254"/>
      <c r="AQ211" s="254"/>
      <c r="AR211" s="254"/>
      <c r="AS211" s="254"/>
      <c r="AT211" s="254"/>
      <c r="AU211" s="254"/>
      <c r="AV211" s="254"/>
      <c r="AW211" s="254"/>
      <c r="AX211" s="254"/>
      <c r="AY211" s="254"/>
      <c r="AZ211" s="254"/>
      <c r="BA211" s="254"/>
      <c r="BB211" s="254"/>
      <c r="BC211" s="254"/>
      <c r="BD211" s="254"/>
      <c r="BE211" s="254"/>
      <c r="BF211" s="254"/>
    </row>
    <row r="212" spans="2:58" x14ac:dyDescent="0.2">
      <c r="B212" s="236"/>
      <c r="C212" s="236" t="s">
        <v>135</v>
      </c>
      <c r="D212" s="241" t="s">
        <v>758</v>
      </c>
      <c r="E212" s="236" t="s">
        <v>136</v>
      </c>
      <c r="F212" s="236" t="s">
        <v>254</v>
      </c>
      <c r="G212" s="236" t="s">
        <v>356</v>
      </c>
      <c r="H212" s="236" t="s">
        <v>135</v>
      </c>
      <c r="I212" s="236" t="s">
        <v>357</v>
      </c>
      <c r="J212" s="236" t="s">
        <v>357</v>
      </c>
      <c r="K212" s="236" t="s">
        <v>315</v>
      </c>
      <c r="L212" s="236" t="s">
        <v>276</v>
      </c>
      <c r="M212" s="236" t="s">
        <v>138</v>
      </c>
      <c r="N212" s="255"/>
      <c r="O212" s="256">
        <v>0</v>
      </c>
      <c r="P212" s="235" t="s">
        <v>277</v>
      </c>
      <c r="Q212" s="236" t="s">
        <v>278</v>
      </c>
      <c r="R212" s="254"/>
      <c r="S212" s="254"/>
      <c r="T212" s="254"/>
      <c r="U212" s="254"/>
      <c r="V212" s="254"/>
      <c r="W212" s="254"/>
      <c r="X212" s="254"/>
      <c r="Y212" s="254"/>
      <c r="Z212" s="254"/>
      <c r="AA212" s="254"/>
      <c r="AB212" s="254"/>
      <c r="AC212" s="254"/>
      <c r="AD212" s="254"/>
      <c r="AE212" s="254"/>
      <c r="AF212" s="254"/>
      <c r="AG212" s="254"/>
      <c r="AH212" s="254"/>
      <c r="AI212" s="254"/>
      <c r="AJ212" s="254"/>
      <c r="AK212" s="254"/>
      <c r="AL212" s="254"/>
      <c r="AM212" s="254"/>
      <c r="AN212" s="254"/>
      <c r="AO212" s="254"/>
      <c r="AP212" s="254"/>
      <c r="AQ212" s="254"/>
      <c r="AR212" s="254"/>
      <c r="AS212" s="254"/>
      <c r="AT212" s="254"/>
      <c r="AU212" s="254"/>
      <c r="AV212" s="254"/>
      <c r="AW212" s="254"/>
      <c r="AX212" s="254"/>
      <c r="AY212" s="254"/>
      <c r="AZ212" s="254"/>
      <c r="BA212" s="254"/>
      <c r="BB212" s="254"/>
      <c r="BC212" s="254"/>
      <c r="BD212" s="254"/>
      <c r="BE212" s="254"/>
      <c r="BF212" s="254"/>
    </row>
    <row r="213" spans="2:58" x14ac:dyDescent="0.2">
      <c r="B213" s="236">
        <v>31</v>
      </c>
      <c r="C213" s="236" t="s">
        <v>135</v>
      </c>
      <c r="D213" s="238" t="s">
        <v>752</v>
      </c>
      <c r="E213" s="236" t="s">
        <v>136</v>
      </c>
      <c r="F213" s="236" t="s">
        <v>254</v>
      </c>
      <c r="G213" s="236" t="s">
        <v>358</v>
      </c>
      <c r="H213" s="236" t="s">
        <v>135</v>
      </c>
      <c r="I213" s="236" t="s">
        <v>359</v>
      </c>
      <c r="J213" s="236" t="s">
        <v>359</v>
      </c>
      <c r="K213" s="236" t="s">
        <v>360</v>
      </c>
      <c r="L213" s="236" t="s">
        <v>164</v>
      </c>
      <c r="M213" s="236" t="s">
        <v>138</v>
      </c>
      <c r="N213" s="255" t="e">
        <f>O220*$N$563</f>
        <v>#REF!</v>
      </c>
      <c r="O213" s="256">
        <v>1.2815352385321027E-2</v>
      </c>
      <c r="P213" s="235" t="s">
        <v>277</v>
      </c>
      <c r="Q213" s="236" t="s">
        <v>278</v>
      </c>
      <c r="R213" s="254"/>
      <c r="S213" s="254"/>
      <c r="T213" s="254"/>
      <c r="U213" s="254"/>
      <c r="V213" s="254"/>
      <c r="W213" s="254"/>
      <c r="X213" s="254"/>
      <c r="Y213" s="254"/>
      <c r="Z213" s="254"/>
      <c r="AA213" s="254"/>
      <c r="AB213" s="254"/>
      <c r="AC213" s="254"/>
      <c r="AD213" s="254"/>
      <c r="AE213" s="254"/>
      <c r="AF213" s="254"/>
      <c r="AG213" s="254"/>
      <c r="AH213" s="254"/>
      <c r="AI213" s="254"/>
      <c r="AJ213" s="254"/>
      <c r="AK213" s="254"/>
      <c r="AL213" s="254"/>
      <c r="AM213" s="254"/>
      <c r="AN213" s="254"/>
      <c r="AO213" s="254"/>
      <c r="AP213" s="254"/>
      <c r="AQ213" s="254"/>
      <c r="AR213" s="254"/>
      <c r="AS213" s="254"/>
      <c r="AT213" s="254"/>
      <c r="AU213" s="254"/>
      <c r="AV213" s="254"/>
      <c r="AW213" s="254"/>
      <c r="AX213" s="254"/>
      <c r="AY213" s="254"/>
      <c r="AZ213" s="254"/>
      <c r="BA213" s="254"/>
      <c r="BB213" s="254"/>
      <c r="BC213" s="254"/>
      <c r="BD213" s="254"/>
      <c r="BE213" s="254"/>
      <c r="BF213" s="254"/>
    </row>
    <row r="214" spans="2:58" x14ac:dyDescent="0.2">
      <c r="B214" s="236"/>
      <c r="C214" s="236" t="s">
        <v>135</v>
      </c>
      <c r="D214" s="241" t="s">
        <v>753</v>
      </c>
      <c r="E214" s="236" t="s">
        <v>136</v>
      </c>
      <c r="F214" s="236" t="s">
        <v>254</v>
      </c>
      <c r="G214" s="236" t="s">
        <v>358</v>
      </c>
      <c r="H214" s="236" t="s">
        <v>135</v>
      </c>
      <c r="I214" s="236" t="s">
        <v>359</v>
      </c>
      <c r="J214" s="236" t="s">
        <v>359</v>
      </c>
      <c r="K214" s="236" t="s">
        <v>360</v>
      </c>
      <c r="L214" s="236" t="s">
        <v>164</v>
      </c>
      <c r="M214" s="236" t="s">
        <v>138</v>
      </c>
      <c r="N214" s="255"/>
      <c r="O214" s="256">
        <v>0</v>
      </c>
      <c r="P214" s="235" t="s">
        <v>277</v>
      </c>
      <c r="Q214" s="236" t="s">
        <v>278</v>
      </c>
      <c r="R214" s="254"/>
      <c r="S214" s="254"/>
      <c r="T214" s="254"/>
      <c r="U214" s="254"/>
      <c r="V214" s="254"/>
      <c r="W214" s="254"/>
      <c r="X214" s="254"/>
      <c r="Y214" s="254"/>
      <c r="Z214" s="254"/>
      <c r="AA214" s="254"/>
      <c r="AB214" s="254"/>
      <c r="AC214" s="254"/>
      <c r="AD214" s="254"/>
      <c r="AE214" s="254"/>
      <c r="AF214" s="254"/>
      <c r="AG214" s="254"/>
      <c r="AH214" s="254"/>
      <c r="AI214" s="254"/>
      <c r="AJ214" s="254"/>
      <c r="AK214" s="254"/>
      <c r="AL214" s="254"/>
      <c r="AM214" s="254"/>
      <c r="AN214" s="254"/>
      <c r="AO214" s="254"/>
      <c r="AP214" s="254"/>
      <c r="AQ214" s="254"/>
      <c r="AR214" s="254"/>
      <c r="AS214" s="254"/>
      <c r="AT214" s="254"/>
      <c r="AU214" s="254"/>
      <c r="AV214" s="254"/>
      <c r="AW214" s="254"/>
      <c r="AX214" s="254"/>
      <c r="AY214" s="254"/>
      <c r="AZ214" s="254"/>
      <c r="BA214" s="254"/>
      <c r="BB214" s="254"/>
      <c r="BC214" s="254"/>
      <c r="BD214" s="254"/>
      <c r="BE214" s="254"/>
      <c r="BF214" s="254"/>
    </row>
    <row r="215" spans="2:58" x14ac:dyDescent="0.2">
      <c r="B215" s="236"/>
      <c r="C215" s="236" t="s">
        <v>135</v>
      </c>
      <c r="D215" s="241" t="s">
        <v>754</v>
      </c>
      <c r="E215" s="236" t="s">
        <v>136</v>
      </c>
      <c r="F215" s="236" t="s">
        <v>254</v>
      </c>
      <c r="G215" s="236" t="s">
        <v>358</v>
      </c>
      <c r="H215" s="236" t="s">
        <v>135</v>
      </c>
      <c r="I215" s="236" t="s">
        <v>359</v>
      </c>
      <c r="J215" s="236" t="s">
        <v>359</v>
      </c>
      <c r="K215" s="236" t="s">
        <v>360</v>
      </c>
      <c r="L215" s="236" t="s">
        <v>164</v>
      </c>
      <c r="M215" s="236" t="s">
        <v>138</v>
      </c>
      <c r="N215" s="255"/>
      <c r="O215" s="256">
        <v>0</v>
      </c>
      <c r="P215" s="235" t="s">
        <v>277</v>
      </c>
      <c r="Q215" s="236" t="s">
        <v>278</v>
      </c>
      <c r="R215" s="254"/>
      <c r="S215" s="254"/>
      <c r="T215" s="254"/>
      <c r="U215" s="254"/>
      <c r="V215" s="254"/>
      <c r="W215" s="254"/>
      <c r="X215" s="254"/>
      <c r="Y215" s="254"/>
      <c r="Z215" s="254"/>
      <c r="AA215" s="254"/>
      <c r="AB215" s="254"/>
      <c r="AC215" s="254"/>
      <c r="AD215" s="254"/>
      <c r="AE215" s="254"/>
      <c r="AF215" s="254"/>
      <c r="AG215" s="254"/>
      <c r="AH215" s="254"/>
      <c r="AI215" s="254"/>
      <c r="AJ215" s="254"/>
      <c r="AK215" s="254"/>
      <c r="AL215" s="254"/>
      <c r="AM215" s="254"/>
      <c r="AN215" s="254"/>
      <c r="AO215" s="254"/>
      <c r="AP215" s="254"/>
      <c r="AQ215" s="254"/>
      <c r="AR215" s="254"/>
      <c r="AS215" s="254"/>
      <c r="AT215" s="254"/>
      <c r="AU215" s="254"/>
      <c r="AV215" s="254"/>
      <c r="AW215" s="254"/>
      <c r="AX215" s="254"/>
      <c r="AY215" s="254"/>
      <c r="AZ215" s="254"/>
      <c r="BA215" s="254"/>
      <c r="BB215" s="254"/>
      <c r="BC215" s="254"/>
      <c r="BD215" s="254"/>
      <c r="BE215" s="254"/>
      <c r="BF215" s="254"/>
    </row>
    <row r="216" spans="2:58" x14ac:dyDescent="0.2">
      <c r="B216" s="236"/>
      <c r="C216" s="236" t="s">
        <v>135</v>
      </c>
      <c r="D216" s="241" t="s">
        <v>755</v>
      </c>
      <c r="E216" s="236" t="s">
        <v>136</v>
      </c>
      <c r="F216" s="236" t="s">
        <v>254</v>
      </c>
      <c r="G216" s="236" t="s">
        <v>358</v>
      </c>
      <c r="H216" s="236" t="s">
        <v>135</v>
      </c>
      <c r="I216" s="236" t="s">
        <v>359</v>
      </c>
      <c r="J216" s="236" t="s">
        <v>359</v>
      </c>
      <c r="K216" s="236" t="s">
        <v>360</v>
      </c>
      <c r="L216" s="236" t="s">
        <v>164</v>
      </c>
      <c r="M216" s="236" t="s">
        <v>138</v>
      </c>
      <c r="N216" s="255"/>
      <c r="O216" s="256">
        <v>0</v>
      </c>
      <c r="P216" s="235" t="s">
        <v>277</v>
      </c>
      <c r="Q216" s="236" t="s">
        <v>278</v>
      </c>
      <c r="R216" s="254"/>
      <c r="S216" s="254"/>
      <c r="T216" s="254"/>
      <c r="U216" s="254"/>
      <c r="V216" s="254"/>
      <c r="W216" s="254"/>
      <c r="X216" s="254"/>
      <c r="Y216" s="254"/>
      <c r="Z216" s="254"/>
      <c r="AA216" s="254"/>
      <c r="AB216" s="254"/>
      <c r="AC216" s="254"/>
      <c r="AD216" s="254"/>
      <c r="AE216" s="254"/>
      <c r="AF216" s="254"/>
      <c r="AG216" s="254"/>
      <c r="AH216" s="254"/>
      <c r="AI216" s="254"/>
      <c r="AJ216" s="254"/>
      <c r="AK216" s="254"/>
      <c r="AL216" s="254"/>
      <c r="AM216" s="254"/>
      <c r="AN216" s="254"/>
      <c r="AO216" s="254"/>
      <c r="AP216" s="254"/>
      <c r="AQ216" s="254"/>
      <c r="AR216" s="254"/>
      <c r="AS216" s="254"/>
      <c r="AT216" s="254"/>
      <c r="AU216" s="254"/>
      <c r="AV216" s="254"/>
      <c r="AW216" s="254"/>
      <c r="AX216" s="254"/>
      <c r="AY216" s="254"/>
      <c r="AZ216" s="254"/>
      <c r="BA216" s="254"/>
      <c r="BB216" s="254"/>
      <c r="BC216" s="254"/>
      <c r="BD216" s="254"/>
      <c r="BE216" s="254"/>
      <c r="BF216" s="254"/>
    </row>
    <row r="217" spans="2:58" x14ac:dyDescent="0.2">
      <c r="B217" s="236"/>
      <c r="C217" s="236" t="s">
        <v>135</v>
      </c>
      <c r="D217" s="241" t="s">
        <v>756</v>
      </c>
      <c r="E217" s="236" t="s">
        <v>136</v>
      </c>
      <c r="F217" s="236" t="s">
        <v>254</v>
      </c>
      <c r="G217" s="236" t="s">
        <v>358</v>
      </c>
      <c r="H217" s="236" t="s">
        <v>135</v>
      </c>
      <c r="I217" s="236" t="s">
        <v>359</v>
      </c>
      <c r="J217" s="236" t="s">
        <v>359</v>
      </c>
      <c r="K217" s="236" t="s">
        <v>360</v>
      </c>
      <c r="L217" s="236" t="s">
        <v>164</v>
      </c>
      <c r="M217" s="236" t="s">
        <v>138</v>
      </c>
      <c r="N217" s="255"/>
      <c r="O217" s="256">
        <v>1.0694826858774278E-3</v>
      </c>
      <c r="P217" s="235" t="s">
        <v>277</v>
      </c>
      <c r="Q217" s="236" t="s">
        <v>278</v>
      </c>
      <c r="R217" s="254"/>
      <c r="S217" s="254"/>
      <c r="T217" s="254"/>
      <c r="U217" s="254"/>
      <c r="V217" s="254"/>
      <c r="W217" s="254"/>
      <c r="X217" s="254"/>
      <c r="Y217" s="254"/>
      <c r="Z217" s="254"/>
      <c r="AA217" s="254"/>
      <c r="AB217" s="254"/>
      <c r="AC217" s="254"/>
      <c r="AD217" s="254"/>
      <c r="AE217" s="254"/>
      <c r="AF217" s="254"/>
      <c r="AG217" s="254"/>
      <c r="AH217" s="254"/>
      <c r="AI217" s="254"/>
      <c r="AJ217" s="254"/>
      <c r="AK217" s="254"/>
      <c r="AL217" s="254"/>
      <c r="AM217" s="254"/>
      <c r="AN217" s="254"/>
      <c r="AO217" s="254"/>
      <c r="AP217" s="254"/>
      <c r="AQ217" s="254"/>
      <c r="AR217" s="254"/>
      <c r="AS217" s="254"/>
      <c r="AT217" s="254"/>
      <c r="AU217" s="254"/>
      <c r="AV217" s="254"/>
      <c r="AW217" s="254"/>
      <c r="AX217" s="254"/>
      <c r="AY217" s="254"/>
      <c r="AZ217" s="254"/>
      <c r="BA217" s="254"/>
      <c r="BB217" s="254"/>
      <c r="BC217" s="254"/>
      <c r="BD217" s="254"/>
      <c r="BE217" s="254"/>
      <c r="BF217" s="254"/>
    </row>
    <row r="218" spans="2:58" x14ac:dyDescent="0.2">
      <c r="B218" s="236"/>
      <c r="C218" s="236" t="s">
        <v>135</v>
      </c>
      <c r="D218" s="241" t="s">
        <v>757</v>
      </c>
      <c r="E218" s="236" t="s">
        <v>136</v>
      </c>
      <c r="F218" s="236" t="s">
        <v>254</v>
      </c>
      <c r="G218" s="236" t="s">
        <v>358</v>
      </c>
      <c r="H218" s="236" t="s">
        <v>135</v>
      </c>
      <c r="I218" s="236" t="s">
        <v>359</v>
      </c>
      <c r="J218" s="236" t="s">
        <v>359</v>
      </c>
      <c r="K218" s="236" t="s">
        <v>360</v>
      </c>
      <c r="L218" s="236" t="s">
        <v>164</v>
      </c>
      <c r="M218" s="236" t="s">
        <v>138</v>
      </c>
      <c r="N218" s="255"/>
      <c r="O218" s="256">
        <v>1.1357053701505787E-3</v>
      </c>
      <c r="P218" s="235" t="s">
        <v>277</v>
      </c>
      <c r="Q218" s="236" t="s">
        <v>278</v>
      </c>
      <c r="R218" s="254"/>
      <c r="S218" s="254"/>
      <c r="T218" s="254"/>
      <c r="U218" s="254"/>
      <c r="V218" s="254"/>
      <c r="W218" s="254"/>
      <c r="X218" s="254"/>
      <c r="Y218" s="254"/>
      <c r="Z218" s="254"/>
      <c r="AA218" s="254"/>
      <c r="AB218" s="254"/>
      <c r="AC218" s="254"/>
      <c r="AD218" s="254"/>
      <c r="AE218" s="254"/>
      <c r="AF218" s="254"/>
      <c r="AG218" s="254"/>
      <c r="AH218" s="254"/>
      <c r="AI218" s="254"/>
      <c r="AJ218" s="254"/>
      <c r="AK218" s="254"/>
      <c r="AL218" s="254"/>
      <c r="AM218" s="254"/>
      <c r="AN218" s="254"/>
      <c r="AO218" s="254"/>
      <c r="AP218" s="254"/>
      <c r="AQ218" s="254"/>
      <c r="AR218" s="254"/>
      <c r="AS218" s="254"/>
      <c r="AT218" s="254"/>
      <c r="AU218" s="254"/>
      <c r="AV218" s="254"/>
      <c r="AW218" s="254"/>
      <c r="AX218" s="254"/>
      <c r="AY218" s="254"/>
      <c r="AZ218" s="254"/>
      <c r="BA218" s="254"/>
      <c r="BB218" s="254"/>
      <c r="BC218" s="254"/>
      <c r="BD218" s="254"/>
      <c r="BE218" s="254"/>
      <c r="BF218" s="254"/>
    </row>
    <row r="219" spans="2:58" x14ac:dyDescent="0.2">
      <c r="B219" s="236"/>
      <c r="C219" s="236" t="s">
        <v>135</v>
      </c>
      <c r="D219" s="241" t="s">
        <v>758</v>
      </c>
      <c r="E219" s="236" t="s">
        <v>136</v>
      </c>
      <c r="F219" s="236" t="s">
        <v>254</v>
      </c>
      <c r="G219" s="236" t="s">
        <v>358</v>
      </c>
      <c r="H219" s="236" t="s">
        <v>135</v>
      </c>
      <c r="I219" s="236" t="s">
        <v>359</v>
      </c>
      <c r="J219" s="236" t="s">
        <v>359</v>
      </c>
      <c r="K219" s="236" t="s">
        <v>360</v>
      </c>
      <c r="L219" s="236" t="s">
        <v>164</v>
      </c>
      <c r="M219" s="236" t="s">
        <v>138</v>
      </c>
      <c r="N219" s="255"/>
      <c r="O219" s="256">
        <v>0</v>
      </c>
      <c r="P219" s="235" t="s">
        <v>277</v>
      </c>
      <c r="Q219" s="236" t="s">
        <v>278</v>
      </c>
      <c r="R219" s="254"/>
      <c r="S219" s="254"/>
      <c r="T219" s="254"/>
      <c r="U219" s="254"/>
      <c r="V219" s="254"/>
      <c r="W219" s="254"/>
      <c r="X219" s="254"/>
      <c r="Y219" s="254"/>
      <c r="Z219" s="254"/>
      <c r="AA219" s="254"/>
      <c r="AB219" s="254"/>
      <c r="AC219" s="254"/>
      <c r="AD219" s="254"/>
      <c r="AE219" s="254"/>
      <c r="AF219" s="254"/>
      <c r="AG219" s="254"/>
      <c r="AH219" s="254"/>
      <c r="AI219" s="254"/>
      <c r="AJ219" s="254"/>
      <c r="AK219" s="254"/>
      <c r="AL219" s="254"/>
      <c r="AM219" s="254"/>
      <c r="AN219" s="254"/>
      <c r="AO219" s="254"/>
      <c r="AP219" s="254"/>
      <c r="AQ219" s="254"/>
      <c r="AR219" s="254"/>
      <c r="AS219" s="254"/>
      <c r="AT219" s="254"/>
      <c r="AU219" s="254"/>
      <c r="AV219" s="254"/>
      <c r="AW219" s="254"/>
      <c r="AX219" s="254"/>
      <c r="AY219" s="254"/>
      <c r="AZ219" s="254"/>
      <c r="BA219" s="254"/>
      <c r="BB219" s="254"/>
      <c r="BC219" s="254"/>
      <c r="BD219" s="254"/>
      <c r="BE219" s="254"/>
      <c r="BF219" s="254"/>
    </row>
    <row r="220" spans="2:58" x14ac:dyDescent="0.2">
      <c r="B220" s="236">
        <v>32</v>
      </c>
      <c r="C220" s="236" t="s">
        <v>135</v>
      </c>
      <c r="D220" s="238" t="s">
        <v>752</v>
      </c>
      <c r="E220" s="236" t="s">
        <v>136</v>
      </c>
      <c r="F220" s="236" t="s">
        <v>254</v>
      </c>
      <c r="G220" s="236" t="s">
        <v>361</v>
      </c>
      <c r="H220" s="236" t="s">
        <v>346</v>
      </c>
      <c r="I220" s="236" t="s">
        <v>362</v>
      </c>
      <c r="J220" s="236" t="s">
        <v>362</v>
      </c>
      <c r="K220" s="236" t="s">
        <v>363</v>
      </c>
      <c r="L220" s="236" t="s">
        <v>355</v>
      </c>
      <c r="M220" s="236" t="s">
        <v>138</v>
      </c>
      <c r="N220" s="255" t="e">
        <f>O227*$N$563</f>
        <v>#REF!</v>
      </c>
      <c r="O220" s="256">
        <v>0</v>
      </c>
      <c r="P220" s="235" t="s">
        <v>277</v>
      </c>
      <c r="Q220" s="236" t="s">
        <v>278</v>
      </c>
      <c r="R220" s="254"/>
      <c r="S220" s="254"/>
      <c r="T220" s="254"/>
      <c r="U220" s="254"/>
      <c r="V220" s="254"/>
      <c r="W220" s="254"/>
      <c r="X220" s="254"/>
      <c r="Y220" s="254"/>
      <c r="Z220" s="254"/>
      <c r="AA220" s="254"/>
      <c r="AB220" s="254"/>
      <c r="AC220" s="254"/>
      <c r="AD220" s="254"/>
      <c r="AE220" s="254"/>
      <c r="AF220" s="254"/>
      <c r="AG220" s="254"/>
      <c r="AH220" s="254"/>
      <c r="AI220" s="254"/>
      <c r="AJ220" s="254"/>
      <c r="AK220" s="254"/>
      <c r="AL220" s="254"/>
      <c r="AM220" s="254"/>
      <c r="AN220" s="254"/>
      <c r="AO220" s="254"/>
      <c r="AP220" s="254"/>
      <c r="AQ220" s="254"/>
      <c r="AR220" s="254"/>
      <c r="AS220" s="254"/>
      <c r="AT220" s="254"/>
      <c r="AU220" s="254"/>
      <c r="AV220" s="254"/>
      <c r="AW220" s="254"/>
      <c r="AX220" s="254"/>
      <c r="AY220" s="254"/>
      <c r="AZ220" s="254"/>
      <c r="BA220" s="254"/>
      <c r="BB220" s="254"/>
      <c r="BC220" s="254"/>
      <c r="BD220" s="254"/>
      <c r="BE220" s="254"/>
      <c r="BF220" s="254"/>
    </row>
    <row r="221" spans="2:58" x14ac:dyDescent="0.2">
      <c r="B221" s="236"/>
      <c r="C221" s="236" t="s">
        <v>135</v>
      </c>
      <c r="D221" s="241" t="s">
        <v>753</v>
      </c>
      <c r="E221" s="236" t="s">
        <v>136</v>
      </c>
      <c r="F221" s="236" t="s">
        <v>254</v>
      </c>
      <c r="G221" s="236" t="s">
        <v>361</v>
      </c>
      <c r="H221" s="236" t="s">
        <v>346</v>
      </c>
      <c r="I221" s="236" t="s">
        <v>362</v>
      </c>
      <c r="J221" s="236" t="s">
        <v>362</v>
      </c>
      <c r="K221" s="236" t="s">
        <v>363</v>
      </c>
      <c r="L221" s="236" t="s">
        <v>355</v>
      </c>
      <c r="M221" s="236" t="s">
        <v>138</v>
      </c>
      <c r="N221" s="255"/>
      <c r="O221" s="256">
        <v>3.8073015057649021E-4</v>
      </c>
      <c r="P221" s="235" t="s">
        <v>277</v>
      </c>
      <c r="Q221" s="236" t="s">
        <v>278</v>
      </c>
      <c r="R221" s="254"/>
      <c r="S221" s="254"/>
      <c r="T221" s="254"/>
      <c r="U221" s="254"/>
      <c r="V221" s="254"/>
      <c r="W221" s="254"/>
      <c r="X221" s="254"/>
      <c r="Y221" s="254"/>
      <c r="Z221" s="254"/>
      <c r="AA221" s="254"/>
      <c r="AB221" s="254"/>
      <c r="AC221" s="254"/>
      <c r="AD221" s="254"/>
      <c r="AE221" s="254"/>
      <c r="AF221" s="254"/>
      <c r="AG221" s="254"/>
      <c r="AH221" s="254"/>
      <c r="AI221" s="254"/>
      <c r="AJ221" s="254"/>
      <c r="AK221" s="254"/>
      <c r="AL221" s="254"/>
      <c r="AM221" s="254"/>
      <c r="AN221" s="254"/>
      <c r="AO221" s="254"/>
      <c r="AP221" s="254"/>
      <c r="AQ221" s="254"/>
      <c r="AR221" s="254"/>
      <c r="AS221" s="254"/>
      <c r="AT221" s="254"/>
      <c r="AU221" s="254"/>
      <c r="AV221" s="254"/>
      <c r="AW221" s="254"/>
      <c r="AX221" s="254"/>
      <c r="AY221" s="254"/>
      <c r="AZ221" s="254"/>
      <c r="BA221" s="254"/>
      <c r="BB221" s="254"/>
      <c r="BC221" s="254"/>
      <c r="BD221" s="254"/>
      <c r="BE221" s="254"/>
      <c r="BF221" s="254"/>
    </row>
    <row r="222" spans="2:58" x14ac:dyDescent="0.2">
      <c r="B222" s="236"/>
      <c r="C222" s="236" t="s">
        <v>135</v>
      </c>
      <c r="D222" s="241" t="s">
        <v>754</v>
      </c>
      <c r="E222" s="236" t="s">
        <v>136</v>
      </c>
      <c r="F222" s="236" t="s">
        <v>254</v>
      </c>
      <c r="G222" s="236" t="s">
        <v>361</v>
      </c>
      <c r="H222" s="236" t="s">
        <v>346</v>
      </c>
      <c r="I222" s="236" t="s">
        <v>362</v>
      </c>
      <c r="J222" s="236" t="s">
        <v>362</v>
      </c>
      <c r="K222" s="236" t="s">
        <v>363</v>
      </c>
      <c r="L222" s="236" t="s">
        <v>355</v>
      </c>
      <c r="M222" s="236" t="s">
        <v>138</v>
      </c>
      <c r="N222" s="255"/>
      <c r="O222" s="256">
        <v>0</v>
      </c>
      <c r="P222" s="235" t="s">
        <v>277</v>
      </c>
      <c r="Q222" s="236" t="s">
        <v>278</v>
      </c>
      <c r="R222" s="254"/>
      <c r="S222" s="254"/>
      <c r="T222" s="254"/>
      <c r="U222" s="254"/>
      <c r="V222" s="254"/>
      <c r="W222" s="254"/>
      <c r="X222" s="254"/>
      <c r="Y222" s="254"/>
      <c r="Z222" s="254"/>
      <c r="AA222" s="254"/>
      <c r="AB222" s="254"/>
      <c r="AC222" s="254"/>
      <c r="AD222" s="254"/>
      <c r="AE222" s="254"/>
      <c r="AF222" s="254"/>
      <c r="AG222" s="254"/>
      <c r="AH222" s="254"/>
      <c r="AI222" s="254"/>
      <c r="AJ222" s="254"/>
      <c r="AK222" s="254"/>
      <c r="AL222" s="254"/>
      <c r="AM222" s="254"/>
      <c r="AN222" s="254"/>
      <c r="AO222" s="254"/>
      <c r="AP222" s="254"/>
      <c r="AQ222" s="254"/>
      <c r="AR222" s="254"/>
      <c r="AS222" s="254"/>
      <c r="AT222" s="254"/>
      <c r="AU222" s="254"/>
      <c r="AV222" s="254"/>
      <c r="AW222" s="254"/>
      <c r="AX222" s="254"/>
      <c r="AY222" s="254"/>
      <c r="AZ222" s="254"/>
      <c r="BA222" s="254"/>
      <c r="BB222" s="254"/>
      <c r="BC222" s="254"/>
      <c r="BD222" s="254"/>
      <c r="BE222" s="254"/>
      <c r="BF222" s="254"/>
    </row>
    <row r="223" spans="2:58" x14ac:dyDescent="0.2">
      <c r="B223" s="236"/>
      <c r="C223" s="236" t="s">
        <v>135</v>
      </c>
      <c r="D223" s="241" t="s">
        <v>755</v>
      </c>
      <c r="E223" s="236" t="s">
        <v>136</v>
      </c>
      <c r="F223" s="236" t="s">
        <v>254</v>
      </c>
      <c r="G223" s="236" t="s">
        <v>361</v>
      </c>
      <c r="H223" s="236" t="s">
        <v>346</v>
      </c>
      <c r="I223" s="236" t="s">
        <v>362</v>
      </c>
      <c r="J223" s="236" t="s">
        <v>362</v>
      </c>
      <c r="K223" s="236" t="s">
        <v>363</v>
      </c>
      <c r="L223" s="236" t="s">
        <v>355</v>
      </c>
      <c r="M223" s="236" t="s">
        <v>138</v>
      </c>
      <c r="N223" s="255"/>
      <c r="O223" s="256">
        <v>3.7003602101785319E-3</v>
      </c>
      <c r="P223" s="235" t="s">
        <v>277</v>
      </c>
      <c r="Q223" s="236" t="s">
        <v>278</v>
      </c>
      <c r="R223" s="254"/>
      <c r="S223" s="254"/>
      <c r="T223" s="254"/>
      <c r="U223" s="254"/>
      <c r="V223" s="254"/>
      <c r="W223" s="254"/>
      <c r="X223" s="254"/>
      <c r="Y223" s="254"/>
      <c r="Z223" s="254"/>
      <c r="AA223" s="254"/>
      <c r="AB223" s="254"/>
      <c r="AC223" s="254"/>
      <c r="AD223" s="254"/>
      <c r="AE223" s="254"/>
      <c r="AF223" s="254"/>
      <c r="AG223" s="254"/>
      <c r="AH223" s="254"/>
      <c r="AI223" s="254"/>
      <c r="AJ223" s="254"/>
      <c r="AK223" s="254"/>
      <c r="AL223" s="254"/>
      <c r="AM223" s="254"/>
      <c r="AN223" s="254"/>
      <c r="AO223" s="254"/>
      <c r="AP223" s="254"/>
      <c r="AQ223" s="254"/>
      <c r="AR223" s="254"/>
      <c r="AS223" s="254"/>
      <c r="AT223" s="254"/>
      <c r="AU223" s="254"/>
      <c r="AV223" s="254"/>
      <c r="AW223" s="254"/>
      <c r="AX223" s="254"/>
      <c r="AY223" s="254"/>
      <c r="AZ223" s="254"/>
      <c r="BA223" s="254"/>
      <c r="BB223" s="254"/>
      <c r="BC223" s="254"/>
      <c r="BD223" s="254"/>
      <c r="BE223" s="254"/>
      <c r="BF223" s="254"/>
    </row>
    <row r="224" spans="2:58" x14ac:dyDescent="0.2">
      <c r="B224" s="236"/>
      <c r="C224" s="236" t="s">
        <v>135</v>
      </c>
      <c r="D224" s="241" t="s">
        <v>756</v>
      </c>
      <c r="E224" s="236" t="s">
        <v>136</v>
      </c>
      <c r="F224" s="236" t="s">
        <v>254</v>
      </c>
      <c r="G224" s="236" t="s">
        <v>361</v>
      </c>
      <c r="H224" s="236" t="s">
        <v>346</v>
      </c>
      <c r="I224" s="236" t="s">
        <v>362</v>
      </c>
      <c r="J224" s="236" t="s">
        <v>362</v>
      </c>
      <c r="K224" s="236" t="s">
        <v>363</v>
      </c>
      <c r="L224" s="236" t="s">
        <v>355</v>
      </c>
      <c r="M224" s="236" t="s">
        <v>138</v>
      </c>
      <c r="N224" s="255"/>
      <c r="O224" s="256">
        <v>8.0211201440807088E-3</v>
      </c>
      <c r="P224" s="235" t="s">
        <v>277</v>
      </c>
      <c r="Q224" s="236" t="s">
        <v>278</v>
      </c>
      <c r="R224" s="254"/>
      <c r="S224" s="254"/>
      <c r="T224" s="254"/>
      <c r="U224" s="254"/>
      <c r="V224" s="254"/>
      <c r="W224" s="254"/>
      <c r="X224" s="254"/>
      <c r="Y224" s="254"/>
      <c r="Z224" s="254"/>
      <c r="AA224" s="254"/>
      <c r="AB224" s="254"/>
      <c r="AC224" s="254"/>
      <c r="AD224" s="254"/>
      <c r="AE224" s="254"/>
      <c r="AF224" s="254"/>
      <c r="AG224" s="254"/>
      <c r="AH224" s="254"/>
      <c r="AI224" s="254"/>
      <c r="AJ224" s="254"/>
      <c r="AK224" s="254"/>
      <c r="AL224" s="254"/>
      <c r="AM224" s="254"/>
      <c r="AN224" s="254"/>
      <c r="AO224" s="254"/>
      <c r="AP224" s="254"/>
      <c r="AQ224" s="254"/>
      <c r="AR224" s="254"/>
      <c r="AS224" s="254"/>
      <c r="AT224" s="254"/>
      <c r="AU224" s="254"/>
      <c r="AV224" s="254"/>
      <c r="AW224" s="254"/>
      <c r="AX224" s="254"/>
      <c r="AY224" s="254"/>
      <c r="AZ224" s="254"/>
      <c r="BA224" s="254"/>
      <c r="BB224" s="254"/>
      <c r="BC224" s="254"/>
      <c r="BD224" s="254"/>
      <c r="BE224" s="254"/>
      <c r="BF224" s="254"/>
    </row>
    <row r="225" spans="2:58" x14ac:dyDescent="0.2">
      <c r="B225" s="236"/>
      <c r="C225" s="236" t="s">
        <v>135</v>
      </c>
      <c r="D225" s="241" t="s">
        <v>757</v>
      </c>
      <c r="E225" s="236" t="s">
        <v>136</v>
      </c>
      <c r="F225" s="236" t="s">
        <v>254</v>
      </c>
      <c r="G225" s="236" t="s">
        <v>361</v>
      </c>
      <c r="H225" s="236" t="s">
        <v>346</v>
      </c>
      <c r="I225" s="236" t="s">
        <v>362</v>
      </c>
      <c r="J225" s="236" t="s">
        <v>362</v>
      </c>
      <c r="K225" s="236" t="s">
        <v>363</v>
      </c>
      <c r="L225" s="236" t="s">
        <v>355</v>
      </c>
      <c r="M225" s="236" t="s">
        <v>138</v>
      </c>
      <c r="N225" s="255"/>
      <c r="O225" s="256">
        <v>2.0210393291543251E-2</v>
      </c>
      <c r="P225" s="235" t="s">
        <v>277</v>
      </c>
      <c r="Q225" s="236" t="s">
        <v>278</v>
      </c>
      <c r="R225" s="254"/>
      <c r="S225" s="254"/>
      <c r="T225" s="254"/>
      <c r="U225" s="254"/>
      <c r="V225" s="254"/>
      <c r="W225" s="254"/>
      <c r="X225" s="254"/>
      <c r="Y225" s="254"/>
      <c r="Z225" s="254"/>
      <c r="AA225" s="254"/>
      <c r="AB225" s="254"/>
      <c r="AC225" s="254"/>
      <c r="AD225" s="254"/>
      <c r="AE225" s="254"/>
      <c r="AF225" s="254"/>
      <c r="AG225" s="254"/>
      <c r="AH225" s="254"/>
      <c r="AI225" s="254"/>
      <c r="AJ225" s="254"/>
      <c r="AK225" s="254"/>
      <c r="AL225" s="254"/>
      <c r="AM225" s="254"/>
      <c r="AN225" s="254"/>
      <c r="AO225" s="254"/>
      <c r="AP225" s="254"/>
      <c r="AQ225" s="254"/>
      <c r="AR225" s="254"/>
      <c r="AS225" s="254"/>
      <c r="AT225" s="254"/>
      <c r="AU225" s="254"/>
      <c r="AV225" s="254"/>
      <c r="AW225" s="254"/>
      <c r="AX225" s="254"/>
      <c r="AY225" s="254"/>
      <c r="AZ225" s="254"/>
      <c r="BA225" s="254"/>
      <c r="BB225" s="254"/>
      <c r="BC225" s="254"/>
      <c r="BD225" s="254"/>
      <c r="BE225" s="254"/>
      <c r="BF225" s="254"/>
    </row>
    <row r="226" spans="2:58" x14ac:dyDescent="0.2">
      <c r="B226" s="236"/>
      <c r="C226" s="236" t="s">
        <v>135</v>
      </c>
      <c r="D226" s="241" t="s">
        <v>758</v>
      </c>
      <c r="E226" s="236" t="s">
        <v>136</v>
      </c>
      <c r="F226" s="236" t="s">
        <v>254</v>
      </c>
      <c r="G226" s="236" t="s">
        <v>361</v>
      </c>
      <c r="H226" s="236" t="s">
        <v>346</v>
      </c>
      <c r="I226" s="236" t="s">
        <v>362</v>
      </c>
      <c r="J226" s="236" t="s">
        <v>362</v>
      </c>
      <c r="K226" s="236" t="s">
        <v>363</v>
      </c>
      <c r="L226" s="236" t="s">
        <v>355</v>
      </c>
      <c r="M226" s="236" t="s">
        <v>138</v>
      </c>
      <c r="N226" s="255"/>
      <c r="O226" s="256">
        <v>0</v>
      </c>
      <c r="P226" s="235" t="s">
        <v>277</v>
      </c>
      <c r="Q226" s="236" t="s">
        <v>278</v>
      </c>
      <c r="R226" s="254"/>
      <c r="S226" s="254"/>
      <c r="T226" s="254"/>
      <c r="U226" s="254"/>
      <c r="V226" s="254"/>
      <c r="W226" s="254"/>
      <c r="X226" s="254"/>
      <c r="Y226" s="254"/>
      <c r="Z226" s="254"/>
      <c r="AA226" s="254"/>
      <c r="AB226" s="254"/>
      <c r="AC226" s="254"/>
      <c r="AD226" s="254"/>
      <c r="AE226" s="254"/>
      <c r="AF226" s="254"/>
      <c r="AG226" s="254"/>
      <c r="AH226" s="254"/>
      <c r="AI226" s="254"/>
      <c r="AJ226" s="254"/>
      <c r="AK226" s="254"/>
      <c r="AL226" s="254"/>
      <c r="AM226" s="254"/>
      <c r="AN226" s="254"/>
      <c r="AO226" s="254"/>
      <c r="AP226" s="254"/>
      <c r="AQ226" s="254"/>
      <c r="AR226" s="254"/>
      <c r="AS226" s="254"/>
      <c r="AT226" s="254"/>
      <c r="AU226" s="254"/>
      <c r="AV226" s="254"/>
      <c r="AW226" s="254"/>
      <c r="AX226" s="254"/>
      <c r="AY226" s="254"/>
      <c r="AZ226" s="254"/>
      <c r="BA226" s="254"/>
      <c r="BB226" s="254"/>
      <c r="BC226" s="254"/>
      <c r="BD226" s="254"/>
      <c r="BE226" s="254"/>
      <c r="BF226" s="254"/>
    </row>
    <row r="227" spans="2:58" x14ac:dyDescent="0.2">
      <c r="B227" s="236">
        <v>33</v>
      </c>
      <c r="C227" s="236" t="s">
        <v>135</v>
      </c>
      <c r="D227" s="238" t="s">
        <v>752</v>
      </c>
      <c r="E227" s="236" t="s">
        <v>136</v>
      </c>
      <c r="F227" s="236" t="s">
        <v>254</v>
      </c>
      <c r="G227" s="236" t="s">
        <v>361</v>
      </c>
      <c r="H227" s="236" t="s">
        <v>346</v>
      </c>
      <c r="I227" s="236" t="s">
        <v>364</v>
      </c>
      <c r="J227" s="236" t="s">
        <v>364</v>
      </c>
      <c r="K227" s="236" t="s">
        <v>365</v>
      </c>
      <c r="L227" s="236" t="s">
        <v>355</v>
      </c>
      <c r="M227" s="236" t="s">
        <v>138</v>
      </c>
      <c r="N227" s="255" t="e">
        <f>O234*$N$563</f>
        <v>#REF!</v>
      </c>
      <c r="O227" s="256">
        <v>0</v>
      </c>
      <c r="P227" s="235" t="s">
        <v>277</v>
      </c>
      <c r="Q227" s="236" t="s">
        <v>278</v>
      </c>
      <c r="R227" s="254"/>
      <c r="S227" s="254"/>
      <c r="T227" s="254"/>
      <c r="U227" s="254"/>
      <c r="V227" s="254"/>
      <c r="W227" s="254"/>
      <c r="X227" s="254"/>
      <c r="Y227" s="254"/>
      <c r="Z227" s="254"/>
      <c r="AA227" s="254"/>
      <c r="AB227" s="254"/>
      <c r="AC227" s="254"/>
      <c r="AD227" s="254"/>
      <c r="AE227" s="254"/>
      <c r="AF227" s="254"/>
      <c r="AG227" s="254"/>
      <c r="AH227" s="254"/>
      <c r="AI227" s="254"/>
      <c r="AJ227" s="254"/>
      <c r="AK227" s="254"/>
      <c r="AL227" s="254"/>
      <c r="AM227" s="254"/>
      <c r="AN227" s="254"/>
      <c r="AO227" s="254"/>
      <c r="AP227" s="254"/>
      <c r="AQ227" s="254"/>
      <c r="AR227" s="254"/>
      <c r="AS227" s="254"/>
      <c r="AT227" s="254"/>
      <c r="AU227" s="254"/>
      <c r="AV227" s="254"/>
      <c r="AW227" s="254"/>
      <c r="AX227" s="254"/>
      <c r="AY227" s="254"/>
      <c r="AZ227" s="254"/>
      <c r="BA227" s="254"/>
      <c r="BB227" s="254"/>
      <c r="BC227" s="254"/>
      <c r="BD227" s="254"/>
      <c r="BE227" s="254"/>
      <c r="BF227" s="254"/>
    </row>
    <row r="228" spans="2:58" x14ac:dyDescent="0.2">
      <c r="B228" s="236"/>
      <c r="C228" s="236" t="s">
        <v>135</v>
      </c>
      <c r="D228" s="241" t="s">
        <v>753</v>
      </c>
      <c r="E228" s="236" t="s">
        <v>136</v>
      </c>
      <c r="F228" s="236" t="s">
        <v>254</v>
      </c>
      <c r="G228" s="236" t="s">
        <v>361</v>
      </c>
      <c r="H228" s="236" t="s">
        <v>346</v>
      </c>
      <c r="I228" s="236" t="s">
        <v>364</v>
      </c>
      <c r="J228" s="236" t="s">
        <v>364</v>
      </c>
      <c r="K228" s="236" t="s">
        <v>365</v>
      </c>
      <c r="L228" s="236" t="s">
        <v>355</v>
      </c>
      <c r="M228" s="236" t="s">
        <v>138</v>
      </c>
      <c r="N228" s="255"/>
      <c r="O228" s="256">
        <v>0</v>
      </c>
      <c r="P228" s="235" t="s">
        <v>277</v>
      </c>
      <c r="Q228" s="236" t="s">
        <v>278</v>
      </c>
      <c r="R228" s="254"/>
      <c r="S228" s="254"/>
      <c r="T228" s="254"/>
      <c r="U228" s="254"/>
      <c r="V228" s="254"/>
      <c r="W228" s="254"/>
      <c r="X228" s="254"/>
      <c r="Y228" s="254"/>
      <c r="Z228" s="254"/>
      <c r="AA228" s="254"/>
      <c r="AB228" s="254"/>
      <c r="AC228" s="254"/>
      <c r="AD228" s="254"/>
      <c r="AE228" s="254"/>
      <c r="AF228" s="254"/>
      <c r="AG228" s="254"/>
      <c r="AH228" s="254"/>
      <c r="AI228" s="254"/>
      <c r="AJ228" s="254"/>
      <c r="AK228" s="254"/>
      <c r="AL228" s="254"/>
      <c r="AM228" s="254"/>
      <c r="AN228" s="254"/>
      <c r="AO228" s="254"/>
      <c r="AP228" s="254"/>
      <c r="AQ228" s="254"/>
      <c r="AR228" s="254"/>
      <c r="AS228" s="254"/>
      <c r="AT228" s="254"/>
      <c r="AU228" s="254"/>
      <c r="AV228" s="254"/>
      <c r="AW228" s="254"/>
      <c r="AX228" s="254"/>
      <c r="AY228" s="254"/>
      <c r="AZ228" s="254"/>
      <c r="BA228" s="254"/>
      <c r="BB228" s="254"/>
      <c r="BC228" s="254"/>
      <c r="BD228" s="254"/>
      <c r="BE228" s="254"/>
      <c r="BF228" s="254"/>
    </row>
    <row r="229" spans="2:58" x14ac:dyDescent="0.2">
      <c r="B229" s="236"/>
      <c r="C229" s="236" t="s">
        <v>135</v>
      </c>
      <c r="D229" s="241" t="s">
        <v>754</v>
      </c>
      <c r="E229" s="236" t="s">
        <v>136</v>
      </c>
      <c r="F229" s="236" t="s">
        <v>254</v>
      </c>
      <c r="G229" s="236" t="s">
        <v>361</v>
      </c>
      <c r="H229" s="236" t="s">
        <v>346</v>
      </c>
      <c r="I229" s="236" t="s">
        <v>364</v>
      </c>
      <c r="J229" s="236" t="s">
        <v>364</v>
      </c>
      <c r="K229" s="236" t="s">
        <v>365</v>
      </c>
      <c r="L229" s="236" t="s">
        <v>355</v>
      </c>
      <c r="M229" s="236" t="s">
        <v>138</v>
      </c>
      <c r="N229" s="255"/>
      <c r="O229" s="256">
        <v>0</v>
      </c>
      <c r="P229" s="235" t="s">
        <v>277</v>
      </c>
      <c r="Q229" s="236" t="s">
        <v>278</v>
      </c>
      <c r="R229" s="254"/>
      <c r="S229" s="254"/>
      <c r="T229" s="254"/>
      <c r="U229" s="254"/>
      <c r="V229" s="254"/>
      <c r="W229" s="254"/>
      <c r="X229" s="254"/>
      <c r="Y229" s="254"/>
      <c r="Z229" s="254"/>
      <c r="AA229" s="254"/>
      <c r="AB229" s="254"/>
      <c r="AC229" s="254"/>
      <c r="AD229" s="254"/>
      <c r="AE229" s="254"/>
      <c r="AF229" s="254"/>
      <c r="AG229" s="254"/>
      <c r="AH229" s="254"/>
      <c r="AI229" s="254"/>
      <c r="AJ229" s="254"/>
      <c r="AK229" s="254"/>
      <c r="AL229" s="254"/>
      <c r="AM229" s="254"/>
      <c r="AN229" s="254"/>
      <c r="AO229" s="254"/>
      <c r="AP229" s="254"/>
      <c r="AQ229" s="254"/>
      <c r="AR229" s="254"/>
      <c r="AS229" s="254"/>
      <c r="AT229" s="254"/>
      <c r="AU229" s="254"/>
      <c r="AV229" s="254"/>
      <c r="AW229" s="254"/>
      <c r="AX229" s="254"/>
      <c r="AY229" s="254"/>
      <c r="AZ229" s="254"/>
      <c r="BA229" s="254"/>
      <c r="BB229" s="254"/>
      <c r="BC229" s="254"/>
      <c r="BD229" s="254"/>
      <c r="BE229" s="254"/>
      <c r="BF229" s="254"/>
    </row>
    <row r="230" spans="2:58" x14ac:dyDescent="0.2">
      <c r="B230" s="236"/>
      <c r="C230" s="236" t="s">
        <v>135</v>
      </c>
      <c r="D230" s="241" t="s">
        <v>755</v>
      </c>
      <c r="E230" s="236" t="s">
        <v>136</v>
      </c>
      <c r="F230" s="236" t="s">
        <v>254</v>
      </c>
      <c r="G230" s="236" t="s">
        <v>361</v>
      </c>
      <c r="H230" s="236" t="s">
        <v>346</v>
      </c>
      <c r="I230" s="236" t="s">
        <v>364</v>
      </c>
      <c r="J230" s="236" t="s">
        <v>364</v>
      </c>
      <c r="K230" s="236" t="s">
        <v>365</v>
      </c>
      <c r="L230" s="236" t="s">
        <v>355</v>
      </c>
      <c r="M230" s="236" t="s">
        <v>138</v>
      </c>
      <c r="N230" s="255"/>
      <c r="O230" s="256">
        <v>0</v>
      </c>
      <c r="P230" s="235" t="s">
        <v>277</v>
      </c>
      <c r="Q230" s="236" t="s">
        <v>278</v>
      </c>
      <c r="R230" s="254"/>
      <c r="S230" s="254"/>
      <c r="T230" s="254"/>
      <c r="U230" s="254"/>
      <c r="V230" s="254"/>
      <c r="W230" s="254"/>
      <c r="X230" s="254"/>
      <c r="Y230" s="254"/>
      <c r="Z230" s="254"/>
      <c r="AA230" s="254"/>
      <c r="AB230" s="254"/>
      <c r="AC230" s="254"/>
      <c r="AD230" s="254"/>
      <c r="AE230" s="254"/>
      <c r="AF230" s="254"/>
      <c r="AG230" s="254"/>
      <c r="AH230" s="254"/>
      <c r="AI230" s="254"/>
      <c r="AJ230" s="254"/>
      <c r="AK230" s="254"/>
      <c r="AL230" s="254"/>
      <c r="AM230" s="254"/>
      <c r="AN230" s="254"/>
      <c r="AO230" s="254"/>
      <c r="AP230" s="254"/>
      <c r="AQ230" s="254"/>
      <c r="AR230" s="254"/>
      <c r="AS230" s="254"/>
      <c r="AT230" s="254"/>
      <c r="AU230" s="254"/>
      <c r="AV230" s="254"/>
      <c r="AW230" s="254"/>
      <c r="AX230" s="254"/>
      <c r="AY230" s="254"/>
      <c r="AZ230" s="254"/>
      <c r="BA230" s="254"/>
      <c r="BB230" s="254"/>
      <c r="BC230" s="254"/>
      <c r="BD230" s="254"/>
      <c r="BE230" s="254"/>
      <c r="BF230" s="254"/>
    </row>
    <row r="231" spans="2:58" x14ac:dyDescent="0.2">
      <c r="B231" s="236"/>
      <c r="C231" s="236" t="s">
        <v>135</v>
      </c>
      <c r="D231" s="241" t="s">
        <v>756</v>
      </c>
      <c r="E231" s="236" t="s">
        <v>136</v>
      </c>
      <c r="F231" s="236" t="s">
        <v>254</v>
      </c>
      <c r="G231" s="236" t="s">
        <v>361</v>
      </c>
      <c r="H231" s="236" t="s">
        <v>346</v>
      </c>
      <c r="I231" s="236" t="s">
        <v>364</v>
      </c>
      <c r="J231" s="236" t="s">
        <v>364</v>
      </c>
      <c r="K231" s="236" t="s">
        <v>365</v>
      </c>
      <c r="L231" s="236" t="s">
        <v>355</v>
      </c>
      <c r="M231" s="236" t="s">
        <v>138</v>
      </c>
      <c r="N231" s="255"/>
      <c r="O231" s="256">
        <v>0</v>
      </c>
      <c r="P231" s="235" t="s">
        <v>277</v>
      </c>
      <c r="Q231" s="236" t="s">
        <v>278</v>
      </c>
      <c r="R231" s="254"/>
      <c r="S231" s="254"/>
      <c r="T231" s="254"/>
      <c r="U231" s="254"/>
      <c r="V231" s="254"/>
      <c r="W231" s="254"/>
      <c r="X231" s="254"/>
      <c r="Y231" s="254"/>
      <c r="Z231" s="254"/>
      <c r="AA231" s="254"/>
      <c r="AB231" s="254"/>
      <c r="AC231" s="254"/>
      <c r="AD231" s="254"/>
      <c r="AE231" s="254"/>
      <c r="AF231" s="254"/>
      <c r="AG231" s="254"/>
      <c r="AH231" s="254"/>
      <c r="AI231" s="254"/>
      <c r="AJ231" s="254"/>
      <c r="AK231" s="254"/>
      <c r="AL231" s="254"/>
      <c r="AM231" s="254"/>
      <c r="AN231" s="254"/>
      <c r="AO231" s="254"/>
      <c r="AP231" s="254"/>
      <c r="AQ231" s="254"/>
      <c r="AR231" s="254"/>
      <c r="AS231" s="254"/>
      <c r="AT231" s="254"/>
      <c r="AU231" s="254"/>
      <c r="AV231" s="254"/>
      <c r="AW231" s="254"/>
      <c r="AX231" s="254"/>
      <c r="AY231" s="254"/>
      <c r="AZ231" s="254"/>
      <c r="BA231" s="254"/>
      <c r="BB231" s="254"/>
      <c r="BC231" s="254"/>
      <c r="BD231" s="254"/>
      <c r="BE231" s="254"/>
      <c r="BF231" s="254"/>
    </row>
    <row r="232" spans="2:58" x14ac:dyDescent="0.2">
      <c r="B232" s="236"/>
      <c r="C232" s="236" t="s">
        <v>135</v>
      </c>
      <c r="D232" s="241" t="s">
        <v>757</v>
      </c>
      <c r="E232" s="236" t="s">
        <v>136</v>
      </c>
      <c r="F232" s="236" t="s">
        <v>254</v>
      </c>
      <c r="G232" s="236" t="s">
        <v>361</v>
      </c>
      <c r="H232" s="236" t="s">
        <v>346</v>
      </c>
      <c r="I232" s="236" t="s">
        <v>364</v>
      </c>
      <c r="J232" s="236" t="s">
        <v>364</v>
      </c>
      <c r="K232" s="236" t="s">
        <v>365</v>
      </c>
      <c r="L232" s="236" t="s">
        <v>355</v>
      </c>
      <c r="M232" s="236" t="s">
        <v>138</v>
      </c>
      <c r="N232" s="255"/>
      <c r="O232" s="256">
        <v>0</v>
      </c>
      <c r="P232" s="235" t="s">
        <v>277</v>
      </c>
      <c r="Q232" s="236" t="s">
        <v>278</v>
      </c>
      <c r="R232" s="254"/>
      <c r="S232" s="254"/>
      <c r="T232" s="254"/>
      <c r="U232" s="254"/>
      <c r="V232" s="254"/>
      <c r="W232" s="254"/>
      <c r="X232" s="254"/>
      <c r="Y232" s="254"/>
      <c r="Z232" s="254"/>
      <c r="AA232" s="254"/>
      <c r="AB232" s="254"/>
      <c r="AC232" s="254"/>
      <c r="AD232" s="254"/>
      <c r="AE232" s="254"/>
      <c r="AF232" s="254"/>
      <c r="AG232" s="254"/>
      <c r="AH232" s="254"/>
      <c r="AI232" s="254"/>
      <c r="AJ232" s="254"/>
      <c r="AK232" s="254"/>
      <c r="AL232" s="254"/>
      <c r="AM232" s="254"/>
      <c r="AN232" s="254"/>
      <c r="AO232" s="254"/>
      <c r="AP232" s="254"/>
      <c r="AQ232" s="254"/>
      <c r="AR232" s="254"/>
      <c r="AS232" s="254"/>
      <c r="AT232" s="254"/>
      <c r="AU232" s="254"/>
      <c r="AV232" s="254"/>
      <c r="AW232" s="254"/>
      <c r="AX232" s="254"/>
      <c r="AY232" s="254"/>
      <c r="AZ232" s="254"/>
      <c r="BA232" s="254"/>
      <c r="BB232" s="254"/>
      <c r="BC232" s="254"/>
      <c r="BD232" s="254"/>
      <c r="BE232" s="254"/>
      <c r="BF232" s="254"/>
    </row>
    <row r="233" spans="2:58" x14ac:dyDescent="0.2">
      <c r="B233" s="236"/>
      <c r="C233" s="236" t="s">
        <v>135</v>
      </c>
      <c r="D233" s="241" t="s">
        <v>758</v>
      </c>
      <c r="E233" s="236" t="s">
        <v>136</v>
      </c>
      <c r="F233" s="236" t="s">
        <v>254</v>
      </c>
      <c r="G233" s="236" t="s">
        <v>361</v>
      </c>
      <c r="H233" s="236" t="s">
        <v>346</v>
      </c>
      <c r="I233" s="236" t="s">
        <v>364</v>
      </c>
      <c r="J233" s="236" t="s">
        <v>364</v>
      </c>
      <c r="K233" s="236" t="s">
        <v>365</v>
      </c>
      <c r="L233" s="236" t="s">
        <v>355</v>
      </c>
      <c r="M233" s="236" t="s">
        <v>138</v>
      </c>
      <c r="N233" s="255"/>
      <c r="O233" s="256">
        <v>2.0582832636871265E-3</v>
      </c>
      <c r="P233" s="235" t="s">
        <v>277</v>
      </c>
      <c r="Q233" s="236" t="s">
        <v>278</v>
      </c>
      <c r="R233" s="254"/>
      <c r="S233" s="254"/>
      <c r="T233" s="254"/>
      <c r="U233" s="254"/>
      <c r="V233" s="254"/>
      <c r="W233" s="254"/>
      <c r="X233" s="254"/>
      <c r="Y233" s="254"/>
      <c r="Z233" s="254"/>
      <c r="AA233" s="254"/>
      <c r="AB233" s="254"/>
      <c r="AC233" s="254"/>
      <c r="AD233" s="254"/>
      <c r="AE233" s="254"/>
      <c r="AF233" s="254"/>
      <c r="AG233" s="254"/>
      <c r="AH233" s="254"/>
      <c r="AI233" s="254"/>
      <c r="AJ233" s="254"/>
      <c r="AK233" s="254"/>
      <c r="AL233" s="254"/>
      <c r="AM233" s="254"/>
      <c r="AN233" s="254"/>
      <c r="AO233" s="254"/>
      <c r="AP233" s="254"/>
      <c r="AQ233" s="254"/>
      <c r="AR233" s="254"/>
      <c r="AS233" s="254"/>
      <c r="AT233" s="254"/>
      <c r="AU233" s="254"/>
      <c r="AV233" s="254"/>
      <c r="AW233" s="254"/>
      <c r="AX233" s="254"/>
      <c r="AY233" s="254"/>
      <c r="AZ233" s="254"/>
      <c r="BA233" s="254"/>
      <c r="BB233" s="254"/>
      <c r="BC233" s="254"/>
      <c r="BD233" s="254"/>
      <c r="BE233" s="254"/>
      <c r="BF233" s="254"/>
    </row>
    <row r="234" spans="2:58" s="266" customFormat="1" x14ac:dyDescent="0.2">
      <c r="B234" s="243">
        <v>34</v>
      </c>
      <c r="C234" s="243" t="s">
        <v>135</v>
      </c>
      <c r="D234" s="261" t="s">
        <v>752</v>
      </c>
      <c r="E234" s="243" t="s">
        <v>136</v>
      </c>
      <c r="F234" s="243" t="s">
        <v>254</v>
      </c>
      <c r="G234" s="243" t="s">
        <v>279</v>
      </c>
      <c r="H234" s="243" t="s">
        <v>135</v>
      </c>
      <c r="I234" s="243" t="s">
        <v>366</v>
      </c>
      <c r="J234" s="243" t="s">
        <v>366</v>
      </c>
      <c r="K234" s="243" t="s">
        <v>275</v>
      </c>
      <c r="L234" s="243" t="s">
        <v>276</v>
      </c>
      <c r="M234" s="243" t="s">
        <v>138</v>
      </c>
      <c r="N234" s="262" t="e">
        <f>O241*$N$563</f>
        <v>#REF!</v>
      </c>
      <c r="O234" s="263">
        <v>7.3739130788553532E-4</v>
      </c>
      <c r="P234" s="264" t="s">
        <v>277</v>
      </c>
      <c r="Q234" s="243" t="s">
        <v>278</v>
      </c>
      <c r="R234" s="265"/>
      <c r="S234" s="265"/>
      <c r="T234" s="265"/>
      <c r="U234" s="265"/>
      <c r="V234" s="265"/>
      <c r="W234" s="265"/>
      <c r="X234" s="265"/>
      <c r="Y234" s="265"/>
      <c r="Z234" s="265"/>
      <c r="AA234" s="265"/>
      <c r="AB234" s="265"/>
      <c r="AC234" s="265"/>
      <c r="AD234" s="265"/>
      <c r="AE234" s="265"/>
      <c r="AF234" s="265"/>
      <c r="AG234" s="265"/>
      <c r="AH234" s="265"/>
      <c r="AI234" s="265"/>
      <c r="AJ234" s="265"/>
      <c r="AK234" s="265"/>
      <c r="AL234" s="265"/>
      <c r="AM234" s="265"/>
      <c r="AN234" s="265"/>
      <c r="AO234" s="265"/>
      <c r="AP234" s="265"/>
      <c r="AQ234" s="265"/>
      <c r="AR234" s="265"/>
      <c r="AS234" s="265"/>
      <c r="AT234" s="265"/>
      <c r="AU234" s="265"/>
      <c r="AV234" s="265"/>
      <c r="AW234" s="265"/>
      <c r="AX234" s="265"/>
      <c r="AY234" s="265"/>
      <c r="AZ234" s="265"/>
      <c r="BA234" s="265"/>
      <c r="BB234" s="265"/>
      <c r="BC234" s="265"/>
      <c r="BD234" s="265"/>
      <c r="BE234" s="265"/>
      <c r="BF234" s="265"/>
    </row>
    <row r="235" spans="2:58" x14ac:dyDescent="0.2">
      <c r="B235" s="236"/>
      <c r="C235" s="236" t="s">
        <v>135</v>
      </c>
      <c r="D235" s="241" t="s">
        <v>753</v>
      </c>
      <c r="E235" s="236" t="s">
        <v>136</v>
      </c>
      <c r="F235" s="236" t="s">
        <v>254</v>
      </c>
      <c r="G235" s="236" t="s">
        <v>279</v>
      </c>
      <c r="H235" s="236" t="s">
        <v>135</v>
      </c>
      <c r="I235" s="236" t="s">
        <v>366</v>
      </c>
      <c r="J235" s="236" t="s">
        <v>366</v>
      </c>
      <c r="K235" s="236" t="s">
        <v>275</v>
      </c>
      <c r="L235" s="236" t="s">
        <v>276</v>
      </c>
      <c r="M235" s="236" t="s">
        <v>138</v>
      </c>
      <c r="N235" s="255"/>
      <c r="O235" s="256">
        <v>0.2057025990391437</v>
      </c>
      <c r="P235" s="235" t="s">
        <v>277</v>
      </c>
      <c r="Q235" s="236" t="s">
        <v>278</v>
      </c>
      <c r="R235" s="254"/>
      <c r="S235" s="254"/>
      <c r="T235" s="254"/>
      <c r="U235" s="254"/>
      <c r="V235" s="254"/>
      <c r="W235" s="254"/>
      <c r="X235" s="254"/>
      <c r="Y235" s="254"/>
      <c r="Z235" s="254"/>
      <c r="AA235" s="254"/>
      <c r="AB235" s="254"/>
      <c r="AC235" s="254"/>
      <c r="AD235" s="254"/>
      <c r="AE235" s="254"/>
      <c r="AF235" s="254"/>
      <c r="AG235" s="254"/>
      <c r="AH235" s="254"/>
      <c r="AI235" s="254"/>
      <c r="AJ235" s="254"/>
      <c r="AK235" s="254"/>
      <c r="AL235" s="254"/>
      <c r="AM235" s="254"/>
      <c r="AN235" s="254"/>
      <c r="AO235" s="254"/>
      <c r="AP235" s="254"/>
      <c r="AQ235" s="254"/>
      <c r="AR235" s="254"/>
      <c r="AS235" s="254"/>
      <c r="AT235" s="254"/>
      <c r="AU235" s="254"/>
      <c r="AV235" s="254"/>
      <c r="AW235" s="254"/>
      <c r="AX235" s="254"/>
      <c r="AY235" s="254"/>
      <c r="AZ235" s="254"/>
      <c r="BA235" s="254"/>
      <c r="BB235" s="254"/>
      <c r="BC235" s="254"/>
      <c r="BD235" s="254"/>
      <c r="BE235" s="254"/>
      <c r="BF235" s="254"/>
    </row>
    <row r="236" spans="2:58" x14ac:dyDescent="0.2">
      <c r="B236" s="236"/>
      <c r="C236" s="236" t="s">
        <v>135</v>
      </c>
      <c r="D236" s="241" t="s">
        <v>754</v>
      </c>
      <c r="E236" s="236" t="s">
        <v>136</v>
      </c>
      <c r="F236" s="236" t="s">
        <v>254</v>
      </c>
      <c r="G236" s="236" t="s">
        <v>279</v>
      </c>
      <c r="H236" s="236" t="s">
        <v>135</v>
      </c>
      <c r="I236" s="236" t="s">
        <v>366</v>
      </c>
      <c r="J236" s="236" t="s">
        <v>366</v>
      </c>
      <c r="K236" s="236" t="s">
        <v>275</v>
      </c>
      <c r="L236" s="236" t="s">
        <v>276</v>
      </c>
      <c r="M236" s="236" t="s">
        <v>138</v>
      </c>
      <c r="N236" s="255"/>
      <c r="O236" s="256">
        <v>1.7245244966419954E-2</v>
      </c>
      <c r="P236" s="235" t="s">
        <v>277</v>
      </c>
      <c r="Q236" s="236" t="s">
        <v>278</v>
      </c>
      <c r="R236" s="254"/>
      <c r="S236" s="254"/>
      <c r="T236" s="254"/>
      <c r="U236" s="254"/>
      <c r="V236" s="254"/>
      <c r="W236" s="254"/>
      <c r="X236" s="254"/>
      <c r="Y236" s="254"/>
      <c r="Z236" s="254"/>
      <c r="AA236" s="254"/>
      <c r="AB236" s="254"/>
      <c r="AC236" s="254"/>
      <c r="AD236" s="254"/>
      <c r="AE236" s="254"/>
      <c r="AF236" s="254"/>
      <c r="AG236" s="254"/>
      <c r="AH236" s="254"/>
      <c r="AI236" s="254"/>
      <c r="AJ236" s="254"/>
      <c r="AK236" s="254"/>
      <c r="AL236" s="254"/>
      <c r="AM236" s="254"/>
      <c r="AN236" s="254"/>
      <c r="AO236" s="254"/>
      <c r="AP236" s="254"/>
      <c r="AQ236" s="254"/>
      <c r="AR236" s="254"/>
      <c r="AS236" s="254"/>
      <c r="AT236" s="254"/>
      <c r="AU236" s="254"/>
      <c r="AV236" s="254"/>
      <c r="AW236" s="254"/>
      <c r="AX236" s="254"/>
      <c r="AY236" s="254"/>
      <c r="AZ236" s="254"/>
      <c r="BA236" s="254"/>
      <c r="BB236" s="254"/>
      <c r="BC236" s="254"/>
      <c r="BD236" s="254"/>
      <c r="BE236" s="254"/>
      <c r="BF236" s="254"/>
    </row>
    <row r="237" spans="2:58" x14ac:dyDescent="0.2">
      <c r="B237" s="236"/>
      <c r="C237" s="236" t="s">
        <v>135</v>
      </c>
      <c r="D237" s="241" t="s">
        <v>755</v>
      </c>
      <c r="E237" s="236" t="s">
        <v>136</v>
      </c>
      <c r="F237" s="236" t="s">
        <v>254</v>
      </c>
      <c r="G237" s="236" t="s">
        <v>279</v>
      </c>
      <c r="H237" s="236" t="s">
        <v>135</v>
      </c>
      <c r="I237" s="236" t="s">
        <v>366</v>
      </c>
      <c r="J237" s="236" t="s">
        <v>366</v>
      </c>
      <c r="K237" s="236" t="s">
        <v>275</v>
      </c>
      <c r="L237" s="236" t="s">
        <v>276</v>
      </c>
      <c r="M237" s="236" t="s">
        <v>138</v>
      </c>
      <c r="N237" s="255"/>
      <c r="O237" s="256">
        <v>6.1150360910876504E-3</v>
      </c>
      <c r="P237" s="235" t="s">
        <v>277</v>
      </c>
      <c r="Q237" s="236" t="s">
        <v>278</v>
      </c>
      <c r="R237" s="254"/>
      <c r="S237" s="254"/>
      <c r="T237" s="254"/>
      <c r="U237" s="254"/>
      <c r="V237" s="254"/>
      <c r="W237" s="254"/>
      <c r="X237" s="254"/>
      <c r="Y237" s="254"/>
      <c r="Z237" s="254"/>
      <c r="AA237" s="254"/>
      <c r="AB237" s="254"/>
      <c r="AC237" s="254"/>
      <c r="AD237" s="254"/>
      <c r="AE237" s="254"/>
      <c r="AF237" s="254"/>
      <c r="AG237" s="254"/>
      <c r="AH237" s="254"/>
      <c r="AI237" s="254"/>
      <c r="AJ237" s="254"/>
      <c r="AK237" s="254"/>
      <c r="AL237" s="254"/>
      <c r="AM237" s="254"/>
      <c r="AN237" s="254"/>
      <c r="AO237" s="254"/>
      <c r="AP237" s="254"/>
      <c r="AQ237" s="254"/>
      <c r="AR237" s="254"/>
      <c r="AS237" s="254"/>
      <c r="AT237" s="254"/>
      <c r="AU237" s="254"/>
      <c r="AV237" s="254"/>
      <c r="AW237" s="254"/>
      <c r="AX237" s="254"/>
      <c r="AY237" s="254"/>
      <c r="AZ237" s="254"/>
      <c r="BA237" s="254"/>
      <c r="BB237" s="254"/>
      <c r="BC237" s="254"/>
      <c r="BD237" s="254"/>
      <c r="BE237" s="254"/>
      <c r="BF237" s="254"/>
    </row>
    <row r="238" spans="2:58" x14ac:dyDescent="0.2">
      <c r="B238" s="236"/>
      <c r="C238" s="236" t="s">
        <v>135</v>
      </c>
      <c r="D238" s="241" t="s">
        <v>756</v>
      </c>
      <c r="E238" s="236" t="s">
        <v>136</v>
      </c>
      <c r="F238" s="236" t="s">
        <v>254</v>
      </c>
      <c r="G238" s="236" t="s">
        <v>279</v>
      </c>
      <c r="H238" s="236" t="s">
        <v>135</v>
      </c>
      <c r="I238" s="236" t="s">
        <v>366</v>
      </c>
      <c r="J238" s="236" t="s">
        <v>366</v>
      </c>
      <c r="K238" s="236" t="s">
        <v>275</v>
      </c>
      <c r="L238" s="236" t="s">
        <v>276</v>
      </c>
      <c r="M238" s="236" t="s">
        <v>138</v>
      </c>
      <c r="N238" s="255"/>
      <c r="O238" s="256">
        <v>4.4937612618754924E-2</v>
      </c>
      <c r="P238" s="235" t="s">
        <v>277</v>
      </c>
      <c r="Q238" s="236" t="s">
        <v>278</v>
      </c>
      <c r="R238" s="254"/>
      <c r="S238" s="254"/>
      <c r="T238" s="254"/>
      <c r="U238" s="254"/>
      <c r="V238" s="254"/>
      <c r="W238" s="254"/>
      <c r="X238" s="254"/>
      <c r="Y238" s="254"/>
      <c r="Z238" s="254"/>
      <c r="AA238" s="254"/>
      <c r="AB238" s="254"/>
      <c r="AC238" s="254"/>
      <c r="AD238" s="254"/>
      <c r="AE238" s="254"/>
      <c r="AF238" s="254"/>
      <c r="AG238" s="254"/>
      <c r="AH238" s="254"/>
      <c r="AI238" s="254"/>
      <c r="AJ238" s="254"/>
      <c r="AK238" s="254"/>
      <c r="AL238" s="254"/>
      <c r="AM238" s="254"/>
      <c r="AN238" s="254"/>
      <c r="AO238" s="254"/>
      <c r="AP238" s="254"/>
      <c r="AQ238" s="254"/>
      <c r="AR238" s="254"/>
      <c r="AS238" s="254"/>
      <c r="AT238" s="254"/>
      <c r="AU238" s="254"/>
      <c r="AV238" s="254"/>
      <c r="AW238" s="254"/>
      <c r="AX238" s="254"/>
      <c r="AY238" s="254"/>
      <c r="AZ238" s="254"/>
      <c r="BA238" s="254"/>
      <c r="BB238" s="254"/>
      <c r="BC238" s="254"/>
      <c r="BD238" s="254"/>
      <c r="BE238" s="254"/>
      <c r="BF238" s="254"/>
    </row>
    <row r="239" spans="2:58" x14ac:dyDescent="0.2">
      <c r="B239" s="236"/>
      <c r="C239" s="236" t="s">
        <v>135</v>
      </c>
      <c r="D239" s="241" t="s">
        <v>757</v>
      </c>
      <c r="E239" s="236" t="s">
        <v>136</v>
      </c>
      <c r="F239" s="236" t="s">
        <v>254</v>
      </c>
      <c r="G239" s="236" t="s">
        <v>279</v>
      </c>
      <c r="H239" s="236" t="s">
        <v>135</v>
      </c>
      <c r="I239" s="236" t="s">
        <v>366</v>
      </c>
      <c r="J239" s="236" t="s">
        <v>366</v>
      </c>
      <c r="K239" s="236" t="s">
        <v>275</v>
      </c>
      <c r="L239" s="236" t="s">
        <v>276</v>
      </c>
      <c r="M239" s="236" t="s">
        <v>138</v>
      </c>
      <c r="N239" s="255"/>
      <c r="O239" s="256">
        <v>7.671038035353607E-2</v>
      </c>
      <c r="P239" s="235" t="s">
        <v>277</v>
      </c>
      <c r="Q239" s="236" t="s">
        <v>278</v>
      </c>
      <c r="R239" s="254"/>
      <c r="S239" s="254"/>
      <c r="T239" s="254"/>
      <c r="U239" s="254"/>
      <c r="V239" s="254"/>
      <c r="W239" s="254"/>
      <c r="X239" s="254"/>
      <c r="Y239" s="254"/>
      <c r="Z239" s="254"/>
      <c r="AA239" s="254"/>
      <c r="AB239" s="254"/>
      <c r="AC239" s="254"/>
      <c r="AD239" s="254"/>
      <c r="AE239" s="254"/>
      <c r="AF239" s="254"/>
      <c r="AG239" s="254"/>
      <c r="AH239" s="254"/>
      <c r="AI239" s="254"/>
      <c r="AJ239" s="254"/>
      <c r="AK239" s="254"/>
      <c r="AL239" s="254"/>
      <c r="AM239" s="254"/>
      <c r="AN239" s="254"/>
      <c r="AO239" s="254"/>
      <c r="AP239" s="254"/>
      <c r="AQ239" s="254"/>
      <c r="AR239" s="254"/>
      <c r="AS239" s="254"/>
      <c r="AT239" s="254"/>
      <c r="AU239" s="254"/>
      <c r="AV239" s="254"/>
      <c r="AW239" s="254"/>
      <c r="AX239" s="254"/>
      <c r="AY239" s="254"/>
      <c r="AZ239" s="254"/>
      <c r="BA239" s="254"/>
      <c r="BB239" s="254"/>
      <c r="BC239" s="254"/>
      <c r="BD239" s="254"/>
      <c r="BE239" s="254"/>
      <c r="BF239" s="254"/>
    </row>
    <row r="240" spans="2:58" x14ac:dyDescent="0.2">
      <c r="B240" s="236"/>
      <c r="C240" s="236" t="s">
        <v>135</v>
      </c>
      <c r="D240" s="241" t="s">
        <v>758</v>
      </c>
      <c r="E240" s="236" t="s">
        <v>136</v>
      </c>
      <c r="F240" s="236" t="s">
        <v>254</v>
      </c>
      <c r="G240" s="236" t="s">
        <v>279</v>
      </c>
      <c r="H240" s="236" t="s">
        <v>135</v>
      </c>
      <c r="I240" s="236" t="s">
        <v>366</v>
      </c>
      <c r="J240" s="236" t="s">
        <v>366</v>
      </c>
      <c r="K240" s="236" t="s">
        <v>275</v>
      </c>
      <c r="L240" s="236" t="s">
        <v>276</v>
      </c>
      <c r="M240" s="236" t="s">
        <v>138</v>
      </c>
      <c r="N240" s="255"/>
      <c r="O240" s="256">
        <v>4.0475282762380806E-2</v>
      </c>
      <c r="P240" s="235" t="s">
        <v>277</v>
      </c>
      <c r="Q240" s="236" t="s">
        <v>278</v>
      </c>
      <c r="R240" s="254"/>
      <c r="S240" s="254"/>
      <c r="T240" s="254"/>
      <c r="U240" s="254"/>
      <c r="V240" s="254"/>
      <c r="W240" s="254"/>
      <c r="X240" s="254"/>
      <c r="Y240" s="254"/>
      <c r="Z240" s="254"/>
      <c r="AA240" s="254"/>
      <c r="AB240" s="254"/>
      <c r="AC240" s="254"/>
      <c r="AD240" s="254"/>
      <c r="AE240" s="254"/>
      <c r="AF240" s="254"/>
      <c r="AG240" s="254"/>
      <c r="AH240" s="254"/>
      <c r="AI240" s="254"/>
      <c r="AJ240" s="254"/>
      <c r="AK240" s="254"/>
      <c r="AL240" s="254"/>
      <c r="AM240" s="254"/>
      <c r="AN240" s="254"/>
      <c r="AO240" s="254"/>
      <c r="AP240" s="254"/>
      <c r="AQ240" s="254"/>
      <c r="AR240" s="254"/>
      <c r="AS240" s="254"/>
      <c r="AT240" s="254"/>
      <c r="AU240" s="254"/>
      <c r="AV240" s="254"/>
      <c r="AW240" s="254"/>
      <c r="AX240" s="254"/>
      <c r="AY240" s="254"/>
      <c r="AZ240" s="254"/>
      <c r="BA240" s="254"/>
      <c r="BB240" s="254"/>
      <c r="BC240" s="254"/>
      <c r="BD240" s="254"/>
      <c r="BE240" s="254"/>
      <c r="BF240" s="254"/>
    </row>
    <row r="241" spans="2:58" x14ac:dyDescent="0.2">
      <c r="B241" s="236">
        <v>35</v>
      </c>
      <c r="C241" s="236" t="s">
        <v>135</v>
      </c>
      <c r="D241" s="238" t="s">
        <v>752</v>
      </c>
      <c r="E241" s="236" t="s">
        <v>136</v>
      </c>
      <c r="F241" s="236" t="s">
        <v>254</v>
      </c>
      <c r="G241" s="236" t="s">
        <v>367</v>
      </c>
      <c r="H241" s="236" t="s">
        <v>368</v>
      </c>
      <c r="I241" s="236" t="s">
        <v>369</v>
      </c>
      <c r="J241" s="236" t="s">
        <v>369</v>
      </c>
      <c r="K241" s="236" t="s">
        <v>275</v>
      </c>
      <c r="L241" s="236" t="s">
        <v>370</v>
      </c>
      <c r="M241" s="236" t="s">
        <v>138</v>
      </c>
      <c r="N241" s="255" t="e">
        <f>O248*$N$563</f>
        <v>#REF!</v>
      </c>
      <c r="O241" s="256">
        <v>0</v>
      </c>
      <c r="P241" s="235" t="s">
        <v>277</v>
      </c>
      <c r="Q241" s="236" t="s">
        <v>278</v>
      </c>
      <c r="R241" s="254"/>
      <c r="S241" s="254"/>
      <c r="T241" s="254"/>
      <c r="U241" s="254"/>
      <c r="V241" s="254"/>
      <c r="W241" s="254"/>
      <c r="X241" s="254"/>
      <c r="Y241" s="254"/>
      <c r="Z241" s="254"/>
      <c r="AA241" s="254"/>
      <c r="AB241" s="254"/>
      <c r="AC241" s="254"/>
      <c r="AD241" s="254"/>
      <c r="AE241" s="254"/>
      <c r="AF241" s="254"/>
      <c r="AG241" s="254"/>
      <c r="AH241" s="254"/>
      <c r="AI241" s="254"/>
      <c r="AJ241" s="254"/>
      <c r="AK241" s="254"/>
      <c r="AL241" s="254"/>
      <c r="AM241" s="254"/>
      <c r="AN241" s="254"/>
      <c r="AO241" s="254"/>
      <c r="AP241" s="254"/>
      <c r="AQ241" s="254"/>
      <c r="AR241" s="254"/>
      <c r="AS241" s="254"/>
      <c r="AT241" s="254"/>
      <c r="AU241" s="254"/>
      <c r="AV241" s="254"/>
      <c r="AW241" s="254"/>
      <c r="AX241" s="254"/>
      <c r="AY241" s="254"/>
      <c r="AZ241" s="254"/>
      <c r="BA241" s="254"/>
      <c r="BB241" s="254"/>
      <c r="BC241" s="254"/>
      <c r="BD241" s="254"/>
      <c r="BE241" s="254"/>
      <c r="BF241" s="254"/>
    </row>
    <row r="242" spans="2:58" x14ac:dyDescent="0.2">
      <c r="B242" s="236"/>
      <c r="C242" s="236" t="s">
        <v>135</v>
      </c>
      <c r="D242" s="241" t="s">
        <v>753</v>
      </c>
      <c r="E242" s="236" t="s">
        <v>136</v>
      </c>
      <c r="F242" s="236" t="s">
        <v>254</v>
      </c>
      <c r="G242" s="236" t="s">
        <v>367</v>
      </c>
      <c r="H242" s="236" t="s">
        <v>368</v>
      </c>
      <c r="I242" s="236" t="s">
        <v>369</v>
      </c>
      <c r="J242" s="236" t="s">
        <v>369</v>
      </c>
      <c r="K242" s="236" t="s">
        <v>275</v>
      </c>
      <c r="L242" s="236" t="s">
        <v>370</v>
      </c>
      <c r="M242" s="236" t="s">
        <v>138</v>
      </c>
      <c r="N242" s="255"/>
      <c r="O242" s="256">
        <v>4.911418942436724E-3</v>
      </c>
      <c r="P242" s="235" t="s">
        <v>277</v>
      </c>
      <c r="Q242" s="236" t="s">
        <v>278</v>
      </c>
      <c r="R242" s="254"/>
      <c r="S242" s="254"/>
      <c r="T242" s="254"/>
      <c r="U242" s="254"/>
      <c r="V242" s="254"/>
      <c r="W242" s="254"/>
      <c r="X242" s="254"/>
      <c r="Y242" s="254"/>
      <c r="Z242" s="254"/>
      <c r="AA242" s="254"/>
      <c r="AB242" s="254"/>
      <c r="AC242" s="254"/>
      <c r="AD242" s="254"/>
      <c r="AE242" s="254"/>
      <c r="AF242" s="254"/>
      <c r="AG242" s="254"/>
      <c r="AH242" s="254"/>
      <c r="AI242" s="254"/>
      <c r="AJ242" s="254"/>
      <c r="AK242" s="254"/>
      <c r="AL242" s="254"/>
      <c r="AM242" s="254"/>
      <c r="AN242" s="254"/>
      <c r="AO242" s="254"/>
      <c r="AP242" s="254"/>
      <c r="AQ242" s="254"/>
      <c r="AR242" s="254"/>
      <c r="AS242" s="254"/>
      <c r="AT242" s="254"/>
      <c r="AU242" s="254"/>
      <c r="AV242" s="254"/>
      <c r="AW242" s="254"/>
      <c r="AX242" s="254"/>
      <c r="AY242" s="254"/>
      <c r="AZ242" s="254"/>
      <c r="BA242" s="254"/>
      <c r="BB242" s="254"/>
      <c r="BC242" s="254"/>
      <c r="BD242" s="254"/>
      <c r="BE242" s="254"/>
      <c r="BF242" s="254"/>
    </row>
    <row r="243" spans="2:58" x14ac:dyDescent="0.2">
      <c r="B243" s="236"/>
      <c r="C243" s="236" t="s">
        <v>135</v>
      </c>
      <c r="D243" s="241" t="s">
        <v>754</v>
      </c>
      <c r="E243" s="236" t="s">
        <v>136</v>
      </c>
      <c r="F243" s="236" t="s">
        <v>254</v>
      </c>
      <c r="G243" s="236" t="s">
        <v>367</v>
      </c>
      <c r="H243" s="236" t="s">
        <v>368</v>
      </c>
      <c r="I243" s="236" t="s">
        <v>369</v>
      </c>
      <c r="J243" s="236" t="s">
        <v>369</v>
      </c>
      <c r="K243" s="236" t="s">
        <v>275</v>
      </c>
      <c r="L243" s="236" t="s">
        <v>370</v>
      </c>
      <c r="M243" s="236"/>
      <c r="N243" s="255"/>
      <c r="O243" s="256">
        <v>0</v>
      </c>
      <c r="P243" s="235" t="s">
        <v>277</v>
      </c>
      <c r="Q243" s="236" t="s">
        <v>278</v>
      </c>
      <c r="R243" s="254"/>
      <c r="S243" s="254"/>
      <c r="T243" s="254"/>
      <c r="U243" s="254"/>
      <c r="V243" s="254"/>
      <c r="W243" s="254"/>
      <c r="X243" s="254"/>
      <c r="Y243" s="254"/>
      <c r="Z243" s="254"/>
      <c r="AA243" s="254"/>
      <c r="AB243" s="254"/>
      <c r="AC243" s="254"/>
      <c r="AD243" s="254"/>
      <c r="AE243" s="254"/>
      <c r="AF243" s="254"/>
      <c r="AG243" s="254"/>
      <c r="AH243" s="254"/>
      <c r="AI243" s="254"/>
      <c r="AJ243" s="254"/>
      <c r="AK243" s="254"/>
      <c r="AL243" s="254"/>
      <c r="AM243" s="254"/>
      <c r="AN243" s="254"/>
      <c r="AO243" s="254"/>
      <c r="AP243" s="254"/>
      <c r="AQ243" s="254"/>
      <c r="AR243" s="254"/>
      <c r="AS243" s="254"/>
      <c r="AT243" s="254"/>
      <c r="AU243" s="254"/>
      <c r="AV243" s="254"/>
      <c r="AW243" s="254"/>
      <c r="AX243" s="254"/>
      <c r="AY243" s="254"/>
      <c r="AZ243" s="254"/>
      <c r="BA243" s="254"/>
      <c r="BB243" s="254"/>
      <c r="BC243" s="254"/>
      <c r="BD243" s="254"/>
      <c r="BE243" s="254"/>
      <c r="BF243" s="254"/>
    </row>
    <row r="244" spans="2:58" x14ac:dyDescent="0.2">
      <c r="B244" s="236"/>
      <c r="C244" s="236" t="s">
        <v>135</v>
      </c>
      <c r="D244" s="241" t="s">
        <v>755</v>
      </c>
      <c r="E244" s="236" t="s">
        <v>136</v>
      </c>
      <c r="F244" s="236" t="s">
        <v>254</v>
      </c>
      <c r="G244" s="236" t="s">
        <v>367</v>
      </c>
      <c r="H244" s="236" t="s">
        <v>368</v>
      </c>
      <c r="I244" s="236" t="s">
        <v>369</v>
      </c>
      <c r="J244" s="236" t="s">
        <v>369</v>
      </c>
      <c r="K244" s="236" t="s">
        <v>275</v>
      </c>
      <c r="L244" s="236" t="s">
        <v>370</v>
      </c>
      <c r="M244" s="236"/>
      <c r="N244" s="255"/>
      <c r="O244" s="256">
        <v>0</v>
      </c>
      <c r="P244" s="235" t="s">
        <v>277</v>
      </c>
      <c r="Q244" s="236" t="s">
        <v>278</v>
      </c>
      <c r="R244" s="254"/>
      <c r="S244" s="254"/>
      <c r="T244" s="254"/>
      <c r="U244" s="254"/>
      <c r="V244" s="254"/>
      <c r="W244" s="254"/>
      <c r="X244" s="254"/>
      <c r="Y244" s="254"/>
      <c r="Z244" s="254"/>
      <c r="AA244" s="254"/>
      <c r="AB244" s="254"/>
      <c r="AC244" s="254"/>
      <c r="AD244" s="254"/>
      <c r="AE244" s="254"/>
      <c r="AF244" s="254"/>
      <c r="AG244" s="254"/>
      <c r="AH244" s="254"/>
      <c r="AI244" s="254"/>
      <c r="AJ244" s="254"/>
      <c r="AK244" s="254"/>
      <c r="AL244" s="254"/>
      <c r="AM244" s="254"/>
      <c r="AN244" s="254"/>
      <c r="AO244" s="254"/>
      <c r="AP244" s="254"/>
      <c r="AQ244" s="254"/>
      <c r="AR244" s="254"/>
      <c r="AS244" s="254"/>
      <c r="AT244" s="254"/>
      <c r="AU244" s="254"/>
      <c r="AV244" s="254"/>
      <c r="AW244" s="254"/>
      <c r="AX244" s="254"/>
      <c r="AY244" s="254"/>
      <c r="AZ244" s="254"/>
      <c r="BA244" s="254"/>
      <c r="BB244" s="254"/>
      <c r="BC244" s="254"/>
      <c r="BD244" s="254"/>
      <c r="BE244" s="254"/>
      <c r="BF244" s="254"/>
    </row>
    <row r="245" spans="2:58" x14ac:dyDescent="0.2">
      <c r="B245" s="236"/>
      <c r="C245" s="236" t="s">
        <v>135</v>
      </c>
      <c r="D245" s="241" t="s">
        <v>756</v>
      </c>
      <c r="E245" s="236" t="s">
        <v>136</v>
      </c>
      <c r="F245" s="236" t="s">
        <v>254</v>
      </c>
      <c r="G245" s="236" t="s">
        <v>367</v>
      </c>
      <c r="H245" s="236" t="s">
        <v>368</v>
      </c>
      <c r="I245" s="236" t="s">
        <v>369</v>
      </c>
      <c r="J245" s="236" t="s">
        <v>369</v>
      </c>
      <c r="K245" s="236" t="s">
        <v>275</v>
      </c>
      <c r="L245" s="236" t="s">
        <v>370</v>
      </c>
      <c r="M245" s="236"/>
      <c r="N245" s="255"/>
      <c r="O245" s="256">
        <v>0</v>
      </c>
      <c r="P245" s="235" t="s">
        <v>277</v>
      </c>
      <c r="Q245" s="236" t="s">
        <v>278</v>
      </c>
      <c r="R245" s="254"/>
      <c r="S245" s="254"/>
      <c r="T245" s="254"/>
      <c r="U245" s="254"/>
      <c r="V245" s="254"/>
      <c r="W245" s="254"/>
      <c r="X245" s="254"/>
      <c r="Y245" s="254"/>
      <c r="Z245" s="254"/>
      <c r="AA245" s="254"/>
      <c r="AB245" s="254"/>
      <c r="AC245" s="254"/>
      <c r="AD245" s="254"/>
      <c r="AE245" s="254"/>
      <c r="AF245" s="254"/>
      <c r="AG245" s="254"/>
      <c r="AH245" s="254"/>
      <c r="AI245" s="254"/>
      <c r="AJ245" s="254"/>
      <c r="AK245" s="254"/>
      <c r="AL245" s="254"/>
      <c r="AM245" s="254"/>
      <c r="AN245" s="254"/>
      <c r="AO245" s="254"/>
      <c r="AP245" s="254"/>
      <c r="AQ245" s="254"/>
      <c r="AR245" s="254"/>
      <c r="AS245" s="254"/>
      <c r="AT245" s="254"/>
      <c r="AU245" s="254"/>
      <c r="AV245" s="254"/>
      <c r="AW245" s="254"/>
      <c r="AX245" s="254"/>
      <c r="AY245" s="254"/>
      <c r="AZ245" s="254"/>
      <c r="BA245" s="254"/>
      <c r="BB245" s="254"/>
      <c r="BC245" s="254"/>
      <c r="BD245" s="254"/>
      <c r="BE245" s="254"/>
      <c r="BF245" s="254"/>
    </row>
    <row r="246" spans="2:58" x14ac:dyDescent="0.2">
      <c r="B246" s="236"/>
      <c r="C246" s="236" t="s">
        <v>135</v>
      </c>
      <c r="D246" s="241" t="s">
        <v>757</v>
      </c>
      <c r="E246" s="236" t="s">
        <v>136</v>
      </c>
      <c r="F246" s="236" t="s">
        <v>254</v>
      </c>
      <c r="G246" s="236" t="s">
        <v>367</v>
      </c>
      <c r="H246" s="236" t="s">
        <v>368</v>
      </c>
      <c r="I246" s="236" t="s">
        <v>369</v>
      </c>
      <c r="J246" s="236" t="s">
        <v>369</v>
      </c>
      <c r="K246" s="236" t="s">
        <v>275</v>
      </c>
      <c r="L246" s="236" t="s">
        <v>370</v>
      </c>
      <c r="M246" s="236"/>
      <c r="N246" s="255"/>
      <c r="O246" s="256">
        <v>4.6460674233432765E-3</v>
      </c>
      <c r="P246" s="235" t="s">
        <v>277</v>
      </c>
      <c r="Q246" s="236" t="s">
        <v>278</v>
      </c>
      <c r="R246" s="254"/>
      <c r="S246" s="254"/>
      <c r="T246" s="254"/>
      <c r="U246" s="254"/>
      <c r="V246" s="254"/>
      <c r="W246" s="254"/>
      <c r="X246" s="254"/>
      <c r="Y246" s="254"/>
      <c r="Z246" s="254"/>
      <c r="AA246" s="254"/>
      <c r="AB246" s="254"/>
      <c r="AC246" s="254"/>
      <c r="AD246" s="254"/>
      <c r="AE246" s="254"/>
      <c r="AF246" s="254"/>
      <c r="AG246" s="254"/>
      <c r="AH246" s="254"/>
      <c r="AI246" s="254"/>
      <c r="AJ246" s="254"/>
      <c r="AK246" s="254"/>
      <c r="AL246" s="254"/>
      <c r="AM246" s="254"/>
      <c r="AN246" s="254"/>
      <c r="AO246" s="254"/>
      <c r="AP246" s="254"/>
      <c r="AQ246" s="254"/>
      <c r="AR246" s="254"/>
      <c r="AS246" s="254"/>
      <c r="AT246" s="254"/>
      <c r="AU246" s="254"/>
      <c r="AV246" s="254"/>
      <c r="AW246" s="254"/>
      <c r="AX246" s="254"/>
      <c r="AY246" s="254"/>
      <c r="AZ246" s="254"/>
      <c r="BA246" s="254"/>
      <c r="BB246" s="254"/>
      <c r="BC246" s="254"/>
      <c r="BD246" s="254"/>
      <c r="BE246" s="254"/>
      <c r="BF246" s="254"/>
    </row>
    <row r="247" spans="2:58" x14ac:dyDescent="0.2">
      <c r="B247" s="236"/>
      <c r="C247" s="236" t="s">
        <v>135</v>
      </c>
      <c r="D247" s="241" t="s">
        <v>758</v>
      </c>
      <c r="E247" s="236" t="s">
        <v>136</v>
      </c>
      <c r="F247" s="236" t="s">
        <v>254</v>
      </c>
      <c r="G247" s="236" t="s">
        <v>367</v>
      </c>
      <c r="H247" s="236" t="s">
        <v>368</v>
      </c>
      <c r="I247" s="236" t="s">
        <v>369</v>
      </c>
      <c r="J247" s="236" t="s">
        <v>369</v>
      </c>
      <c r="K247" s="236" t="s">
        <v>275</v>
      </c>
      <c r="L247" s="236" t="s">
        <v>370</v>
      </c>
      <c r="M247" s="236"/>
      <c r="N247" s="255"/>
      <c r="O247" s="256">
        <v>0</v>
      </c>
      <c r="P247" s="235" t="s">
        <v>277</v>
      </c>
      <c r="Q247" s="236" t="s">
        <v>278</v>
      </c>
      <c r="R247" s="254"/>
      <c r="S247" s="254"/>
      <c r="T247" s="254"/>
      <c r="U247" s="254"/>
      <c r="V247" s="254"/>
      <c r="W247" s="254"/>
      <c r="X247" s="254"/>
      <c r="Y247" s="254"/>
      <c r="Z247" s="254"/>
      <c r="AA247" s="254"/>
      <c r="AB247" s="254"/>
      <c r="AC247" s="254"/>
      <c r="AD247" s="254"/>
      <c r="AE247" s="254"/>
      <c r="AF247" s="254"/>
      <c r="AG247" s="254"/>
      <c r="AH247" s="254"/>
      <c r="AI247" s="254"/>
      <c r="AJ247" s="254"/>
      <c r="AK247" s="254"/>
      <c r="AL247" s="254"/>
      <c r="AM247" s="254"/>
      <c r="AN247" s="254"/>
      <c r="AO247" s="254"/>
      <c r="AP247" s="254"/>
      <c r="AQ247" s="254"/>
      <c r="AR247" s="254"/>
      <c r="AS247" s="254"/>
      <c r="AT247" s="254"/>
      <c r="AU247" s="254"/>
      <c r="AV247" s="254"/>
      <c r="AW247" s="254"/>
      <c r="AX247" s="254"/>
      <c r="AY247" s="254"/>
      <c r="AZ247" s="254"/>
      <c r="BA247" s="254"/>
      <c r="BB247" s="254"/>
      <c r="BC247" s="254"/>
      <c r="BD247" s="254"/>
      <c r="BE247" s="254"/>
      <c r="BF247" s="254"/>
    </row>
    <row r="248" spans="2:58" s="272" customFormat="1" x14ac:dyDescent="0.2">
      <c r="B248" s="267">
        <v>36</v>
      </c>
      <c r="C248" s="267" t="s">
        <v>135</v>
      </c>
      <c r="D248" s="261" t="s">
        <v>752</v>
      </c>
      <c r="E248" s="267" t="s">
        <v>136</v>
      </c>
      <c r="F248" s="267" t="s">
        <v>254</v>
      </c>
      <c r="G248" s="267" t="s">
        <v>310</v>
      </c>
      <c r="H248" s="267" t="s">
        <v>135</v>
      </c>
      <c r="I248" s="267" t="s">
        <v>371</v>
      </c>
      <c r="J248" s="267" t="s">
        <v>371</v>
      </c>
      <c r="K248" s="267" t="s">
        <v>312</v>
      </c>
      <c r="L248" s="267" t="s">
        <v>276</v>
      </c>
      <c r="M248" s="267" t="s">
        <v>138</v>
      </c>
      <c r="N248" s="268" t="e">
        <f>O255*$N$563</f>
        <v>#REF!</v>
      </c>
      <c r="O248" s="269">
        <v>9.3407136879914282E-3</v>
      </c>
      <c r="P248" s="270" t="s">
        <v>277</v>
      </c>
      <c r="Q248" s="267" t="s">
        <v>278</v>
      </c>
      <c r="R248" s="271"/>
      <c r="S248" s="271"/>
      <c r="T248" s="271"/>
      <c r="U248" s="271"/>
      <c r="V248" s="271"/>
      <c r="W248" s="271"/>
      <c r="X248" s="271"/>
      <c r="Y248" s="271"/>
      <c r="Z248" s="271"/>
      <c r="AA248" s="271"/>
      <c r="AB248" s="271"/>
      <c r="AC248" s="271"/>
      <c r="AD248" s="271"/>
      <c r="AE248" s="271"/>
      <c r="AF248" s="271"/>
      <c r="AG248" s="271"/>
      <c r="AH248" s="271"/>
      <c r="AI248" s="271"/>
      <c r="AJ248" s="271"/>
      <c r="AK248" s="271"/>
      <c r="AL248" s="271"/>
      <c r="AM248" s="271"/>
      <c r="AN248" s="271"/>
      <c r="AO248" s="271"/>
      <c r="AP248" s="271"/>
      <c r="AQ248" s="271"/>
      <c r="AR248" s="271"/>
      <c r="AS248" s="271"/>
      <c r="AT248" s="271"/>
      <c r="AU248" s="271"/>
      <c r="AV248" s="271"/>
      <c r="AW248" s="271"/>
      <c r="AX248" s="271"/>
      <c r="AY248" s="271"/>
      <c r="AZ248" s="271"/>
      <c r="BA248" s="271"/>
      <c r="BB248" s="271"/>
      <c r="BC248" s="271"/>
      <c r="BD248" s="271"/>
      <c r="BE248" s="271"/>
      <c r="BF248" s="271"/>
    </row>
    <row r="249" spans="2:58" x14ac:dyDescent="0.2">
      <c r="B249" s="236"/>
      <c r="C249" s="236" t="s">
        <v>135</v>
      </c>
      <c r="D249" s="241" t="s">
        <v>753</v>
      </c>
      <c r="E249" s="236" t="s">
        <v>136</v>
      </c>
      <c r="F249" s="236" t="s">
        <v>254</v>
      </c>
      <c r="G249" s="236" t="s">
        <v>310</v>
      </c>
      <c r="H249" s="236" t="s">
        <v>135</v>
      </c>
      <c r="I249" s="236" t="s">
        <v>371</v>
      </c>
      <c r="J249" s="236" t="s">
        <v>371</v>
      </c>
      <c r="K249" s="236" t="s">
        <v>312</v>
      </c>
      <c r="L249" s="236" t="s">
        <v>276</v>
      </c>
      <c r="M249" s="236" t="s">
        <v>138</v>
      </c>
      <c r="N249" s="255"/>
      <c r="O249" s="256">
        <v>3.2613344698382146E-3</v>
      </c>
      <c r="P249" s="235" t="s">
        <v>277</v>
      </c>
      <c r="Q249" s="236" t="s">
        <v>278</v>
      </c>
      <c r="R249" s="254"/>
      <c r="S249" s="254"/>
      <c r="T249" s="254"/>
      <c r="U249" s="254"/>
      <c r="V249" s="254"/>
      <c r="W249" s="254"/>
      <c r="X249" s="254"/>
      <c r="Y249" s="254"/>
      <c r="Z249" s="254"/>
      <c r="AA249" s="254"/>
      <c r="AB249" s="254"/>
      <c r="AC249" s="254"/>
      <c r="AD249" s="254"/>
      <c r="AE249" s="254"/>
      <c r="AF249" s="254"/>
      <c r="AG249" s="254"/>
      <c r="AH249" s="254"/>
      <c r="AI249" s="254"/>
      <c r="AJ249" s="254"/>
      <c r="AK249" s="254"/>
      <c r="AL249" s="254"/>
      <c r="AM249" s="254"/>
      <c r="AN249" s="254"/>
      <c r="AO249" s="254"/>
      <c r="AP249" s="254"/>
      <c r="AQ249" s="254"/>
      <c r="AR249" s="254"/>
      <c r="AS249" s="254"/>
      <c r="AT249" s="254"/>
      <c r="AU249" s="254"/>
      <c r="AV249" s="254"/>
      <c r="AW249" s="254"/>
      <c r="AX249" s="254"/>
      <c r="AY249" s="254"/>
      <c r="AZ249" s="254"/>
      <c r="BA249" s="254"/>
      <c r="BB249" s="254"/>
      <c r="BC249" s="254"/>
      <c r="BD249" s="254"/>
      <c r="BE249" s="254"/>
      <c r="BF249" s="254"/>
    </row>
    <row r="250" spans="2:58" x14ac:dyDescent="0.2">
      <c r="B250" s="236"/>
      <c r="C250" s="236" t="s">
        <v>135</v>
      </c>
      <c r="D250" s="241" t="s">
        <v>754</v>
      </c>
      <c r="E250" s="236" t="s">
        <v>136</v>
      </c>
      <c r="F250" s="236" t="s">
        <v>254</v>
      </c>
      <c r="G250" s="236" t="s">
        <v>310</v>
      </c>
      <c r="H250" s="236" t="s">
        <v>135</v>
      </c>
      <c r="I250" s="236" t="s">
        <v>371</v>
      </c>
      <c r="J250" s="236" t="s">
        <v>371</v>
      </c>
      <c r="K250" s="236" t="s">
        <v>312</v>
      </c>
      <c r="L250" s="236" t="s">
        <v>276</v>
      </c>
      <c r="M250" s="236" t="s">
        <v>138</v>
      </c>
      <c r="N250" s="255"/>
      <c r="O250" s="256">
        <v>6.8345210465996127E-3</v>
      </c>
      <c r="P250" s="235" t="s">
        <v>277</v>
      </c>
      <c r="Q250" s="236" t="s">
        <v>278</v>
      </c>
      <c r="R250" s="254"/>
      <c r="S250" s="254"/>
      <c r="T250" s="254"/>
      <c r="U250" s="254"/>
      <c r="V250" s="254"/>
      <c r="W250" s="254"/>
      <c r="X250" s="254"/>
      <c r="Y250" s="254"/>
      <c r="Z250" s="254"/>
      <c r="AA250" s="254"/>
      <c r="AB250" s="254"/>
      <c r="AC250" s="254"/>
      <c r="AD250" s="254"/>
      <c r="AE250" s="254"/>
      <c r="AF250" s="254"/>
      <c r="AG250" s="254"/>
      <c r="AH250" s="254"/>
      <c r="AI250" s="254"/>
      <c r="AJ250" s="254"/>
      <c r="AK250" s="254"/>
      <c r="AL250" s="254"/>
      <c r="AM250" s="254"/>
      <c r="AN250" s="254"/>
      <c r="AO250" s="254"/>
      <c r="AP250" s="254"/>
      <c r="AQ250" s="254"/>
      <c r="AR250" s="254"/>
      <c r="AS250" s="254"/>
      <c r="AT250" s="254"/>
      <c r="AU250" s="254"/>
      <c r="AV250" s="254"/>
      <c r="AW250" s="254"/>
      <c r="AX250" s="254"/>
      <c r="AY250" s="254"/>
      <c r="AZ250" s="254"/>
      <c r="BA250" s="254"/>
      <c r="BB250" s="254"/>
      <c r="BC250" s="254"/>
      <c r="BD250" s="254"/>
      <c r="BE250" s="254"/>
      <c r="BF250" s="254"/>
    </row>
    <row r="251" spans="2:58" x14ac:dyDescent="0.2">
      <c r="B251" s="236"/>
      <c r="C251" s="236" t="s">
        <v>135</v>
      </c>
      <c r="D251" s="241" t="s">
        <v>755</v>
      </c>
      <c r="E251" s="236" t="s">
        <v>136</v>
      </c>
      <c r="F251" s="236" t="s">
        <v>254</v>
      </c>
      <c r="G251" s="236" t="s">
        <v>310</v>
      </c>
      <c r="H251" s="236" t="s">
        <v>135</v>
      </c>
      <c r="I251" s="236" t="s">
        <v>371</v>
      </c>
      <c r="J251" s="236" t="s">
        <v>371</v>
      </c>
      <c r="K251" s="236" t="s">
        <v>312</v>
      </c>
      <c r="L251" s="236" t="s">
        <v>276</v>
      </c>
      <c r="M251" s="236" t="s">
        <v>138</v>
      </c>
      <c r="N251" s="255"/>
      <c r="O251" s="256">
        <v>8.8390797637272203E-5</v>
      </c>
      <c r="P251" s="235" t="s">
        <v>277</v>
      </c>
      <c r="Q251" s="236" t="s">
        <v>278</v>
      </c>
      <c r="R251" s="254"/>
      <c r="S251" s="254"/>
      <c r="T251" s="254"/>
      <c r="U251" s="254"/>
      <c r="V251" s="254"/>
      <c r="W251" s="254"/>
      <c r="X251" s="254"/>
      <c r="Y251" s="254"/>
      <c r="Z251" s="254"/>
      <c r="AA251" s="254"/>
      <c r="AB251" s="254"/>
      <c r="AC251" s="254"/>
      <c r="AD251" s="254"/>
      <c r="AE251" s="254"/>
      <c r="AF251" s="254"/>
      <c r="AG251" s="254"/>
      <c r="AH251" s="254"/>
      <c r="AI251" s="254"/>
      <c r="AJ251" s="254"/>
      <c r="AK251" s="254"/>
      <c r="AL251" s="254"/>
      <c r="AM251" s="254"/>
      <c r="AN251" s="254"/>
      <c r="AO251" s="254"/>
      <c r="AP251" s="254"/>
      <c r="AQ251" s="254"/>
      <c r="AR251" s="254"/>
      <c r="AS251" s="254"/>
      <c r="AT251" s="254"/>
      <c r="AU251" s="254"/>
      <c r="AV251" s="254"/>
      <c r="AW251" s="254"/>
      <c r="AX251" s="254"/>
      <c r="AY251" s="254"/>
      <c r="AZ251" s="254"/>
      <c r="BA251" s="254"/>
      <c r="BB251" s="254"/>
      <c r="BC251" s="254"/>
      <c r="BD251" s="254"/>
      <c r="BE251" s="254"/>
      <c r="BF251" s="254"/>
    </row>
    <row r="252" spans="2:58" x14ac:dyDescent="0.2">
      <c r="B252" s="236"/>
      <c r="C252" s="236" t="s">
        <v>135</v>
      </c>
      <c r="D252" s="241" t="s">
        <v>756</v>
      </c>
      <c r="E252" s="236" t="s">
        <v>136</v>
      </c>
      <c r="F252" s="236" t="s">
        <v>254</v>
      </c>
      <c r="G252" s="236" t="s">
        <v>310</v>
      </c>
      <c r="H252" s="236" t="s">
        <v>135</v>
      </c>
      <c r="I252" s="236" t="s">
        <v>371</v>
      </c>
      <c r="J252" s="236" t="s">
        <v>371</v>
      </c>
      <c r="K252" s="236" t="s">
        <v>312</v>
      </c>
      <c r="L252" s="236" t="s">
        <v>276</v>
      </c>
      <c r="M252" s="236" t="s">
        <v>138</v>
      </c>
      <c r="N252" s="255"/>
      <c r="O252" s="256">
        <v>3.333934026108569E-2</v>
      </c>
      <c r="P252" s="235" t="s">
        <v>277</v>
      </c>
      <c r="Q252" s="236" t="s">
        <v>278</v>
      </c>
      <c r="R252" s="254"/>
      <c r="S252" s="254"/>
      <c r="T252" s="254"/>
      <c r="U252" s="254"/>
      <c r="V252" s="254"/>
      <c r="W252" s="254"/>
      <c r="X252" s="254"/>
      <c r="Y252" s="254"/>
      <c r="Z252" s="254"/>
      <c r="AA252" s="254"/>
      <c r="AB252" s="254"/>
      <c r="AC252" s="254"/>
      <c r="AD252" s="254"/>
      <c r="AE252" s="254"/>
      <c r="AF252" s="254"/>
      <c r="AG252" s="254"/>
      <c r="AH252" s="254"/>
      <c r="AI252" s="254"/>
      <c r="AJ252" s="254"/>
      <c r="AK252" s="254"/>
      <c r="AL252" s="254"/>
      <c r="AM252" s="254"/>
      <c r="AN252" s="254"/>
      <c r="AO252" s="254"/>
      <c r="AP252" s="254"/>
      <c r="AQ252" s="254"/>
      <c r="AR252" s="254"/>
      <c r="AS252" s="254"/>
      <c r="AT252" s="254"/>
      <c r="AU252" s="254"/>
      <c r="AV252" s="254"/>
      <c r="AW252" s="254"/>
      <c r="AX252" s="254"/>
      <c r="AY252" s="254"/>
      <c r="AZ252" s="254"/>
      <c r="BA252" s="254"/>
      <c r="BB252" s="254"/>
      <c r="BC252" s="254"/>
      <c r="BD252" s="254"/>
      <c r="BE252" s="254"/>
      <c r="BF252" s="254"/>
    </row>
    <row r="253" spans="2:58" x14ac:dyDescent="0.2">
      <c r="B253" s="236"/>
      <c r="C253" s="236" t="s">
        <v>135</v>
      </c>
      <c r="D253" s="241" t="s">
        <v>757</v>
      </c>
      <c r="E253" s="236" t="s">
        <v>136</v>
      </c>
      <c r="F253" s="236" t="s">
        <v>254</v>
      </c>
      <c r="G253" s="236" t="s">
        <v>310</v>
      </c>
      <c r="H253" s="236" t="s">
        <v>135</v>
      </c>
      <c r="I253" s="236" t="s">
        <v>371</v>
      </c>
      <c r="J253" s="236" t="s">
        <v>371</v>
      </c>
      <c r="K253" s="236" t="s">
        <v>312</v>
      </c>
      <c r="L253" s="236" t="s">
        <v>276</v>
      </c>
      <c r="M253" s="236" t="s">
        <v>138</v>
      </c>
      <c r="N253" s="255"/>
      <c r="O253" s="256">
        <v>8.8229465656430944E-2</v>
      </c>
      <c r="P253" s="235" t="s">
        <v>277</v>
      </c>
      <c r="Q253" s="236" t="s">
        <v>278</v>
      </c>
      <c r="R253" s="254"/>
      <c r="S253" s="254"/>
      <c r="T253" s="254"/>
      <c r="U253" s="254"/>
      <c r="V253" s="254"/>
      <c r="W253" s="254"/>
      <c r="X253" s="254"/>
      <c r="Y253" s="254"/>
      <c r="Z253" s="254"/>
      <c r="AA253" s="254"/>
      <c r="AB253" s="254"/>
      <c r="AC253" s="254"/>
      <c r="AD253" s="254"/>
      <c r="AE253" s="254"/>
      <c r="AF253" s="254"/>
      <c r="AG253" s="254"/>
      <c r="AH253" s="254"/>
      <c r="AI253" s="254"/>
      <c r="AJ253" s="254"/>
      <c r="AK253" s="254"/>
      <c r="AL253" s="254"/>
      <c r="AM253" s="254"/>
      <c r="AN253" s="254"/>
      <c r="AO253" s="254"/>
      <c r="AP253" s="254"/>
      <c r="AQ253" s="254"/>
      <c r="AR253" s="254"/>
      <c r="AS253" s="254"/>
      <c r="AT253" s="254"/>
      <c r="AU253" s="254"/>
      <c r="AV253" s="254"/>
      <c r="AW253" s="254"/>
      <c r="AX253" s="254"/>
      <c r="AY253" s="254"/>
      <c r="AZ253" s="254"/>
      <c r="BA253" s="254"/>
      <c r="BB253" s="254"/>
      <c r="BC253" s="254"/>
      <c r="BD253" s="254"/>
      <c r="BE253" s="254"/>
      <c r="BF253" s="254"/>
    </row>
    <row r="254" spans="2:58" x14ac:dyDescent="0.2">
      <c r="B254" s="236"/>
      <c r="C254" s="236" t="s">
        <v>135</v>
      </c>
      <c r="D254" s="241" t="s">
        <v>758</v>
      </c>
      <c r="E254" s="236" t="s">
        <v>136</v>
      </c>
      <c r="F254" s="236" t="s">
        <v>254</v>
      </c>
      <c r="G254" s="236" t="s">
        <v>310</v>
      </c>
      <c r="H254" s="236" t="s">
        <v>135</v>
      </c>
      <c r="I254" s="236" t="s">
        <v>371</v>
      </c>
      <c r="J254" s="236" t="s">
        <v>371</v>
      </c>
      <c r="K254" s="236" t="s">
        <v>312</v>
      </c>
      <c r="L254" s="236" t="s">
        <v>276</v>
      </c>
      <c r="M254" s="236" t="s">
        <v>138</v>
      </c>
      <c r="N254" s="255"/>
      <c r="O254" s="256">
        <v>1.773839951552586E-2</v>
      </c>
      <c r="P254" s="235" t="s">
        <v>277</v>
      </c>
      <c r="Q254" s="236" t="s">
        <v>278</v>
      </c>
      <c r="R254" s="254"/>
      <c r="S254" s="254"/>
      <c r="T254" s="254"/>
      <c r="U254" s="254"/>
      <c r="V254" s="254"/>
      <c r="W254" s="254"/>
      <c r="X254" s="254"/>
      <c r="Y254" s="254"/>
      <c r="Z254" s="254"/>
      <c r="AA254" s="254"/>
      <c r="AB254" s="254"/>
      <c r="AC254" s="254"/>
      <c r="AD254" s="254"/>
      <c r="AE254" s="254"/>
      <c r="AF254" s="254"/>
      <c r="AG254" s="254"/>
      <c r="AH254" s="254"/>
      <c r="AI254" s="254"/>
      <c r="AJ254" s="254"/>
      <c r="AK254" s="254"/>
      <c r="AL254" s="254"/>
      <c r="AM254" s="254"/>
      <c r="AN254" s="254"/>
      <c r="AO254" s="254"/>
      <c r="AP254" s="254"/>
      <c r="AQ254" s="254"/>
      <c r="AR254" s="254"/>
      <c r="AS254" s="254"/>
      <c r="AT254" s="254"/>
      <c r="AU254" s="254"/>
      <c r="AV254" s="254"/>
      <c r="AW254" s="254"/>
      <c r="AX254" s="254"/>
      <c r="AY254" s="254"/>
      <c r="AZ254" s="254"/>
      <c r="BA254" s="254"/>
      <c r="BB254" s="254"/>
      <c r="BC254" s="254"/>
      <c r="BD254" s="254"/>
      <c r="BE254" s="254"/>
      <c r="BF254" s="254"/>
    </row>
    <row r="255" spans="2:58" x14ac:dyDescent="0.2">
      <c r="B255" s="236">
        <v>37</v>
      </c>
      <c r="C255" s="236" t="s">
        <v>135</v>
      </c>
      <c r="D255" s="238" t="s">
        <v>752</v>
      </c>
      <c r="E255" s="236" t="s">
        <v>136</v>
      </c>
      <c r="F255" s="236" t="s">
        <v>254</v>
      </c>
      <c r="G255" s="236" t="s">
        <v>372</v>
      </c>
      <c r="H255" s="236" t="s">
        <v>301</v>
      </c>
      <c r="I255" s="236" t="s">
        <v>373</v>
      </c>
      <c r="J255" s="236" t="s">
        <v>373</v>
      </c>
      <c r="K255" s="236" t="s">
        <v>275</v>
      </c>
      <c r="L255" s="236" t="s">
        <v>276</v>
      </c>
      <c r="M255" s="236" t="s">
        <v>138</v>
      </c>
      <c r="N255" s="255" t="e">
        <f>O262*$N$563</f>
        <v>#REF!</v>
      </c>
      <c r="O255" s="256">
        <v>0</v>
      </c>
      <c r="P255" s="235" t="s">
        <v>277</v>
      </c>
      <c r="Q255" s="236" t="s">
        <v>278</v>
      </c>
      <c r="R255" s="254"/>
      <c r="S255" s="254"/>
      <c r="T255" s="254"/>
      <c r="U255" s="254"/>
      <c r="V255" s="254"/>
      <c r="W255" s="254"/>
      <c r="X255" s="254"/>
      <c r="Y255" s="254"/>
      <c r="Z255" s="254"/>
      <c r="AA255" s="254"/>
      <c r="AB255" s="254"/>
      <c r="AC255" s="254"/>
      <c r="AD255" s="254"/>
      <c r="AE255" s="254"/>
      <c r="AF255" s="254"/>
      <c r="AG255" s="254"/>
      <c r="AH255" s="254"/>
      <c r="AI255" s="254"/>
      <c r="AJ255" s="254"/>
      <c r="AK255" s="254"/>
      <c r="AL255" s="254"/>
      <c r="AM255" s="254"/>
      <c r="AN255" s="254"/>
      <c r="AO255" s="254"/>
      <c r="AP255" s="254"/>
      <c r="AQ255" s="254"/>
      <c r="AR255" s="254"/>
      <c r="AS255" s="254"/>
      <c r="AT255" s="254"/>
      <c r="AU255" s="254"/>
      <c r="AV255" s="254"/>
      <c r="AW255" s="254"/>
      <c r="AX255" s="254"/>
      <c r="AY255" s="254"/>
      <c r="AZ255" s="254"/>
      <c r="BA255" s="254"/>
      <c r="BB255" s="254"/>
      <c r="BC255" s="254"/>
      <c r="BD255" s="254"/>
      <c r="BE255" s="254"/>
      <c r="BF255" s="254"/>
    </row>
    <row r="256" spans="2:58" x14ac:dyDescent="0.2">
      <c r="B256" s="236"/>
      <c r="C256" s="236" t="s">
        <v>135</v>
      </c>
      <c r="D256" s="241" t="s">
        <v>753</v>
      </c>
      <c r="E256" s="236" t="s">
        <v>136</v>
      </c>
      <c r="F256" s="236" t="s">
        <v>254</v>
      </c>
      <c r="G256" s="236" t="s">
        <v>372</v>
      </c>
      <c r="H256" s="236" t="s">
        <v>301</v>
      </c>
      <c r="I256" s="236" t="s">
        <v>373</v>
      </c>
      <c r="J256" s="236" t="s">
        <v>373</v>
      </c>
      <c r="K256" s="236" t="s">
        <v>275</v>
      </c>
      <c r="L256" s="236" t="s">
        <v>276</v>
      </c>
      <c r="M256" s="236" t="s">
        <v>138</v>
      </c>
      <c r="N256" s="255"/>
      <c r="O256" s="256">
        <v>0</v>
      </c>
      <c r="P256" s="235" t="s">
        <v>277</v>
      </c>
      <c r="Q256" s="236" t="s">
        <v>278</v>
      </c>
      <c r="R256" s="254"/>
      <c r="S256" s="254"/>
      <c r="T256" s="254"/>
      <c r="U256" s="254"/>
      <c r="V256" s="254"/>
      <c r="W256" s="254"/>
      <c r="X256" s="254"/>
      <c r="Y256" s="254"/>
      <c r="Z256" s="254"/>
      <c r="AA256" s="254"/>
      <c r="AB256" s="254"/>
      <c r="AC256" s="254"/>
      <c r="AD256" s="254"/>
      <c r="AE256" s="254"/>
      <c r="AF256" s="254"/>
      <c r="AG256" s="254"/>
      <c r="AH256" s="254"/>
      <c r="AI256" s="254"/>
      <c r="AJ256" s="254"/>
      <c r="AK256" s="254"/>
      <c r="AL256" s="254"/>
      <c r="AM256" s="254"/>
      <c r="AN256" s="254"/>
      <c r="AO256" s="254"/>
      <c r="AP256" s="254"/>
      <c r="AQ256" s="254"/>
      <c r="AR256" s="254"/>
      <c r="AS256" s="254"/>
      <c r="AT256" s="254"/>
      <c r="AU256" s="254"/>
      <c r="AV256" s="254"/>
      <c r="AW256" s="254"/>
      <c r="AX256" s="254"/>
      <c r="AY256" s="254"/>
      <c r="AZ256" s="254"/>
      <c r="BA256" s="254"/>
      <c r="BB256" s="254"/>
      <c r="BC256" s="254"/>
      <c r="BD256" s="254"/>
      <c r="BE256" s="254"/>
      <c r="BF256" s="254"/>
    </row>
    <row r="257" spans="2:58" x14ac:dyDescent="0.2">
      <c r="B257" s="236"/>
      <c r="C257" s="236" t="s">
        <v>135</v>
      </c>
      <c r="D257" s="241" t="s">
        <v>754</v>
      </c>
      <c r="E257" s="236" t="s">
        <v>136</v>
      </c>
      <c r="F257" s="236" t="s">
        <v>254</v>
      </c>
      <c r="G257" s="236" t="s">
        <v>372</v>
      </c>
      <c r="H257" s="236" t="s">
        <v>301</v>
      </c>
      <c r="I257" s="236" t="s">
        <v>373</v>
      </c>
      <c r="J257" s="236" t="s">
        <v>373</v>
      </c>
      <c r="K257" s="236" t="s">
        <v>275</v>
      </c>
      <c r="L257" s="236" t="s">
        <v>276</v>
      </c>
      <c r="M257" s="236" t="s">
        <v>138</v>
      </c>
      <c r="N257" s="255"/>
      <c r="O257" s="256">
        <v>1.4900845305086364E-3</v>
      </c>
      <c r="P257" s="235" t="s">
        <v>277</v>
      </c>
      <c r="Q257" s="236" t="s">
        <v>278</v>
      </c>
      <c r="R257" s="254"/>
      <c r="S257" s="254"/>
      <c r="T257" s="254"/>
      <c r="U257" s="254"/>
      <c r="V257" s="254"/>
      <c r="W257" s="254"/>
      <c r="X257" s="254"/>
      <c r="Y257" s="254"/>
      <c r="Z257" s="254"/>
      <c r="AA257" s="254"/>
      <c r="AB257" s="254"/>
      <c r="AC257" s="254"/>
      <c r="AD257" s="254"/>
      <c r="AE257" s="254"/>
      <c r="AF257" s="254"/>
      <c r="AG257" s="254"/>
      <c r="AH257" s="254"/>
      <c r="AI257" s="254"/>
      <c r="AJ257" s="254"/>
      <c r="AK257" s="254"/>
      <c r="AL257" s="254"/>
      <c r="AM257" s="254"/>
      <c r="AN257" s="254"/>
      <c r="AO257" s="254"/>
      <c r="AP257" s="254"/>
      <c r="AQ257" s="254"/>
      <c r="AR257" s="254"/>
      <c r="AS257" s="254"/>
      <c r="AT257" s="254"/>
      <c r="AU257" s="254"/>
      <c r="AV257" s="254"/>
      <c r="AW257" s="254"/>
      <c r="AX257" s="254"/>
      <c r="AY257" s="254"/>
      <c r="AZ257" s="254"/>
      <c r="BA257" s="254"/>
      <c r="BB257" s="254"/>
      <c r="BC257" s="254"/>
      <c r="BD257" s="254"/>
      <c r="BE257" s="254"/>
      <c r="BF257" s="254"/>
    </row>
    <row r="258" spans="2:58" x14ac:dyDescent="0.2">
      <c r="B258" s="236"/>
      <c r="C258" s="236" t="s">
        <v>135</v>
      </c>
      <c r="D258" s="241" t="s">
        <v>755</v>
      </c>
      <c r="E258" s="236" t="s">
        <v>136</v>
      </c>
      <c r="F258" s="236" t="s">
        <v>254</v>
      </c>
      <c r="G258" s="236" t="s">
        <v>372</v>
      </c>
      <c r="H258" s="236" t="s">
        <v>301</v>
      </c>
      <c r="I258" s="236" t="s">
        <v>373</v>
      </c>
      <c r="J258" s="236" t="s">
        <v>373</v>
      </c>
      <c r="K258" s="236" t="s">
        <v>275</v>
      </c>
      <c r="L258" s="236" t="s">
        <v>276</v>
      </c>
      <c r="M258" s="236" t="s">
        <v>138</v>
      </c>
      <c r="N258" s="255"/>
      <c r="O258" s="256">
        <v>0</v>
      </c>
      <c r="P258" s="235" t="s">
        <v>277</v>
      </c>
      <c r="Q258" s="236" t="s">
        <v>278</v>
      </c>
      <c r="R258" s="254"/>
      <c r="S258" s="254"/>
      <c r="T258" s="254"/>
      <c r="U258" s="254"/>
      <c r="V258" s="254"/>
      <c r="W258" s="254"/>
      <c r="X258" s="254"/>
      <c r="Y258" s="254"/>
      <c r="Z258" s="254"/>
      <c r="AA258" s="254"/>
      <c r="AB258" s="254"/>
      <c r="AC258" s="254"/>
      <c r="AD258" s="254"/>
      <c r="AE258" s="254"/>
      <c r="AF258" s="254"/>
      <c r="AG258" s="254"/>
      <c r="AH258" s="254"/>
      <c r="AI258" s="254"/>
      <c r="AJ258" s="254"/>
      <c r="AK258" s="254"/>
      <c r="AL258" s="254"/>
      <c r="AM258" s="254"/>
      <c r="AN258" s="254"/>
      <c r="AO258" s="254"/>
      <c r="AP258" s="254"/>
      <c r="AQ258" s="254"/>
      <c r="AR258" s="254"/>
      <c r="AS258" s="254"/>
      <c r="AT258" s="254"/>
      <c r="AU258" s="254"/>
      <c r="AV258" s="254"/>
      <c r="AW258" s="254"/>
      <c r="AX258" s="254"/>
      <c r="AY258" s="254"/>
      <c r="AZ258" s="254"/>
      <c r="BA258" s="254"/>
      <c r="BB258" s="254"/>
      <c r="BC258" s="254"/>
      <c r="BD258" s="254"/>
      <c r="BE258" s="254"/>
      <c r="BF258" s="254"/>
    </row>
    <row r="259" spans="2:58" x14ac:dyDescent="0.2">
      <c r="B259" s="236"/>
      <c r="C259" s="236" t="s">
        <v>135</v>
      </c>
      <c r="D259" s="241" t="s">
        <v>756</v>
      </c>
      <c r="E259" s="236" t="s">
        <v>136</v>
      </c>
      <c r="F259" s="236" t="s">
        <v>254</v>
      </c>
      <c r="G259" s="236" t="s">
        <v>372</v>
      </c>
      <c r="H259" s="236" t="s">
        <v>301</v>
      </c>
      <c r="I259" s="236" t="s">
        <v>373</v>
      </c>
      <c r="J259" s="236" t="s">
        <v>373</v>
      </c>
      <c r="K259" s="236" t="s">
        <v>275</v>
      </c>
      <c r="L259" s="236" t="s">
        <v>276</v>
      </c>
      <c r="M259" s="236" t="s">
        <v>138</v>
      </c>
      <c r="N259" s="255"/>
      <c r="O259" s="256">
        <v>0</v>
      </c>
      <c r="P259" s="235" t="s">
        <v>277</v>
      </c>
      <c r="Q259" s="236" t="s">
        <v>278</v>
      </c>
      <c r="R259" s="254"/>
      <c r="S259" s="254"/>
      <c r="T259" s="254"/>
      <c r="U259" s="254"/>
      <c r="V259" s="254"/>
      <c r="W259" s="254"/>
      <c r="X259" s="254"/>
      <c r="Y259" s="254"/>
      <c r="Z259" s="254"/>
      <c r="AA259" s="254"/>
      <c r="AB259" s="254"/>
      <c r="AC259" s="254"/>
      <c r="AD259" s="254"/>
      <c r="AE259" s="254"/>
      <c r="AF259" s="254"/>
      <c r="AG259" s="254"/>
      <c r="AH259" s="254"/>
      <c r="AI259" s="254"/>
      <c r="AJ259" s="254"/>
      <c r="AK259" s="254"/>
      <c r="AL259" s="254"/>
      <c r="AM259" s="254"/>
      <c r="AN259" s="254"/>
      <c r="AO259" s="254"/>
      <c r="AP259" s="254"/>
      <c r="AQ259" s="254"/>
      <c r="AR259" s="254"/>
      <c r="AS259" s="254"/>
      <c r="AT259" s="254"/>
      <c r="AU259" s="254"/>
      <c r="AV259" s="254"/>
      <c r="AW259" s="254"/>
      <c r="AX259" s="254"/>
      <c r="AY259" s="254"/>
      <c r="AZ259" s="254"/>
      <c r="BA259" s="254"/>
      <c r="BB259" s="254"/>
      <c r="BC259" s="254"/>
      <c r="BD259" s="254"/>
      <c r="BE259" s="254"/>
      <c r="BF259" s="254"/>
    </row>
    <row r="260" spans="2:58" x14ac:dyDescent="0.2">
      <c r="B260" s="236"/>
      <c r="C260" s="236" t="s">
        <v>135</v>
      </c>
      <c r="D260" s="241" t="s">
        <v>757</v>
      </c>
      <c r="E260" s="236" t="s">
        <v>136</v>
      </c>
      <c r="F260" s="236" t="s">
        <v>254</v>
      </c>
      <c r="G260" s="236" t="s">
        <v>372</v>
      </c>
      <c r="H260" s="236" t="s">
        <v>301</v>
      </c>
      <c r="I260" s="236" t="s">
        <v>373</v>
      </c>
      <c r="J260" s="236" t="s">
        <v>373</v>
      </c>
      <c r="K260" s="236" t="s">
        <v>275</v>
      </c>
      <c r="L260" s="236" t="s">
        <v>276</v>
      </c>
      <c r="M260" s="236" t="s">
        <v>138</v>
      </c>
      <c r="N260" s="255"/>
      <c r="O260" s="256">
        <v>0</v>
      </c>
      <c r="P260" s="235" t="s">
        <v>277</v>
      </c>
      <c r="Q260" s="236" t="s">
        <v>278</v>
      </c>
      <c r="R260" s="254"/>
      <c r="S260" s="254"/>
      <c r="T260" s="254"/>
      <c r="U260" s="254"/>
      <c r="V260" s="254"/>
      <c r="W260" s="254"/>
      <c r="X260" s="254"/>
      <c r="Y260" s="254"/>
      <c r="Z260" s="254"/>
      <c r="AA260" s="254"/>
      <c r="AB260" s="254"/>
      <c r="AC260" s="254"/>
      <c r="AD260" s="254"/>
      <c r="AE260" s="254"/>
      <c r="AF260" s="254"/>
      <c r="AG260" s="254"/>
      <c r="AH260" s="254"/>
      <c r="AI260" s="254"/>
      <c r="AJ260" s="254"/>
      <c r="AK260" s="254"/>
      <c r="AL260" s="254"/>
      <c r="AM260" s="254"/>
      <c r="AN260" s="254"/>
      <c r="AO260" s="254"/>
      <c r="AP260" s="254"/>
      <c r="AQ260" s="254"/>
      <c r="AR260" s="254"/>
      <c r="AS260" s="254"/>
      <c r="AT260" s="254"/>
      <c r="AU260" s="254"/>
      <c r="AV260" s="254"/>
      <c r="AW260" s="254"/>
      <c r="AX260" s="254"/>
      <c r="AY260" s="254"/>
      <c r="AZ260" s="254"/>
      <c r="BA260" s="254"/>
      <c r="BB260" s="254"/>
      <c r="BC260" s="254"/>
      <c r="BD260" s="254"/>
      <c r="BE260" s="254"/>
      <c r="BF260" s="254"/>
    </row>
    <row r="261" spans="2:58" x14ac:dyDescent="0.2">
      <c r="B261" s="236"/>
      <c r="C261" s="236" t="s">
        <v>135</v>
      </c>
      <c r="D261" s="241" t="s">
        <v>758</v>
      </c>
      <c r="E261" s="236" t="s">
        <v>136</v>
      </c>
      <c r="F261" s="236" t="s">
        <v>254</v>
      </c>
      <c r="G261" s="236" t="s">
        <v>372</v>
      </c>
      <c r="H261" s="236" t="s">
        <v>301</v>
      </c>
      <c r="I261" s="236" t="s">
        <v>373</v>
      </c>
      <c r="J261" s="236" t="s">
        <v>373</v>
      </c>
      <c r="K261" s="236" t="s">
        <v>275</v>
      </c>
      <c r="L261" s="236" t="s">
        <v>276</v>
      </c>
      <c r="M261" s="236" t="s">
        <v>138</v>
      </c>
      <c r="N261" s="255"/>
      <c r="O261" s="256">
        <v>0</v>
      </c>
      <c r="P261" s="235" t="s">
        <v>277</v>
      </c>
      <c r="Q261" s="236" t="s">
        <v>278</v>
      </c>
      <c r="R261" s="254"/>
      <c r="S261" s="254"/>
      <c r="T261" s="254"/>
      <c r="U261" s="254"/>
      <c r="V261" s="254"/>
      <c r="W261" s="254"/>
      <c r="X261" s="254"/>
      <c r="Y261" s="254"/>
      <c r="Z261" s="254"/>
      <c r="AA261" s="254"/>
      <c r="AB261" s="254"/>
      <c r="AC261" s="254"/>
      <c r="AD261" s="254"/>
      <c r="AE261" s="254"/>
      <c r="AF261" s="254"/>
      <c r="AG261" s="254"/>
      <c r="AH261" s="254"/>
      <c r="AI261" s="254"/>
      <c r="AJ261" s="254"/>
      <c r="AK261" s="254"/>
      <c r="AL261" s="254"/>
      <c r="AM261" s="254"/>
      <c r="AN261" s="254"/>
      <c r="AO261" s="254"/>
      <c r="AP261" s="254"/>
      <c r="AQ261" s="254"/>
      <c r="AR261" s="254"/>
      <c r="AS261" s="254"/>
      <c r="AT261" s="254"/>
      <c r="AU261" s="254"/>
      <c r="AV261" s="254"/>
      <c r="AW261" s="254"/>
      <c r="AX261" s="254"/>
      <c r="AY261" s="254"/>
      <c r="AZ261" s="254"/>
      <c r="BA261" s="254"/>
      <c r="BB261" s="254"/>
      <c r="BC261" s="254"/>
      <c r="BD261" s="254"/>
      <c r="BE261" s="254"/>
      <c r="BF261" s="254"/>
    </row>
    <row r="262" spans="2:58" x14ac:dyDescent="0.2">
      <c r="B262" s="236">
        <v>38</v>
      </c>
      <c r="C262" s="236" t="s">
        <v>135</v>
      </c>
      <c r="D262" s="238" t="s">
        <v>752</v>
      </c>
      <c r="E262" s="236" t="s">
        <v>136</v>
      </c>
      <c r="F262" s="236" t="s">
        <v>254</v>
      </c>
      <c r="G262" s="236" t="s">
        <v>315</v>
      </c>
      <c r="H262" s="236" t="s">
        <v>315</v>
      </c>
      <c r="I262" s="236" t="s">
        <v>374</v>
      </c>
      <c r="J262" s="236" t="s">
        <v>374</v>
      </c>
      <c r="K262" s="236" t="s">
        <v>375</v>
      </c>
      <c r="L262" s="236" t="s">
        <v>318</v>
      </c>
      <c r="M262" s="236" t="s">
        <v>138</v>
      </c>
      <c r="N262" s="255" t="e">
        <f>O269*$N$563</f>
        <v>#REF!</v>
      </c>
      <c r="O262" s="256">
        <v>0</v>
      </c>
      <c r="P262" s="235" t="s">
        <v>277</v>
      </c>
      <c r="Q262" s="236" t="s">
        <v>278</v>
      </c>
      <c r="R262" s="254"/>
      <c r="S262" s="254"/>
      <c r="T262" s="254"/>
      <c r="U262" s="254"/>
      <c r="V262" s="254"/>
      <c r="W262" s="254"/>
      <c r="X262" s="254"/>
      <c r="Y262" s="254"/>
      <c r="Z262" s="254"/>
      <c r="AA262" s="254"/>
      <c r="AB262" s="254"/>
      <c r="AC262" s="254"/>
      <c r="AD262" s="254"/>
      <c r="AE262" s="254"/>
      <c r="AF262" s="254"/>
      <c r="AG262" s="254"/>
      <c r="AH262" s="254"/>
      <c r="AI262" s="254"/>
      <c r="AJ262" s="254"/>
      <c r="AK262" s="254"/>
      <c r="AL262" s="254"/>
      <c r="AM262" s="254"/>
      <c r="AN262" s="254"/>
      <c r="AO262" s="254"/>
      <c r="AP262" s="254"/>
      <c r="AQ262" s="254"/>
      <c r="AR262" s="254"/>
      <c r="AS262" s="254"/>
      <c r="AT262" s="254"/>
      <c r="AU262" s="254"/>
      <c r="AV262" s="254"/>
      <c r="AW262" s="254"/>
      <c r="AX262" s="254"/>
      <c r="AY262" s="254"/>
      <c r="AZ262" s="254"/>
      <c r="BA262" s="254"/>
      <c r="BB262" s="254"/>
      <c r="BC262" s="254"/>
      <c r="BD262" s="254"/>
      <c r="BE262" s="254"/>
      <c r="BF262" s="254"/>
    </row>
    <row r="263" spans="2:58" x14ac:dyDescent="0.2">
      <c r="B263" s="236"/>
      <c r="C263" s="236" t="s">
        <v>135</v>
      </c>
      <c r="D263" s="241" t="s">
        <v>753</v>
      </c>
      <c r="E263" s="236" t="s">
        <v>136</v>
      </c>
      <c r="F263" s="236" t="s">
        <v>254</v>
      </c>
      <c r="G263" s="236" t="s">
        <v>315</v>
      </c>
      <c r="H263" s="236" t="s">
        <v>315</v>
      </c>
      <c r="I263" s="236" t="s">
        <v>374</v>
      </c>
      <c r="J263" s="236" t="s">
        <v>374</v>
      </c>
      <c r="K263" s="236" t="s">
        <v>375</v>
      </c>
      <c r="L263" s="236" t="s">
        <v>318</v>
      </c>
      <c r="M263" s="236" t="s">
        <v>138</v>
      </c>
      <c r="N263" s="255"/>
      <c r="O263" s="256">
        <v>0</v>
      </c>
      <c r="P263" s="235" t="s">
        <v>277</v>
      </c>
      <c r="Q263" s="236" t="s">
        <v>278</v>
      </c>
      <c r="R263" s="254"/>
      <c r="S263" s="254"/>
      <c r="T263" s="254"/>
      <c r="U263" s="254"/>
      <c r="V263" s="254"/>
      <c r="W263" s="254"/>
      <c r="X263" s="254"/>
      <c r="Y263" s="254"/>
      <c r="Z263" s="254"/>
      <c r="AA263" s="254"/>
      <c r="AB263" s="254"/>
      <c r="AC263" s="254"/>
      <c r="AD263" s="254"/>
      <c r="AE263" s="254"/>
      <c r="AF263" s="254"/>
      <c r="AG263" s="254"/>
      <c r="AH263" s="254"/>
      <c r="AI263" s="254"/>
      <c r="AJ263" s="254"/>
      <c r="AK263" s="254"/>
      <c r="AL263" s="254"/>
      <c r="AM263" s="254"/>
      <c r="AN263" s="254"/>
      <c r="AO263" s="254"/>
      <c r="AP263" s="254"/>
      <c r="AQ263" s="254"/>
      <c r="AR263" s="254"/>
      <c r="AS263" s="254"/>
      <c r="AT263" s="254"/>
      <c r="AU263" s="254"/>
      <c r="AV263" s="254"/>
      <c r="AW263" s="254"/>
      <c r="AX263" s="254"/>
      <c r="AY263" s="254"/>
      <c r="AZ263" s="254"/>
      <c r="BA263" s="254"/>
      <c r="BB263" s="254"/>
      <c r="BC263" s="254"/>
      <c r="BD263" s="254"/>
      <c r="BE263" s="254"/>
      <c r="BF263" s="254"/>
    </row>
    <row r="264" spans="2:58" x14ac:dyDescent="0.2">
      <c r="B264" s="236"/>
      <c r="C264" s="236" t="s">
        <v>135</v>
      </c>
      <c r="D264" s="241" t="s">
        <v>754</v>
      </c>
      <c r="E264" s="236" t="s">
        <v>136</v>
      </c>
      <c r="F264" s="236" t="s">
        <v>254</v>
      </c>
      <c r="G264" s="236" t="s">
        <v>315</v>
      </c>
      <c r="H264" s="236" t="s">
        <v>315</v>
      </c>
      <c r="I264" s="236" t="s">
        <v>374</v>
      </c>
      <c r="J264" s="236" t="s">
        <v>374</v>
      </c>
      <c r="K264" s="236" t="s">
        <v>375</v>
      </c>
      <c r="L264" s="236" t="s">
        <v>318</v>
      </c>
      <c r="M264" s="236" t="s">
        <v>138</v>
      </c>
      <c r="N264" s="255"/>
      <c r="O264" s="256">
        <v>0</v>
      </c>
      <c r="P264" s="235" t="s">
        <v>277</v>
      </c>
      <c r="Q264" s="236" t="s">
        <v>278</v>
      </c>
      <c r="R264" s="254"/>
      <c r="S264" s="254"/>
      <c r="T264" s="254"/>
      <c r="U264" s="254"/>
      <c r="V264" s="254"/>
      <c r="W264" s="254"/>
      <c r="X264" s="254"/>
      <c r="Y264" s="254"/>
      <c r="Z264" s="254"/>
      <c r="AA264" s="254"/>
      <c r="AB264" s="254"/>
      <c r="AC264" s="254"/>
      <c r="AD264" s="254"/>
      <c r="AE264" s="254"/>
      <c r="AF264" s="254"/>
      <c r="AG264" s="254"/>
      <c r="AH264" s="254"/>
      <c r="AI264" s="254"/>
      <c r="AJ264" s="254"/>
      <c r="AK264" s="254"/>
      <c r="AL264" s="254"/>
      <c r="AM264" s="254"/>
      <c r="AN264" s="254"/>
      <c r="AO264" s="254"/>
      <c r="AP264" s="254"/>
      <c r="AQ264" s="254"/>
      <c r="AR264" s="254"/>
      <c r="AS264" s="254"/>
      <c r="AT264" s="254"/>
      <c r="AU264" s="254"/>
      <c r="AV264" s="254"/>
      <c r="AW264" s="254"/>
      <c r="AX264" s="254"/>
      <c r="AY264" s="254"/>
      <c r="AZ264" s="254"/>
      <c r="BA264" s="254"/>
      <c r="BB264" s="254"/>
      <c r="BC264" s="254"/>
      <c r="BD264" s="254"/>
      <c r="BE264" s="254"/>
      <c r="BF264" s="254"/>
    </row>
    <row r="265" spans="2:58" x14ac:dyDescent="0.2">
      <c r="B265" s="236"/>
      <c r="C265" s="236" t="s">
        <v>135</v>
      </c>
      <c r="D265" s="241" t="s">
        <v>755</v>
      </c>
      <c r="E265" s="236" t="s">
        <v>136</v>
      </c>
      <c r="F265" s="236" t="s">
        <v>254</v>
      </c>
      <c r="G265" s="236" t="s">
        <v>315</v>
      </c>
      <c r="H265" s="236" t="s">
        <v>315</v>
      </c>
      <c r="I265" s="236" t="s">
        <v>374</v>
      </c>
      <c r="J265" s="236" t="s">
        <v>374</v>
      </c>
      <c r="K265" s="236" t="s">
        <v>375</v>
      </c>
      <c r="L265" s="236" t="s">
        <v>318</v>
      </c>
      <c r="M265" s="236" t="s">
        <v>138</v>
      </c>
      <c r="N265" s="255"/>
      <c r="O265" s="256">
        <v>3.2142108231735347E-4</v>
      </c>
      <c r="P265" s="235" t="s">
        <v>277</v>
      </c>
      <c r="Q265" s="236" t="s">
        <v>278</v>
      </c>
      <c r="R265" s="254"/>
      <c r="S265" s="254"/>
      <c r="T265" s="254"/>
      <c r="U265" s="254"/>
      <c r="V265" s="254"/>
      <c r="W265" s="254"/>
      <c r="X265" s="254"/>
      <c r="Y265" s="254"/>
      <c r="Z265" s="254"/>
      <c r="AA265" s="254"/>
      <c r="AB265" s="254"/>
      <c r="AC265" s="254"/>
      <c r="AD265" s="254"/>
      <c r="AE265" s="254"/>
      <c r="AF265" s="254"/>
      <c r="AG265" s="254"/>
      <c r="AH265" s="254"/>
      <c r="AI265" s="254"/>
      <c r="AJ265" s="254"/>
      <c r="AK265" s="254"/>
      <c r="AL265" s="254"/>
      <c r="AM265" s="254"/>
      <c r="AN265" s="254"/>
      <c r="AO265" s="254"/>
      <c r="AP265" s="254"/>
      <c r="AQ265" s="254"/>
      <c r="AR265" s="254"/>
      <c r="AS265" s="254"/>
      <c r="AT265" s="254"/>
      <c r="AU265" s="254"/>
      <c r="AV265" s="254"/>
      <c r="AW265" s="254"/>
      <c r="AX265" s="254"/>
      <c r="AY265" s="254"/>
      <c r="AZ265" s="254"/>
      <c r="BA265" s="254"/>
      <c r="BB265" s="254"/>
      <c r="BC265" s="254"/>
      <c r="BD265" s="254"/>
      <c r="BE265" s="254"/>
      <c r="BF265" s="254"/>
    </row>
    <row r="266" spans="2:58" x14ac:dyDescent="0.2">
      <c r="B266" s="236"/>
      <c r="C266" s="236" t="s">
        <v>135</v>
      </c>
      <c r="D266" s="241" t="s">
        <v>756</v>
      </c>
      <c r="E266" s="236" t="s">
        <v>136</v>
      </c>
      <c r="F266" s="236" t="s">
        <v>254</v>
      </c>
      <c r="G266" s="236" t="s">
        <v>315</v>
      </c>
      <c r="H266" s="236" t="s">
        <v>315</v>
      </c>
      <c r="I266" s="236" t="s">
        <v>374</v>
      </c>
      <c r="J266" s="236" t="s">
        <v>374</v>
      </c>
      <c r="K266" s="236" t="s">
        <v>375</v>
      </c>
      <c r="L266" s="236" t="s">
        <v>318</v>
      </c>
      <c r="M266" s="236" t="s">
        <v>138</v>
      </c>
      <c r="N266" s="255"/>
      <c r="O266" s="256">
        <v>0</v>
      </c>
      <c r="P266" s="235" t="s">
        <v>277</v>
      </c>
      <c r="Q266" s="236" t="s">
        <v>278</v>
      </c>
      <c r="R266" s="254"/>
      <c r="S266" s="254"/>
      <c r="T266" s="254"/>
      <c r="U266" s="254"/>
      <c r="V266" s="254"/>
      <c r="W266" s="254"/>
      <c r="X266" s="254"/>
      <c r="Y266" s="254"/>
      <c r="Z266" s="254"/>
      <c r="AA266" s="254"/>
      <c r="AB266" s="254"/>
      <c r="AC266" s="254"/>
      <c r="AD266" s="254"/>
      <c r="AE266" s="254"/>
      <c r="AF266" s="254"/>
      <c r="AG266" s="254"/>
      <c r="AH266" s="254"/>
      <c r="AI266" s="254"/>
      <c r="AJ266" s="254"/>
      <c r="AK266" s="254"/>
      <c r="AL266" s="254"/>
      <c r="AM266" s="254"/>
      <c r="AN266" s="254"/>
      <c r="AO266" s="254"/>
      <c r="AP266" s="254"/>
      <c r="AQ266" s="254"/>
      <c r="AR266" s="254"/>
      <c r="AS266" s="254"/>
      <c r="AT266" s="254"/>
      <c r="AU266" s="254"/>
      <c r="AV266" s="254"/>
      <c r="AW266" s="254"/>
      <c r="AX266" s="254"/>
      <c r="AY266" s="254"/>
      <c r="AZ266" s="254"/>
      <c r="BA266" s="254"/>
      <c r="BB266" s="254"/>
      <c r="BC266" s="254"/>
      <c r="BD266" s="254"/>
      <c r="BE266" s="254"/>
      <c r="BF266" s="254"/>
    </row>
    <row r="267" spans="2:58" x14ac:dyDescent="0.2">
      <c r="B267" s="236"/>
      <c r="C267" s="236" t="s">
        <v>135</v>
      </c>
      <c r="D267" s="241" t="s">
        <v>757</v>
      </c>
      <c r="E267" s="236" t="s">
        <v>136</v>
      </c>
      <c r="F267" s="236" t="s">
        <v>254</v>
      </c>
      <c r="G267" s="236" t="s">
        <v>315</v>
      </c>
      <c r="H267" s="236" t="s">
        <v>315</v>
      </c>
      <c r="I267" s="236" t="s">
        <v>374</v>
      </c>
      <c r="J267" s="236" t="s">
        <v>374</v>
      </c>
      <c r="K267" s="236" t="s">
        <v>375</v>
      </c>
      <c r="L267" s="236" t="s">
        <v>318</v>
      </c>
      <c r="M267" s="236" t="s">
        <v>138</v>
      </c>
      <c r="N267" s="255"/>
      <c r="O267" s="256">
        <v>0</v>
      </c>
      <c r="P267" s="235" t="s">
        <v>277</v>
      </c>
      <c r="Q267" s="236" t="s">
        <v>278</v>
      </c>
      <c r="R267" s="254"/>
      <c r="S267" s="254"/>
      <c r="T267" s="254"/>
      <c r="U267" s="254"/>
      <c r="V267" s="254"/>
      <c r="W267" s="254"/>
      <c r="X267" s="254"/>
      <c r="Y267" s="254"/>
      <c r="Z267" s="254"/>
      <c r="AA267" s="254"/>
      <c r="AB267" s="254"/>
      <c r="AC267" s="254"/>
      <c r="AD267" s="254"/>
      <c r="AE267" s="254"/>
      <c r="AF267" s="254"/>
      <c r="AG267" s="254"/>
      <c r="AH267" s="254"/>
      <c r="AI267" s="254"/>
      <c r="AJ267" s="254"/>
      <c r="AK267" s="254"/>
      <c r="AL267" s="254"/>
      <c r="AM267" s="254"/>
      <c r="AN267" s="254"/>
      <c r="AO267" s="254"/>
      <c r="AP267" s="254"/>
      <c r="AQ267" s="254"/>
      <c r="AR267" s="254"/>
      <c r="AS267" s="254"/>
      <c r="AT267" s="254"/>
      <c r="AU267" s="254"/>
      <c r="AV267" s="254"/>
      <c r="AW267" s="254"/>
      <c r="AX267" s="254"/>
      <c r="AY267" s="254"/>
      <c r="AZ267" s="254"/>
      <c r="BA267" s="254"/>
      <c r="BB267" s="254"/>
      <c r="BC267" s="254"/>
      <c r="BD267" s="254"/>
      <c r="BE267" s="254"/>
      <c r="BF267" s="254"/>
    </row>
    <row r="268" spans="2:58" x14ac:dyDescent="0.2">
      <c r="B268" s="236"/>
      <c r="C268" s="236" t="s">
        <v>135</v>
      </c>
      <c r="D268" s="241" t="s">
        <v>758</v>
      </c>
      <c r="E268" s="236" t="s">
        <v>136</v>
      </c>
      <c r="F268" s="236" t="s">
        <v>254</v>
      </c>
      <c r="G268" s="236" t="s">
        <v>315</v>
      </c>
      <c r="H268" s="236" t="s">
        <v>315</v>
      </c>
      <c r="I268" s="236" t="s">
        <v>374</v>
      </c>
      <c r="J268" s="236" t="s">
        <v>374</v>
      </c>
      <c r="K268" s="236" t="s">
        <v>375</v>
      </c>
      <c r="L268" s="236" t="s">
        <v>318</v>
      </c>
      <c r="M268" s="236" t="s">
        <v>138</v>
      </c>
      <c r="N268" s="255"/>
      <c r="O268" s="256">
        <v>0</v>
      </c>
      <c r="P268" s="235" t="s">
        <v>277</v>
      </c>
      <c r="Q268" s="236" t="s">
        <v>278</v>
      </c>
      <c r="R268" s="254"/>
      <c r="S268" s="254"/>
      <c r="T268" s="254"/>
      <c r="U268" s="254"/>
      <c r="V268" s="254"/>
      <c r="W268" s="254"/>
      <c r="X268" s="254"/>
      <c r="Y268" s="254"/>
      <c r="Z268" s="254"/>
      <c r="AA268" s="254"/>
      <c r="AB268" s="254"/>
      <c r="AC268" s="254"/>
      <c r="AD268" s="254"/>
      <c r="AE268" s="254"/>
      <c r="AF268" s="254"/>
      <c r="AG268" s="254"/>
      <c r="AH268" s="254"/>
      <c r="AI268" s="254"/>
      <c r="AJ268" s="254"/>
      <c r="AK268" s="254"/>
      <c r="AL268" s="254"/>
      <c r="AM268" s="254"/>
      <c r="AN268" s="254"/>
      <c r="AO268" s="254"/>
      <c r="AP268" s="254"/>
      <c r="AQ268" s="254"/>
      <c r="AR268" s="254"/>
      <c r="AS268" s="254"/>
      <c r="AT268" s="254"/>
      <c r="AU268" s="254"/>
      <c r="AV268" s="254"/>
      <c r="AW268" s="254"/>
      <c r="AX268" s="254"/>
      <c r="AY268" s="254"/>
      <c r="AZ268" s="254"/>
      <c r="BA268" s="254"/>
      <c r="BB268" s="254"/>
      <c r="BC268" s="254"/>
      <c r="BD268" s="254"/>
      <c r="BE268" s="254"/>
      <c r="BF268" s="254"/>
    </row>
    <row r="269" spans="2:58" x14ac:dyDescent="0.2">
      <c r="B269" s="236">
        <v>39</v>
      </c>
      <c r="C269" s="236" t="s">
        <v>135</v>
      </c>
      <c r="D269" s="238" t="s">
        <v>752</v>
      </c>
      <c r="E269" s="236" t="s">
        <v>136</v>
      </c>
      <c r="F269" s="236" t="s">
        <v>254</v>
      </c>
      <c r="G269" s="236" t="s">
        <v>315</v>
      </c>
      <c r="H269" s="236" t="s">
        <v>315</v>
      </c>
      <c r="I269" s="236" t="s">
        <v>376</v>
      </c>
      <c r="J269" s="236" t="s">
        <v>376</v>
      </c>
      <c r="K269" s="236" t="s">
        <v>309</v>
      </c>
      <c r="L269" s="236" t="s">
        <v>377</v>
      </c>
      <c r="M269" s="236" t="s">
        <v>138</v>
      </c>
      <c r="N269" s="255" t="e">
        <f>O276*$N$563</f>
        <v>#REF!</v>
      </c>
      <c r="O269" s="256">
        <v>0</v>
      </c>
      <c r="P269" s="235" t="s">
        <v>277</v>
      </c>
      <c r="Q269" s="236" t="s">
        <v>278</v>
      </c>
      <c r="R269" s="254"/>
      <c r="S269" s="254"/>
      <c r="T269" s="254"/>
      <c r="U269" s="254"/>
      <c r="V269" s="254"/>
      <c r="W269" s="254"/>
      <c r="X269" s="254"/>
      <c r="Y269" s="254"/>
      <c r="Z269" s="254"/>
      <c r="AA269" s="254"/>
      <c r="AB269" s="254"/>
      <c r="AC269" s="254"/>
      <c r="AD269" s="254"/>
      <c r="AE269" s="254"/>
      <c r="AF269" s="254"/>
      <c r="AG269" s="254"/>
      <c r="AH269" s="254"/>
      <c r="AI269" s="254"/>
      <c r="AJ269" s="254"/>
      <c r="AK269" s="254"/>
      <c r="AL269" s="254"/>
      <c r="AM269" s="254"/>
      <c r="AN269" s="254"/>
      <c r="AO269" s="254"/>
      <c r="AP269" s="254"/>
      <c r="AQ269" s="254"/>
      <c r="AR269" s="254"/>
      <c r="AS269" s="254"/>
      <c r="AT269" s="254"/>
      <c r="AU269" s="254"/>
      <c r="AV269" s="254"/>
      <c r="AW269" s="254"/>
      <c r="AX269" s="254"/>
      <c r="AY269" s="254"/>
      <c r="AZ269" s="254"/>
      <c r="BA269" s="254"/>
      <c r="BB269" s="254"/>
      <c r="BC269" s="254"/>
      <c r="BD269" s="254"/>
      <c r="BE269" s="254"/>
      <c r="BF269" s="254"/>
    </row>
    <row r="270" spans="2:58" x14ac:dyDescent="0.2">
      <c r="B270" s="236"/>
      <c r="C270" s="236" t="s">
        <v>135</v>
      </c>
      <c r="D270" s="241" t="s">
        <v>753</v>
      </c>
      <c r="E270" s="236" t="s">
        <v>136</v>
      </c>
      <c r="F270" s="236" t="s">
        <v>254</v>
      </c>
      <c r="G270" s="236" t="s">
        <v>315</v>
      </c>
      <c r="H270" s="236" t="s">
        <v>315</v>
      </c>
      <c r="I270" s="236" t="s">
        <v>376</v>
      </c>
      <c r="J270" s="236" t="s">
        <v>376</v>
      </c>
      <c r="K270" s="236" t="s">
        <v>309</v>
      </c>
      <c r="L270" s="236" t="s">
        <v>377</v>
      </c>
      <c r="M270" s="236" t="s">
        <v>138</v>
      </c>
      <c r="N270" s="255"/>
      <c r="O270" s="256">
        <v>0</v>
      </c>
      <c r="P270" s="235" t="s">
        <v>277</v>
      </c>
      <c r="Q270" s="236" t="s">
        <v>278</v>
      </c>
      <c r="R270" s="254"/>
      <c r="S270" s="254"/>
      <c r="T270" s="254"/>
      <c r="U270" s="254"/>
      <c r="V270" s="254"/>
      <c r="W270" s="254"/>
      <c r="X270" s="254"/>
      <c r="Y270" s="254"/>
      <c r="Z270" s="254"/>
      <c r="AA270" s="254"/>
      <c r="AB270" s="254"/>
      <c r="AC270" s="254"/>
      <c r="AD270" s="254"/>
      <c r="AE270" s="254"/>
      <c r="AF270" s="254"/>
      <c r="AG270" s="254"/>
      <c r="AH270" s="254"/>
      <c r="AI270" s="254"/>
      <c r="AJ270" s="254"/>
      <c r="AK270" s="254"/>
      <c r="AL270" s="254"/>
      <c r="AM270" s="254"/>
      <c r="AN270" s="254"/>
      <c r="AO270" s="254"/>
      <c r="AP270" s="254"/>
      <c r="AQ270" s="254"/>
      <c r="AR270" s="254"/>
      <c r="AS270" s="254"/>
      <c r="AT270" s="254"/>
      <c r="AU270" s="254"/>
      <c r="AV270" s="254"/>
      <c r="AW270" s="254"/>
      <c r="AX270" s="254"/>
      <c r="AY270" s="254"/>
      <c r="AZ270" s="254"/>
      <c r="BA270" s="254"/>
      <c r="BB270" s="254"/>
      <c r="BC270" s="254"/>
      <c r="BD270" s="254"/>
      <c r="BE270" s="254"/>
      <c r="BF270" s="254"/>
    </row>
    <row r="271" spans="2:58" x14ac:dyDescent="0.2">
      <c r="B271" s="236"/>
      <c r="C271" s="236" t="s">
        <v>135</v>
      </c>
      <c r="D271" s="241" t="s">
        <v>754</v>
      </c>
      <c r="E271" s="236" t="s">
        <v>136</v>
      </c>
      <c r="F271" s="236" t="s">
        <v>254</v>
      </c>
      <c r="G271" s="236" t="s">
        <v>315</v>
      </c>
      <c r="H271" s="236" t="s">
        <v>315</v>
      </c>
      <c r="I271" s="236" t="s">
        <v>376</v>
      </c>
      <c r="J271" s="236" t="s">
        <v>376</v>
      </c>
      <c r="K271" s="236" t="s">
        <v>309</v>
      </c>
      <c r="L271" s="236" t="s">
        <v>377</v>
      </c>
      <c r="M271" s="236" t="s">
        <v>138</v>
      </c>
      <c r="N271" s="255"/>
      <c r="O271" s="256">
        <v>0</v>
      </c>
      <c r="P271" s="235" t="s">
        <v>277</v>
      </c>
      <c r="Q271" s="236" t="s">
        <v>278</v>
      </c>
      <c r="R271" s="254"/>
      <c r="S271" s="254"/>
      <c r="T271" s="254"/>
      <c r="U271" s="254"/>
      <c r="V271" s="254"/>
      <c r="W271" s="254"/>
      <c r="X271" s="254"/>
      <c r="Y271" s="254"/>
      <c r="Z271" s="254"/>
      <c r="AA271" s="254"/>
      <c r="AB271" s="254"/>
      <c r="AC271" s="254"/>
      <c r="AD271" s="254"/>
      <c r="AE271" s="254"/>
      <c r="AF271" s="254"/>
      <c r="AG271" s="254"/>
      <c r="AH271" s="254"/>
      <c r="AI271" s="254"/>
      <c r="AJ271" s="254"/>
      <c r="AK271" s="254"/>
      <c r="AL271" s="254"/>
      <c r="AM271" s="254"/>
      <c r="AN271" s="254"/>
      <c r="AO271" s="254"/>
      <c r="AP271" s="254"/>
      <c r="AQ271" s="254"/>
      <c r="AR271" s="254"/>
      <c r="AS271" s="254"/>
      <c r="AT271" s="254"/>
      <c r="AU271" s="254"/>
      <c r="AV271" s="254"/>
      <c r="AW271" s="254"/>
      <c r="AX271" s="254"/>
      <c r="AY271" s="254"/>
      <c r="AZ271" s="254"/>
      <c r="BA271" s="254"/>
      <c r="BB271" s="254"/>
      <c r="BC271" s="254"/>
      <c r="BD271" s="254"/>
      <c r="BE271" s="254"/>
      <c r="BF271" s="254"/>
    </row>
    <row r="272" spans="2:58" x14ac:dyDescent="0.2">
      <c r="B272" s="236"/>
      <c r="C272" s="236" t="s">
        <v>135</v>
      </c>
      <c r="D272" s="241" t="s">
        <v>755</v>
      </c>
      <c r="E272" s="236" t="s">
        <v>136</v>
      </c>
      <c r="F272" s="236" t="s">
        <v>254</v>
      </c>
      <c r="G272" s="236" t="s">
        <v>315</v>
      </c>
      <c r="H272" s="236" t="s">
        <v>315</v>
      </c>
      <c r="I272" s="236" t="s">
        <v>376</v>
      </c>
      <c r="J272" s="236" t="s">
        <v>376</v>
      </c>
      <c r="K272" s="236" t="s">
        <v>309</v>
      </c>
      <c r="L272" s="236" t="s">
        <v>377</v>
      </c>
      <c r="M272" s="236" t="s">
        <v>138</v>
      </c>
      <c r="N272" s="255"/>
      <c r="O272" s="256">
        <v>4.0177635289669186E-4</v>
      </c>
      <c r="P272" s="235" t="s">
        <v>277</v>
      </c>
      <c r="Q272" s="236" t="s">
        <v>278</v>
      </c>
      <c r="R272" s="254"/>
      <c r="S272" s="254"/>
      <c r="T272" s="254"/>
      <c r="U272" s="254"/>
      <c r="V272" s="254"/>
      <c r="W272" s="254"/>
      <c r="X272" s="254"/>
      <c r="Y272" s="254"/>
      <c r="Z272" s="254"/>
      <c r="AA272" s="254"/>
      <c r="AB272" s="254"/>
      <c r="AC272" s="254"/>
      <c r="AD272" s="254"/>
      <c r="AE272" s="254"/>
      <c r="AF272" s="254"/>
      <c r="AG272" s="254"/>
      <c r="AH272" s="254"/>
      <c r="AI272" s="254"/>
      <c r="AJ272" s="254"/>
      <c r="AK272" s="254"/>
      <c r="AL272" s="254"/>
      <c r="AM272" s="254"/>
      <c r="AN272" s="254"/>
      <c r="AO272" s="254"/>
      <c r="AP272" s="254"/>
      <c r="AQ272" s="254"/>
      <c r="AR272" s="254"/>
      <c r="AS272" s="254"/>
      <c r="AT272" s="254"/>
      <c r="AU272" s="254"/>
      <c r="AV272" s="254"/>
      <c r="AW272" s="254"/>
      <c r="AX272" s="254"/>
      <c r="AY272" s="254"/>
      <c r="AZ272" s="254"/>
      <c r="BA272" s="254"/>
      <c r="BB272" s="254"/>
      <c r="BC272" s="254"/>
      <c r="BD272" s="254"/>
      <c r="BE272" s="254"/>
      <c r="BF272" s="254"/>
    </row>
    <row r="273" spans="2:58" x14ac:dyDescent="0.2">
      <c r="B273" s="236"/>
      <c r="C273" s="236" t="s">
        <v>135</v>
      </c>
      <c r="D273" s="241" t="s">
        <v>756</v>
      </c>
      <c r="E273" s="236" t="s">
        <v>136</v>
      </c>
      <c r="F273" s="236" t="s">
        <v>254</v>
      </c>
      <c r="G273" s="236" t="s">
        <v>315</v>
      </c>
      <c r="H273" s="236" t="s">
        <v>315</v>
      </c>
      <c r="I273" s="236" t="s">
        <v>376</v>
      </c>
      <c r="J273" s="236" t="s">
        <v>376</v>
      </c>
      <c r="K273" s="236" t="s">
        <v>309</v>
      </c>
      <c r="L273" s="236" t="s">
        <v>377</v>
      </c>
      <c r="M273" s="236" t="s">
        <v>138</v>
      </c>
      <c r="N273" s="255"/>
      <c r="O273" s="256">
        <v>0</v>
      </c>
      <c r="P273" s="235" t="s">
        <v>277</v>
      </c>
      <c r="Q273" s="236" t="s">
        <v>278</v>
      </c>
      <c r="R273" s="254"/>
      <c r="S273" s="254"/>
      <c r="T273" s="254"/>
      <c r="U273" s="254"/>
      <c r="V273" s="254"/>
      <c r="W273" s="254"/>
      <c r="X273" s="254"/>
      <c r="Y273" s="254"/>
      <c r="Z273" s="254"/>
      <c r="AA273" s="254"/>
      <c r="AB273" s="254"/>
      <c r="AC273" s="254"/>
      <c r="AD273" s="254"/>
      <c r="AE273" s="254"/>
      <c r="AF273" s="254"/>
      <c r="AG273" s="254"/>
      <c r="AH273" s="254"/>
      <c r="AI273" s="254"/>
      <c r="AJ273" s="254"/>
      <c r="AK273" s="254"/>
      <c r="AL273" s="254"/>
      <c r="AM273" s="254"/>
      <c r="AN273" s="254"/>
      <c r="AO273" s="254"/>
      <c r="AP273" s="254"/>
      <c r="AQ273" s="254"/>
      <c r="AR273" s="254"/>
      <c r="AS273" s="254"/>
      <c r="AT273" s="254"/>
      <c r="AU273" s="254"/>
      <c r="AV273" s="254"/>
      <c r="AW273" s="254"/>
      <c r="AX273" s="254"/>
      <c r="AY273" s="254"/>
      <c r="AZ273" s="254"/>
      <c r="BA273" s="254"/>
      <c r="BB273" s="254"/>
      <c r="BC273" s="254"/>
      <c r="BD273" s="254"/>
      <c r="BE273" s="254"/>
      <c r="BF273" s="254"/>
    </row>
    <row r="274" spans="2:58" x14ac:dyDescent="0.2">
      <c r="B274" s="236"/>
      <c r="C274" s="236" t="s">
        <v>135</v>
      </c>
      <c r="D274" s="241" t="s">
        <v>757</v>
      </c>
      <c r="E274" s="236" t="s">
        <v>136</v>
      </c>
      <c r="F274" s="236" t="s">
        <v>254</v>
      </c>
      <c r="G274" s="236" t="s">
        <v>315</v>
      </c>
      <c r="H274" s="236" t="s">
        <v>315</v>
      </c>
      <c r="I274" s="236" t="s">
        <v>376</v>
      </c>
      <c r="J274" s="236" t="s">
        <v>376</v>
      </c>
      <c r="K274" s="236" t="s">
        <v>309</v>
      </c>
      <c r="L274" s="236" t="s">
        <v>377</v>
      </c>
      <c r="M274" s="236" t="s">
        <v>138</v>
      </c>
      <c r="N274" s="255"/>
      <c r="O274" s="256">
        <v>0</v>
      </c>
      <c r="P274" s="235" t="s">
        <v>277</v>
      </c>
      <c r="Q274" s="236" t="s">
        <v>278</v>
      </c>
      <c r="R274" s="254"/>
      <c r="S274" s="254"/>
      <c r="T274" s="254"/>
      <c r="U274" s="254"/>
      <c r="V274" s="254"/>
      <c r="W274" s="254"/>
      <c r="X274" s="254"/>
      <c r="Y274" s="254"/>
      <c r="Z274" s="254"/>
      <c r="AA274" s="254"/>
      <c r="AB274" s="254"/>
      <c r="AC274" s="254"/>
      <c r="AD274" s="254"/>
      <c r="AE274" s="254"/>
      <c r="AF274" s="254"/>
      <c r="AG274" s="254"/>
      <c r="AH274" s="254"/>
      <c r="AI274" s="254"/>
      <c r="AJ274" s="254"/>
      <c r="AK274" s="254"/>
      <c r="AL274" s="254"/>
      <c r="AM274" s="254"/>
      <c r="AN274" s="254"/>
      <c r="AO274" s="254"/>
      <c r="AP274" s="254"/>
      <c r="AQ274" s="254"/>
      <c r="AR274" s="254"/>
      <c r="AS274" s="254"/>
      <c r="AT274" s="254"/>
      <c r="AU274" s="254"/>
      <c r="AV274" s="254"/>
      <c r="AW274" s="254"/>
      <c r="AX274" s="254"/>
      <c r="AY274" s="254"/>
      <c r="AZ274" s="254"/>
      <c r="BA274" s="254"/>
      <c r="BB274" s="254"/>
      <c r="BC274" s="254"/>
      <c r="BD274" s="254"/>
      <c r="BE274" s="254"/>
      <c r="BF274" s="254"/>
    </row>
    <row r="275" spans="2:58" x14ac:dyDescent="0.2">
      <c r="B275" s="236"/>
      <c r="C275" s="236" t="s">
        <v>135</v>
      </c>
      <c r="D275" s="241" t="s">
        <v>758</v>
      </c>
      <c r="E275" s="236" t="s">
        <v>136</v>
      </c>
      <c r="F275" s="236" t="s">
        <v>254</v>
      </c>
      <c r="G275" s="236" t="s">
        <v>315</v>
      </c>
      <c r="H275" s="236" t="s">
        <v>315</v>
      </c>
      <c r="I275" s="236" t="s">
        <v>376</v>
      </c>
      <c r="J275" s="236" t="s">
        <v>376</v>
      </c>
      <c r="K275" s="236" t="s">
        <v>309</v>
      </c>
      <c r="L275" s="236" t="s">
        <v>377</v>
      </c>
      <c r="M275" s="236" t="s">
        <v>138</v>
      </c>
      <c r="N275" s="255"/>
      <c r="O275" s="256">
        <v>0</v>
      </c>
      <c r="P275" s="235" t="s">
        <v>277</v>
      </c>
      <c r="Q275" s="236" t="s">
        <v>278</v>
      </c>
      <c r="R275" s="254"/>
      <c r="S275" s="254"/>
      <c r="T275" s="254"/>
      <c r="U275" s="254"/>
      <c r="V275" s="254"/>
      <c r="W275" s="254"/>
      <c r="X275" s="254"/>
      <c r="Y275" s="254"/>
      <c r="Z275" s="254"/>
      <c r="AA275" s="254"/>
      <c r="AB275" s="254"/>
      <c r="AC275" s="254"/>
      <c r="AD275" s="254"/>
      <c r="AE275" s="254"/>
      <c r="AF275" s="254"/>
      <c r="AG275" s="254"/>
      <c r="AH275" s="254"/>
      <c r="AI275" s="254"/>
      <c r="AJ275" s="254"/>
      <c r="AK275" s="254"/>
      <c r="AL275" s="254"/>
      <c r="AM275" s="254"/>
      <c r="AN275" s="254"/>
      <c r="AO275" s="254"/>
      <c r="AP275" s="254"/>
      <c r="AQ275" s="254"/>
      <c r="AR275" s="254"/>
      <c r="AS275" s="254"/>
      <c r="AT275" s="254"/>
      <c r="AU275" s="254"/>
      <c r="AV275" s="254"/>
      <c r="AW275" s="254"/>
      <c r="AX275" s="254"/>
      <c r="AY275" s="254"/>
      <c r="AZ275" s="254"/>
      <c r="BA275" s="254"/>
      <c r="BB275" s="254"/>
      <c r="BC275" s="254"/>
      <c r="BD275" s="254"/>
      <c r="BE275" s="254"/>
      <c r="BF275" s="254"/>
    </row>
    <row r="276" spans="2:58" x14ac:dyDescent="0.2">
      <c r="B276" s="236">
        <v>40</v>
      </c>
      <c r="C276" s="236" t="s">
        <v>135</v>
      </c>
      <c r="D276" s="238" t="s">
        <v>752</v>
      </c>
      <c r="E276" s="236" t="s">
        <v>136</v>
      </c>
      <c r="F276" s="236" t="s">
        <v>254</v>
      </c>
      <c r="G276" s="236" t="s">
        <v>378</v>
      </c>
      <c r="H276" s="236" t="s">
        <v>135</v>
      </c>
      <c r="I276" s="236" t="s">
        <v>379</v>
      </c>
      <c r="J276" s="236" t="s">
        <v>379</v>
      </c>
      <c r="K276" s="236" t="s">
        <v>380</v>
      </c>
      <c r="L276" s="236" t="s">
        <v>276</v>
      </c>
      <c r="M276" s="236" t="s">
        <v>138</v>
      </c>
      <c r="N276" s="255" t="e">
        <f>O283*$N$563</f>
        <v>#REF!</v>
      </c>
      <c r="O276" s="256">
        <v>0</v>
      </c>
      <c r="P276" s="235" t="s">
        <v>277</v>
      </c>
      <c r="Q276" s="236" t="s">
        <v>278</v>
      </c>
      <c r="R276" s="254"/>
      <c r="S276" s="254"/>
      <c r="T276" s="254"/>
      <c r="U276" s="254"/>
      <c r="V276" s="254"/>
      <c r="W276" s="254"/>
      <c r="X276" s="254"/>
      <c r="Y276" s="254"/>
      <c r="Z276" s="254"/>
      <c r="AA276" s="254"/>
      <c r="AB276" s="254"/>
      <c r="AC276" s="254"/>
      <c r="AD276" s="254"/>
      <c r="AE276" s="254"/>
      <c r="AF276" s="254"/>
      <c r="AG276" s="254"/>
      <c r="AH276" s="254"/>
      <c r="AI276" s="254"/>
      <c r="AJ276" s="254"/>
      <c r="AK276" s="254"/>
      <c r="AL276" s="254"/>
      <c r="AM276" s="254"/>
      <c r="AN276" s="254"/>
      <c r="AO276" s="254"/>
      <c r="AP276" s="254"/>
      <c r="AQ276" s="254"/>
      <c r="AR276" s="254"/>
      <c r="AS276" s="254"/>
      <c r="AT276" s="254"/>
      <c r="AU276" s="254"/>
      <c r="AV276" s="254"/>
      <c r="AW276" s="254"/>
      <c r="AX276" s="254"/>
      <c r="AY276" s="254"/>
      <c r="AZ276" s="254"/>
      <c r="BA276" s="254"/>
      <c r="BB276" s="254"/>
      <c r="BC276" s="254"/>
      <c r="BD276" s="254"/>
      <c r="BE276" s="254"/>
      <c r="BF276" s="254"/>
    </row>
    <row r="277" spans="2:58" x14ac:dyDescent="0.2">
      <c r="B277" s="236"/>
      <c r="C277" s="236" t="s">
        <v>135</v>
      </c>
      <c r="D277" s="241" t="s">
        <v>753</v>
      </c>
      <c r="E277" s="236" t="s">
        <v>136</v>
      </c>
      <c r="F277" s="236" t="s">
        <v>254</v>
      </c>
      <c r="G277" s="236" t="s">
        <v>378</v>
      </c>
      <c r="H277" s="236" t="s">
        <v>135</v>
      </c>
      <c r="I277" s="236" t="s">
        <v>379</v>
      </c>
      <c r="J277" s="236" t="s">
        <v>379</v>
      </c>
      <c r="K277" s="236" t="s">
        <v>380</v>
      </c>
      <c r="L277" s="236" t="s">
        <v>276</v>
      </c>
      <c r="M277" s="236" t="s">
        <v>138</v>
      </c>
      <c r="N277" s="255"/>
      <c r="O277" s="256">
        <v>1.4277380646618384E-3</v>
      </c>
      <c r="P277" s="235" t="s">
        <v>277</v>
      </c>
      <c r="Q277" s="236" t="s">
        <v>278</v>
      </c>
      <c r="R277" s="254"/>
      <c r="S277" s="254"/>
      <c r="T277" s="254"/>
      <c r="U277" s="254"/>
      <c r="V277" s="254"/>
      <c r="W277" s="254"/>
      <c r="X277" s="254"/>
      <c r="Y277" s="254"/>
      <c r="Z277" s="254"/>
      <c r="AA277" s="254"/>
      <c r="AB277" s="254"/>
      <c r="AC277" s="254"/>
      <c r="AD277" s="254"/>
      <c r="AE277" s="254"/>
      <c r="AF277" s="254"/>
      <c r="AG277" s="254"/>
      <c r="AH277" s="254"/>
      <c r="AI277" s="254"/>
      <c r="AJ277" s="254"/>
      <c r="AK277" s="254"/>
      <c r="AL277" s="254"/>
      <c r="AM277" s="254"/>
      <c r="AN277" s="254"/>
      <c r="AO277" s="254"/>
      <c r="AP277" s="254"/>
      <c r="AQ277" s="254"/>
      <c r="AR277" s="254"/>
      <c r="AS277" s="254"/>
      <c r="AT277" s="254"/>
      <c r="AU277" s="254"/>
      <c r="AV277" s="254"/>
      <c r="AW277" s="254"/>
      <c r="AX277" s="254"/>
      <c r="AY277" s="254"/>
      <c r="AZ277" s="254"/>
      <c r="BA277" s="254"/>
      <c r="BB277" s="254"/>
      <c r="BC277" s="254"/>
      <c r="BD277" s="254"/>
      <c r="BE277" s="254"/>
      <c r="BF277" s="254"/>
    </row>
    <row r="278" spans="2:58" x14ac:dyDescent="0.2">
      <c r="B278" s="236"/>
      <c r="C278" s="236" t="s">
        <v>135</v>
      </c>
      <c r="D278" s="241" t="s">
        <v>754</v>
      </c>
      <c r="E278" s="236" t="s">
        <v>136</v>
      </c>
      <c r="F278" s="236" t="s">
        <v>254</v>
      </c>
      <c r="G278" s="236" t="s">
        <v>378</v>
      </c>
      <c r="H278" s="236" t="s">
        <v>135</v>
      </c>
      <c r="I278" s="236" t="s">
        <v>379</v>
      </c>
      <c r="J278" s="236" t="s">
        <v>379</v>
      </c>
      <c r="K278" s="236" t="s">
        <v>380</v>
      </c>
      <c r="L278" s="236" t="s">
        <v>276</v>
      </c>
      <c r="M278" s="236" t="s">
        <v>138</v>
      </c>
      <c r="N278" s="255"/>
      <c r="O278" s="256">
        <v>0</v>
      </c>
      <c r="P278" s="235" t="s">
        <v>277</v>
      </c>
      <c r="Q278" s="236" t="s">
        <v>278</v>
      </c>
      <c r="R278" s="254"/>
      <c r="S278" s="254"/>
      <c r="T278" s="254"/>
      <c r="U278" s="254"/>
      <c r="V278" s="254"/>
      <c r="W278" s="254"/>
      <c r="X278" s="254"/>
      <c r="Y278" s="254"/>
      <c r="Z278" s="254"/>
      <c r="AA278" s="254"/>
      <c r="AB278" s="254"/>
      <c r="AC278" s="254"/>
      <c r="AD278" s="254"/>
      <c r="AE278" s="254"/>
      <c r="AF278" s="254"/>
      <c r="AG278" s="254"/>
      <c r="AH278" s="254"/>
      <c r="AI278" s="254"/>
      <c r="AJ278" s="254"/>
      <c r="AK278" s="254"/>
      <c r="AL278" s="254"/>
      <c r="AM278" s="254"/>
      <c r="AN278" s="254"/>
      <c r="AO278" s="254"/>
      <c r="AP278" s="254"/>
      <c r="AQ278" s="254"/>
      <c r="AR278" s="254"/>
      <c r="AS278" s="254"/>
      <c r="AT278" s="254"/>
      <c r="AU278" s="254"/>
      <c r="AV278" s="254"/>
      <c r="AW278" s="254"/>
      <c r="AX278" s="254"/>
      <c r="AY278" s="254"/>
      <c r="AZ278" s="254"/>
      <c r="BA278" s="254"/>
      <c r="BB278" s="254"/>
      <c r="BC278" s="254"/>
      <c r="BD278" s="254"/>
      <c r="BE278" s="254"/>
      <c r="BF278" s="254"/>
    </row>
    <row r="279" spans="2:58" x14ac:dyDescent="0.2">
      <c r="B279" s="236"/>
      <c r="C279" s="236" t="s">
        <v>135</v>
      </c>
      <c r="D279" s="241" t="s">
        <v>755</v>
      </c>
      <c r="E279" s="236" t="s">
        <v>136</v>
      </c>
      <c r="F279" s="236" t="s">
        <v>254</v>
      </c>
      <c r="G279" s="236" t="s">
        <v>378</v>
      </c>
      <c r="H279" s="236" t="s">
        <v>135</v>
      </c>
      <c r="I279" s="236" t="s">
        <v>379</v>
      </c>
      <c r="J279" s="236" t="s">
        <v>379</v>
      </c>
      <c r="K279" s="236" t="s">
        <v>380</v>
      </c>
      <c r="L279" s="236" t="s">
        <v>276</v>
      </c>
      <c r="M279" s="236" t="s">
        <v>138</v>
      </c>
      <c r="N279" s="255"/>
      <c r="O279" s="256">
        <v>0</v>
      </c>
      <c r="P279" s="235" t="s">
        <v>277</v>
      </c>
      <c r="Q279" s="236" t="s">
        <v>278</v>
      </c>
      <c r="R279" s="254"/>
      <c r="S279" s="254"/>
      <c r="T279" s="254"/>
      <c r="U279" s="254"/>
      <c r="V279" s="254"/>
      <c r="W279" s="254"/>
      <c r="X279" s="254"/>
      <c r="Y279" s="254"/>
      <c r="Z279" s="254"/>
      <c r="AA279" s="254"/>
      <c r="AB279" s="254"/>
      <c r="AC279" s="254"/>
      <c r="AD279" s="254"/>
      <c r="AE279" s="254"/>
      <c r="AF279" s="254"/>
      <c r="AG279" s="254"/>
      <c r="AH279" s="254"/>
      <c r="AI279" s="254"/>
      <c r="AJ279" s="254"/>
      <c r="AK279" s="254"/>
      <c r="AL279" s="254"/>
      <c r="AM279" s="254"/>
      <c r="AN279" s="254"/>
      <c r="AO279" s="254"/>
      <c r="AP279" s="254"/>
      <c r="AQ279" s="254"/>
      <c r="AR279" s="254"/>
      <c r="AS279" s="254"/>
      <c r="AT279" s="254"/>
      <c r="AU279" s="254"/>
      <c r="AV279" s="254"/>
      <c r="AW279" s="254"/>
      <c r="AX279" s="254"/>
      <c r="AY279" s="254"/>
      <c r="AZ279" s="254"/>
      <c r="BA279" s="254"/>
      <c r="BB279" s="254"/>
      <c r="BC279" s="254"/>
      <c r="BD279" s="254"/>
      <c r="BE279" s="254"/>
      <c r="BF279" s="254"/>
    </row>
    <row r="280" spans="2:58" x14ac:dyDescent="0.2">
      <c r="B280" s="236"/>
      <c r="C280" s="236" t="s">
        <v>135</v>
      </c>
      <c r="D280" s="241" t="s">
        <v>756</v>
      </c>
      <c r="E280" s="236" t="s">
        <v>136</v>
      </c>
      <c r="F280" s="236" t="s">
        <v>254</v>
      </c>
      <c r="G280" s="236" t="s">
        <v>378</v>
      </c>
      <c r="H280" s="236" t="s">
        <v>135</v>
      </c>
      <c r="I280" s="236" t="s">
        <v>379</v>
      </c>
      <c r="J280" s="236" t="s">
        <v>379</v>
      </c>
      <c r="K280" s="236" t="s">
        <v>380</v>
      </c>
      <c r="L280" s="236" t="s">
        <v>276</v>
      </c>
      <c r="M280" s="236" t="s">
        <v>138</v>
      </c>
      <c r="N280" s="255"/>
      <c r="O280" s="256">
        <v>0</v>
      </c>
      <c r="P280" s="235" t="s">
        <v>277</v>
      </c>
      <c r="Q280" s="236" t="s">
        <v>278</v>
      </c>
      <c r="R280" s="254"/>
      <c r="S280" s="254"/>
      <c r="T280" s="254"/>
      <c r="U280" s="254"/>
      <c r="V280" s="254"/>
      <c r="W280" s="254"/>
      <c r="X280" s="254"/>
      <c r="Y280" s="254"/>
      <c r="Z280" s="254"/>
      <c r="AA280" s="254"/>
      <c r="AB280" s="254"/>
      <c r="AC280" s="254"/>
      <c r="AD280" s="254"/>
      <c r="AE280" s="254"/>
      <c r="AF280" s="254"/>
      <c r="AG280" s="254"/>
      <c r="AH280" s="254"/>
      <c r="AI280" s="254"/>
      <c r="AJ280" s="254"/>
      <c r="AK280" s="254"/>
      <c r="AL280" s="254"/>
      <c r="AM280" s="254"/>
      <c r="AN280" s="254"/>
      <c r="AO280" s="254"/>
      <c r="AP280" s="254"/>
      <c r="AQ280" s="254"/>
      <c r="AR280" s="254"/>
      <c r="AS280" s="254"/>
      <c r="AT280" s="254"/>
      <c r="AU280" s="254"/>
      <c r="AV280" s="254"/>
      <c r="AW280" s="254"/>
      <c r="AX280" s="254"/>
      <c r="AY280" s="254"/>
      <c r="AZ280" s="254"/>
      <c r="BA280" s="254"/>
      <c r="BB280" s="254"/>
      <c r="BC280" s="254"/>
      <c r="BD280" s="254"/>
      <c r="BE280" s="254"/>
      <c r="BF280" s="254"/>
    </row>
    <row r="281" spans="2:58" x14ac:dyDescent="0.2">
      <c r="B281" s="236"/>
      <c r="C281" s="236" t="s">
        <v>135</v>
      </c>
      <c r="D281" s="241" t="s">
        <v>757</v>
      </c>
      <c r="E281" s="236" t="s">
        <v>136</v>
      </c>
      <c r="F281" s="236" t="s">
        <v>254</v>
      </c>
      <c r="G281" s="236" t="s">
        <v>378</v>
      </c>
      <c r="H281" s="236" t="s">
        <v>135</v>
      </c>
      <c r="I281" s="236" t="s">
        <v>379</v>
      </c>
      <c r="J281" s="236" t="s">
        <v>379</v>
      </c>
      <c r="K281" s="236" t="s">
        <v>380</v>
      </c>
      <c r="L281" s="236" t="s">
        <v>276</v>
      </c>
      <c r="M281" s="236" t="s">
        <v>138</v>
      </c>
      <c r="N281" s="255"/>
      <c r="O281" s="256">
        <v>0</v>
      </c>
      <c r="P281" s="235" t="s">
        <v>277</v>
      </c>
      <c r="Q281" s="236" t="s">
        <v>278</v>
      </c>
      <c r="R281" s="254"/>
      <c r="S281" s="254"/>
      <c r="T281" s="254"/>
      <c r="U281" s="254"/>
      <c r="V281" s="254"/>
      <c r="W281" s="254"/>
      <c r="X281" s="254"/>
      <c r="Y281" s="254"/>
      <c r="Z281" s="254"/>
      <c r="AA281" s="254"/>
      <c r="AB281" s="254"/>
      <c r="AC281" s="254"/>
      <c r="AD281" s="254"/>
      <c r="AE281" s="254"/>
      <c r="AF281" s="254"/>
      <c r="AG281" s="254"/>
      <c r="AH281" s="254"/>
      <c r="AI281" s="254"/>
      <c r="AJ281" s="254"/>
      <c r="AK281" s="254"/>
      <c r="AL281" s="254"/>
      <c r="AM281" s="254"/>
      <c r="AN281" s="254"/>
      <c r="AO281" s="254"/>
      <c r="AP281" s="254"/>
      <c r="AQ281" s="254"/>
      <c r="AR281" s="254"/>
      <c r="AS281" s="254"/>
      <c r="AT281" s="254"/>
      <c r="AU281" s="254"/>
      <c r="AV281" s="254"/>
      <c r="AW281" s="254"/>
      <c r="AX281" s="254"/>
      <c r="AY281" s="254"/>
      <c r="AZ281" s="254"/>
      <c r="BA281" s="254"/>
      <c r="BB281" s="254"/>
      <c r="BC281" s="254"/>
      <c r="BD281" s="254"/>
      <c r="BE281" s="254"/>
      <c r="BF281" s="254"/>
    </row>
    <row r="282" spans="2:58" x14ac:dyDescent="0.2">
      <c r="B282" s="236"/>
      <c r="C282" s="236" t="s">
        <v>135</v>
      </c>
      <c r="D282" s="241" t="s">
        <v>758</v>
      </c>
      <c r="E282" s="236" t="s">
        <v>136</v>
      </c>
      <c r="F282" s="236" t="s">
        <v>254</v>
      </c>
      <c r="G282" s="236" t="s">
        <v>378</v>
      </c>
      <c r="H282" s="236" t="s">
        <v>135</v>
      </c>
      <c r="I282" s="236" t="s">
        <v>379</v>
      </c>
      <c r="J282" s="236" t="s">
        <v>379</v>
      </c>
      <c r="K282" s="236" t="s">
        <v>380</v>
      </c>
      <c r="L282" s="236" t="s">
        <v>276</v>
      </c>
      <c r="M282" s="236" t="s">
        <v>138</v>
      </c>
      <c r="N282" s="255"/>
      <c r="O282" s="256">
        <v>0</v>
      </c>
      <c r="P282" s="235" t="s">
        <v>277</v>
      </c>
      <c r="Q282" s="236" t="s">
        <v>278</v>
      </c>
      <c r="R282" s="254"/>
      <c r="S282" s="254"/>
      <c r="T282" s="254"/>
      <c r="U282" s="254"/>
      <c r="V282" s="254"/>
      <c r="W282" s="254"/>
      <c r="X282" s="254"/>
      <c r="Y282" s="254"/>
      <c r="Z282" s="254"/>
      <c r="AA282" s="254"/>
      <c r="AB282" s="254"/>
      <c r="AC282" s="254"/>
      <c r="AD282" s="254"/>
      <c r="AE282" s="254"/>
      <c r="AF282" s="254"/>
      <c r="AG282" s="254"/>
      <c r="AH282" s="254"/>
      <c r="AI282" s="254"/>
      <c r="AJ282" s="254"/>
      <c r="AK282" s="254"/>
      <c r="AL282" s="254"/>
      <c r="AM282" s="254"/>
      <c r="AN282" s="254"/>
      <c r="AO282" s="254"/>
      <c r="AP282" s="254"/>
      <c r="AQ282" s="254"/>
      <c r="AR282" s="254"/>
      <c r="AS282" s="254"/>
      <c r="AT282" s="254"/>
      <c r="AU282" s="254"/>
      <c r="AV282" s="254"/>
      <c r="AW282" s="254"/>
      <c r="AX282" s="254"/>
      <c r="AY282" s="254"/>
      <c r="AZ282" s="254"/>
      <c r="BA282" s="254"/>
      <c r="BB282" s="254"/>
      <c r="BC282" s="254"/>
      <c r="BD282" s="254"/>
      <c r="BE282" s="254"/>
      <c r="BF282" s="254"/>
    </row>
    <row r="283" spans="2:58" x14ac:dyDescent="0.2">
      <c r="B283" s="236">
        <v>41</v>
      </c>
      <c r="C283" s="236" t="s">
        <v>135</v>
      </c>
      <c r="D283" s="238" t="s">
        <v>752</v>
      </c>
      <c r="E283" s="236" t="s">
        <v>136</v>
      </c>
      <c r="F283" s="236" t="s">
        <v>254</v>
      </c>
      <c r="G283" s="236" t="s">
        <v>381</v>
      </c>
      <c r="H283" s="236" t="s">
        <v>301</v>
      </c>
      <c r="I283" s="236" t="s">
        <v>382</v>
      </c>
      <c r="J283" s="236" t="s">
        <v>382</v>
      </c>
      <c r="K283" s="236" t="s">
        <v>383</v>
      </c>
      <c r="L283" s="236" t="s">
        <v>276</v>
      </c>
      <c r="M283" s="236" t="s">
        <v>138</v>
      </c>
      <c r="N283" s="255" t="e">
        <f>O290*$N$563</f>
        <v>#REF!</v>
      </c>
      <c r="O283" s="256">
        <v>0</v>
      </c>
      <c r="P283" s="235" t="s">
        <v>277</v>
      </c>
      <c r="Q283" s="236" t="s">
        <v>278</v>
      </c>
    </row>
    <row r="284" spans="2:58" x14ac:dyDescent="0.2">
      <c r="B284" s="236"/>
      <c r="C284" s="236" t="s">
        <v>135</v>
      </c>
      <c r="D284" s="241" t="s">
        <v>753</v>
      </c>
      <c r="E284" s="236" t="s">
        <v>136</v>
      </c>
      <c r="F284" s="236" t="s">
        <v>254</v>
      </c>
      <c r="G284" s="236" t="s">
        <v>381</v>
      </c>
      <c r="H284" s="236" t="s">
        <v>301</v>
      </c>
      <c r="I284" s="236" t="s">
        <v>382</v>
      </c>
      <c r="J284" s="236" t="s">
        <v>382</v>
      </c>
      <c r="K284" s="236" t="s">
        <v>383</v>
      </c>
      <c r="L284" s="236" t="s">
        <v>276</v>
      </c>
      <c r="M284" s="236" t="s">
        <v>138</v>
      </c>
      <c r="N284" s="255"/>
      <c r="O284" s="256">
        <v>0</v>
      </c>
      <c r="P284" s="235" t="s">
        <v>277</v>
      </c>
      <c r="Q284" s="236" t="s">
        <v>278</v>
      </c>
    </row>
    <row r="285" spans="2:58" x14ac:dyDescent="0.2">
      <c r="B285" s="236"/>
      <c r="C285" s="236" t="s">
        <v>135</v>
      </c>
      <c r="D285" s="241" t="s">
        <v>754</v>
      </c>
      <c r="E285" s="236" t="s">
        <v>136</v>
      </c>
      <c r="F285" s="236" t="s">
        <v>254</v>
      </c>
      <c r="G285" s="236" t="s">
        <v>381</v>
      </c>
      <c r="H285" s="236" t="s">
        <v>301</v>
      </c>
      <c r="I285" s="236" t="s">
        <v>382</v>
      </c>
      <c r="J285" s="236" t="s">
        <v>382</v>
      </c>
      <c r="K285" s="236" t="s">
        <v>383</v>
      </c>
      <c r="L285" s="236" t="s">
        <v>276</v>
      </c>
      <c r="M285" s="236" t="s">
        <v>138</v>
      </c>
      <c r="N285" s="255"/>
      <c r="O285" s="256">
        <v>1.241737108757197E-2</v>
      </c>
      <c r="P285" s="235" t="s">
        <v>277</v>
      </c>
      <c r="Q285" s="236" t="s">
        <v>278</v>
      </c>
    </row>
    <row r="286" spans="2:58" x14ac:dyDescent="0.2">
      <c r="B286" s="236"/>
      <c r="C286" s="236" t="s">
        <v>135</v>
      </c>
      <c r="D286" s="241" t="s">
        <v>755</v>
      </c>
      <c r="E286" s="236" t="s">
        <v>136</v>
      </c>
      <c r="F286" s="236" t="s">
        <v>254</v>
      </c>
      <c r="G286" s="236" t="s">
        <v>381</v>
      </c>
      <c r="H286" s="236" t="s">
        <v>301</v>
      </c>
      <c r="I286" s="236" t="s">
        <v>382</v>
      </c>
      <c r="J286" s="236" t="s">
        <v>382</v>
      </c>
      <c r="K286" s="236" t="s">
        <v>383</v>
      </c>
      <c r="L286" s="236" t="s">
        <v>276</v>
      </c>
      <c r="M286" s="236" t="s">
        <v>138</v>
      </c>
      <c r="N286" s="255"/>
      <c r="O286" s="256">
        <v>1.5990698845288337E-2</v>
      </c>
      <c r="P286" s="235" t="s">
        <v>277</v>
      </c>
      <c r="Q286" s="236" t="s">
        <v>278</v>
      </c>
    </row>
    <row r="287" spans="2:58" x14ac:dyDescent="0.2">
      <c r="B287" s="236"/>
      <c r="C287" s="236" t="s">
        <v>135</v>
      </c>
      <c r="D287" s="241" t="s">
        <v>756</v>
      </c>
      <c r="E287" s="236" t="s">
        <v>136</v>
      </c>
      <c r="F287" s="236" t="s">
        <v>254</v>
      </c>
      <c r="G287" s="236" t="s">
        <v>381</v>
      </c>
      <c r="H287" s="236" t="s">
        <v>301</v>
      </c>
      <c r="I287" s="236" t="s">
        <v>382</v>
      </c>
      <c r="J287" s="236" t="s">
        <v>382</v>
      </c>
      <c r="K287" s="236" t="s">
        <v>383</v>
      </c>
      <c r="L287" s="236" t="s">
        <v>276</v>
      </c>
      <c r="M287" s="236" t="s">
        <v>138</v>
      </c>
      <c r="N287" s="255"/>
      <c r="O287" s="256">
        <v>0</v>
      </c>
      <c r="P287" s="235" t="s">
        <v>277</v>
      </c>
      <c r="Q287" s="236" t="s">
        <v>278</v>
      </c>
    </row>
    <row r="288" spans="2:58" x14ac:dyDescent="0.2">
      <c r="B288" s="236"/>
      <c r="C288" s="236" t="s">
        <v>135</v>
      </c>
      <c r="D288" s="241" t="s">
        <v>757</v>
      </c>
      <c r="E288" s="236" t="s">
        <v>136</v>
      </c>
      <c r="F288" s="236" t="s">
        <v>254</v>
      </c>
      <c r="G288" s="236" t="s">
        <v>381</v>
      </c>
      <c r="H288" s="236" t="s">
        <v>301</v>
      </c>
      <c r="I288" s="236" t="s">
        <v>382</v>
      </c>
      <c r="J288" s="236" t="s">
        <v>382</v>
      </c>
      <c r="K288" s="236" t="s">
        <v>383</v>
      </c>
      <c r="L288" s="236" t="s">
        <v>276</v>
      </c>
      <c r="M288" s="236" t="s">
        <v>138</v>
      </c>
      <c r="N288" s="255"/>
      <c r="O288" s="256">
        <v>0</v>
      </c>
      <c r="P288" s="235" t="s">
        <v>277</v>
      </c>
      <c r="Q288" s="236" t="s">
        <v>278</v>
      </c>
    </row>
    <row r="289" spans="2:17" x14ac:dyDescent="0.2">
      <c r="B289" s="236"/>
      <c r="C289" s="236" t="s">
        <v>135</v>
      </c>
      <c r="D289" s="241" t="s">
        <v>758</v>
      </c>
      <c r="E289" s="236" t="s">
        <v>136</v>
      </c>
      <c r="F289" s="236" t="s">
        <v>254</v>
      </c>
      <c r="G289" s="236" t="s">
        <v>381</v>
      </c>
      <c r="H289" s="236" t="s">
        <v>301</v>
      </c>
      <c r="I289" s="236" t="s">
        <v>382</v>
      </c>
      <c r="J289" s="236" t="s">
        <v>382</v>
      </c>
      <c r="K289" s="236" t="s">
        <v>383</v>
      </c>
      <c r="L289" s="236" t="s">
        <v>276</v>
      </c>
      <c r="M289" s="236" t="s">
        <v>138</v>
      </c>
      <c r="N289" s="255"/>
      <c r="O289" s="256">
        <v>0</v>
      </c>
      <c r="P289" s="235" t="s">
        <v>277</v>
      </c>
      <c r="Q289" s="236" t="s">
        <v>278</v>
      </c>
    </row>
    <row r="290" spans="2:17" x14ac:dyDescent="0.2">
      <c r="B290" s="236">
        <v>42</v>
      </c>
      <c r="C290" s="236" t="s">
        <v>135</v>
      </c>
      <c r="D290" s="238" t="s">
        <v>752</v>
      </c>
      <c r="E290" s="236" t="s">
        <v>136</v>
      </c>
      <c r="F290" s="236" t="s">
        <v>254</v>
      </c>
      <c r="G290" s="236" t="s">
        <v>290</v>
      </c>
      <c r="H290" s="236" t="s">
        <v>135</v>
      </c>
      <c r="I290" s="236" t="s">
        <v>384</v>
      </c>
      <c r="J290" s="236" t="s">
        <v>384</v>
      </c>
      <c r="K290" s="236" t="s">
        <v>162</v>
      </c>
      <c r="L290" s="236" t="s">
        <v>162</v>
      </c>
      <c r="M290" s="236" t="s">
        <v>138</v>
      </c>
      <c r="N290" s="255" t="e">
        <f>O297*$N$563</f>
        <v>#REF!</v>
      </c>
      <c r="O290" s="256">
        <v>0</v>
      </c>
      <c r="P290" s="235" t="s">
        <v>277</v>
      </c>
      <c r="Q290" s="236" t="s">
        <v>278</v>
      </c>
    </row>
    <row r="291" spans="2:17" x14ac:dyDescent="0.2">
      <c r="B291" s="236"/>
      <c r="C291" s="236" t="s">
        <v>135</v>
      </c>
      <c r="D291" s="241" t="s">
        <v>753</v>
      </c>
      <c r="E291" s="236" t="s">
        <v>136</v>
      </c>
      <c r="F291" s="236" t="s">
        <v>254</v>
      </c>
      <c r="G291" s="236" t="s">
        <v>290</v>
      </c>
      <c r="H291" s="236" t="s">
        <v>135</v>
      </c>
      <c r="I291" s="236" t="s">
        <v>384</v>
      </c>
      <c r="J291" s="236" t="s">
        <v>384</v>
      </c>
      <c r="K291" s="236" t="s">
        <v>162</v>
      </c>
      <c r="L291" s="236" t="s">
        <v>162</v>
      </c>
      <c r="M291" s="236" t="s">
        <v>138</v>
      </c>
      <c r="N291" s="255"/>
      <c r="O291" s="256">
        <v>0</v>
      </c>
      <c r="P291" s="235" t="s">
        <v>277</v>
      </c>
      <c r="Q291" s="236" t="s">
        <v>278</v>
      </c>
    </row>
    <row r="292" spans="2:17" x14ac:dyDescent="0.2">
      <c r="B292" s="236"/>
      <c r="C292" s="236" t="s">
        <v>135</v>
      </c>
      <c r="D292" s="241" t="s">
        <v>754</v>
      </c>
      <c r="E292" s="236" t="s">
        <v>136</v>
      </c>
      <c r="F292" s="236" t="s">
        <v>254</v>
      </c>
      <c r="G292" s="236" t="s">
        <v>290</v>
      </c>
      <c r="H292" s="236" t="s">
        <v>135</v>
      </c>
      <c r="I292" s="236" t="s">
        <v>384</v>
      </c>
      <c r="J292" s="236" t="s">
        <v>384</v>
      </c>
      <c r="K292" s="236" t="s">
        <v>162</v>
      </c>
      <c r="L292" s="236" t="s">
        <v>162</v>
      </c>
      <c r="M292" s="236" t="s">
        <v>138</v>
      </c>
      <c r="N292" s="255"/>
      <c r="O292" s="256">
        <v>1.2318032118871394E-3</v>
      </c>
      <c r="P292" s="235" t="s">
        <v>277</v>
      </c>
      <c r="Q292" s="236" t="s">
        <v>278</v>
      </c>
    </row>
    <row r="293" spans="2:17" x14ac:dyDescent="0.2">
      <c r="B293" s="236"/>
      <c r="C293" s="236" t="s">
        <v>135</v>
      </c>
      <c r="D293" s="241" t="s">
        <v>755</v>
      </c>
      <c r="E293" s="236" t="s">
        <v>136</v>
      </c>
      <c r="F293" s="236" t="s">
        <v>254</v>
      </c>
      <c r="G293" s="236" t="s">
        <v>290</v>
      </c>
      <c r="H293" s="236" t="s">
        <v>135</v>
      </c>
      <c r="I293" s="236" t="s">
        <v>384</v>
      </c>
      <c r="J293" s="236" t="s">
        <v>384</v>
      </c>
      <c r="K293" s="236" t="s">
        <v>162</v>
      </c>
      <c r="L293" s="236" t="s">
        <v>162</v>
      </c>
      <c r="M293" s="236" t="s">
        <v>138</v>
      </c>
      <c r="N293" s="255"/>
      <c r="O293" s="256">
        <v>0</v>
      </c>
      <c r="P293" s="235" t="s">
        <v>277</v>
      </c>
      <c r="Q293" s="236" t="s">
        <v>278</v>
      </c>
    </row>
    <row r="294" spans="2:17" x14ac:dyDescent="0.2">
      <c r="B294" s="236"/>
      <c r="C294" s="236" t="s">
        <v>135</v>
      </c>
      <c r="D294" s="241" t="s">
        <v>756</v>
      </c>
      <c r="E294" s="236" t="s">
        <v>136</v>
      </c>
      <c r="F294" s="236" t="s">
        <v>254</v>
      </c>
      <c r="G294" s="236" t="s">
        <v>290</v>
      </c>
      <c r="H294" s="236" t="s">
        <v>135</v>
      </c>
      <c r="I294" s="236" t="s">
        <v>384</v>
      </c>
      <c r="J294" s="236" t="s">
        <v>384</v>
      </c>
      <c r="K294" s="236" t="s">
        <v>162</v>
      </c>
      <c r="L294" s="236" t="s">
        <v>162</v>
      </c>
      <c r="M294" s="236" t="s">
        <v>138</v>
      </c>
      <c r="N294" s="255"/>
      <c r="O294" s="256">
        <v>0</v>
      </c>
      <c r="P294" s="235" t="s">
        <v>277</v>
      </c>
      <c r="Q294" s="236" t="s">
        <v>278</v>
      </c>
    </row>
    <row r="295" spans="2:17" x14ac:dyDescent="0.2">
      <c r="B295" s="236"/>
      <c r="C295" s="236" t="s">
        <v>135</v>
      </c>
      <c r="D295" s="241" t="s">
        <v>757</v>
      </c>
      <c r="E295" s="236" t="s">
        <v>136</v>
      </c>
      <c r="F295" s="236" t="s">
        <v>254</v>
      </c>
      <c r="G295" s="236" t="s">
        <v>290</v>
      </c>
      <c r="H295" s="236" t="s">
        <v>135</v>
      </c>
      <c r="I295" s="236" t="s">
        <v>384</v>
      </c>
      <c r="J295" s="236" t="s">
        <v>384</v>
      </c>
      <c r="K295" s="236" t="s">
        <v>162</v>
      </c>
      <c r="L295" s="236" t="s">
        <v>162</v>
      </c>
      <c r="M295" s="236" t="s">
        <v>138</v>
      </c>
      <c r="N295" s="255"/>
      <c r="O295" s="256">
        <v>0</v>
      </c>
      <c r="P295" s="235" t="s">
        <v>277</v>
      </c>
      <c r="Q295" s="236" t="s">
        <v>278</v>
      </c>
    </row>
    <row r="296" spans="2:17" x14ac:dyDescent="0.2">
      <c r="B296" s="236"/>
      <c r="C296" s="236" t="s">
        <v>135</v>
      </c>
      <c r="D296" s="241" t="s">
        <v>758</v>
      </c>
      <c r="E296" s="236" t="s">
        <v>136</v>
      </c>
      <c r="F296" s="236" t="s">
        <v>254</v>
      </c>
      <c r="G296" s="236" t="s">
        <v>290</v>
      </c>
      <c r="H296" s="236" t="s">
        <v>135</v>
      </c>
      <c r="I296" s="236" t="s">
        <v>384</v>
      </c>
      <c r="J296" s="236" t="s">
        <v>384</v>
      </c>
      <c r="K296" s="236" t="s">
        <v>162</v>
      </c>
      <c r="L296" s="236" t="s">
        <v>162</v>
      </c>
      <c r="M296" s="236" t="s">
        <v>138</v>
      </c>
      <c r="N296" s="255"/>
      <c r="O296" s="256">
        <v>0</v>
      </c>
      <c r="P296" s="235" t="s">
        <v>277</v>
      </c>
      <c r="Q296" s="236" t="s">
        <v>278</v>
      </c>
    </row>
    <row r="297" spans="2:17" x14ac:dyDescent="0.2">
      <c r="B297" s="236">
        <v>43</v>
      </c>
      <c r="C297" s="236" t="s">
        <v>135</v>
      </c>
      <c r="D297" s="238" t="s">
        <v>752</v>
      </c>
      <c r="E297" s="236" t="s">
        <v>136</v>
      </c>
      <c r="F297" s="236" t="s">
        <v>254</v>
      </c>
      <c r="G297" s="236" t="s">
        <v>385</v>
      </c>
      <c r="H297" s="236" t="s">
        <v>386</v>
      </c>
      <c r="I297" s="236" t="s">
        <v>387</v>
      </c>
      <c r="J297" s="236" t="s">
        <v>387</v>
      </c>
      <c r="K297" s="236" t="s">
        <v>388</v>
      </c>
      <c r="L297" s="236" t="s">
        <v>352</v>
      </c>
      <c r="M297" s="236" t="s">
        <v>138</v>
      </c>
      <c r="N297" s="255" t="e">
        <f>O304*$N$563</f>
        <v>#REF!</v>
      </c>
      <c r="O297" s="256">
        <v>0</v>
      </c>
      <c r="P297" s="235" t="s">
        <v>277</v>
      </c>
      <c r="Q297" s="236" t="s">
        <v>278</v>
      </c>
    </row>
    <row r="298" spans="2:17" x14ac:dyDescent="0.2">
      <c r="B298" s="236"/>
      <c r="C298" s="236" t="s">
        <v>135</v>
      </c>
      <c r="D298" s="241" t="s">
        <v>753</v>
      </c>
      <c r="E298" s="236" t="s">
        <v>136</v>
      </c>
      <c r="F298" s="236" t="s">
        <v>254</v>
      </c>
      <c r="G298" s="236" t="s">
        <v>385</v>
      </c>
      <c r="H298" s="236" t="s">
        <v>386</v>
      </c>
      <c r="I298" s="236" t="s">
        <v>387</v>
      </c>
      <c r="J298" s="236" t="s">
        <v>387</v>
      </c>
      <c r="K298" s="236" t="s">
        <v>388</v>
      </c>
      <c r="L298" s="236" t="s">
        <v>352</v>
      </c>
      <c r="M298" s="236" t="s">
        <v>138</v>
      </c>
      <c r="N298" s="255"/>
      <c r="O298" s="256">
        <v>0</v>
      </c>
      <c r="P298" s="235" t="s">
        <v>277</v>
      </c>
      <c r="Q298" s="236" t="s">
        <v>278</v>
      </c>
    </row>
    <row r="299" spans="2:17" x14ac:dyDescent="0.2">
      <c r="B299" s="236"/>
      <c r="C299" s="236" t="s">
        <v>135</v>
      </c>
      <c r="D299" s="241" t="s">
        <v>754</v>
      </c>
      <c r="E299" s="236" t="s">
        <v>136</v>
      </c>
      <c r="F299" s="236" t="s">
        <v>254</v>
      </c>
      <c r="G299" s="236" t="s">
        <v>385</v>
      </c>
      <c r="H299" s="236" t="s">
        <v>386</v>
      </c>
      <c r="I299" s="236" t="s">
        <v>387</v>
      </c>
      <c r="J299" s="236" t="s">
        <v>387</v>
      </c>
      <c r="K299" s="236" t="s">
        <v>388</v>
      </c>
      <c r="L299" s="236" t="s">
        <v>352</v>
      </c>
      <c r="M299" s="236" t="s">
        <v>138</v>
      </c>
      <c r="N299" s="255"/>
      <c r="O299" s="256">
        <v>0</v>
      </c>
      <c r="P299" s="235" t="s">
        <v>277</v>
      </c>
      <c r="Q299" s="236" t="s">
        <v>278</v>
      </c>
    </row>
    <row r="300" spans="2:17" x14ac:dyDescent="0.2">
      <c r="B300" s="236"/>
      <c r="C300" s="236" t="s">
        <v>135</v>
      </c>
      <c r="D300" s="241" t="s">
        <v>755</v>
      </c>
      <c r="E300" s="236" t="s">
        <v>136</v>
      </c>
      <c r="F300" s="236" t="s">
        <v>254</v>
      </c>
      <c r="G300" s="236" t="s">
        <v>385</v>
      </c>
      <c r="H300" s="236" t="s">
        <v>386</v>
      </c>
      <c r="I300" s="236" t="s">
        <v>387</v>
      </c>
      <c r="J300" s="236" t="s">
        <v>387</v>
      </c>
      <c r="K300" s="236" t="s">
        <v>388</v>
      </c>
      <c r="L300" s="236" t="s">
        <v>352</v>
      </c>
      <c r="M300" s="236" t="s">
        <v>138</v>
      </c>
      <c r="N300" s="255"/>
      <c r="O300" s="256">
        <v>0</v>
      </c>
      <c r="P300" s="235" t="s">
        <v>277</v>
      </c>
      <c r="Q300" s="236" t="s">
        <v>278</v>
      </c>
    </row>
    <row r="301" spans="2:17" x14ac:dyDescent="0.2">
      <c r="B301" s="236"/>
      <c r="C301" s="236" t="s">
        <v>135</v>
      </c>
      <c r="D301" s="241" t="s">
        <v>756</v>
      </c>
      <c r="E301" s="236" t="s">
        <v>136</v>
      </c>
      <c r="F301" s="236" t="s">
        <v>254</v>
      </c>
      <c r="G301" s="236" t="s">
        <v>385</v>
      </c>
      <c r="H301" s="236" t="s">
        <v>386</v>
      </c>
      <c r="I301" s="236" t="s">
        <v>387</v>
      </c>
      <c r="J301" s="236" t="s">
        <v>387</v>
      </c>
      <c r="K301" s="236" t="s">
        <v>388</v>
      </c>
      <c r="L301" s="236" t="s">
        <v>352</v>
      </c>
      <c r="M301" s="236" t="s">
        <v>138</v>
      </c>
      <c r="N301" s="255"/>
      <c r="O301" s="256">
        <v>3.5471175748268027E-3</v>
      </c>
      <c r="P301" s="235" t="s">
        <v>277</v>
      </c>
      <c r="Q301" s="236" t="s">
        <v>278</v>
      </c>
    </row>
    <row r="302" spans="2:17" x14ac:dyDescent="0.2">
      <c r="B302" s="236"/>
      <c r="C302" s="236" t="s">
        <v>135</v>
      </c>
      <c r="D302" s="241" t="s">
        <v>757</v>
      </c>
      <c r="E302" s="236" t="s">
        <v>136</v>
      </c>
      <c r="F302" s="236" t="s">
        <v>254</v>
      </c>
      <c r="G302" s="236" t="s">
        <v>385</v>
      </c>
      <c r="H302" s="236" t="s">
        <v>386</v>
      </c>
      <c r="I302" s="236" t="s">
        <v>387</v>
      </c>
      <c r="J302" s="236" t="s">
        <v>387</v>
      </c>
      <c r="K302" s="236" t="s">
        <v>388</v>
      </c>
      <c r="L302" s="236" t="s">
        <v>352</v>
      </c>
      <c r="M302" s="236" t="s">
        <v>138</v>
      </c>
      <c r="N302" s="255"/>
      <c r="O302" s="256">
        <v>3.4200218532943563E-3</v>
      </c>
      <c r="P302" s="235" t="s">
        <v>277</v>
      </c>
      <c r="Q302" s="236" t="s">
        <v>278</v>
      </c>
    </row>
    <row r="303" spans="2:17" x14ac:dyDescent="0.2">
      <c r="B303" s="236"/>
      <c r="C303" s="236" t="s">
        <v>135</v>
      </c>
      <c r="D303" s="241" t="s">
        <v>758</v>
      </c>
      <c r="E303" s="236" t="s">
        <v>136</v>
      </c>
      <c r="F303" s="236" t="s">
        <v>254</v>
      </c>
      <c r="G303" s="236" t="s">
        <v>385</v>
      </c>
      <c r="H303" s="236" t="s">
        <v>386</v>
      </c>
      <c r="I303" s="236" t="s">
        <v>387</v>
      </c>
      <c r="J303" s="236" t="s">
        <v>387</v>
      </c>
      <c r="K303" s="236" t="s">
        <v>388</v>
      </c>
      <c r="L303" s="236" t="s">
        <v>352</v>
      </c>
      <c r="M303" s="236" t="s">
        <v>138</v>
      </c>
      <c r="N303" s="255"/>
      <c r="O303" s="256">
        <v>0</v>
      </c>
      <c r="P303" s="235" t="s">
        <v>277</v>
      </c>
      <c r="Q303" s="236" t="s">
        <v>278</v>
      </c>
    </row>
    <row r="304" spans="2:17" x14ac:dyDescent="0.2">
      <c r="B304" s="236">
        <v>44</v>
      </c>
      <c r="C304" s="236" t="s">
        <v>135</v>
      </c>
      <c r="D304" s="238" t="s">
        <v>752</v>
      </c>
      <c r="E304" s="236" t="s">
        <v>136</v>
      </c>
      <c r="F304" s="236" t="s">
        <v>254</v>
      </c>
      <c r="G304" s="236" t="s">
        <v>389</v>
      </c>
      <c r="H304" s="236" t="s">
        <v>390</v>
      </c>
      <c r="I304" s="236" t="s">
        <v>391</v>
      </c>
      <c r="J304" s="236" t="s">
        <v>391</v>
      </c>
      <c r="K304" s="236" t="s">
        <v>309</v>
      </c>
      <c r="L304" s="236" t="s">
        <v>276</v>
      </c>
      <c r="M304" s="236" t="s">
        <v>138</v>
      </c>
      <c r="N304" s="255" t="e">
        <f>O311*$N$563</f>
        <v>#REF!</v>
      </c>
      <c r="O304" s="256">
        <v>0</v>
      </c>
      <c r="P304" s="235" t="s">
        <v>277</v>
      </c>
      <c r="Q304" s="236" t="s">
        <v>278</v>
      </c>
    </row>
    <row r="305" spans="2:17" x14ac:dyDescent="0.2">
      <c r="B305" s="236"/>
      <c r="C305" s="236" t="s">
        <v>135</v>
      </c>
      <c r="D305" s="241" t="s">
        <v>753</v>
      </c>
      <c r="E305" s="236" t="s">
        <v>136</v>
      </c>
      <c r="F305" s="236" t="s">
        <v>254</v>
      </c>
      <c r="G305" s="236" t="s">
        <v>389</v>
      </c>
      <c r="H305" s="236" t="s">
        <v>390</v>
      </c>
      <c r="I305" s="236" t="s">
        <v>391</v>
      </c>
      <c r="J305" s="236" t="s">
        <v>391</v>
      </c>
      <c r="K305" s="236" t="s">
        <v>309</v>
      </c>
      <c r="L305" s="236" t="s">
        <v>276</v>
      </c>
      <c r="M305" s="236" t="s">
        <v>138</v>
      </c>
      <c r="N305" s="255"/>
      <c r="O305" s="256">
        <v>0</v>
      </c>
      <c r="P305" s="235" t="s">
        <v>277</v>
      </c>
      <c r="Q305" s="236" t="s">
        <v>278</v>
      </c>
    </row>
    <row r="306" spans="2:17" x14ac:dyDescent="0.2">
      <c r="B306" s="236"/>
      <c r="C306" s="236" t="s">
        <v>135</v>
      </c>
      <c r="D306" s="241" t="s">
        <v>754</v>
      </c>
      <c r="E306" s="236" t="s">
        <v>136</v>
      </c>
      <c r="F306" s="236" t="s">
        <v>254</v>
      </c>
      <c r="G306" s="236" t="s">
        <v>389</v>
      </c>
      <c r="H306" s="236" t="s">
        <v>390</v>
      </c>
      <c r="I306" s="236" t="s">
        <v>391</v>
      </c>
      <c r="J306" s="236" t="s">
        <v>391</v>
      </c>
      <c r="K306" s="236" t="s">
        <v>309</v>
      </c>
      <c r="L306" s="236" t="s">
        <v>276</v>
      </c>
      <c r="M306" s="236" t="s">
        <v>138</v>
      </c>
      <c r="N306" s="255"/>
      <c r="O306" s="256">
        <v>0</v>
      </c>
      <c r="P306" s="235" t="s">
        <v>277</v>
      </c>
      <c r="Q306" s="236" t="s">
        <v>278</v>
      </c>
    </row>
    <row r="307" spans="2:17" x14ac:dyDescent="0.2">
      <c r="B307" s="236"/>
      <c r="C307" s="236" t="s">
        <v>135</v>
      </c>
      <c r="D307" s="241" t="s">
        <v>755</v>
      </c>
      <c r="E307" s="236" t="s">
        <v>136</v>
      </c>
      <c r="F307" s="236" t="s">
        <v>254</v>
      </c>
      <c r="G307" s="236" t="s">
        <v>389</v>
      </c>
      <c r="H307" s="236" t="s">
        <v>390</v>
      </c>
      <c r="I307" s="236" t="s">
        <v>391</v>
      </c>
      <c r="J307" s="236" t="s">
        <v>391</v>
      </c>
      <c r="K307" s="236" t="s">
        <v>309</v>
      </c>
      <c r="L307" s="236" t="s">
        <v>276</v>
      </c>
      <c r="M307" s="236" t="s">
        <v>138</v>
      </c>
      <c r="N307" s="255"/>
      <c r="O307" s="256">
        <v>1.0044408822417296E-3</v>
      </c>
      <c r="P307" s="235" t="s">
        <v>277</v>
      </c>
      <c r="Q307" s="236" t="s">
        <v>278</v>
      </c>
    </row>
    <row r="308" spans="2:17" x14ac:dyDescent="0.2">
      <c r="B308" s="236"/>
      <c r="C308" s="236" t="s">
        <v>135</v>
      </c>
      <c r="D308" s="241" t="s">
        <v>756</v>
      </c>
      <c r="E308" s="236" t="s">
        <v>136</v>
      </c>
      <c r="F308" s="236" t="s">
        <v>254</v>
      </c>
      <c r="G308" s="236" t="s">
        <v>389</v>
      </c>
      <c r="H308" s="236" t="s">
        <v>390</v>
      </c>
      <c r="I308" s="236" t="s">
        <v>391</v>
      </c>
      <c r="J308" s="236" t="s">
        <v>391</v>
      </c>
      <c r="K308" s="236" t="s">
        <v>309</v>
      </c>
      <c r="L308" s="236" t="s">
        <v>276</v>
      </c>
      <c r="M308" s="236" t="s">
        <v>138</v>
      </c>
      <c r="N308" s="255"/>
      <c r="O308" s="256">
        <v>0</v>
      </c>
      <c r="P308" s="235" t="s">
        <v>277</v>
      </c>
      <c r="Q308" s="236" t="s">
        <v>278</v>
      </c>
    </row>
    <row r="309" spans="2:17" x14ac:dyDescent="0.2">
      <c r="B309" s="236"/>
      <c r="C309" s="236" t="s">
        <v>135</v>
      </c>
      <c r="D309" s="241" t="s">
        <v>757</v>
      </c>
      <c r="E309" s="236" t="s">
        <v>136</v>
      </c>
      <c r="F309" s="236" t="s">
        <v>254</v>
      </c>
      <c r="G309" s="236" t="s">
        <v>389</v>
      </c>
      <c r="H309" s="236" t="s">
        <v>390</v>
      </c>
      <c r="I309" s="236" t="s">
        <v>391</v>
      </c>
      <c r="J309" s="236" t="s">
        <v>391</v>
      </c>
      <c r="K309" s="236" t="s">
        <v>309</v>
      </c>
      <c r="L309" s="236" t="s">
        <v>276</v>
      </c>
      <c r="M309" s="236" t="s">
        <v>138</v>
      </c>
      <c r="N309" s="255"/>
      <c r="O309" s="256">
        <v>0</v>
      </c>
      <c r="P309" s="235" t="s">
        <v>277</v>
      </c>
      <c r="Q309" s="236" t="s">
        <v>278</v>
      </c>
    </row>
    <row r="310" spans="2:17" x14ac:dyDescent="0.2">
      <c r="B310" s="236"/>
      <c r="C310" s="236" t="s">
        <v>135</v>
      </c>
      <c r="D310" s="241" t="s">
        <v>758</v>
      </c>
      <c r="E310" s="236" t="s">
        <v>136</v>
      </c>
      <c r="F310" s="236" t="s">
        <v>254</v>
      </c>
      <c r="G310" s="236" t="s">
        <v>389</v>
      </c>
      <c r="H310" s="236" t="s">
        <v>390</v>
      </c>
      <c r="I310" s="236" t="s">
        <v>391</v>
      </c>
      <c r="J310" s="236" t="s">
        <v>391</v>
      </c>
      <c r="K310" s="236" t="s">
        <v>309</v>
      </c>
      <c r="L310" s="236" t="s">
        <v>276</v>
      </c>
      <c r="M310" s="236" t="s">
        <v>138</v>
      </c>
      <c r="N310" s="255"/>
      <c r="O310" s="256">
        <v>0</v>
      </c>
      <c r="P310" s="235" t="s">
        <v>277</v>
      </c>
      <c r="Q310" s="236" t="s">
        <v>278</v>
      </c>
    </row>
    <row r="311" spans="2:17" x14ac:dyDescent="0.2">
      <c r="B311" s="236">
        <v>45</v>
      </c>
      <c r="C311" s="236" t="s">
        <v>135</v>
      </c>
      <c r="D311" s="238" t="s">
        <v>752</v>
      </c>
      <c r="E311" s="236" t="s">
        <v>136</v>
      </c>
      <c r="F311" s="236" t="s">
        <v>254</v>
      </c>
      <c r="G311" s="236" t="s">
        <v>392</v>
      </c>
      <c r="H311" s="236" t="s">
        <v>393</v>
      </c>
      <c r="I311" s="236" t="s">
        <v>394</v>
      </c>
      <c r="J311" s="236" t="s">
        <v>394</v>
      </c>
      <c r="K311" s="236" t="s">
        <v>395</v>
      </c>
      <c r="L311" s="236" t="s">
        <v>396</v>
      </c>
      <c r="M311" s="236" t="s">
        <v>138</v>
      </c>
      <c r="N311" s="255" t="e">
        <f>O318*$N$563</f>
        <v>#REF!</v>
      </c>
      <c r="O311" s="256">
        <v>3.8140929718217344E-2</v>
      </c>
      <c r="P311" s="235" t="s">
        <v>277</v>
      </c>
      <c r="Q311" s="236" t="s">
        <v>278</v>
      </c>
    </row>
    <row r="312" spans="2:17" x14ac:dyDescent="0.2">
      <c r="B312" s="236"/>
      <c r="C312" s="236" t="s">
        <v>135</v>
      </c>
      <c r="D312" s="241" t="s">
        <v>753</v>
      </c>
      <c r="E312" s="236" t="s">
        <v>136</v>
      </c>
      <c r="F312" s="236" t="s">
        <v>254</v>
      </c>
      <c r="G312" s="236" t="s">
        <v>392</v>
      </c>
      <c r="H312" s="236" t="s">
        <v>393</v>
      </c>
      <c r="I312" s="236" t="s">
        <v>394</v>
      </c>
      <c r="J312" s="236" t="s">
        <v>394</v>
      </c>
      <c r="K312" s="236" t="s">
        <v>395</v>
      </c>
      <c r="L312" s="236" t="s">
        <v>396</v>
      </c>
      <c r="M312" s="236" t="s">
        <v>138</v>
      </c>
      <c r="N312" s="255"/>
      <c r="O312" s="256">
        <v>0</v>
      </c>
      <c r="P312" s="235" t="s">
        <v>277</v>
      </c>
      <c r="Q312" s="236" t="s">
        <v>278</v>
      </c>
    </row>
    <row r="313" spans="2:17" x14ac:dyDescent="0.2">
      <c r="B313" s="236"/>
      <c r="C313" s="236" t="s">
        <v>135</v>
      </c>
      <c r="D313" s="241" t="s">
        <v>754</v>
      </c>
      <c r="E313" s="236" t="s">
        <v>136</v>
      </c>
      <c r="F313" s="236" t="s">
        <v>254</v>
      </c>
      <c r="G313" s="236" t="s">
        <v>392</v>
      </c>
      <c r="H313" s="236" t="s">
        <v>393</v>
      </c>
      <c r="I313" s="236" t="s">
        <v>394</v>
      </c>
      <c r="J313" s="236" t="s">
        <v>394</v>
      </c>
      <c r="K313" s="236" t="s">
        <v>395</v>
      </c>
      <c r="L313" s="236" t="s">
        <v>396</v>
      </c>
      <c r="M313" s="236" t="s">
        <v>138</v>
      </c>
      <c r="N313" s="255"/>
      <c r="O313" s="256">
        <v>0</v>
      </c>
      <c r="P313" s="235" t="s">
        <v>277</v>
      </c>
      <c r="Q313" s="236" t="s">
        <v>278</v>
      </c>
    </row>
    <row r="314" spans="2:17" x14ac:dyDescent="0.2">
      <c r="B314" s="236"/>
      <c r="C314" s="236" t="s">
        <v>135</v>
      </c>
      <c r="D314" s="241" t="s">
        <v>755</v>
      </c>
      <c r="E314" s="236" t="s">
        <v>136</v>
      </c>
      <c r="F314" s="236" t="s">
        <v>254</v>
      </c>
      <c r="G314" s="236" t="s">
        <v>392</v>
      </c>
      <c r="H314" s="236" t="s">
        <v>393</v>
      </c>
      <c r="I314" s="236" t="s">
        <v>394</v>
      </c>
      <c r="J314" s="236" t="s">
        <v>394</v>
      </c>
      <c r="K314" s="236" t="s">
        <v>395</v>
      </c>
      <c r="L314" s="236" t="s">
        <v>396</v>
      </c>
      <c r="M314" s="236" t="s">
        <v>138</v>
      </c>
      <c r="N314" s="255"/>
      <c r="O314" s="256">
        <v>0</v>
      </c>
      <c r="P314" s="235" t="s">
        <v>277</v>
      </c>
      <c r="Q314" s="236" t="s">
        <v>278</v>
      </c>
    </row>
    <row r="315" spans="2:17" x14ac:dyDescent="0.2">
      <c r="B315" s="236"/>
      <c r="C315" s="236" t="s">
        <v>135</v>
      </c>
      <c r="D315" s="241" t="s">
        <v>756</v>
      </c>
      <c r="E315" s="236" t="s">
        <v>136</v>
      </c>
      <c r="F315" s="236" t="s">
        <v>254</v>
      </c>
      <c r="G315" s="236" t="s">
        <v>392</v>
      </c>
      <c r="H315" s="236" t="s">
        <v>393</v>
      </c>
      <c r="I315" s="236" t="s">
        <v>394</v>
      </c>
      <c r="J315" s="236" t="s">
        <v>394</v>
      </c>
      <c r="K315" s="236" t="s">
        <v>395</v>
      </c>
      <c r="L315" s="236" t="s">
        <v>396</v>
      </c>
      <c r="M315" s="236" t="s">
        <v>138</v>
      </c>
      <c r="N315" s="255"/>
      <c r="O315" s="256">
        <v>0</v>
      </c>
      <c r="P315" s="235" t="s">
        <v>277</v>
      </c>
      <c r="Q315" s="236" t="s">
        <v>278</v>
      </c>
    </row>
    <row r="316" spans="2:17" x14ac:dyDescent="0.2">
      <c r="B316" s="236"/>
      <c r="C316" s="236" t="s">
        <v>135</v>
      </c>
      <c r="D316" s="241" t="s">
        <v>757</v>
      </c>
      <c r="E316" s="236" t="s">
        <v>136</v>
      </c>
      <c r="F316" s="236" t="s">
        <v>254</v>
      </c>
      <c r="G316" s="236" t="s">
        <v>392</v>
      </c>
      <c r="H316" s="236" t="s">
        <v>393</v>
      </c>
      <c r="I316" s="236" t="s">
        <v>394</v>
      </c>
      <c r="J316" s="236" t="s">
        <v>394</v>
      </c>
      <c r="K316" s="236" t="s">
        <v>395</v>
      </c>
      <c r="L316" s="236" t="s">
        <v>396</v>
      </c>
      <c r="M316" s="236" t="s">
        <v>138</v>
      </c>
      <c r="N316" s="255"/>
      <c r="O316" s="256">
        <v>0</v>
      </c>
      <c r="P316" s="235" t="s">
        <v>277</v>
      </c>
      <c r="Q316" s="236" t="s">
        <v>278</v>
      </c>
    </row>
    <row r="317" spans="2:17" x14ac:dyDescent="0.2">
      <c r="B317" s="236"/>
      <c r="C317" s="236" t="s">
        <v>135</v>
      </c>
      <c r="D317" s="241" t="s">
        <v>758</v>
      </c>
      <c r="E317" s="236" t="s">
        <v>136</v>
      </c>
      <c r="F317" s="236" t="s">
        <v>254</v>
      </c>
      <c r="G317" s="236" t="s">
        <v>392</v>
      </c>
      <c r="H317" s="236" t="s">
        <v>393</v>
      </c>
      <c r="I317" s="236" t="s">
        <v>394</v>
      </c>
      <c r="J317" s="236" t="s">
        <v>394</v>
      </c>
      <c r="K317" s="236" t="s">
        <v>395</v>
      </c>
      <c r="L317" s="236" t="s">
        <v>396</v>
      </c>
      <c r="M317" s="236" t="s">
        <v>138</v>
      </c>
      <c r="N317" s="255"/>
      <c r="O317" s="256">
        <v>0</v>
      </c>
      <c r="P317" s="235" t="s">
        <v>277</v>
      </c>
      <c r="Q317" s="236" t="s">
        <v>278</v>
      </c>
    </row>
    <row r="318" spans="2:17" x14ac:dyDescent="0.2">
      <c r="B318" s="236">
        <v>46</v>
      </c>
      <c r="C318" s="236" t="s">
        <v>135</v>
      </c>
      <c r="D318" s="238" t="s">
        <v>752</v>
      </c>
      <c r="E318" s="236" t="s">
        <v>136</v>
      </c>
      <c r="F318" s="236" t="s">
        <v>254</v>
      </c>
      <c r="G318" s="236" t="s">
        <v>397</v>
      </c>
      <c r="H318" s="236" t="s">
        <v>135</v>
      </c>
      <c r="I318" s="236" t="s">
        <v>398</v>
      </c>
      <c r="J318" s="236" t="s">
        <v>398</v>
      </c>
      <c r="K318" s="236" t="s">
        <v>321</v>
      </c>
      <c r="L318" s="236" t="s">
        <v>164</v>
      </c>
      <c r="M318" s="236" t="s">
        <v>138</v>
      </c>
      <c r="N318" s="255" t="e">
        <f>O325*$N$563</f>
        <v>#REF!</v>
      </c>
      <c r="O318" s="256">
        <v>0</v>
      </c>
      <c r="P318" s="235" t="s">
        <v>277</v>
      </c>
      <c r="Q318" s="236" t="s">
        <v>278</v>
      </c>
    </row>
    <row r="319" spans="2:17" x14ac:dyDescent="0.2">
      <c r="B319" s="236"/>
      <c r="C319" s="236" t="s">
        <v>135</v>
      </c>
      <c r="D319" s="241" t="s">
        <v>753</v>
      </c>
      <c r="E319" s="236" t="s">
        <v>136</v>
      </c>
      <c r="F319" s="236" t="s">
        <v>254</v>
      </c>
      <c r="G319" s="236" t="s">
        <v>397</v>
      </c>
      <c r="H319" s="236" t="s">
        <v>135</v>
      </c>
      <c r="I319" s="236" t="s">
        <v>398</v>
      </c>
      <c r="J319" s="236" t="s">
        <v>398</v>
      </c>
      <c r="K319" s="236" t="s">
        <v>321</v>
      </c>
      <c r="L319" s="236" t="s">
        <v>164</v>
      </c>
      <c r="M319" s="236" t="s">
        <v>138</v>
      </c>
      <c r="N319" s="255"/>
      <c r="O319" s="256">
        <v>1.3896650496041892E-3</v>
      </c>
      <c r="P319" s="235" t="s">
        <v>277</v>
      </c>
      <c r="Q319" s="236" t="s">
        <v>278</v>
      </c>
    </row>
    <row r="320" spans="2:17" x14ac:dyDescent="0.2">
      <c r="B320" s="236"/>
      <c r="C320" s="236" t="s">
        <v>135</v>
      </c>
      <c r="D320" s="241" t="s">
        <v>754</v>
      </c>
      <c r="E320" s="236" t="s">
        <v>136</v>
      </c>
      <c r="F320" s="236" t="s">
        <v>254</v>
      </c>
      <c r="G320" s="236" t="s">
        <v>397</v>
      </c>
      <c r="H320" s="236" t="s">
        <v>135</v>
      </c>
      <c r="I320" s="236" t="s">
        <v>398</v>
      </c>
      <c r="J320" s="236" t="s">
        <v>398</v>
      </c>
      <c r="K320" s="236" t="s">
        <v>321</v>
      </c>
      <c r="L320" s="236" t="s">
        <v>164</v>
      </c>
      <c r="M320" s="236" t="s">
        <v>138</v>
      </c>
      <c r="N320" s="255"/>
      <c r="O320" s="256">
        <v>4.9669484350287887E-4</v>
      </c>
      <c r="P320" s="235" t="s">
        <v>277</v>
      </c>
      <c r="Q320" s="236" t="s">
        <v>278</v>
      </c>
    </row>
    <row r="321" spans="2:17" x14ac:dyDescent="0.2">
      <c r="B321" s="236"/>
      <c r="C321" s="236" t="s">
        <v>135</v>
      </c>
      <c r="D321" s="241" t="s">
        <v>755</v>
      </c>
      <c r="E321" s="236" t="s">
        <v>136</v>
      </c>
      <c r="F321" s="236" t="s">
        <v>254</v>
      </c>
      <c r="G321" s="236" t="s">
        <v>397</v>
      </c>
      <c r="H321" s="236" t="s">
        <v>135</v>
      </c>
      <c r="I321" s="236" t="s">
        <v>398</v>
      </c>
      <c r="J321" s="236" t="s">
        <v>398</v>
      </c>
      <c r="K321" s="236" t="s">
        <v>321</v>
      </c>
      <c r="L321" s="236" t="s">
        <v>164</v>
      </c>
      <c r="M321" s="236" t="s">
        <v>138</v>
      </c>
      <c r="N321" s="255"/>
      <c r="O321" s="256">
        <v>0</v>
      </c>
      <c r="P321" s="235" t="s">
        <v>277</v>
      </c>
      <c r="Q321" s="236" t="s">
        <v>278</v>
      </c>
    </row>
    <row r="322" spans="2:17" x14ac:dyDescent="0.2">
      <c r="B322" s="236"/>
      <c r="C322" s="236" t="s">
        <v>135</v>
      </c>
      <c r="D322" s="241" t="s">
        <v>756</v>
      </c>
      <c r="E322" s="236" t="s">
        <v>136</v>
      </c>
      <c r="F322" s="236" t="s">
        <v>254</v>
      </c>
      <c r="G322" s="236" t="s">
        <v>397</v>
      </c>
      <c r="H322" s="236" t="s">
        <v>135</v>
      </c>
      <c r="I322" s="236" t="s">
        <v>398</v>
      </c>
      <c r="J322" s="236" t="s">
        <v>398</v>
      </c>
      <c r="K322" s="236" t="s">
        <v>321</v>
      </c>
      <c r="L322" s="236" t="s">
        <v>164</v>
      </c>
      <c r="M322" s="236" t="s">
        <v>138</v>
      </c>
      <c r="N322" s="255"/>
      <c r="O322" s="256">
        <v>3.1371492119071222E-3</v>
      </c>
      <c r="P322" s="235" t="s">
        <v>277</v>
      </c>
      <c r="Q322" s="236" t="s">
        <v>278</v>
      </c>
    </row>
    <row r="323" spans="2:17" x14ac:dyDescent="0.2">
      <c r="B323" s="236"/>
      <c r="C323" s="236" t="s">
        <v>135</v>
      </c>
      <c r="D323" s="241" t="s">
        <v>757</v>
      </c>
      <c r="E323" s="236" t="s">
        <v>136</v>
      </c>
      <c r="F323" s="236" t="s">
        <v>254</v>
      </c>
      <c r="G323" s="236" t="s">
        <v>397</v>
      </c>
      <c r="H323" s="236" t="s">
        <v>135</v>
      </c>
      <c r="I323" s="236" t="s">
        <v>398</v>
      </c>
      <c r="J323" s="236" t="s">
        <v>398</v>
      </c>
      <c r="K323" s="236" t="s">
        <v>321</v>
      </c>
      <c r="L323" s="236" t="s">
        <v>164</v>
      </c>
      <c r="M323" s="236" t="s">
        <v>138</v>
      </c>
      <c r="N323" s="255"/>
      <c r="O323" s="256">
        <v>7.7434457055721275E-3</v>
      </c>
      <c r="P323" s="235" t="s">
        <v>277</v>
      </c>
      <c r="Q323" s="236" t="s">
        <v>278</v>
      </c>
    </row>
    <row r="324" spans="2:17" x14ac:dyDescent="0.2">
      <c r="B324" s="236"/>
      <c r="C324" s="236" t="s">
        <v>135</v>
      </c>
      <c r="D324" s="241" t="s">
        <v>758</v>
      </c>
      <c r="E324" s="236" t="s">
        <v>136</v>
      </c>
      <c r="F324" s="236" t="s">
        <v>254</v>
      </c>
      <c r="G324" s="236" t="s">
        <v>397</v>
      </c>
      <c r="H324" s="236" t="s">
        <v>135</v>
      </c>
      <c r="I324" s="236" t="s">
        <v>398</v>
      </c>
      <c r="J324" s="236" t="s">
        <v>398</v>
      </c>
      <c r="K324" s="236" t="s">
        <v>321</v>
      </c>
      <c r="L324" s="236" t="s">
        <v>164</v>
      </c>
      <c r="M324" s="236" t="s">
        <v>138</v>
      </c>
      <c r="N324" s="255"/>
      <c r="O324" s="256">
        <v>0</v>
      </c>
      <c r="P324" s="235" t="s">
        <v>277</v>
      </c>
      <c r="Q324" s="236" t="s">
        <v>278</v>
      </c>
    </row>
    <row r="325" spans="2:17" s="272" customFormat="1" x14ac:dyDescent="0.2">
      <c r="B325" s="267">
        <v>47</v>
      </c>
      <c r="C325" s="243" t="s">
        <v>135</v>
      </c>
      <c r="D325" s="261" t="s">
        <v>752</v>
      </c>
      <c r="E325" s="267" t="s">
        <v>136</v>
      </c>
      <c r="F325" s="267" t="s">
        <v>254</v>
      </c>
      <c r="G325" s="267" t="s">
        <v>313</v>
      </c>
      <c r="H325" s="267" t="s">
        <v>135</v>
      </c>
      <c r="I325" s="267" t="s">
        <v>399</v>
      </c>
      <c r="J325" s="267" t="s">
        <v>399</v>
      </c>
      <c r="K325" s="267" t="s">
        <v>309</v>
      </c>
      <c r="L325" s="267" t="s">
        <v>312</v>
      </c>
      <c r="M325" s="243" t="s">
        <v>138</v>
      </c>
      <c r="N325" s="268" t="e">
        <f>O332*$N$563</f>
        <v>#REF!</v>
      </c>
      <c r="O325" s="263">
        <v>1.232231730049687E-2</v>
      </c>
      <c r="P325" s="264" t="s">
        <v>277</v>
      </c>
      <c r="Q325" s="243" t="s">
        <v>278</v>
      </c>
    </row>
    <row r="326" spans="2:17" x14ac:dyDescent="0.2">
      <c r="B326" s="236"/>
      <c r="C326" s="236" t="s">
        <v>135</v>
      </c>
      <c r="D326" s="241" t="s">
        <v>753</v>
      </c>
      <c r="E326" s="236" t="s">
        <v>136</v>
      </c>
      <c r="F326" s="236" t="s">
        <v>254</v>
      </c>
      <c r="G326" s="236" t="s">
        <v>313</v>
      </c>
      <c r="H326" s="236" t="s">
        <v>135</v>
      </c>
      <c r="I326" s="236" t="s">
        <v>399</v>
      </c>
      <c r="J326" s="236" t="s">
        <v>399</v>
      </c>
      <c r="K326" s="236" t="s">
        <v>309</v>
      </c>
      <c r="L326" s="236" t="s">
        <v>312</v>
      </c>
      <c r="M326" s="236" t="s">
        <v>138</v>
      </c>
      <c r="N326" s="255"/>
      <c r="O326" s="256">
        <v>3.5708595158285138E-2</v>
      </c>
      <c r="P326" s="235" t="s">
        <v>277</v>
      </c>
      <c r="Q326" s="236" t="s">
        <v>278</v>
      </c>
    </row>
    <row r="327" spans="2:17" x14ac:dyDescent="0.2">
      <c r="B327" s="236"/>
      <c r="C327" s="236" t="s">
        <v>135</v>
      </c>
      <c r="D327" s="241" t="s">
        <v>754</v>
      </c>
      <c r="E327" s="236" t="s">
        <v>136</v>
      </c>
      <c r="F327" s="236" t="s">
        <v>254</v>
      </c>
      <c r="G327" s="236" t="s">
        <v>313</v>
      </c>
      <c r="H327" s="236" t="s">
        <v>135</v>
      </c>
      <c r="I327" s="236" t="s">
        <v>399</v>
      </c>
      <c r="J327" s="236" t="s">
        <v>399</v>
      </c>
      <c r="K327" s="236" t="s">
        <v>309</v>
      </c>
      <c r="L327" s="236" t="s">
        <v>312</v>
      </c>
      <c r="M327" s="236" t="s">
        <v>138</v>
      </c>
      <c r="N327" s="255"/>
      <c r="O327" s="256">
        <v>0.13780112994103338</v>
      </c>
      <c r="P327" s="235" t="s">
        <v>277</v>
      </c>
      <c r="Q327" s="236" t="s">
        <v>278</v>
      </c>
    </row>
    <row r="328" spans="2:17" x14ac:dyDescent="0.2">
      <c r="B328" s="236"/>
      <c r="C328" s="236" t="s">
        <v>135</v>
      </c>
      <c r="D328" s="241" t="s">
        <v>755</v>
      </c>
      <c r="E328" s="236" t="s">
        <v>136</v>
      </c>
      <c r="F328" s="236" t="s">
        <v>254</v>
      </c>
      <c r="G328" s="236" t="s">
        <v>313</v>
      </c>
      <c r="H328" s="236" t="s">
        <v>135</v>
      </c>
      <c r="I328" s="236" t="s">
        <v>399</v>
      </c>
      <c r="J328" s="236" t="s">
        <v>399</v>
      </c>
      <c r="K328" s="236" t="s">
        <v>309</v>
      </c>
      <c r="L328" s="236" t="s">
        <v>312</v>
      </c>
      <c r="M328" s="236" t="s">
        <v>138</v>
      </c>
      <c r="N328" s="255"/>
      <c r="O328" s="256">
        <v>0.21847789696500072</v>
      </c>
      <c r="P328" s="235" t="s">
        <v>277</v>
      </c>
      <c r="Q328" s="236" t="s">
        <v>278</v>
      </c>
    </row>
    <row r="329" spans="2:17" x14ac:dyDescent="0.2">
      <c r="B329" s="236"/>
      <c r="C329" s="236" t="s">
        <v>135</v>
      </c>
      <c r="D329" s="241" t="s">
        <v>756</v>
      </c>
      <c r="E329" s="236" t="s">
        <v>136</v>
      </c>
      <c r="F329" s="236" t="s">
        <v>254</v>
      </c>
      <c r="G329" s="236" t="s">
        <v>313</v>
      </c>
      <c r="H329" s="236" t="s">
        <v>135</v>
      </c>
      <c r="I329" s="236" t="s">
        <v>399</v>
      </c>
      <c r="J329" s="236" t="s">
        <v>399</v>
      </c>
      <c r="K329" s="236" t="s">
        <v>309</v>
      </c>
      <c r="L329" s="236" t="s">
        <v>312</v>
      </c>
      <c r="M329" s="236" t="s">
        <v>138</v>
      </c>
      <c r="N329" s="255"/>
      <c r="O329" s="256">
        <v>0.11042818700047356</v>
      </c>
      <c r="P329" s="235" t="s">
        <v>277</v>
      </c>
      <c r="Q329" s="236" t="s">
        <v>278</v>
      </c>
    </row>
    <row r="330" spans="2:17" x14ac:dyDescent="0.2">
      <c r="B330" s="236"/>
      <c r="C330" s="236" t="s">
        <v>135</v>
      </c>
      <c r="D330" s="241" t="s">
        <v>757</v>
      </c>
      <c r="E330" s="236" t="s">
        <v>136</v>
      </c>
      <c r="F330" s="236" t="s">
        <v>254</v>
      </c>
      <c r="G330" s="236" t="s">
        <v>313</v>
      </c>
      <c r="H330" s="236" t="s">
        <v>135</v>
      </c>
      <c r="I330" s="236" t="s">
        <v>399</v>
      </c>
      <c r="J330" s="236" t="s">
        <v>399</v>
      </c>
      <c r="K330" s="236" t="s">
        <v>309</v>
      </c>
      <c r="L330" s="236" t="s">
        <v>312</v>
      </c>
      <c r="M330" s="236" t="s">
        <v>138</v>
      </c>
      <c r="N330" s="255"/>
      <c r="O330" s="256">
        <v>6.6627833286453234E-2</v>
      </c>
      <c r="P330" s="235" t="s">
        <v>277</v>
      </c>
      <c r="Q330" s="236" t="s">
        <v>278</v>
      </c>
    </row>
    <row r="331" spans="2:17" x14ac:dyDescent="0.2">
      <c r="B331" s="236"/>
      <c r="C331" s="236" t="s">
        <v>135</v>
      </c>
      <c r="D331" s="241" t="s">
        <v>758</v>
      </c>
      <c r="E331" s="236" t="s">
        <v>136</v>
      </c>
      <c r="F331" s="236" t="s">
        <v>254</v>
      </c>
      <c r="G331" s="236" t="s">
        <v>313</v>
      </c>
      <c r="H331" s="236" t="s">
        <v>135</v>
      </c>
      <c r="I331" s="236" t="s">
        <v>399</v>
      </c>
      <c r="J331" s="236" t="s">
        <v>399</v>
      </c>
      <c r="K331" s="236" t="s">
        <v>309</v>
      </c>
      <c r="L331" s="236" t="s">
        <v>312</v>
      </c>
      <c r="M331" s="236" t="s">
        <v>138</v>
      </c>
      <c r="N331" s="255"/>
      <c r="O331" s="256">
        <v>0.34463806346647835</v>
      </c>
      <c r="P331" s="235" t="s">
        <v>277</v>
      </c>
      <c r="Q331" s="236" t="s">
        <v>278</v>
      </c>
    </row>
    <row r="332" spans="2:17" x14ac:dyDescent="0.2">
      <c r="B332" s="236">
        <v>48</v>
      </c>
      <c r="C332" s="236" t="s">
        <v>135</v>
      </c>
      <c r="D332" s="238" t="s">
        <v>752</v>
      </c>
      <c r="E332" s="236" t="s">
        <v>136</v>
      </c>
      <c r="F332" s="236" t="s">
        <v>254</v>
      </c>
      <c r="G332" s="236" t="s">
        <v>400</v>
      </c>
      <c r="H332" s="236" t="s">
        <v>346</v>
      </c>
      <c r="I332" s="236" t="s">
        <v>401</v>
      </c>
      <c r="J332" s="236" t="s">
        <v>401</v>
      </c>
      <c r="K332" s="236" t="s">
        <v>402</v>
      </c>
      <c r="L332" s="236" t="s">
        <v>352</v>
      </c>
      <c r="M332" s="236" t="s">
        <v>138</v>
      </c>
      <c r="N332" s="255" t="e">
        <f>O339*$N$563</f>
        <v>#REF!</v>
      </c>
      <c r="O332" s="256">
        <v>0</v>
      </c>
      <c r="P332" s="235" t="s">
        <v>277</v>
      </c>
      <c r="Q332" s="236" t="s">
        <v>278</v>
      </c>
    </row>
    <row r="333" spans="2:17" x14ac:dyDescent="0.2">
      <c r="B333" s="236"/>
      <c r="C333" s="236" t="s">
        <v>135</v>
      </c>
      <c r="D333" s="241" t="s">
        <v>753</v>
      </c>
      <c r="E333" s="236" t="s">
        <v>136</v>
      </c>
      <c r="F333" s="236" t="s">
        <v>254</v>
      </c>
      <c r="G333" s="236" t="s">
        <v>400</v>
      </c>
      <c r="H333" s="236" t="s">
        <v>346</v>
      </c>
      <c r="I333" s="236" t="s">
        <v>401</v>
      </c>
      <c r="J333" s="236" t="s">
        <v>401</v>
      </c>
      <c r="K333" s="236" t="s">
        <v>402</v>
      </c>
      <c r="L333" s="236" t="s">
        <v>352</v>
      </c>
      <c r="M333" s="236" t="s">
        <v>138</v>
      </c>
      <c r="N333" s="255"/>
      <c r="O333" s="256">
        <v>0</v>
      </c>
      <c r="P333" s="235" t="s">
        <v>277</v>
      </c>
      <c r="Q333" s="236" t="s">
        <v>278</v>
      </c>
    </row>
    <row r="334" spans="2:17" x14ac:dyDescent="0.2">
      <c r="B334" s="236"/>
      <c r="C334" s="236" t="s">
        <v>135</v>
      </c>
      <c r="D334" s="241" t="s">
        <v>754</v>
      </c>
      <c r="E334" s="236" t="s">
        <v>136</v>
      </c>
      <c r="F334" s="236" t="s">
        <v>254</v>
      </c>
      <c r="G334" s="236" t="s">
        <v>400</v>
      </c>
      <c r="H334" s="236" t="s">
        <v>346</v>
      </c>
      <c r="I334" s="236" t="s">
        <v>401</v>
      </c>
      <c r="J334" s="236" t="s">
        <v>401</v>
      </c>
      <c r="K334" s="236" t="s">
        <v>402</v>
      </c>
      <c r="L334" s="236" t="s">
        <v>352</v>
      </c>
      <c r="M334" s="236" t="s">
        <v>138</v>
      </c>
      <c r="N334" s="255"/>
      <c r="O334" s="256">
        <v>0</v>
      </c>
      <c r="P334" s="235" t="s">
        <v>277</v>
      </c>
      <c r="Q334" s="236" t="s">
        <v>278</v>
      </c>
    </row>
    <row r="335" spans="2:17" x14ac:dyDescent="0.2">
      <c r="B335" s="236"/>
      <c r="C335" s="236" t="s">
        <v>135</v>
      </c>
      <c r="D335" s="241" t="s">
        <v>755</v>
      </c>
      <c r="E335" s="236" t="s">
        <v>136</v>
      </c>
      <c r="F335" s="236" t="s">
        <v>254</v>
      </c>
      <c r="G335" s="236" t="s">
        <v>400</v>
      </c>
      <c r="H335" s="236" t="s">
        <v>346</v>
      </c>
      <c r="I335" s="236" t="s">
        <v>401</v>
      </c>
      <c r="J335" s="236" t="s">
        <v>401</v>
      </c>
      <c r="K335" s="236" t="s">
        <v>402</v>
      </c>
      <c r="L335" s="236" t="s">
        <v>352</v>
      </c>
      <c r="M335" s="236" t="s">
        <v>138</v>
      </c>
      <c r="N335" s="255"/>
      <c r="O335" s="256">
        <v>0</v>
      </c>
      <c r="P335" s="235" t="s">
        <v>277</v>
      </c>
      <c r="Q335" s="236" t="s">
        <v>278</v>
      </c>
    </row>
    <row r="336" spans="2:17" x14ac:dyDescent="0.2">
      <c r="B336" s="236"/>
      <c r="C336" s="236" t="s">
        <v>135</v>
      </c>
      <c r="D336" s="241" t="s">
        <v>756</v>
      </c>
      <c r="E336" s="236" t="s">
        <v>136</v>
      </c>
      <c r="F336" s="236" t="s">
        <v>254</v>
      </c>
      <c r="G336" s="236" t="s">
        <v>400</v>
      </c>
      <c r="H336" s="236" t="s">
        <v>346</v>
      </c>
      <c r="I336" s="236" t="s">
        <v>401</v>
      </c>
      <c r="J336" s="236" t="s">
        <v>401</v>
      </c>
      <c r="K336" s="236" t="s">
        <v>402</v>
      </c>
      <c r="L336" s="236" t="s">
        <v>352</v>
      </c>
      <c r="M336" s="236" t="s">
        <v>138</v>
      </c>
      <c r="N336" s="255"/>
      <c r="O336" s="256">
        <v>0</v>
      </c>
      <c r="P336" s="235" t="s">
        <v>277</v>
      </c>
      <c r="Q336" s="236" t="s">
        <v>278</v>
      </c>
    </row>
    <row r="337" spans="2:17" x14ac:dyDescent="0.2">
      <c r="B337" s="236"/>
      <c r="C337" s="236" t="s">
        <v>135</v>
      </c>
      <c r="D337" s="241" t="s">
        <v>757</v>
      </c>
      <c r="E337" s="236" t="s">
        <v>136</v>
      </c>
      <c r="F337" s="236" t="s">
        <v>254</v>
      </c>
      <c r="G337" s="236" t="s">
        <v>400</v>
      </c>
      <c r="H337" s="236" t="s">
        <v>346</v>
      </c>
      <c r="I337" s="236" t="s">
        <v>401</v>
      </c>
      <c r="J337" s="236" t="s">
        <v>401</v>
      </c>
      <c r="K337" s="236" t="s">
        <v>402</v>
      </c>
      <c r="L337" s="236" t="s">
        <v>352</v>
      </c>
      <c r="M337" s="236" t="s">
        <v>138</v>
      </c>
      <c r="N337" s="255"/>
      <c r="O337" s="256">
        <v>1.1615168558358191E-3</v>
      </c>
      <c r="P337" s="235" t="s">
        <v>277</v>
      </c>
      <c r="Q337" s="236" t="s">
        <v>278</v>
      </c>
    </row>
    <row r="338" spans="2:17" x14ac:dyDescent="0.2">
      <c r="B338" s="236"/>
      <c r="C338" s="236" t="s">
        <v>135</v>
      </c>
      <c r="D338" s="241" t="s">
        <v>758</v>
      </c>
      <c r="E338" s="236" t="s">
        <v>136</v>
      </c>
      <c r="F338" s="236" t="s">
        <v>254</v>
      </c>
      <c r="G338" s="236" t="s">
        <v>400</v>
      </c>
      <c r="H338" s="236" t="s">
        <v>346</v>
      </c>
      <c r="I338" s="236" t="s">
        <v>401</v>
      </c>
      <c r="J338" s="236" t="s">
        <v>401</v>
      </c>
      <c r="K338" s="236" t="s">
        <v>402</v>
      </c>
      <c r="L338" s="236" t="s">
        <v>352</v>
      </c>
      <c r="M338" s="236" t="s">
        <v>138</v>
      </c>
      <c r="N338" s="255"/>
      <c r="O338" s="256">
        <v>0</v>
      </c>
      <c r="P338" s="235" t="s">
        <v>277</v>
      </c>
      <c r="Q338" s="236" t="s">
        <v>278</v>
      </c>
    </row>
    <row r="339" spans="2:17" x14ac:dyDescent="0.2">
      <c r="B339" s="236">
        <v>49</v>
      </c>
      <c r="C339" s="236" t="s">
        <v>135</v>
      </c>
      <c r="D339" s="238" t="s">
        <v>752</v>
      </c>
      <c r="E339" s="236" t="s">
        <v>136</v>
      </c>
      <c r="F339" s="236" t="s">
        <v>254</v>
      </c>
      <c r="G339" s="236" t="s">
        <v>403</v>
      </c>
      <c r="H339" s="236" t="s">
        <v>404</v>
      </c>
      <c r="I339" s="236" t="s">
        <v>405</v>
      </c>
      <c r="J339" s="236" t="s">
        <v>405</v>
      </c>
      <c r="K339" s="236" t="s">
        <v>406</v>
      </c>
      <c r="L339" s="236" t="s">
        <v>352</v>
      </c>
      <c r="M339" s="236" t="s">
        <v>138</v>
      </c>
      <c r="N339" s="255" t="e">
        <f>O346*$N$563</f>
        <v>#REF!</v>
      </c>
      <c r="O339" s="256">
        <v>0</v>
      </c>
      <c r="P339" s="235" t="s">
        <v>277</v>
      </c>
      <c r="Q339" s="236" t="s">
        <v>278</v>
      </c>
    </row>
    <row r="340" spans="2:17" x14ac:dyDescent="0.2">
      <c r="B340" s="236"/>
      <c r="C340" s="236" t="s">
        <v>135</v>
      </c>
      <c r="D340" s="241" t="s">
        <v>753</v>
      </c>
      <c r="E340" s="236" t="s">
        <v>136</v>
      </c>
      <c r="F340" s="236" t="s">
        <v>254</v>
      </c>
      <c r="G340" s="236" t="s">
        <v>403</v>
      </c>
      <c r="H340" s="236" t="s">
        <v>404</v>
      </c>
      <c r="I340" s="236" t="s">
        <v>405</v>
      </c>
      <c r="J340" s="236" t="s">
        <v>405</v>
      </c>
      <c r="K340" s="236" t="s">
        <v>406</v>
      </c>
      <c r="L340" s="236" t="s">
        <v>352</v>
      </c>
      <c r="M340" s="236" t="s">
        <v>138</v>
      </c>
      <c r="N340" s="255"/>
      <c r="O340" s="256">
        <v>0</v>
      </c>
      <c r="P340" s="235" t="s">
        <v>277</v>
      </c>
      <c r="Q340" s="236" t="s">
        <v>278</v>
      </c>
    </row>
    <row r="341" spans="2:17" x14ac:dyDescent="0.2">
      <c r="B341" s="236"/>
      <c r="C341" s="236" t="s">
        <v>135</v>
      </c>
      <c r="D341" s="241" t="s">
        <v>754</v>
      </c>
      <c r="E341" s="236" t="s">
        <v>136</v>
      </c>
      <c r="F341" s="236" t="s">
        <v>254</v>
      </c>
      <c r="G341" s="236" t="s">
        <v>403</v>
      </c>
      <c r="H341" s="236" t="s">
        <v>404</v>
      </c>
      <c r="I341" s="236" t="s">
        <v>405</v>
      </c>
      <c r="J341" s="236" t="s">
        <v>405</v>
      </c>
      <c r="K341" s="236" t="s">
        <v>406</v>
      </c>
      <c r="L341" s="236" t="s">
        <v>352</v>
      </c>
      <c r="M341" s="236" t="s">
        <v>138</v>
      </c>
      <c r="N341" s="255"/>
      <c r="O341" s="256">
        <v>0</v>
      </c>
      <c r="P341" s="235" t="s">
        <v>277</v>
      </c>
      <c r="Q341" s="236" t="s">
        <v>278</v>
      </c>
    </row>
    <row r="342" spans="2:17" x14ac:dyDescent="0.2">
      <c r="B342" s="236"/>
      <c r="C342" s="236" t="s">
        <v>135</v>
      </c>
      <c r="D342" s="241" t="s">
        <v>755</v>
      </c>
      <c r="E342" s="236" t="s">
        <v>136</v>
      </c>
      <c r="F342" s="236" t="s">
        <v>254</v>
      </c>
      <c r="G342" s="236" t="s">
        <v>403</v>
      </c>
      <c r="H342" s="236" t="s">
        <v>404</v>
      </c>
      <c r="I342" s="236" t="s">
        <v>405</v>
      </c>
      <c r="J342" s="236" t="s">
        <v>405</v>
      </c>
      <c r="K342" s="236" t="s">
        <v>406</v>
      </c>
      <c r="L342" s="236" t="s">
        <v>352</v>
      </c>
      <c r="M342" s="236" t="s">
        <v>138</v>
      </c>
      <c r="N342" s="255"/>
      <c r="O342" s="256">
        <v>0</v>
      </c>
      <c r="P342" s="235" t="s">
        <v>277</v>
      </c>
      <c r="Q342" s="236" t="s">
        <v>278</v>
      </c>
    </row>
    <row r="343" spans="2:17" x14ac:dyDescent="0.2">
      <c r="B343" s="236"/>
      <c r="C343" s="236" t="s">
        <v>135</v>
      </c>
      <c r="D343" s="241" t="s">
        <v>756</v>
      </c>
      <c r="E343" s="236" t="s">
        <v>136</v>
      </c>
      <c r="F343" s="236" t="s">
        <v>254</v>
      </c>
      <c r="G343" s="236" t="s">
        <v>403</v>
      </c>
      <c r="H343" s="236" t="s">
        <v>404</v>
      </c>
      <c r="I343" s="236" t="s">
        <v>405</v>
      </c>
      <c r="J343" s="236" t="s">
        <v>405</v>
      </c>
      <c r="K343" s="236" t="s">
        <v>406</v>
      </c>
      <c r="L343" s="236" t="s">
        <v>352</v>
      </c>
      <c r="M343" s="236" t="s">
        <v>138</v>
      </c>
      <c r="N343" s="255"/>
      <c r="O343" s="256">
        <v>0</v>
      </c>
      <c r="P343" s="235" t="s">
        <v>277</v>
      </c>
      <c r="Q343" s="236" t="s">
        <v>278</v>
      </c>
    </row>
    <row r="344" spans="2:17" x14ac:dyDescent="0.2">
      <c r="B344" s="236"/>
      <c r="C344" s="236" t="s">
        <v>135</v>
      </c>
      <c r="D344" s="241" t="s">
        <v>757</v>
      </c>
      <c r="E344" s="236" t="s">
        <v>136</v>
      </c>
      <c r="F344" s="236" t="s">
        <v>254</v>
      </c>
      <c r="G344" s="236" t="s">
        <v>403</v>
      </c>
      <c r="H344" s="236" t="s">
        <v>404</v>
      </c>
      <c r="I344" s="236" t="s">
        <v>405</v>
      </c>
      <c r="J344" s="236" t="s">
        <v>405</v>
      </c>
      <c r="K344" s="236" t="s">
        <v>406</v>
      </c>
      <c r="L344" s="236" t="s">
        <v>352</v>
      </c>
      <c r="M344" s="236" t="s">
        <v>138</v>
      </c>
      <c r="N344" s="255"/>
      <c r="O344" s="256">
        <v>7.7434457055721275E-3</v>
      </c>
      <c r="P344" s="235" t="s">
        <v>277</v>
      </c>
      <c r="Q344" s="236" t="s">
        <v>278</v>
      </c>
    </row>
    <row r="345" spans="2:17" x14ac:dyDescent="0.2">
      <c r="B345" s="236"/>
      <c r="C345" s="236" t="s">
        <v>135</v>
      </c>
      <c r="D345" s="241" t="s">
        <v>758</v>
      </c>
      <c r="E345" s="236" t="s">
        <v>136</v>
      </c>
      <c r="F345" s="236" t="s">
        <v>254</v>
      </c>
      <c r="G345" s="236" t="s">
        <v>403</v>
      </c>
      <c r="H345" s="236" t="s">
        <v>404</v>
      </c>
      <c r="I345" s="236" t="s">
        <v>405</v>
      </c>
      <c r="J345" s="236" t="s">
        <v>405</v>
      </c>
      <c r="K345" s="236" t="s">
        <v>406</v>
      </c>
      <c r="L345" s="236" t="s">
        <v>352</v>
      </c>
      <c r="M345" s="236" t="s">
        <v>138</v>
      </c>
      <c r="N345" s="255"/>
      <c r="O345" s="256">
        <v>0</v>
      </c>
      <c r="P345" s="235" t="s">
        <v>277</v>
      </c>
      <c r="Q345" s="236" t="s">
        <v>278</v>
      </c>
    </row>
    <row r="346" spans="2:17" x14ac:dyDescent="0.2">
      <c r="B346" s="236">
        <v>50</v>
      </c>
      <c r="C346" s="236" t="s">
        <v>135</v>
      </c>
      <c r="D346" s="238" t="s">
        <v>752</v>
      </c>
      <c r="E346" s="236" t="s">
        <v>136</v>
      </c>
      <c r="F346" s="236" t="s">
        <v>254</v>
      </c>
      <c r="G346" s="236" t="s">
        <v>345</v>
      </c>
      <c r="H346" s="236" t="s">
        <v>346</v>
      </c>
      <c r="I346" s="236" t="s">
        <v>407</v>
      </c>
      <c r="J346" s="236" t="s">
        <v>407</v>
      </c>
      <c r="K346" s="236" t="s">
        <v>408</v>
      </c>
      <c r="L346" s="236" t="s">
        <v>352</v>
      </c>
      <c r="M346" s="236" t="s">
        <v>138</v>
      </c>
      <c r="N346" s="255" t="e">
        <f>O353*$N$563</f>
        <v>#REF!</v>
      </c>
      <c r="O346" s="256">
        <v>0</v>
      </c>
      <c r="P346" s="235" t="s">
        <v>277</v>
      </c>
      <c r="Q346" s="236" t="s">
        <v>278</v>
      </c>
    </row>
    <row r="347" spans="2:17" x14ac:dyDescent="0.2">
      <c r="B347" s="236"/>
      <c r="C347" s="236" t="s">
        <v>135</v>
      </c>
      <c r="D347" s="241" t="s">
        <v>753</v>
      </c>
      <c r="E347" s="236" t="s">
        <v>136</v>
      </c>
      <c r="F347" s="236" t="s">
        <v>254</v>
      </c>
      <c r="G347" s="236" t="s">
        <v>345</v>
      </c>
      <c r="H347" s="236" t="s">
        <v>346</v>
      </c>
      <c r="I347" s="236" t="s">
        <v>407</v>
      </c>
      <c r="J347" s="236" t="s">
        <v>407</v>
      </c>
      <c r="K347" s="236" t="s">
        <v>408</v>
      </c>
      <c r="L347" s="236" t="s">
        <v>352</v>
      </c>
      <c r="M347" s="236" t="s">
        <v>138</v>
      </c>
      <c r="N347" s="255"/>
      <c r="O347" s="256">
        <v>0</v>
      </c>
      <c r="P347" s="235" t="s">
        <v>277</v>
      </c>
      <c r="Q347" s="236" t="s">
        <v>278</v>
      </c>
    </row>
    <row r="348" spans="2:17" x14ac:dyDescent="0.2">
      <c r="B348" s="236"/>
      <c r="C348" s="236" t="s">
        <v>135</v>
      </c>
      <c r="D348" s="241" t="s">
        <v>754</v>
      </c>
      <c r="E348" s="236" t="s">
        <v>136</v>
      </c>
      <c r="F348" s="236" t="s">
        <v>254</v>
      </c>
      <c r="G348" s="236" t="s">
        <v>345</v>
      </c>
      <c r="H348" s="236" t="s">
        <v>346</v>
      </c>
      <c r="I348" s="236" t="s">
        <v>407</v>
      </c>
      <c r="J348" s="236" t="s">
        <v>407</v>
      </c>
      <c r="K348" s="236" t="s">
        <v>408</v>
      </c>
      <c r="L348" s="236" t="s">
        <v>352</v>
      </c>
      <c r="M348" s="236" t="s">
        <v>138</v>
      </c>
      <c r="N348" s="255"/>
      <c r="O348" s="256">
        <v>0</v>
      </c>
      <c r="P348" s="235" t="s">
        <v>277</v>
      </c>
      <c r="Q348" s="236" t="s">
        <v>278</v>
      </c>
    </row>
    <row r="349" spans="2:17" x14ac:dyDescent="0.2">
      <c r="B349" s="236"/>
      <c r="C349" s="236" t="s">
        <v>135</v>
      </c>
      <c r="D349" s="241" t="s">
        <v>755</v>
      </c>
      <c r="E349" s="236" t="s">
        <v>136</v>
      </c>
      <c r="F349" s="236" t="s">
        <v>254</v>
      </c>
      <c r="G349" s="236" t="s">
        <v>345</v>
      </c>
      <c r="H349" s="236" t="s">
        <v>346</v>
      </c>
      <c r="I349" s="236" t="s">
        <v>407</v>
      </c>
      <c r="J349" s="236" t="s">
        <v>407</v>
      </c>
      <c r="K349" s="236" t="s">
        <v>408</v>
      </c>
      <c r="L349" s="236" t="s">
        <v>352</v>
      </c>
      <c r="M349" s="236" t="s">
        <v>138</v>
      </c>
      <c r="N349" s="255"/>
      <c r="O349" s="256">
        <v>0</v>
      </c>
      <c r="P349" s="235" t="s">
        <v>277</v>
      </c>
      <c r="Q349" s="236" t="s">
        <v>278</v>
      </c>
    </row>
    <row r="350" spans="2:17" x14ac:dyDescent="0.2">
      <c r="B350" s="236"/>
      <c r="C350" s="236" t="s">
        <v>135</v>
      </c>
      <c r="D350" s="241" t="s">
        <v>756</v>
      </c>
      <c r="E350" s="236" t="s">
        <v>136</v>
      </c>
      <c r="F350" s="236" t="s">
        <v>254</v>
      </c>
      <c r="G350" s="236" t="s">
        <v>345</v>
      </c>
      <c r="H350" s="236" t="s">
        <v>346</v>
      </c>
      <c r="I350" s="236" t="s">
        <v>407</v>
      </c>
      <c r="J350" s="236" t="s">
        <v>407</v>
      </c>
      <c r="K350" s="236" t="s">
        <v>408</v>
      </c>
      <c r="L350" s="236" t="s">
        <v>352</v>
      </c>
      <c r="M350" s="236" t="s">
        <v>138</v>
      </c>
      <c r="N350" s="255"/>
      <c r="O350" s="256">
        <v>0</v>
      </c>
      <c r="P350" s="235" t="s">
        <v>277</v>
      </c>
      <c r="Q350" s="236" t="s">
        <v>278</v>
      </c>
    </row>
    <row r="351" spans="2:17" x14ac:dyDescent="0.2">
      <c r="B351" s="236"/>
      <c r="C351" s="236" t="s">
        <v>135</v>
      </c>
      <c r="D351" s="241" t="s">
        <v>757</v>
      </c>
      <c r="E351" s="236" t="s">
        <v>136</v>
      </c>
      <c r="F351" s="236" t="s">
        <v>254</v>
      </c>
      <c r="G351" s="236" t="s">
        <v>345</v>
      </c>
      <c r="H351" s="236" t="s">
        <v>346</v>
      </c>
      <c r="I351" s="236" t="s">
        <v>407</v>
      </c>
      <c r="J351" s="236" t="s">
        <v>407</v>
      </c>
      <c r="K351" s="236" t="s">
        <v>408</v>
      </c>
      <c r="L351" s="236" t="s">
        <v>352</v>
      </c>
      <c r="M351" s="236" t="s">
        <v>138</v>
      </c>
      <c r="N351" s="255"/>
      <c r="O351" s="256">
        <v>6.4528714213101058E-5</v>
      </c>
      <c r="P351" s="235" t="s">
        <v>277</v>
      </c>
      <c r="Q351" s="236" t="s">
        <v>278</v>
      </c>
    </row>
    <row r="352" spans="2:17" x14ac:dyDescent="0.2">
      <c r="B352" s="236"/>
      <c r="C352" s="236" t="s">
        <v>135</v>
      </c>
      <c r="D352" s="241" t="s">
        <v>758</v>
      </c>
      <c r="E352" s="236" t="s">
        <v>136</v>
      </c>
      <c r="F352" s="236" t="s">
        <v>254</v>
      </c>
      <c r="G352" s="236" t="s">
        <v>345</v>
      </c>
      <c r="H352" s="236" t="s">
        <v>346</v>
      </c>
      <c r="I352" s="236" t="s">
        <v>407</v>
      </c>
      <c r="J352" s="236" t="s">
        <v>407</v>
      </c>
      <c r="K352" s="236" t="s">
        <v>408</v>
      </c>
      <c r="L352" s="236" t="s">
        <v>352</v>
      </c>
      <c r="M352" s="236" t="s">
        <v>138</v>
      </c>
      <c r="N352" s="255"/>
      <c r="O352" s="256">
        <v>0</v>
      </c>
      <c r="P352" s="235" t="s">
        <v>277</v>
      </c>
      <c r="Q352" s="236" t="s">
        <v>278</v>
      </c>
    </row>
    <row r="353" spans="2:17" x14ac:dyDescent="0.2">
      <c r="B353" s="236">
        <v>51</v>
      </c>
      <c r="C353" s="236" t="s">
        <v>135</v>
      </c>
      <c r="D353" s="238" t="s">
        <v>752</v>
      </c>
      <c r="E353" s="236" t="s">
        <v>136</v>
      </c>
      <c r="F353" s="236" t="s">
        <v>254</v>
      </c>
      <c r="G353" s="236" t="s">
        <v>409</v>
      </c>
      <c r="H353" s="236" t="s">
        <v>301</v>
      </c>
      <c r="I353" s="236" t="s">
        <v>410</v>
      </c>
      <c r="J353" s="236" t="s">
        <v>410</v>
      </c>
      <c r="K353" s="236" t="s">
        <v>411</v>
      </c>
      <c r="L353" s="236" t="s">
        <v>276</v>
      </c>
      <c r="M353" s="236" t="s">
        <v>138</v>
      </c>
      <c r="N353" s="255" t="e">
        <f>O360*$N$563</f>
        <v>#REF!</v>
      </c>
      <c r="O353" s="256">
        <v>0</v>
      </c>
      <c r="P353" s="235" t="s">
        <v>277</v>
      </c>
      <c r="Q353" s="236" t="s">
        <v>278</v>
      </c>
    </row>
    <row r="354" spans="2:17" x14ac:dyDescent="0.2">
      <c r="B354" s="236"/>
      <c r="C354" s="236" t="s">
        <v>135</v>
      </c>
      <c r="D354" s="241" t="s">
        <v>753</v>
      </c>
      <c r="E354" s="236" t="s">
        <v>136</v>
      </c>
      <c r="F354" s="236" t="s">
        <v>254</v>
      </c>
      <c r="G354" s="236" t="s">
        <v>409</v>
      </c>
      <c r="H354" s="236" t="s">
        <v>301</v>
      </c>
      <c r="I354" s="236" t="s">
        <v>410</v>
      </c>
      <c r="J354" s="236" t="s">
        <v>410</v>
      </c>
      <c r="K354" s="236" t="s">
        <v>411</v>
      </c>
      <c r="L354" s="236" t="s">
        <v>276</v>
      </c>
      <c r="M354" s="236" t="s">
        <v>138</v>
      </c>
      <c r="N354" s="255"/>
      <c r="O354" s="256">
        <v>0</v>
      </c>
      <c r="P354" s="235" t="s">
        <v>277</v>
      </c>
      <c r="Q354" s="236" t="s">
        <v>278</v>
      </c>
    </row>
    <row r="355" spans="2:17" x14ac:dyDescent="0.2">
      <c r="C355" s="236" t="s">
        <v>135</v>
      </c>
      <c r="D355" s="241" t="s">
        <v>754</v>
      </c>
      <c r="E355" s="236" t="s">
        <v>136</v>
      </c>
      <c r="F355" s="236" t="s">
        <v>254</v>
      </c>
      <c r="G355" s="236" t="s">
        <v>409</v>
      </c>
      <c r="H355" s="236" t="s">
        <v>301</v>
      </c>
      <c r="I355" s="236" t="s">
        <v>410</v>
      </c>
      <c r="J355" s="236" t="s">
        <v>410</v>
      </c>
      <c r="K355" s="236" t="s">
        <v>411</v>
      </c>
      <c r="L355" s="236" t="s">
        <v>276</v>
      </c>
      <c r="M355" s="236" t="s">
        <v>138</v>
      </c>
      <c r="O355" s="256">
        <v>4.9669484350287887E-4</v>
      </c>
      <c r="P355" s="235" t="s">
        <v>277</v>
      </c>
      <c r="Q355" s="236" t="s">
        <v>278</v>
      </c>
    </row>
    <row r="356" spans="2:17" x14ac:dyDescent="0.2">
      <c r="B356" s="236"/>
      <c r="C356" s="236" t="s">
        <v>135</v>
      </c>
      <c r="D356" s="241" t="s">
        <v>755</v>
      </c>
      <c r="E356" s="236" t="s">
        <v>136</v>
      </c>
      <c r="F356" s="236" t="s">
        <v>254</v>
      </c>
      <c r="G356" s="236" t="s">
        <v>409</v>
      </c>
      <c r="H356" s="236" t="s">
        <v>301</v>
      </c>
      <c r="I356" s="236" t="s">
        <v>410</v>
      </c>
      <c r="J356" s="236" t="s">
        <v>410</v>
      </c>
      <c r="K356" s="236" t="s">
        <v>411</v>
      </c>
      <c r="L356" s="236" t="s">
        <v>276</v>
      </c>
      <c r="M356" s="236" t="s">
        <v>138</v>
      </c>
      <c r="N356" s="255"/>
      <c r="O356" s="256">
        <v>0</v>
      </c>
      <c r="P356" s="235" t="s">
        <v>277</v>
      </c>
      <c r="Q356" s="236" t="s">
        <v>278</v>
      </c>
    </row>
    <row r="357" spans="2:17" x14ac:dyDescent="0.2">
      <c r="B357" s="236"/>
      <c r="C357" s="236" t="s">
        <v>135</v>
      </c>
      <c r="D357" s="241" t="s">
        <v>756</v>
      </c>
      <c r="E357" s="236" t="s">
        <v>136</v>
      </c>
      <c r="F357" s="236" t="s">
        <v>254</v>
      </c>
      <c r="G357" s="236" t="s">
        <v>409</v>
      </c>
      <c r="H357" s="236" t="s">
        <v>301</v>
      </c>
      <c r="I357" s="236" t="s">
        <v>410</v>
      </c>
      <c r="J357" s="236" t="s">
        <v>410</v>
      </c>
      <c r="K357" s="236" t="s">
        <v>411</v>
      </c>
      <c r="L357" s="236" t="s">
        <v>276</v>
      </c>
      <c r="M357" s="236" t="s">
        <v>138</v>
      </c>
      <c r="N357" s="255"/>
      <c r="O357" s="256">
        <v>0</v>
      </c>
      <c r="P357" s="235" t="s">
        <v>277</v>
      </c>
      <c r="Q357" s="236" t="s">
        <v>278</v>
      </c>
    </row>
    <row r="358" spans="2:17" x14ac:dyDescent="0.2">
      <c r="B358" s="236"/>
      <c r="C358" s="236" t="s">
        <v>135</v>
      </c>
      <c r="D358" s="241" t="s">
        <v>757</v>
      </c>
      <c r="E358" s="236" t="s">
        <v>136</v>
      </c>
      <c r="F358" s="236" t="s">
        <v>254</v>
      </c>
      <c r="G358" s="236" t="s">
        <v>409</v>
      </c>
      <c r="H358" s="236" t="s">
        <v>301</v>
      </c>
      <c r="I358" s="236" t="s">
        <v>410</v>
      </c>
      <c r="J358" s="236" t="s">
        <v>410</v>
      </c>
      <c r="K358" s="236" t="s">
        <v>411</v>
      </c>
      <c r="L358" s="236" t="s">
        <v>276</v>
      </c>
      <c r="M358" s="236" t="s">
        <v>138</v>
      </c>
      <c r="N358" s="255"/>
      <c r="O358" s="256">
        <v>0</v>
      </c>
      <c r="P358" s="235" t="s">
        <v>277</v>
      </c>
      <c r="Q358" s="236" t="s">
        <v>278</v>
      </c>
    </row>
    <row r="359" spans="2:17" x14ac:dyDescent="0.2">
      <c r="B359" s="236"/>
      <c r="C359" s="236" t="s">
        <v>135</v>
      </c>
      <c r="D359" s="241" t="s">
        <v>758</v>
      </c>
      <c r="E359" s="236" t="s">
        <v>136</v>
      </c>
      <c r="F359" s="236" t="s">
        <v>254</v>
      </c>
      <c r="G359" s="236" t="s">
        <v>409</v>
      </c>
      <c r="H359" s="236" t="s">
        <v>301</v>
      </c>
      <c r="I359" s="236" t="s">
        <v>410</v>
      </c>
      <c r="J359" s="236" t="s">
        <v>410</v>
      </c>
      <c r="K359" s="236" t="s">
        <v>411</v>
      </c>
      <c r="L359" s="236" t="s">
        <v>276</v>
      </c>
      <c r="M359" s="236" t="s">
        <v>138</v>
      </c>
      <c r="N359" s="255"/>
      <c r="O359" s="256">
        <v>0</v>
      </c>
      <c r="P359" s="235" t="s">
        <v>277</v>
      </c>
      <c r="Q359" s="236" t="s">
        <v>278</v>
      </c>
    </row>
    <row r="360" spans="2:17" x14ac:dyDescent="0.2">
      <c r="B360" s="236">
        <v>52</v>
      </c>
      <c r="C360" s="236" t="s">
        <v>135</v>
      </c>
      <c r="D360" s="238" t="s">
        <v>752</v>
      </c>
      <c r="E360" s="236" t="s">
        <v>136</v>
      </c>
      <c r="F360" s="236" t="s">
        <v>254</v>
      </c>
      <c r="G360" s="236" t="s">
        <v>412</v>
      </c>
      <c r="H360" s="236" t="s">
        <v>135</v>
      </c>
      <c r="I360" s="236" t="s">
        <v>413</v>
      </c>
      <c r="J360" s="236" t="s">
        <v>413</v>
      </c>
      <c r="K360" s="236" t="s">
        <v>414</v>
      </c>
      <c r="L360" s="236" t="s">
        <v>162</v>
      </c>
      <c r="M360" s="236" t="s">
        <v>138</v>
      </c>
      <c r="N360" s="255" t="e">
        <f>O367*$N$563</f>
        <v>#REF!</v>
      </c>
      <c r="O360" s="256">
        <v>0</v>
      </c>
      <c r="P360" s="235" t="s">
        <v>277</v>
      </c>
      <c r="Q360" s="236" t="s">
        <v>278</v>
      </c>
    </row>
    <row r="361" spans="2:17" x14ac:dyDescent="0.2">
      <c r="B361" s="236"/>
      <c r="C361" s="236" t="s">
        <v>135</v>
      </c>
      <c r="D361" s="241" t="s">
        <v>753</v>
      </c>
      <c r="E361" s="236" t="s">
        <v>136</v>
      </c>
      <c r="F361" s="236" t="s">
        <v>254</v>
      </c>
      <c r="G361" s="236" t="s">
        <v>412</v>
      </c>
      <c r="H361" s="236" t="s">
        <v>135</v>
      </c>
      <c r="I361" s="236" t="s">
        <v>413</v>
      </c>
      <c r="J361" s="236" t="s">
        <v>413</v>
      </c>
      <c r="K361" s="236" t="s">
        <v>414</v>
      </c>
      <c r="L361" s="236" t="s">
        <v>162</v>
      </c>
      <c r="M361" s="236" t="s">
        <v>138</v>
      </c>
      <c r="N361" s="255"/>
      <c r="O361" s="256">
        <v>0</v>
      </c>
      <c r="P361" s="235" t="s">
        <v>277</v>
      </c>
      <c r="Q361" s="236" t="s">
        <v>278</v>
      </c>
    </row>
    <row r="362" spans="2:17" x14ac:dyDescent="0.2">
      <c r="B362" s="236"/>
      <c r="C362" s="236" t="s">
        <v>135</v>
      </c>
      <c r="D362" s="241" t="s">
        <v>754</v>
      </c>
      <c r="E362" s="236" t="s">
        <v>136</v>
      </c>
      <c r="F362" s="236" t="s">
        <v>254</v>
      </c>
      <c r="G362" s="236" t="s">
        <v>412</v>
      </c>
      <c r="H362" s="236" t="s">
        <v>135</v>
      </c>
      <c r="I362" s="236" t="s">
        <v>413</v>
      </c>
      <c r="J362" s="236" t="s">
        <v>413</v>
      </c>
      <c r="K362" s="236" t="s">
        <v>414</v>
      </c>
      <c r="L362" s="236" t="s">
        <v>162</v>
      </c>
      <c r="M362" s="236" t="s">
        <v>138</v>
      </c>
      <c r="N362" s="255"/>
      <c r="O362" s="256">
        <v>0</v>
      </c>
      <c r="P362" s="235" t="s">
        <v>277</v>
      </c>
      <c r="Q362" s="236" t="s">
        <v>278</v>
      </c>
    </row>
    <row r="363" spans="2:17" x14ac:dyDescent="0.2">
      <c r="B363" s="236"/>
      <c r="C363" s="236" t="s">
        <v>135</v>
      </c>
      <c r="D363" s="241" t="s">
        <v>755</v>
      </c>
      <c r="E363" s="236" t="s">
        <v>136</v>
      </c>
      <c r="F363" s="236" t="s">
        <v>254</v>
      </c>
      <c r="G363" s="236" t="s">
        <v>412</v>
      </c>
      <c r="H363" s="236" t="s">
        <v>135</v>
      </c>
      <c r="I363" s="236" t="s">
        <v>413</v>
      </c>
      <c r="J363" s="236" t="s">
        <v>413</v>
      </c>
      <c r="K363" s="236" t="s">
        <v>414</v>
      </c>
      <c r="L363" s="236" t="s">
        <v>162</v>
      </c>
      <c r="M363" s="236" t="s">
        <v>138</v>
      </c>
      <c r="N363" s="255"/>
      <c r="O363" s="256">
        <v>2.4106581173801512E-3</v>
      </c>
      <c r="P363" s="235" t="s">
        <v>277</v>
      </c>
      <c r="Q363" s="236" t="s">
        <v>278</v>
      </c>
    </row>
    <row r="364" spans="2:17" x14ac:dyDescent="0.2">
      <c r="B364" s="236"/>
      <c r="C364" s="236" t="s">
        <v>135</v>
      </c>
      <c r="D364" s="241" t="s">
        <v>756</v>
      </c>
      <c r="E364" s="236" t="s">
        <v>136</v>
      </c>
      <c r="F364" s="236" t="s">
        <v>254</v>
      </c>
      <c r="G364" s="236" t="s">
        <v>412</v>
      </c>
      <c r="H364" s="236" t="s">
        <v>135</v>
      </c>
      <c r="I364" s="236" t="s">
        <v>413</v>
      </c>
      <c r="J364" s="236" t="s">
        <v>413</v>
      </c>
      <c r="K364" s="236" t="s">
        <v>414</v>
      </c>
      <c r="L364" s="236" t="s">
        <v>162</v>
      </c>
      <c r="M364" s="236" t="s">
        <v>138</v>
      </c>
      <c r="N364" s="255"/>
      <c r="O364" s="256">
        <v>0</v>
      </c>
      <c r="P364" s="235" t="s">
        <v>277</v>
      </c>
      <c r="Q364" s="236" t="s">
        <v>278</v>
      </c>
    </row>
    <row r="365" spans="2:17" x14ac:dyDescent="0.2">
      <c r="B365" s="236"/>
      <c r="C365" s="236" t="s">
        <v>135</v>
      </c>
      <c r="D365" s="241" t="s">
        <v>757</v>
      </c>
      <c r="E365" s="236" t="s">
        <v>136</v>
      </c>
      <c r="F365" s="236" t="s">
        <v>254</v>
      </c>
      <c r="G365" s="236" t="s">
        <v>412</v>
      </c>
      <c r="H365" s="236" t="s">
        <v>135</v>
      </c>
      <c r="I365" s="236" t="s">
        <v>413</v>
      </c>
      <c r="J365" s="236" t="s">
        <v>413</v>
      </c>
      <c r="K365" s="236" t="s">
        <v>414</v>
      </c>
      <c r="L365" s="236" t="s">
        <v>162</v>
      </c>
      <c r="M365" s="236" t="s">
        <v>138</v>
      </c>
      <c r="N365" s="255"/>
      <c r="O365" s="256">
        <v>0</v>
      </c>
      <c r="P365" s="235" t="s">
        <v>277</v>
      </c>
      <c r="Q365" s="236" t="s">
        <v>278</v>
      </c>
    </row>
    <row r="366" spans="2:17" x14ac:dyDescent="0.2">
      <c r="B366" s="236"/>
      <c r="C366" s="236" t="s">
        <v>135</v>
      </c>
      <c r="D366" s="241" t="s">
        <v>758</v>
      </c>
      <c r="E366" s="236" t="s">
        <v>136</v>
      </c>
      <c r="F366" s="236" t="s">
        <v>254</v>
      </c>
      <c r="G366" s="236" t="s">
        <v>412</v>
      </c>
      <c r="H366" s="236" t="s">
        <v>135</v>
      </c>
      <c r="I366" s="236" t="s">
        <v>413</v>
      </c>
      <c r="J366" s="236" t="s">
        <v>413</v>
      </c>
      <c r="K366" s="236" t="s">
        <v>414</v>
      </c>
      <c r="L366" s="236" t="s">
        <v>162</v>
      </c>
      <c r="M366" s="236" t="s">
        <v>138</v>
      </c>
      <c r="N366" s="255"/>
      <c r="O366" s="256">
        <v>0</v>
      </c>
      <c r="P366" s="235" t="s">
        <v>277</v>
      </c>
      <c r="Q366" s="236" t="s">
        <v>278</v>
      </c>
    </row>
    <row r="367" spans="2:17" x14ac:dyDescent="0.2">
      <c r="B367" s="236">
        <v>53</v>
      </c>
      <c r="C367" s="236" t="s">
        <v>135</v>
      </c>
      <c r="D367" s="238" t="s">
        <v>752</v>
      </c>
      <c r="E367" s="236" t="s">
        <v>136</v>
      </c>
      <c r="F367" s="236" t="s">
        <v>254</v>
      </c>
      <c r="G367" s="236" t="s">
        <v>412</v>
      </c>
      <c r="H367" s="236" t="s">
        <v>135</v>
      </c>
      <c r="I367" s="236" t="s">
        <v>415</v>
      </c>
      <c r="J367" s="236" t="s">
        <v>415</v>
      </c>
      <c r="K367" s="236" t="s">
        <v>416</v>
      </c>
      <c r="L367" s="236" t="s">
        <v>352</v>
      </c>
      <c r="M367" s="236" t="s">
        <v>138</v>
      </c>
      <c r="N367" s="255" t="e">
        <f>O374*$N$563</f>
        <v>#REF!</v>
      </c>
      <c r="O367" s="256">
        <v>0</v>
      </c>
      <c r="P367" s="235" t="s">
        <v>277</v>
      </c>
      <c r="Q367" s="236" t="s">
        <v>278</v>
      </c>
    </row>
    <row r="368" spans="2:17" x14ac:dyDescent="0.2">
      <c r="B368" s="236"/>
      <c r="C368" s="236" t="s">
        <v>135</v>
      </c>
      <c r="D368" s="241" t="s">
        <v>753</v>
      </c>
      <c r="E368" s="236" t="s">
        <v>136</v>
      </c>
      <c r="F368" s="236" t="s">
        <v>254</v>
      </c>
      <c r="G368" s="236" t="s">
        <v>412</v>
      </c>
      <c r="H368" s="236" t="s">
        <v>135</v>
      </c>
      <c r="I368" s="236" t="s">
        <v>415</v>
      </c>
      <c r="J368" s="236" t="s">
        <v>415</v>
      </c>
      <c r="K368" s="236" t="s">
        <v>416</v>
      </c>
      <c r="L368" s="236" t="s">
        <v>352</v>
      </c>
      <c r="M368" s="236" t="s">
        <v>138</v>
      </c>
      <c r="N368" s="255"/>
      <c r="O368" s="256">
        <v>0</v>
      </c>
      <c r="P368" s="235" t="s">
        <v>277</v>
      </c>
      <c r="Q368" s="236" t="s">
        <v>278</v>
      </c>
    </row>
    <row r="369" spans="2:17" x14ac:dyDescent="0.2">
      <c r="B369" s="236"/>
      <c r="C369" s="236" t="s">
        <v>135</v>
      </c>
      <c r="D369" s="241" t="s">
        <v>754</v>
      </c>
      <c r="E369" s="236" t="s">
        <v>136</v>
      </c>
      <c r="F369" s="236" t="s">
        <v>254</v>
      </c>
      <c r="G369" s="236" t="s">
        <v>412</v>
      </c>
      <c r="H369" s="236" t="s">
        <v>135</v>
      </c>
      <c r="I369" s="236" t="s">
        <v>415</v>
      </c>
      <c r="J369" s="236" t="s">
        <v>415</v>
      </c>
      <c r="K369" s="236" t="s">
        <v>416</v>
      </c>
      <c r="L369" s="236" t="s">
        <v>352</v>
      </c>
      <c r="M369" s="236" t="s">
        <v>138</v>
      </c>
      <c r="N369" s="255"/>
      <c r="O369" s="256">
        <v>0</v>
      </c>
      <c r="P369" s="235" t="s">
        <v>277</v>
      </c>
      <c r="Q369" s="236" t="s">
        <v>278</v>
      </c>
    </row>
    <row r="370" spans="2:17" x14ac:dyDescent="0.2">
      <c r="B370" s="236"/>
      <c r="C370" s="236" t="s">
        <v>135</v>
      </c>
      <c r="D370" s="241" t="s">
        <v>755</v>
      </c>
      <c r="E370" s="236" t="s">
        <v>136</v>
      </c>
      <c r="F370" s="236" t="s">
        <v>254</v>
      </c>
      <c r="G370" s="236" t="s">
        <v>412</v>
      </c>
      <c r="H370" s="236" t="s">
        <v>135</v>
      </c>
      <c r="I370" s="236" t="s">
        <v>415</v>
      </c>
      <c r="J370" s="236" t="s">
        <v>415</v>
      </c>
      <c r="K370" s="236" t="s">
        <v>416</v>
      </c>
      <c r="L370" s="236" t="s">
        <v>352</v>
      </c>
      <c r="M370" s="236" t="s">
        <v>138</v>
      </c>
      <c r="N370" s="255"/>
      <c r="O370" s="256">
        <v>4.821316234760302E-5</v>
      </c>
      <c r="P370" s="235" t="s">
        <v>277</v>
      </c>
      <c r="Q370" s="236" t="s">
        <v>278</v>
      </c>
    </row>
    <row r="371" spans="2:17" x14ac:dyDescent="0.2">
      <c r="B371" s="236"/>
      <c r="C371" s="236" t="s">
        <v>135</v>
      </c>
      <c r="D371" s="241" t="s">
        <v>756</v>
      </c>
      <c r="E371" s="236" t="s">
        <v>136</v>
      </c>
      <c r="F371" s="236" t="s">
        <v>254</v>
      </c>
      <c r="G371" s="236" t="s">
        <v>412</v>
      </c>
      <c r="H371" s="236" t="s">
        <v>135</v>
      </c>
      <c r="I371" s="236" t="s">
        <v>415</v>
      </c>
      <c r="J371" s="236" t="s">
        <v>415</v>
      </c>
      <c r="K371" s="236" t="s">
        <v>416</v>
      </c>
      <c r="L371" s="236" t="s">
        <v>352</v>
      </c>
      <c r="M371" s="236" t="s">
        <v>138</v>
      </c>
      <c r="N371" s="255"/>
      <c r="O371" s="256">
        <v>0</v>
      </c>
      <c r="P371" s="235" t="s">
        <v>277</v>
      </c>
      <c r="Q371" s="236" t="s">
        <v>278</v>
      </c>
    </row>
    <row r="372" spans="2:17" x14ac:dyDescent="0.2">
      <c r="B372" s="236"/>
      <c r="C372" s="236" t="s">
        <v>135</v>
      </c>
      <c r="D372" s="241" t="s">
        <v>757</v>
      </c>
      <c r="E372" s="236" t="s">
        <v>136</v>
      </c>
      <c r="F372" s="236" t="s">
        <v>254</v>
      </c>
      <c r="G372" s="236" t="s">
        <v>412</v>
      </c>
      <c r="H372" s="236" t="s">
        <v>135</v>
      </c>
      <c r="I372" s="236" t="s">
        <v>415</v>
      </c>
      <c r="J372" s="236" t="s">
        <v>415</v>
      </c>
      <c r="K372" s="236" t="s">
        <v>416</v>
      </c>
      <c r="L372" s="236" t="s">
        <v>352</v>
      </c>
      <c r="M372" s="236" t="s">
        <v>138</v>
      </c>
      <c r="N372" s="255"/>
      <c r="O372" s="256">
        <v>0</v>
      </c>
      <c r="P372" s="235" t="s">
        <v>277</v>
      </c>
      <c r="Q372" s="236" t="s">
        <v>278</v>
      </c>
    </row>
    <row r="373" spans="2:17" x14ac:dyDescent="0.2">
      <c r="B373" s="236"/>
      <c r="C373" s="236" t="s">
        <v>135</v>
      </c>
      <c r="D373" s="241" t="s">
        <v>758</v>
      </c>
      <c r="E373" s="236" t="s">
        <v>136</v>
      </c>
      <c r="F373" s="236" t="s">
        <v>254</v>
      </c>
      <c r="G373" s="236" t="s">
        <v>412</v>
      </c>
      <c r="H373" s="236" t="s">
        <v>135</v>
      </c>
      <c r="I373" s="236" t="s">
        <v>415</v>
      </c>
      <c r="J373" s="236" t="s">
        <v>415</v>
      </c>
      <c r="K373" s="236" t="s">
        <v>416</v>
      </c>
      <c r="L373" s="236" t="s">
        <v>352</v>
      </c>
      <c r="M373" s="236" t="s">
        <v>138</v>
      </c>
      <c r="N373" s="255"/>
      <c r="O373" s="256">
        <v>0</v>
      </c>
      <c r="P373" s="235" t="s">
        <v>277</v>
      </c>
      <c r="Q373" s="236" t="s">
        <v>278</v>
      </c>
    </row>
    <row r="374" spans="2:17" x14ac:dyDescent="0.2">
      <c r="B374" s="236">
        <v>54</v>
      </c>
      <c r="C374" s="236" t="s">
        <v>135</v>
      </c>
      <c r="D374" s="238" t="s">
        <v>752</v>
      </c>
      <c r="E374" s="236" t="s">
        <v>136</v>
      </c>
      <c r="F374" s="236" t="s">
        <v>254</v>
      </c>
      <c r="G374" s="236" t="s">
        <v>417</v>
      </c>
      <c r="H374" s="236" t="s">
        <v>301</v>
      </c>
      <c r="I374" s="236" t="s">
        <v>418</v>
      </c>
      <c r="J374" s="236" t="s">
        <v>418</v>
      </c>
      <c r="K374" s="236" t="s">
        <v>275</v>
      </c>
      <c r="L374" s="236" t="s">
        <v>276</v>
      </c>
      <c r="M374" s="236" t="s">
        <v>138</v>
      </c>
      <c r="N374" s="255" t="e">
        <f>O381*$N$563</f>
        <v>#REF!</v>
      </c>
      <c r="O374" s="256">
        <v>1.2713643239405782E-3</v>
      </c>
      <c r="P374" s="235" t="s">
        <v>277</v>
      </c>
      <c r="Q374" s="236" t="s">
        <v>278</v>
      </c>
    </row>
    <row r="375" spans="2:17" x14ac:dyDescent="0.2">
      <c r="B375" s="236"/>
      <c r="C375" s="236" t="s">
        <v>135</v>
      </c>
      <c r="D375" s="241" t="s">
        <v>753</v>
      </c>
      <c r="E375" s="236" t="s">
        <v>136</v>
      </c>
      <c r="F375" s="236" t="s">
        <v>254</v>
      </c>
      <c r="G375" s="236" t="s">
        <v>417</v>
      </c>
      <c r="H375" s="236" t="s">
        <v>301</v>
      </c>
      <c r="I375" s="236" t="s">
        <v>418</v>
      </c>
      <c r="J375" s="236" t="s">
        <v>418</v>
      </c>
      <c r="K375" s="236" t="s">
        <v>275</v>
      </c>
      <c r="L375" s="236" t="s">
        <v>276</v>
      </c>
      <c r="M375" s="236" t="s">
        <v>138</v>
      </c>
      <c r="N375" s="255"/>
      <c r="O375" s="256">
        <v>0</v>
      </c>
      <c r="P375" s="235" t="s">
        <v>277</v>
      </c>
      <c r="Q375" s="236" t="s">
        <v>278</v>
      </c>
    </row>
    <row r="376" spans="2:17" x14ac:dyDescent="0.2">
      <c r="B376" s="236"/>
      <c r="C376" s="236" t="s">
        <v>135</v>
      </c>
      <c r="D376" s="241" t="s">
        <v>754</v>
      </c>
      <c r="E376" s="236" t="s">
        <v>136</v>
      </c>
      <c r="F376" s="236" t="s">
        <v>254</v>
      </c>
      <c r="G376" s="236" t="s">
        <v>417</v>
      </c>
      <c r="H376" s="236" t="s">
        <v>301</v>
      </c>
      <c r="I376" s="236" t="s">
        <v>418</v>
      </c>
      <c r="J376" s="236" t="s">
        <v>418</v>
      </c>
      <c r="K376" s="236" t="s">
        <v>275</v>
      </c>
      <c r="L376" s="236" t="s">
        <v>276</v>
      </c>
      <c r="M376" s="236" t="s">
        <v>138</v>
      </c>
      <c r="N376" s="255"/>
      <c r="O376" s="256">
        <v>0</v>
      </c>
      <c r="P376" s="235" t="s">
        <v>277</v>
      </c>
      <c r="Q376" s="236" t="s">
        <v>278</v>
      </c>
    </row>
    <row r="377" spans="2:17" x14ac:dyDescent="0.2">
      <c r="B377" s="236"/>
      <c r="C377" s="236" t="s">
        <v>135</v>
      </c>
      <c r="D377" s="241" t="s">
        <v>755</v>
      </c>
      <c r="E377" s="236" t="s">
        <v>136</v>
      </c>
      <c r="F377" s="236" t="s">
        <v>254</v>
      </c>
      <c r="G377" s="236" t="s">
        <v>417</v>
      </c>
      <c r="H377" s="236" t="s">
        <v>301</v>
      </c>
      <c r="I377" s="236" t="s">
        <v>418</v>
      </c>
      <c r="J377" s="236" t="s">
        <v>418</v>
      </c>
      <c r="K377" s="236" t="s">
        <v>275</v>
      </c>
      <c r="L377" s="236" t="s">
        <v>276</v>
      </c>
      <c r="M377" s="236" t="s">
        <v>138</v>
      </c>
      <c r="N377" s="255"/>
      <c r="O377" s="256">
        <v>0</v>
      </c>
      <c r="P377" s="235" t="s">
        <v>277</v>
      </c>
      <c r="Q377" s="236" t="s">
        <v>278</v>
      </c>
    </row>
    <row r="378" spans="2:17" x14ac:dyDescent="0.2">
      <c r="B378" s="236"/>
      <c r="C378" s="236" t="s">
        <v>135</v>
      </c>
      <c r="D378" s="241" t="s">
        <v>756</v>
      </c>
      <c r="E378" s="236" t="s">
        <v>136</v>
      </c>
      <c r="F378" s="236" t="s">
        <v>254</v>
      </c>
      <c r="G378" s="236" t="s">
        <v>417</v>
      </c>
      <c r="H378" s="236" t="s">
        <v>301</v>
      </c>
      <c r="I378" s="236" t="s">
        <v>418</v>
      </c>
      <c r="J378" s="236" t="s">
        <v>418</v>
      </c>
      <c r="K378" s="236" t="s">
        <v>275</v>
      </c>
      <c r="L378" s="236" t="s">
        <v>276</v>
      </c>
      <c r="M378" s="236" t="s">
        <v>138</v>
      </c>
      <c r="N378" s="255"/>
      <c r="O378" s="256">
        <v>0</v>
      </c>
      <c r="P378" s="235" t="s">
        <v>277</v>
      </c>
      <c r="Q378" s="236" t="s">
        <v>278</v>
      </c>
    </row>
    <row r="379" spans="2:17" x14ac:dyDescent="0.2">
      <c r="B379" s="236"/>
      <c r="C379" s="236" t="s">
        <v>135</v>
      </c>
      <c r="D379" s="241" t="s">
        <v>757</v>
      </c>
      <c r="E379" s="236" t="s">
        <v>136</v>
      </c>
      <c r="F379" s="236" t="s">
        <v>254</v>
      </c>
      <c r="G379" s="236" t="s">
        <v>417</v>
      </c>
      <c r="H379" s="236" t="s">
        <v>301</v>
      </c>
      <c r="I379" s="236" t="s">
        <v>418</v>
      </c>
      <c r="J379" s="236" t="s">
        <v>418</v>
      </c>
      <c r="K379" s="236" t="s">
        <v>275</v>
      </c>
      <c r="L379" s="236" t="s">
        <v>276</v>
      </c>
      <c r="M379" s="236" t="s">
        <v>138</v>
      </c>
      <c r="N379" s="255"/>
      <c r="O379" s="256">
        <v>0</v>
      </c>
      <c r="P379" s="235" t="s">
        <v>277</v>
      </c>
      <c r="Q379" s="236" t="s">
        <v>278</v>
      </c>
    </row>
    <row r="380" spans="2:17" x14ac:dyDescent="0.2">
      <c r="B380" s="236"/>
      <c r="C380" s="236" t="s">
        <v>135</v>
      </c>
      <c r="D380" s="241" t="s">
        <v>758</v>
      </c>
      <c r="E380" s="236" t="s">
        <v>136</v>
      </c>
      <c r="F380" s="236" t="s">
        <v>254</v>
      </c>
      <c r="G380" s="236" t="s">
        <v>417</v>
      </c>
      <c r="H380" s="236" t="s">
        <v>301</v>
      </c>
      <c r="I380" s="236" t="s">
        <v>418</v>
      </c>
      <c r="J380" s="236" t="s">
        <v>418</v>
      </c>
      <c r="K380" s="236" t="s">
        <v>275</v>
      </c>
      <c r="L380" s="236" t="s">
        <v>276</v>
      </c>
      <c r="M380" s="236" t="s">
        <v>138</v>
      </c>
      <c r="N380" s="255"/>
      <c r="O380" s="256">
        <v>0</v>
      </c>
      <c r="P380" s="235" t="s">
        <v>277</v>
      </c>
      <c r="Q380" s="236" t="s">
        <v>278</v>
      </c>
    </row>
    <row r="381" spans="2:17" x14ac:dyDescent="0.2">
      <c r="B381" s="236">
        <v>55</v>
      </c>
      <c r="C381" s="236" t="s">
        <v>135</v>
      </c>
      <c r="D381" s="238" t="s">
        <v>752</v>
      </c>
      <c r="E381" s="236" t="s">
        <v>136</v>
      </c>
      <c r="F381" s="236" t="s">
        <v>254</v>
      </c>
      <c r="G381" s="236" t="s">
        <v>419</v>
      </c>
      <c r="H381" s="236" t="s">
        <v>393</v>
      </c>
      <c r="I381" s="236" t="s">
        <v>420</v>
      </c>
      <c r="J381" s="236" t="s">
        <v>420</v>
      </c>
      <c r="K381" s="236" t="s">
        <v>421</v>
      </c>
      <c r="L381" s="236" t="s">
        <v>355</v>
      </c>
      <c r="M381" s="236" t="s">
        <v>138</v>
      </c>
      <c r="N381" s="255" t="e">
        <f>O388*$N$563</f>
        <v>#REF!</v>
      </c>
      <c r="O381" s="256">
        <v>0</v>
      </c>
      <c r="P381" s="235" t="s">
        <v>277</v>
      </c>
      <c r="Q381" s="236" t="s">
        <v>278</v>
      </c>
    </row>
    <row r="382" spans="2:17" x14ac:dyDescent="0.2">
      <c r="B382" s="236"/>
      <c r="C382" s="236" t="s">
        <v>135</v>
      </c>
      <c r="D382" s="241" t="s">
        <v>753</v>
      </c>
      <c r="E382" s="236" t="s">
        <v>136</v>
      </c>
      <c r="F382" s="236" t="s">
        <v>254</v>
      </c>
      <c r="G382" s="236" t="s">
        <v>419</v>
      </c>
      <c r="H382" s="236" t="s">
        <v>393</v>
      </c>
      <c r="I382" s="236" t="s">
        <v>420</v>
      </c>
      <c r="J382" s="236" t="s">
        <v>420</v>
      </c>
      <c r="K382" s="236" t="s">
        <v>421</v>
      </c>
      <c r="L382" s="236" t="s">
        <v>355</v>
      </c>
      <c r="M382" s="236" t="s">
        <v>138</v>
      </c>
      <c r="N382" s="255"/>
      <c r="O382" s="256">
        <v>0</v>
      </c>
      <c r="P382" s="235" t="s">
        <v>277</v>
      </c>
      <c r="Q382" s="236" t="s">
        <v>278</v>
      </c>
    </row>
    <row r="383" spans="2:17" x14ac:dyDescent="0.2">
      <c r="B383" s="236"/>
      <c r="C383" s="236" t="s">
        <v>135</v>
      </c>
      <c r="D383" s="241" t="s">
        <v>754</v>
      </c>
      <c r="E383" s="236" t="s">
        <v>136</v>
      </c>
      <c r="F383" s="236" t="s">
        <v>254</v>
      </c>
      <c r="G383" s="236" t="s">
        <v>419</v>
      </c>
      <c r="H383" s="236" t="s">
        <v>393</v>
      </c>
      <c r="I383" s="236" t="s">
        <v>420</v>
      </c>
      <c r="J383" s="236" t="s">
        <v>420</v>
      </c>
      <c r="K383" s="236" t="s">
        <v>421</v>
      </c>
      <c r="L383" s="236" t="s">
        <v>355</v>
      </c>
      <c r="M383" s="236" t="s">
        <v>138</v>
      </c>
      <c r="N383" s="255"/>
      <c r="O383" s="256">
        <v>0</v>
      </c>
      <c r="P383" s="235" t="s">
        <v>277</v>
      </c>
      <c r="Q383" s="236" t="s">
        <v>278</v>
      </c>
    </row>
    <row r="384" spans="2:17" x14ac:dyDescent="0.2">
      <c r="B384" s="236"/>
      <c r="C384" s="236" t="s">
        <v>135</v>
      </c>
      <c r="D384" s="241" t="s">
        <v>755</v>
      </c>
      <c r="E384" s="236" t="s">
        <v>136</v>
      </c>
      <c r="F384" s="236" t="s">
        <v>254</v>
      </c>
      <c r="G384" s="236" t="s">
        <v>419</v>
      </c>
      <c r="H384" s="236" t="s">
        <v>393</v>
      </c>
      <c r="I384" s="236" t="s">
        <v>420</v>
      </c>
      <c r="J384" s="236" t="s">
        <v>420</v>
      </c>
      <c r="K384" s="236" t="s">
        <v>421</v>
      </c>
      <c r="L384" s="236" t="s">
        <v>355</v>
      </c>
      <c r="M384" s="236" t="s">
        <v>138</v>
      </c>
      <c r="N384" s="255"/>
      <c r="O384" s="256">
        <v>0</v>
      </c>
      <c r="P384" s="235" t="s">
        <v>277</v>
      </c>
      <c r="Q384" s="236" t="s">
        <v>278</v>
      </c>
    </row>
    <row r="385" spans="2:17" x14ac:dyDescent="0.2">
      <c r="B385" s="236"/>
      <c r="C385" s="236" t="s">
        <v>135</v>
      </c>
      <c r="D385" s="241" t="s">
        <v>756</v>
      </c>
      <c r="E385" s="236" t="s">
        <v>136</v>
      </c>
      <c r="F385" s="236" t="s">
        <v>254</v>
      </c>
      <c r="G385" s="236" t="s">
        <v>419</v>
      </c>
      <c r="H385" s="236" t="s">
        <v>393</v>
      </c>
      <c r="I385" s="236" t="s">
        <v>420</v>
      </c>
      <c r="J385" s="236" t="s">
        <v>420</v>
      </c>
      <c r="K385" s="236" t="s">
        <v>421</v>
      </c>
      <c r="L385" s="236" t="s">
        <v>355</v>
      </c>
      <c r="M385" s="236" t="s">
        <v>138</v>
      </c>
      <c r="N385" s="255"/>
      <c r="O385" s="256">
        <v>0</v>
      </c>
      <c r="P385" s="235" t="s">
        <v>277</v>
      </c>
      <c r="Q385" s="236" t="s">
        <v>278</v>
      </c>
    </row>
    <row r="386" spans="2:17" x14ac:dyDescent="0.2">
      <c r="B386" s="236"/>
      <c r="C386" s="236" t="s">
        <v>135</v>
      </c>
      <c r="D386" s="241" t="s">
        <v>757</v>
      </c>
      <c r="E386" s="236" t="s">
        <v>136</v>
      </c>
      <c r="F386" s="236" t="s">
        <v>254</v>
      </c>
      <c r="G386" s="236" t="s">
        <v>419</v>
      </c>
      <c r="H386" s="236" t="s">
        <v>393</v>
      </c>
      <c r="I386" s="236" t="s">
        <v>420</v>
      </c>
      <c r="J386" s="236" t="s">
        <v>420</v>
      </c>
      <c r="K386" s="236" t="s">
        <v>421</v>
      </c>
      <c r="L386" s="236" t="s">
        <v>355</v>
      </c>
      <c r="M386" s="236" t="s">
        <v>138</v>
      </c>
      <c r="N386" s="255"/>
      <c r="O386" s="256">
        <v>3.4200218532943563E-3</v>
      </c>
      <c r="P386" s="235" t="s">
        <v>277</v>
      </c>
      <c r="Q386" s="236" t="s">
        <v>278</v>
      </c>
    </row>
    <row r="387" spans="2:17" x14ac:dyDescent="0.2">
      <c r="B387" s="236"/>
      <c r="C387" s="236" t="s">
        <v>135</v>
      </c>
      <c r="D387" s="241" t="s">
        <v>758</v>
      </c>
      <c r="E387" s="236" t="s">
        <v>136</v>
      </c>
      <c r="F387" s="236" t="s">
        <v>254</v>
      </c>
      <c r="G387" s="236" t="s">
        <v>419</v>
      </c>
      <c r="H387" s="236" t="s">
        <v>393</v>
      </c>
      <c r="I387" s="236" t="s">
        <v>420</v>
      </c>
      <c r="J387" s="236" t="s">
        <v>420</v>
      </c>
      <c r="K387" s="236" t="s">
        <v>421</v>
      </c>
      <c r="L387" s="236" t="s">
        <v>355</v>
      </c>
      <c r="M387" s="236" t="s">
        <v>138</v>
      </c>
      <c r="N387" s="255"/>
      <c r="O387" s="256">
        <v>0</v>
      </c>
      <c r="P387" s="235" t="s">
        <v>277</v>
      </c>
      <c r="Q387" s="236" t="s">
        <v>278</v>
      </c>
    </row>
    <row r="388" spans="2:17" x14ac:dyDescent="0.2">
      <c r="B388" s="236">
        <v>56</v>
      </c>
      <c r="C388" s="236" t="s">
        <v>135</v>
      </c>
      <c r="D388" s="238" t="s">
        <v>752</v>
      </c>
      <c r="E388" s="236" t="s">
        <v>136</v>
      </c>
      <c r="F388" s="236" t="s">
        <v>254</v>
      </c>
      <c r="G388" s="236" t="s">
        <v>422</v>
      </c>
      <c r="H388" s="236" t="s">
        <v>338</v>
      </c>
      <c r="I388" s="236" t="s">
        <v>423</v>
      </c>
      <c r="J388" s="236" t="s">
        <v>423</v>
      </c>
      <c r="K388" s="236" t="s">
        <v>375</v>
      </c>
      <c r="L388" s="236" t="s">
        <v>276</v>
      </c>
      <c r="M388" s="236" t="s">
        <v>138</v>
      </c>
      <c r="N388" s="255" t="e">
        <f>O395*$N$563</f>
        <v>#REF!</v>
      </c>
      <c r="O388" s="256">
        <v>5.0854572957623129E-3</v>
      </c>
      <c r="P388" s="235" t="s">
        <v>277</v>
      </c>
      <c r="Q388" s="236" t="s">
        <v>278</v>
      </c>
    </row>
    <row r="389" spans="2:17" x14ac:dyDescent="0.2">
      <c r="B389" s="236"/>
      <c r="C389" s="236" t="s">
        <v>135</v>
      </c>
      <c r="D389" s="241" t="s">
        <v>753</v>
      </c>
      <c r="E389" s="236" t="s">
        <v>136</v>
      </c>
      <c r="F389" s="236" t="s">
        <v>254</v>
      </c>
      <c r="G389" s="236" t="s">
        <v>422</v>
      </c>
      <c r="H389" s="236" t="s">
        <v>338</v>
      </c>
      <c r="I389" s="236" t="s">
        <v>423</v>
      </c>
      <c r="J389" s="236" t="s">
        <v>423</v>
      </c>
      <c r="K389" s="236" t="s">
        <v>375</v>
      </c>
      <c r="L389" s="236" t="s">
        <v>276</v>
      </c>
      <c r="M389" s="236" t="s">
        <v>138</v>
      </c>
      <c r="N389" s="255"/>
      <c r="O389" s="256">
        <v>0</v>
      </c>
      <c r="P389" s="235" t="s">
        <v>277</v>
      </c>
      <c r="Q389" s="236" t="s">
        <v>278</v>
      </c>
    </row>
    <row r="390" spans="2:17" x14ac:dyDescent="0.2">
      <c r="B390" s="236"/>
      <c r="C390" s="236" t="s">
        <v>135</v>
      </c>
      <c r="D390" s="241" t="s">
        <v>754</v>
      </c>
      <c r="E390" s="236" t="s">
        <v>136</v>
      </c>
      <c r="F390" s="236" t="s">
        <v>254</v>
      </c>
      <c r="G390" s="236" t="s">
        <v>422</v>
      </c>
      <c r="H390" s="236" t="s">
        <v>338</v>
      </c>
      <c r="I390" s="236" t="s">
        <v>423</v>
      </c>
      <c r="J390" s="236" t="s">
        <v>423</v>
      </c>
      <c r="K390" s="236" t="s">
        <v>375</v>
      </c>
      <c r="L390" s="236" t="s">
        <v>276</v>
      </c>
      <c r="M390" s="236" t="s">
        <v>138</v>
      </c>
      <c r="N390" s="255"/>
      <c r="O390" s="256">
        <v>0</v>
      </c>
      <c r="P390" s="235" t="s">
        <v>277</v>
      </c>
      <c r="Q390" s="236" t="s">
        <v>278</v>
      </c>
    </row>
    <row r="391" spans="2:17" x14ac:dyDescent="0.2">
      <c r="B391" s="236"/>
      <c r="C391" s="236" t="s">
        <v>135</v>
      </c>
      <c r="D391" s="241" t="s">
        <v>755</v>
      </c>
      <c r="E391" s="236" t="s">
        <v>136</v>
      </c>
      <c r="F391" s="236" t="s">
        <v>254</v>
      </c>
      <c r="G391" s="236" t="s">
        <v>422</v>
      </c>
      <c r="H391" s="236" t="s">
        <v>338</v>
      </c>
      <c r="I391" s="236" t="s">
        <v>423</v>
      </c>
      <c r="J391" s="236" t="s">
        <v>423</v>
      </c>
      <c r="K391" s="236" t="s">
        <v>375</v>
      </c>
      <c r="L391" s="236" t="s">
        <v>276</v>
      </c>
      <c r="M391" s="236" t="s">
        <v>138</v>
      </c>
      <c r="N391" s="255"/>
      <c r="O391" s="256">
        <v>0</v>
      </c>
      <c r="P391" s="235" t="s">
        <v>277</v>
      </c>
      <c r="Q391" s="236" t="s">
        <v>278</v>
      </c>
    </row>
    <row r="392" spans="2:17" x14ac:dyDescent="0.2">
      <c r="B392" s="236"/>
      <c r="C392" s="236" t="s">
        <v>135</v>
      </c>
      <c r="D392" s="241" t="s">
        <v>756</v>
      </c>
      <c r="E392" s="236" t="s">
        <v>136</v>
      </c>
      <c r="F392" s="236" t="s">
        <v>254</v>
      </c>
      <c r="G392" s="236" t="s">
        <v>422</v>
      </c>
      <c r="H392" s="236" t="s">
        <v>338</v>
      </c>
      <c r="I392" s="236" t="s">
        <v>423</v>
      </c>
      <c r="J392" s="236" t="s">
        <v>423</v>
      </c>
      <c r="K392" s="236" t="s">
        <v>375</v>
      </c>
      <c r="L392" s="236" t="s">
        <v>276</v>
      </c>
      <c r="M392" s="236" t="s">
        <v>138</v>
      </c>
      <c r="N392" s="255"/>
      <c r="O392" s="256">
        <v>0</v>
      </c>
      <c r="P392" s="235" t="s">
        <v>277</v>
      </c>
      <c r="Q392" s="236" t="s">
        <v>278</v>
      </c>
    </row>
    <row r="393" spans="2:17" x14ac:dyDescent="0.2">
      <c r="B393" s="236"/>
      <c r="C393" s="236" t="s">
        <v>135</v>
      </c>
      <c r="D393" s="241" t="s">
        <v>757</v>
      </c>
      <c r="E393" s="236" t="s">
        <v>136</v>
      </c>
      <c r="F393" s="236" t="s">
        <v>254</v>
      </c>
      <c r="G393" s="236" t="s">
        <v>422</v>
      </c>
      <c r="H393" s="236" t="s">
        <v>338</v>
      </c>
      <c r="I393" s="236" t="s">
        <v>423</v>
      </c>
      <c r="J393" s="236" t="s">
        <v>423</v>
      </c>
      <c r="K393" s="236" t="s">
        <v>375</v>
      </c>
      <c r="L393" s="236" t="s">
        <v>276</v>
      </c>
      <c r="M393" s="236" t="s">
        <v>138</v>
      </c>
      <c r="N393" s="255"/>
      <c r="O393" s="256">
        <v>0</v>
      </c>
      <c r="P393" s="235" t="s">
        <v>277</v>
      </c>
      <c r="Q393" s="236" t="s">
        <v>278</v>
      </c>
    </row>
    <row r="394" spans="2:17" x14ac:dyDescent="0.2">
      <c r="B394" s="236"/>
      <c r="C394" s="236" t="s">
        <v>135</v>
      </c>
      <c r="D394" s="241" t="s">
        <v>758</v>
      </c>
      <c r="E394" s="236" t="s">
        <v>136</v>
      </c>
      <c r="F394" s="236" t="s">
        <v>254</v>
      </c>
      <c r="G394" s="236" t="s">
        <v>422</v>
      </c>
      <c r="H394" s="236" t="s">
        <v>338</v>
      </c>
      <c r="I394" s="236" t="s">
        <v>423</v>
      </c>
      <c r="J394" s="236" t="s">
        <v>423</v>
      </c>
      <c r="K394" s="236" t="s">
        <v>375</v>
      </c>
      <c r="L394" s="236" t="s">
        <v>276</v>
      </c>
      <c r="M394" s="236" t="s">
        <v>138</v>
      </c>
      <c r="N394" s="255"/>
      <c r="O394" s="256">
        <v>1.4293633775605045E-3</v>
      </c>
      <c r="P394" s="235" t="s">
        <v>277</v>
      </c>
      <c r="Q394" s="236" t="s">
        <v>278</v>
      </c>
    </row>
    <row r="395" spans="2:17" x14ac:dyDescent="0.2">
      <c r="B395" s="236">
        <v>57</v>
      </c>
      <c r="C395" s="236" t="s">
        <v>135</v>
      </c>
      <c r="D395" s="238" t="s">
        <v>752</v>
      </c>
      <c r="E395" s="236" t="s">
        <v>136</v>
      </c>
      <c r="F395" s="236" t="s">
        <v>254</v>
      </c>
      <c r="G395" s="236" t="s">
        <v>424</v>
      </c>
      <c r="H395" s="236" t="s">
        <v>135</v>
      </c>
      <c r="I395" s="236" t="s">
        <v>425</v>
      </c>
      <c r="J395" s="236" t="s">
        <v>425</v>
      </c>
      <c r="K395" s="236" t="s">
        <v>426</v>
      </c>
      <c r="L395" s="236" t="s">
        <v>164</v>
      </c>
      <c r="M395" s="236" t="s">
        <v>138</v>
      </c>
      <c r="N395" s="255" t="e">
        <f>O402*$N$563</f>
        <v>#REF!</v>
      </c>
      <c r="O395" s="256">
        <v>0</v>
      </c>
      <c r="P395" s="235" t="s">
        <v>277</v>
      </c>
      <c r="Q395" s="236" t="s">
        <v>278</v>
      </c>
    </row>
    <row r="396" spans="2:17" x14ac:dyDescent="0.2">
      <c r="B396" s="236"/>
      <c r="C396" s="236" t="s">
        <v>135</v>
      </c>
      <c r="D396" s="241" t="s">
        <v>753</v>
      </c>
      <c r="E396" s="236" t="s">
        <v>136</v>
      </c>
      <c r="F396" s="236" t="s">
        <v>254</v>
      </c>
      <c r="G396" s="236" t="s">
        <v>424</v>
      </c>
      <c r="H396" s="236" t="s">
        <v>135</v>
      </c>
      <c r="I396" s="236" t="s">
        <v>425</v>
      </c>
      <c r="J396" s="236" t="s">
        <v>425</v>
      </c>
      <c r="K396" s="236" t="s">
        <v>426</v>
      </c>
      <c r="L396" s="236" t="s">
        <v>164</v>
      </c>
      <c r="M396" s="236" t="s">
        <v>138</v>
      </c>
      <c r="N396" s="255"/>
      <c r="O396" s="256">
        <v>2.1891983658148188E-3</v>
      </c>
      <c r="P396" s="235" t="s">
        <v>277</v>
      </c>
      <c r="Q396" s="236" t="s">
        <v>278</v>
      </c>
    </row>
    <row r="397" spans="2:17" x14ac:dyDescent="0.2">
      <c r="B397" s="236"/>
      <c r="C397" s="236" t="s">
        <v>135</v>
      </c>
      <c r="D397" s="241" t="s">
        <v>754</v>
      </c>
      <c r="E397" s="236" t="s">
        <v>136</v>
      </c>
      <c r="F397" s="236" t="s">
        <v>254</v>
      </c>
      <c r="G397" s="236" t="s">
        <v>424</v>
      </c>
      <c r="H397" s="236" t="s">
        <v>135</v>
      </c>
      <c r="I397" s="236" t="s">
        <v>425</v>
      </c>
      <c r="J397" s="236" t="s">
        <v>425</v>
      </c>
      <c r="K397" s="236" t="s">
        <v>426</v>
      </c>
      <c r="L397" s="236" t="s">
        <v>164</v>
      </c>
      <c r="M397" s="236" t="s">
        <v>138</v>
      </c>
      <c r="N397" s="255"/>
      <c r="O397" s="256">
        <v>0</v>
      </c>
      <c r="P397" s="235" t="s">
        <v>277</v>
      </c>
      <c r="Q397" s="236" t="s">
        <v>278</v>
      </c>
    </row>
    <row r="398" spans="2:17" x14ac:dyDescent="0.2">
      <c r="B398" s="236"/>
      <c r="C398" s="236" t="s">
        <v>135</v>
      </c>
      <c r="D398" s="241" t="s">
        <v>755</v>
      </c>
      <c r="E398" s="236" t="s">
        <v>136</v>
      </c>
      <c r="F398" s="236" t="s">
        <v>254</v>
      </c>
      <c r="G398" s="236" t="s">
        <v>424</v>
      </c>
      <c r="H398" s="236" t="s">
        <v>135</v>
      </c>
      <c r="I398" s="236" t="s">
        <v>425</v>
      </c>
      <c r="J398" s="236" t="s">
        <v>425</v>
      </c>
      <c r="K398" s="236" t="s">
        <v>426</v>
      </c>
      <c r="L398" s="236" t="s">
        <v>164</v>
      </c>
      <c r="M398" s="236" t="s">
        <v>138</v>
      </c>
      <c r="N398" s="255"/>
      <c r="O398" s="256">
        <v>0</v>
      </c>
      <c r="P398" s="235" t="s">
        <v>277</v>
      </c>
      <c r="Q398" s="236" t="s">
        <v>278</v>
      </c>
    </row>
    <row r="399" spans="2:17" x14ac:dyDescent="0.2">
      <c r="B399" s="236"/>
      <c r="C399" s="236" t="s">
        <v>135</v>
      </c>
      <c r="D399" s="241" t="s">
        <v>756</v>
      </c>
      <c r="E399" s="236" t="s">
        <v>136</v>
      </c>
      <c r="F399" s="236" t="s">
        <v>254</v>
      </c>
      <c r="G399" s="236" t="s">
        <v>424</v>
      </c>
      <c r="H399" s="236" t="s">
        <v>135</v>
      </c>
      <c r="I399" s="236" t="s">
        <v>425</v>
      </c>
      <c r="J399" s="236" t="s">
        <v>425</v>
      </c>
      <c r="K399" s="236" t="s">
        <v>426</v>
      </c>
      <c r="L399" s="236" t="s">
        <v>164</v>
      </c>
      <c r="M399" s="236" t="s">
        <v>138</v>
      </c>
      <c r="N399" s="255"/>
      <c r="O399" s="256">
        <v>0</v>
      </c>
      <c r="P399" s="235" t="s">
        <v>277</v>
      </c>
      <c r="Q399" s="236" t="s">
        <v>278</v>
      </c>
    </row>
    <row r="400" spans="2:17" x14ac:dyDescent="0.2">
      <c r="B400" s="236"/>
      <c r="C400" s="236" t="s">
        <v>135</v>
      </c>
      <c r="D400" s="241" t="s">
        <v>757</v>
      </c>
      <c r="E400" s="236" t="s">
        <v>136</v>
      </c>
      <c r="F400" s="236" t="s">
        <v>254</v>
      </c>
      <c r="G400" s="236" t="s">
        <v>424</v>
      </c>
      <c r="H400" s="236" t="s">
        <v>135</v>
      </c>
      <c r="I400" s="236" t="s">
        <v>425</v>
      </c>
      <c r="J400" s="236" t="s">
        <v>425</v>
      </c>
      <c r="K400" s="236" t="s">
        <v>426</v>
      </c>
      <c r="L400" s="236" t="s">
        <v>164</v>
      </c>
      <c r="M400" s="236" t="s">
        <v>138</v>
      </c>
      <c r="N400" s="255"/>
      <c r="O400" s="256">
        <v>0</v>
      </c>
      <c r="P400" s="235" t="s">
        <v>277</v>
      </c>
      <c r="Q400" s="236" t="s">
        <v>278</v>
      </c>
    </row>
    <row r="401" spans="2:17" x14ac:dyDescent="0.2">
      <c r="B401" s="236"/>
      <c r="C401" s="236" t="s">
        <v>135</v>
      </c>
      <c r="D401" s="241" t="s">
        <v>758</v>
      </c>
      <c r="E401" s="236" t="s">
        <v>136</v>
      </c>
      <c r="F401" s="236" t="s">
        <v>254</v>
      </c>
      <c r="G401" s="236" t="s">
        <v>424</v>
      </c>
      <c r="H401" s="236" t="s">
        <v>135</v>
      </c>
      <c r="I401" s="236" t="s">
        <v>425</v>
      </c>
      <c r="J401" s="236" t="s">
        <v>425</v>
      </c>
      <c r="K401" s="236" t="s">
        <v>426</v>
      </c>
      <c r="L401" s="236" t="s">
        <v>164</v>
      </c>
      <c r="M401" s="236" t="s">
        <v>138</v>
      </c>
      <c r="N401" s="255"/>
      <c r="O401" s="256">
        <v>0</v>
      </c>
      <c r="P401" s="235" t="s">
        <v>277</v>
      </c>
      <c r="Q401" s="236" t="s">
        <v>278</v>
      </c>
    </row>
    <row r="402" spans="2:17" x14ac:dyDescent="0.2">
      <c r="B402" s="236">
        <v>58</v>
      </c>
      <c r="C402" s="236" t="s">
        <v>135</v>
      </c>
      <c r="D402" s="238" t="s">
        <v>752</v>
      </c>
      <c r="E402" s="236" t="s">
        <v>136</v>
      </c>
      <c r="F402" s="236" t="s">
        <v>254</v>
      </c>
      <c r="G402" s="236" t="s">
        <v>427</v>
      </c>
      <c r="H402" s="236" t="s">
        <v>301</v>
      </c>
      <c r="I402" s="236" t="s">
        <v>428</v>
      </c>
      <c r="J402" s="236" t="s">
        <v>428</v>
      </c>
      <c r="K402" s="236" t="s">
        <v>429</v>
      </c>
      <c r="L402" s="236" t="s">
        <v>276</v>
      </c>
      <c r="M402" s="236" t="s">
        <v>138</v>
      </c>
      <c r="N402" s="255" t="e">
        <f>O409*$N$563</f>
        <v>#REF!</v>
      </c>
      <c r="O402" s="256">
        <v>0</v>
      </c>
      <c r="P402" s="235" t="s">
        <v>277</v>
      </c>
      <c r="Q402" s="236" t="s">
        <v>278</v>
      </c>
    </row>
    <row r="403" spans="2:17" x14ac:dyDescent="0.2">
      <c r="B403" s="236"/>
      <c r="C403" s="236" t="s">
        <v>135</v>
      </c>
      <c r="D403" s="241" t="s">
        <v>753</v>
      </c>
      <c r="E403" s="236" t="s">
        <v>136</v>
      </c>
      <c r="F403" s="236" t="s">
        <v>254</v>
      </c>
      <c r="G403" s="236" t="s">
        <v>427</v>
      </c>
      <c r="H403" s="236" t="s">
        <v>301</v>
      </c>
      <c r="I403" s="236" t="s">
        <v>428</v>
      </c>
      <c r="J403" s="236" t="s">
        <v>428</v>
      </c>
      <c r="K403" s="236" t="s">
        <v>429</v>
      </c>
      <c r="L403" s="236" t="s">
        <v>276</v>
      </c>
      <c r="M403" s="236" t="s">
        <v>138</v>
      </c>
      <c r="N403" s="255"/>
      <c r="O403" s="256">
        <v>0</v>
      </c>
      <c r="P403" s="235" t="s">
        <v>277</v>
      </c>
      <c r="Q403" s="236" t="s">
        <v>278</v>
      </c>
    </row>
    <row r="404" spans="2:17" x14ac:dyDescent="0.2">
      <c r="B404" s="236"/>
      <c r="C404" s="236" t="s">
        <v>135</v>
      </c>
      <c r="D404" s="241" t="s">
        <v>754</v>
      </c>
      <c r="E404" s="236" t="s">
        <v>136</v>
      </c>
      <c r="F404" s="236" t="s">
        <v>254</v>
      </c>
      <c r="G404" s="236" t="s">
        <v>427</v>
      </c>
      <c r="H404" s="236" t="s">
        <v>301</v>
      </c>
      <c r="I404" s="236" t="s">
        <v>428</v>
      </c>
      <c r="J404" s="236" t="s">
        <v>428</v>
      </c>
      <c r="K404" s="236" t="s">
        <v>429</v>
      </c>
      <c r="L404" s="236" t="s">
        <v>276</v>
      </c>
      <c r="M404" s="236" t="s">
        <v>138</v>
      </c>
      <c r="N404" s="255"/>
      <c r="O404" s="256">
        <v>0</v>
      </c>
      <c r="P404" s="235" t="s">
        <v>277</v>
      </c>
      <c r="Q404" s="236" t="s">
        <v>278</v>
      </c>
    </row>
    <row r="405" spans="2:17" x14ac:dyDescent="0.2">
      <c r="B405" s="236"/>
      <c r="C405" s="236" t="s">
        <v>135</v>
      </c>
      <c r="D405" s="241" t="s">
        <v>755</v>
      </c>
      <c r="E405" s="236" t="s">
        <v>136</v>
      </c>
      <c r="F405" s="236" t="s">
        <v>254</v>
      </c>
      <c r="G405" s="236" t="s">
        <v>427</v>
      </c>
      <c r="H405" s="236" t="s">
        <v>301</v>
      </c>
      <c r="I405" s="236" t="s">
        <v>428</v>
      </c>
      <c r="J405" s="236" t="s">
        <v>428</v>
      </c>
      <c r="K405" s="236" t="s">
        <v>429</v>
      </c>
      <c r="L405" s="236" t="s">
        <v>276</v>
      </c>
      <c r="M405" s="236" t="s">
        <v>138</v>
      </c>
      <c r="N405" s="255"/>
      <c r="O405" s="256">
        <v>0</v>
      </c>
      <c r="P405" s="235" t="s">
        <v>277</v>
      </c>
      <c r="Q405" s="236" t="s">
        <v>278</v>
      </c>
    </row>
    <row r="406" spans="2:17" x14ac:dyDescent="0.2">
      <c r="B406" s="236"/>
      <c r="C406" s="236" t="s">
        <v>135</v>
      </c>
      <c r="D406" s="241" t="s">
        <v>756</v>
      </c>
      <c r="E406" s="236" t="s">
        <v>136</v>
      </c>
      <c r="F406" s="236" t="s">
        <v>254</v>
      </c>
      <c r="G406" s="236" t="s">
        <v>427</v>
      </c>
      <c r="H406" s="236" t="s">
        <v>301</v>
      </c>
      <c r="I406" s="236" t="s">
        <v>428</v>
      </c>
      <c r="J406" s="236" t="s">
        <v>428</v>
      </c>
      <c r="K406" s="236" t="s">
        <v>429</v>
      </c>
      <c r="L406" s="236" t="s">
        <v>276</v>
      </c>
      <c r="M406" s="236" t="s">
        <v>138</v>
      </c>
      <c r="N406" s="255"/>
      <c r="O406" s="256">
        <v>0</v>
      </c>
      <c r="P406" s="235" t="s">
        <v>277</v>
      </c>
      <c r="Q406" s="236" t="s">
        <v>278</v>
      </c>
    </row>
    <row r="407" spans="2:17" x14ac:dyDescent="0.2">
      <c r="B407" s="236"/>
      <c r="C407" s="236" t="s">
        <v>135</v>
      </c>
      <c r="D407" s="241" t="s">
        <v>757</v>
      </c>
      <c r="E407" s="236" t="s">
        <v>136</v>
      </c>
      <c r="F407" s="236" t="s">
        <v>254</v>
      </c>
      <c r="G407" s="236" t="s">
        <v>427</v>
      </c>
      <c r="H407" s="236" t="s">
        <v>301</v>
      </c>
      <c r="I407" s="236" t="s">
        <v>428</v>
      </c>
      <c r="J407" s="236" t="s">
        <v>428</v>
      </c>
      <c r="K407" s="236" t="s">
        <v>429</v>
      </c>
      <c r="L407" s="236" t="s">
        <v>276</v>
      </c>
      <c r="M407" s="236" t="s">
        <v>138</v>
      </c>
      <c r="N407" s="255"/>
      <c r="O407" s="256">
        <v>0</v>
      </c>
      <c r="P407" s="235" t="s">
        <v>277</v>
      </c>
      <c r="Q407" s="236" t="s">
        <v>278</v>
      </c>
    </row>
    <row r="408" spans="2:17" x14ac:dyDescent="0.2">
      <c r="B408" s="236"/>
      <c r="C408" s="236" t="s">
        <v>135</v>
      </c>
      <c r="D408" s="241" t="s">
        <v>758</v>
      </c>
      <c r="E408" s="236" t="s">
        <v>136</v>
      </c>
      <c r="F408" s="236" t="s">
        <v>254</v>
      </c>
      <c r="G408" s="236" t="s">
        <v>427</v>
      </c>
      <c r="H408" s="236" t="s">
        <v>301</v>
      </c>
      <c r="I408" s="236" t="s">
        <v>428</v>
      </c>
      <c r="J408" s="236" t="s">
        <v>428</v>
      </c>
      <c r="K408" s="236" t="s">
        <v>429</v>
      </c>
      <c r="L408" s="236" t="s">
        <v>276</v>
      </c>
      <c r="M408" s="236" t="s">
        <v>138</v>
      </c>
      <c r="N408" s="255"/>
      <c r="O408" s="256">
        <v>1.572299715316555E-3</v>
      </c>
      <c r="P408" s="235" t="s">
        <v>277</v>
      </c>
      <c r="Q408" s="236" t="s">
        <v>278</v>
      </c>
    </row>
    <row r="409" spans="2:17" x14ac:dyDescent="0.2">
      <c r="B409" s="236">
        <v>59</v>
      </c>
      <c r="C409" s="236" t="s">
        <v>135</v>
      </c>
      <c r="D409" s="238" t="s">
        <v>752</v>
      </c>
      <c r="E409" s="236" t="s">
        <v>136</v>
      </c>
      <c r="F409" s="236" t="s">
        <v>254</v>
      </c>
      <c r="G409" s="236" t="s">
        <v>430</v>
      </c>
      <c r="H409" s="236" t="s">
        <v>301</v>
      </c>
      <c r="I409" s="236" t="s">
        <v>431</v>
      </c>
      <c r="J409" s="236" t="s">
        <v>431</v>
      </c>
      <c r="K409" s="236" t="s">
        <v>375</v>
      </c>
      <c r="L409" s="236" t="s">
        <v>276</v>
      </c>
      <c r="M409" s="236" t="s">
        <v>138</v>
      </c>
      <c r="N409" s="255" t="e">
        <f>O416*$N$563</f>
        <v>#REF!</v>
      </c>
      <c r="O409" s="256">
        <v>0</v>
      </c>
      <c r="P409" s="235" t="s">
        <v>277</v>
      </c>
      <c r="Q409" s="236" t="s">
        <v>278</v>
      </c>
    </row>
    <row r="410" spans="2:17" x14ac:dyDescent="0.2">
      <c r="B410" s="236"/>
      <c r="C410" s="236" t="s">
        <v>135</v>
      </c>
      <c r="D410" s="241" t="s">
        <v>753</v>
      </c>
      <c r="E410" s="236" t="s">
        <v>136</v>
      </c>
      <c r="F410" s="236" t="s">
        <v>254</v>
      </c>
      <c r="G410" s="236" t="s">
        <v>430</v>
      </c>
      <c r="H410" s="236" t="s">
        <v>301</v>
      </c>
      <c r="I410" s="236" t="s">
        <v>431</v>
      </c>
      <c r="J410" s="236" t="s">
        <v>431</v>
      </c>
      <c r="K410" s="236" t="s">
        <v>375</v>
      </c>
      <c r="L410" s="236" t="s">
        <v>276</v>
      </c>
      <c r="M410" s="236" t="s">
        <v>138</v>
      </c>
      <c r="N410" s="255"/>
      <c r="O410" s="256">
        <v>0</v>
      </c>
      <c r="P410" s="235" t="s">
        <v>277</v>
      </c>
      <c r="Q410" s="236" t="s">
        <v>278</v>
      </c>
    </row>
    <row r="411" spans="2:17" x14ac:dyDescent="0.2">
      <c r="B411" s="236"/>
      <c r="C411" s="236" t="s">
        <v>135</v>
      </c>
      <c r="D411" s="241" t="s">
        <v>754</v>
      </c>
      <c r="E411" s="236" t="s">
        <v>136</v>
      </c>
      <c r="F411" s="236" t="s">
        <v>254</v>
      </c>
      <c r="G411" s="236" t="s">
        <v>430</v>
      </c>
      <c r="H411" s="236" t="s">
        <v>301</v>
      </c>
      <c r="I411" s="236" t="s">
        <v>431</v>
      </c>
      <c r="J411" s="236" t="s">
        <v>431</v>
      </c>
      <c r="K411" s="236" t="s">
        <v>375</v>
      </c>
      <c r="L411" s="236" t="s">
        <v>276</v>
      </c>
      <c r="M411" s="236" t="s">
        <v>138</v>
      </c>
      <c r="N411" s="255"/>
      <c r="O411" s="256">
        <v>0</v>
      </c>
      <c r="P411" s="235" t="s">
        <v>277</v>
      </c>
      <c r="Q411" s="236" t="s">
        <v>278</v>
      </c>
    </row>
    <row r="412" spans="2:17" x14ac:dyDescent="0.2">
      <c r="B412" s="236"/>
      <c r="C412" s="236" t="s">
        <v>135</v>
      </c>
      <c r="D412" s="241" t="s">
        <v>755</v>
      </c>
      <c r="E412" s="236" t="s">
        <v>136</v>
      </c>
      <c r="F412" s="236" t="s">
        <v>254</v>
      </c>
      <c r="G412" s="236" t="s">
        <v>430</v>
      </c>
      <c r="H412" s="236" t="s">
        <v>301</v>
      </c>
      <c r="I412" s="236" t="s">
        <v>431</v>
      </c>
      <c r="J412" s="236" t="s">
        <v>431</v>
      </c>
      <c r="K412" s="236" t="s">
        <v>375</v>
      </c>
      <c r="L412" s="236" t="s">
        <v>276</v>
      </c>
      <c r="M412" s="236" t="s">
        <v>138</v>
      </c>
      <c r="N412" s="255"/>
      <c r="O412" s="256">
        <v>0</v>
      </c>
      <c r="P412" s="235" t="s">
        <v>277</v>
      </c>
      <c r="Q412" s="236" t="s">
        <v>278</v>
      </c>
    </row>
    <row r="413" spans="2:17" x14ac:dyDescent="0.2">
      <c r="B413" s="236"/>
      <c r="C413" s="236" t="s">
        <v>135</v>
      </c>
      <c r="D413" s="241" t="s">
        <v>756</v>
      </c>
      <c r="E413" s="236" t="s">
        <v>136</v>
      </c>
      <c r="F413" s="236" t="s">
        <v>254</v>
      </c>
      <c r="G413" s="236" t="s">
        <v>430</v>
      </c>
      <c r="H413" s="236" t="s">
        <v>301</v>
      </c>
      <c r="I413" s="236" t="s">
        <v>431</v>
      </c>
      <c r="J413" s="236" t="s">
        <v>431</v>
      </c>
      <c r="K413" s="236" t="s">
        <v>375</v>
      </c>
      <c r="L413" s="236" t="s">
        <v>276</v>
      </c>
      <c r="M413" s="236" t="s">
        <v>138</v>
      </c>
      <c r="N413" s="255"/>
      <c r="O413" s="256">
        <v>0</v>
      </c>
      <c r="P413" s="235" t="s">
        <v>277</v>
      </c>
      <c r="Q413" s="236" t="s">
        <v>278</v>
      </c>
    </row>
    <row r="414" spans="2:17" x14ac:dyDescent="0.2">
      <c r="B414" s="236"/>
      <c r="C414" s="236" t="s">
        <v>135</v>
      </c>
      <c r="D414" s="241" t="s">
        <v>757</v>
      </c>
      <c r="E414" s="236" t="s">
        <v>136</v>
      </c>
      <c r="F414" s="236" t="s">
        <v>254</v>
      </c>
      <c r="G414" s="236" t="s">
        <v>430</v>
      </c>
      <c r="H414" s="236" t="s">
        <v>301</v>
      </c>
      <c r="I414" s="236" t="s">
        <v>431</v>
      </c>
      <c r="J414" s="236" t="s">
        <v>431</v>
      </c>
      <c r="K414" s="236" t="s">
        <v>375</v>
      </c>
      <c r="L414" s="236" t="s">
        <v>276</v>
      </c>
      <c r="M414" s="236" t="s">
        <v>138</v>
      </c>
      <c r="N414" s="255"/>
      <c r="O414" s="256">
        <v>0</v>
      </c>
      <c r="P414" s="235" t="s">
        <v>277</v>
      </c>
      <c r="Q414" s="236" t="s">
        <v>278</v>
      </c>
    </row>
    <row r="415" spans="2:17" x14ac:dyDescent="0.2">
      <c r="B415" s="236"/>
      <c r="C415" s="236" t="s">
        <v>135</v>
      </c>
      <c r="D415" s="241" t="s">
        <v>758</v>
      </c>
      <c r="E415" s="236" t="s">
        <v>136</v>
      </c>
      <c r="F415" s="236" t="s">
        <v>254</v>
      </c>
      <c r="G415" s="236" t="s">
        <v>430</v>
      </c>
      <c r="H415" s="236" t="s">
        <v>301</v>
      </c>
      <c r="I415" s="236" t="s">
        <v>431</v>
      </c>
      <c r="J415" s="236" t="s">
        <v>431</v>
      </c>
      <c r="K415" s="236" t="s">
        <v>375</v>
      </c>
      <c r="L415" s="236" t="s">
        <v>276</v>
      </c>
      <c r="M415" s="236" t="s">
        <v>138</v>
      </c>
      <c r="N415" s="255"/>
      <c r="O415" s="256">
        <v>3.73921459569828E-3</v>
      </c>
      <c r="P415" s="235" t="s">
        <v>277</v>
      </c>
      <c r="Q415" s="236" t="s">
        <v>278</v>
      </c>
    </row>
    <row r="416" spans="2:17" x14ac:dyDescent="0.2">
      <c r="B416" s="236">
        <v>60</v>
      </c>
      <c r="C416" s="236" t="s">
        <v>135</v>
      </c>
      <c r="D416" s="238" t="s">
        <v>752</v>
      </c>
      <c r="E416" s="236" t="s">
        <v>136</v>
      </c>
      <c r="F416" s="236" t="s">
        <v>254</v>
      </c>
      <c r="G416" s="236" t="s">
        <v>432</v>
      </c>
      <c r="H416" s="236" t="s">
        <v>346</v>
      </c>
      <c r="I416" s="236" t="s">
        <v>433</v>
      </c>
      <c r="J416" s="236" t="s">
        <v>433</v>
      </c>
      <c r="K416" s="236" t="s">
        <v>408</v>
      </c>
      <c r="L416" s="236" t="s">
        <v>355</v>
      </c>
      <c r="M416" s="236" t="s">
        <v>138</v>
      </c>
      <c r="N416" s="255" t="e">
        <f>O423*$N$563</f>
        <v>#REF!</v>
      </c>
      <c r="O416" s="256">
        <v>0</v>
      </c>
      <c r="P416" s="235" t="s">
        <v>277</v>
      </c>
      <c r="Q416" s="236" t="s">
        <v>278</v>
      </c>
    </row>
    <row r="417" spans="2:17" x14ac:dyDescent="0.2">
      <c r="B417" s="236"/>
      <c r="C417" s="236" t="s">
        <v>135</v>
      </c>
      <c r="D417" s="241" t="s">
        <v>753</v>
      </c>
      <c r="E417" s="236" t="s">
        <v>136</v>
      </c>
      <c r="F417" s="236" t="s">
        <v>254</v>
      </c>
      <c r="G417" s="236" t="s">
        <v>432</v>
      </c>
      <c r="H417" s="236" t="s">
        <v>346</v>
      </c>
      <c r="I417" s="236" t="s">
        <v>433</v>
      </c>
      <c r="J417" s="236" t="s">
        <v>433</v>
      </c>
      <c r="K417" s="236" t="s">
        <v>408</v>
      </c>
      <c r="L417" s="236" t="s">
        <v>355</v>
      </c>
      <c r="M417" s="236" t="s">
        <v>138</v>
      </c>
      <c r="N417" s="255"/>
      <c r="O417" s="256">
        <v>0</v>
      </c>
      <c r="P417" s="235" t="s">
        <v>277</v>
      </c>
      <c r="Q417" s="236" t="s">
        <v>278</v>
      </c>
    </row>
    <row r="418" spans="2:17" x14ac:dyDescent="0.2">
      <c r="B418" s="236"/>
      <c r="C418" s="236" t="s">
        <v>135</v>
      </c>
      <c r="D418" s="241" t="s">
        <v>754</v>
      </c>
      <c r="E418" s="236" t="s">
        <v>136</v>
      </c>
      <c r="F418" s="236" t="s">
        <v>254</v>
      </c>
      <c r="G418" s="236" t="s">
        <v>432</v>
      </c>
      <c r="H418" s="236" t="s">
        <v>346</v>
      </c>
      <c r="I418" s="236" t="s">
        <v>433</v>
      </c>
      <c r="J418" s="236" t="s">
        <v>433</v>
      </c>
      <c r="K418" s="236" t="s">
        <v>408</v>
      </c>
      <c r="L418" s="236" t="s">
        <v>355</v>
      </c>
      <c r="M418" s="236" t="s">
        <v>138</v>
      </c>
      <c r="N418" s="255"/>
      <c r="O418" s="256">
        <v>0</v>
      </c>
      <c r="P418" s="235" t="s">
        <v>277</v>
      </c>
      <c r="Q418" s="236" t="s">
        <v>278</v>
      </c>
    </row>
    <row r="419" spans="2:17" x14ac:dyDescent="0.2">
      <c r="B419" s="236"/>
      <c r="C419" s="236" t="s">
        <v>135</v>
      </c>
      <c r="D419" s="241" t="s">
        <v>755</v>
      </c>
      <c r="E419" s="236" t="s">
        <v>136</v>
      </c>
      <c r="F419" s="236" t="s">
        <v>254</v>
      </c>
      <c r="G419" s="236" t="s">
        <v>432</v>
      </c>
      <c r="H419" s="236" t="s">
        <v>346</v>
      </c>
      <c r="I419" s="236" t="s">
        <v>433</v>
      </c>
      <c r="J419" s="236" t="s">
        <v>433</v>
      </c>
      <c r="K419" s="236" t="s">
        <v>408</v>
      </c>
      <c r="L419" s="236" t="s">
        <v>355</v>
      </c>
      <c r="M419" s="236" t="s">
        <v>138</v>
      </c>
      <c r="N419" s="255"/>
      <c r="O419" s="256">
        <v>0</v>
      </c>
      <c r="P419" s="235" t="s">
        <v>277</v>
      </c>
      <c r="Q419" s="236" t="s">
        <v>278</v>
      </c>
    </row>
    <row r="420" spans="2:17" x14ac:dyDescent="0.2">
      <c r="B420" s="236"/>
      <c r="C420" s="236" t="s">
        <v>135</v>
      </c>
      <c r="D420" s="241" t="s">
        <v>756</v>
      </c>
      <c r="E420" s="236" t="s">
        <v>136</v>
      </c>
      <c r="F420" s="236" t="s">
        <v>254</v>
      </c>
      <c r="G420" s="236" t="s">
        <v>432</v>
      </c>
      <c r="H420" s="236" t="s">
        <v>346</v>
      </c>
      <c r="I420" s="236" t="s">
        <v>433</v>
      </c>
      <c r="J420" s="236" t="s">
        <v>433</v>
      </c>
      <c r="K420" s="236" t="s">
        <v>408</v>
      </c>
      <c r="L420" s="236" t="s">
        <v>355</v>
      </c>
      <c r="M420" s="236" t="s">
        <v>138</v>
      </c>
      <c r="N420" s="255"/>
      <c r="O420" s="256">
        <v>0</v>
      </c>
      <c r="P420" s="235" t="s">
        <v>277</v>
      </c>
      <c r="Q420" s="236" t="s">
        <v>278</v>
      </c>
    </row>
    <row r="421" spans="2:17" x14ac:dyDescent="0.2">
      <c r="B421" s="236"/>
      <c r="C421" s="236" t="s">
        <v>135</v>
      </c>
      <c r="D421" s="241" t="s">
        <v>757</v>
      </c>
      <c r="E421" s="236" t="s">
        <v>136</v>
      </c>
      <c r="F421" s="236" t="s">
        <v>254</v>
      </c>
      <c r="G421" s="236" t="s">
        <v>432</v>
      </c>
      <c r="H421" s="236" t="s">
        <v>346</v>
      </c>
      <c r="I421" s="236" t="s">
        <v>433</v>
      </c>
      <c r="J421" s="236" t="s">
        <v>433</v>
      </c>
      <c r="K421" s="236" t="s">
        <v>408</v>
      </c>
      <c r="L421" s="236" t="s">
        <v>355</v>
      </c>
      <c r="M421" s="236" t="s">
        <v>138</v>
      </c>
      <c r="N421" s="255"/>
      <c r="O421" s="256">
        <v>3.4200218532943563E-3</v>
      </c>
      <c r="P421" s="235" t="s">
        <v>277</v>
      </c>
      <c r="Q421" s="236" t="s">
        <v>278</v>
      </c>
    </row>
    <row r="422" spans="2:17" x14ac:dyDescent="0.2">
      <c r="B422" s="236"/>
      <c r="C422" s="236" t="s">
        <v>135</v>
      </c>
      <c r="D422" s="241" t="s">
        <v>758</v>
      </c>
      <c r="E422" s="236" t="s">
        <v>136</v>
      </c>
      <c r="F422" s="236" t="s">
        <v>254</v>
      </c>
      <c r="G422" s="236" t="s">
        <v>432</v>
      </c>
      <c r="H422" s="236" t="s">
        <v>346</v>
      </c>
      <c r="I422" s="236" t="s">
        <v>433</v>
      </c>
      <c r="J422" s="236" t="s">
        <v>433</v>
      </c>
      <c r="K422" s="236" t="s">
        <v>408</v>
      </c>
      <c r="L422" s="236" t="s">
        <v>355</v>
      </c>
      <c r="M422" s="236" t="s">
        <v>138</v>
      </c>
      <c r="N422" s="255"/>
      <c r="O422" s="256">
        <v>0</v>
      </c>
      <c r="P422" s="235" t="s">
        <v>277</v>
      </c>
      <c r="Q422" s="236" t="s">
        <v>278</v>
      </c>
    </row>
    <row r="423" spans="2:17" x14ac:dyDescent="0.2">
      <c r="B423" s="236">
        <v>61</v>
      </c>
      <c r="C423" s="236" t="s">
        <v>135</v>
      </c>
      <c r="D423" s="238" t="s">
        <v>752</v>
      </c>
      <c r="E423" s="236" t="s">
        <v>136</v>
      </c>
      <c r="F423" s="236" t="s">
        <v>254</v>
      </c>
      <c r="G423" s="236" t="s">
        <v>434</v>
      </c>
      <c r="H423" s="236" t="s">
        <v>135</v>
      </c>
      <c r="I423" s="236" t="s">
        <v>435</v>
      </c>
      <c r="J423" s="236" t="s">
        <v>435</v>
      </c>
      <c r="K423" s="236" t="s">
        <v>436</v>
      </c>
      <c r="L423" s="236" t="s">
        <v>162</v>
      </c>
      <c r="M423" s="236" t="s">
        <v>138</v>
      </c>
      <c r="N423" s="255" t="e">
        <f>O430*$N$563</f>
        <v>#REF!</v>
      </c>
      <c r="O423" s="256">
        <v>0</v>
      </c>
      <c r="P423" s="235" t="s">
        <v>277</v>
      </c>
      <c r="Q423" s="236" t="s">
        <v>278</v>
      </c>
    </row>
    <row r="424" spans="2:17" x14ac:dyDescent="0.2">
      <c r="B424" s="236"/>
      <c r="C424" s="236" t="s">
        <v>135</v>
      </c>
      <c r="D424" s="241" t="s">
        <v>753</v>
      </c>
      <c r="E424" s="236" t="s">
        <v>136</v>
      </c>
      <c r="F424" s="236" t="s">
        <v>254</v>
      </c>
      <c r="G424" s="236" t="s">
        <v>434</v>
      </c>
      <c r="H424" s="236" t="s">
        <v>135</v>
      </c>
      <c r="I424" s="236" t="s">
        <v>435</v>
      </c>
      <c r="J424" s="236" t="s">
        <v>435</v>
      </c>
      <c r="K424" s="236" t="s">
        <v>436</v>
      </c>
      <c r="L424" s="236" t="s">
        <v>162</v>
      </c>
      <c r="M424" s="236" t="s">
        <v>138</v>
      </c>
      <c r="N424" s="255"/>
      <c r="O424" s="256">
        <v>0</v>
      </c>
      <c r="P424" s="235" t="s">
        <v>277</v>
      </c>
      <c r="Q424" s="236" t="s">
        <v>278</v>
      </c>
    </row>
    <row r="425" spans="2:17" x14ac:dyDescent="0.2">
      <c r="B425" s="236"/>
      <c r="C425" s="236" t="s">
        <v>135</v>
      </c>
      <c r="D425" s="241" t="s">
        <v>754</v>
      </c>
      <c r="E425" s="236" t="s">
        <v>136</v>
      </c>
      <c r="F425" s="236" t="s">
        <v>254</v>
      </c>
      <c r="G425" s="236" t="s">
        <v>434</v>
      </c>
      <c r="H425" s="236" t="s">
        <v>135</v>
      </c>
      <c r="I425" s="236" t="s">
        <v>435</v>
      </c>
      <c r="J425" s="236" t="s">
        <v>435</v>
      </c>
      <c r="K425" s="236" t="s">
        <v>436</v>
      </c>
      <c r="L425" s="236" t="s">
        <v>162</v>
      </c>
      <c r="M425" s="236" t="s">
        <v>138</v>
      </c>
      <c r="N425" s="255"/>
      <c r="O425" s="256">
        <v>0</v>
      </c>
      <c r="P425" s="235" t="s">
        <v>277</v>
      </c>
      <c r="Q425" s="236" t="s">
        <v>278</v>
      </c>
    </row>
    <row r="426" spans="2:17" x14ac:dyDescent="0.2">
      <c r="B426" s="236"/>
      <c r="C426" s="236" t="s">
        <v>135</v>
      </c>
      <c r="D426" s="241" t="s">
        <v>755</v>
      </c>
      <c r="E426" s="236" t="s">
        <v>136</v>
      </c>
      <c r="F426" s="236" t="s">
        <v>254</v>
      </c>
      <c r="G426" s="236" t="s">
        <v>434</v>
      </c>
      <c r="H426" s="236" t="s">
        <v>135</v>
      </c>
      <c r="I426" s="236" t="s">
        <v>435</v>
      </c>
      <c r="J426" s="236" t="s">
        <v>435</v>
      </c>
      <c r="K426" s="236" t="s">
        <v>436</v>
      </c>
      <c r="L426" s="236" t="s">
        <v>162</v>
      </c>
      <c r="M426" s="236" t="s">
        <v>138</v>
      </c>
      <c r="N426" s="255"/>
      <c r="O426" s="256">
        <v>0</v>
      </c>
      <c r="P426" s="235" t="s">
        <v>277</v>
      </c>
      <c r="Q426" s="236" t="s">
        <v>278</v>
      </c>
    </row>
    <row r="427" spans="2:17" x14ac:dyDescent="0.2">
      <c r="B427" s="236"/>
      <c r="C427" s="236" t="s">
        <v>135</v>
      </c>
      <c r="D427" s="241" t="s">
        <v>756</v>
      </c>
      <c r="E427" s="236" t="s">
        <v>136</v>
      </c>
      <c r="F427" s="236" t="s">
        <v>254</v>
      </c>
      <c r="G427" s="236" t="s">
        <v>434</v>
      </c>
      <c r="H427" s="236" t="s">
        <v>135</v>
      </c>
      <c r="I427" s="236" t="s">
        <v>435</v>
      </c>
      <c r="J427" s="236" t="s">
        <v>435</v>
      </c>
      <c r="K427" s="236" t="s">
        <v>436</v>
      </c>
      <c r="L427" s="236" t="s">
        <v>162</v>
      </c>
      <c r="M427" s="236" t="s">
        <v>138</v>
      </c>
      <c r="N427" s="255"/>
      <c r="O427" s="256">
        <v>0</v>
      </c>
      <c r="P427" s="235" t="s">
        <v>277</v>
      </c>
      <c r="Q427" s="236" t="s">
        <v>278</v>
      </c>
    </row>
    <row r="428" spans="2:17" x14ac:dyDescent="0.2">
      <c r="B428" s="236"/>
      <c r="C428" s="236" t="s">
        <v>135</v>
      </c>
      <c r="D428" s="241" t="s">
        <v>757</v>
      </c>
      <c r="E428" s="236" t="s">
        <v>136</v>
      </c>
      <c r="F428" s="236" t="s">
        <v>254</v>
      </c>
      <c r="G428" s="236" t="s">
        <v>434</v>
      </c>
      <c r="H428" s="236" t="s">
        <v>135</v>
      </c>
      <c r="I428" s="236" t="s">
        <v>435</v>
      </c>
      <c r="J428" s="236" t="s">
        <v>435</v>
      </c>
      <c r="K428" s="236" t="s">
        <v>436</v>
      </c>
      <c r="L428" s="236" t="s">
        <v>162</v>
      </c>
      <c r="M428" s="236" t="s">
        <v>138</v>
      </c>
      <c r="N428" s="255"/>
      <c r="O428" s="256">
        <v>0</v>
      </c>
      <c r="P428" s="235" t="s">
        <v>277</v>
      </c>
      <c r="Q428" s="236" t="s">
        <v>278</v>
      </c>
    </row>
    <row r="429" spans="2:17" x14ac:dyDescent="0.2">
      <c r="B429" s="236"/>
      <c r="C429" s="236" t="s">
        <v>135</v>
      </c>
      <c r="D429" s="241" t="s">
        <v>758</v>
      </c>
      <c r="E429" s="236" t="s">
        <v>136</v>
      </c>
      <c r="F429" s="236" t="s">
        <v>254</v>
      </c>
      <c r="G429" s="236" t="s">
        <v>434</v>
      </c>
      <c r="H429" s="236" t="s">
        <v>135</v>
      </c>
      <c r="I429" s="236" t="s">
        <v>435</v>
      </c>
      <c r="J429" s="236" t="s">
        <v>435</v>
      </c>
      <c r="K429" s="236" t="s">
        <v>436</v>
      </c>
      <c r="L429" s="236" t="s">
        <v>162</v>
      </c>
      <c r="M429" s="236" t="s">
        <v>138</v>
      </c>
      <c r="N429" s="255"/>
      <c r="O429" s="256">
        <v>5.7174535102420181E-4</v>
      </c>
      <c r="P429" s="235" t="s">
        <v>277</v>
      </c>
      <c r="Q429" s="236" t="s">
        <v>278</v>
      </c>
    </row>
    <row r="430" spans="2:17" x14ac:dyDescent="0.2">
      <c r="B430" s="236">
        <v>62</v>
      </c>
      <c r="C430" s="236" t="s">
        <v>135</v>
      </c>
      <c r="D430" s="238" t="s">
        <v>752</v>
      </c>
      <c r="E430" s="236" t="s">
        <v>136</v>
      </c>
      <c r="F430" s="236" t="s">
        <v>254</v>
      </c>
      <c r="G430" s="236" t="s">
        <v>353</v>
      </c>
      <c r="H430" s="236" t="s">
        <v>301</v>
      </c>
      <c r="I430" s="236" t="s">
        <v>437</v>
      </c>
      <c r="J430" s="236" t="s">
        <v>437</v>
      </c>
      <c r="K430" s="236" t="s">
        <v>275</v>
      </c>
      <c r="L430" s="236" t="s">
        <v>276</v>
      </c>
      <c r="M430" s="236" t="s">
        <v>138</v>
      </c>
      <c r="N430" s="255" t="e">
        <f>O437*$N$563</f>
        <v>#REF!</v>
      </c>
      <c r="O430" s="256">
        <v>0</v>
      </c>
      <c r="P430" s="235" t="s">
        <v>277</v>
      </c>
      <c r="Q430" s="236" t="s">
        <v>278</v>
      </c>
    </row>
    <row r="431" spans="2:17" x14ac:dyDescent="0.2">
      <c r="B431" s="236"/>
      <c r="C431" s="236" t="s">
        <v>135</v>
      </c>
      <c r="D431" s="241" t="s">
        <v>753</v>
      </c>
      <c r="E431" s="236" t="s">
        <v>136</v>
      </c>
      <c r="F431" s="236" t="s">
        <v>254</v>
      </c>
      <c r="G431" s="236" t="s">
        <v>353</v>
      </c>
      <c r="H431" s="236" t="s">
        <v>301</v>
      </c>
      <c r="I431" s="236" t="s">
        <v>437</v>
      </c>
      <c r="J431" s="236" t="s">
        <v>437</v>
      </c>
      <c r="K431" s="236" t="s">
        <v>275</v>
      </c>
      <c r="L431" s="236" t="s">
        <v>276</v>
      </c>
      <c r="M431" s="236" t="s">
        <v>138</v>
      </c>
      <c r="N431" s="255"/>
      <c r="O431" s="256">
        <v>0</v>
      </c>
      <c r="P431" s="235" t="s">
        <v>277</v>
      </c>
      <c r="Q431" s="236" t="s">
        <v>278</v>
      </c>
    </row>
    <row r="432" spans="2:17" x14ac:dyDescent="0.2">
      <c r="B432" s="236"/>
      <c r="C432" s="236" t="s">
        <v>135</v>
      </c>
      <c r="D432" s="241" t="s">
        <v>754</v>
      </c>
      <c r="E432" s="236" t="s">
        <v>136</v>
      </c>
      <c r="F432" s="236" t="s">
        <v>254</v>
      </c>
      <c r="G432" s="236" t="s">
        <v>353</v>
      </c>
      <c r="H432" s="236" t="s">
        <v>301</v>
      </c>
      <c r="I432" s="236" t="s">
        <v>437</v>
      </c>
      <c r="J432" s="236" t="s">
        <v>437</v>
      </c>
      <c r="K432" s="236" t="s">
        <v>275</v>
      </c>
      <c r="L432" s="236" t="s">
        <v>276</v>
      </c>
      <c r="M432" s="236" t="s">
        <v>138</v>
      </c>
      <c r="N432" s="255"/>
      <c r="O432" s="256">
        <v>0</v>
      </c>
      <c r="P432" s="235" t="s">
        <v>277</v>
      </c>
      <c r="Q432" s="236" t="s">
        <v>278</v>
      </c>
    </row>
    <row r="433" spans="2:17" x14ac:dyDescent="0.2">
      <c r="B433" s="236"/>
      <c r="C433" s="236" t="s">
        <v>135</v>
      </c>
      <c r="D433" s="241" t="s">
        <v>755</v>
      </c>
      <c r="E433" s="236" t="s">
        <v>136</v>
      </c>
      <c r="F433" s="236" t="s">
        <v>254</v>
      </c>
      <c r="G433" s="236" t="s">
        <v>353</v>
      </c>
      <c r="H433" s="236" t="s">
        <v>301</v>
      </c>
      <c r="I433" s="236" t="s">
        <v>437</v>
      </c>
      <c r="J433" s="236" t="s">
        <v>437</v>
      </c>
      <c r="K433" s="236" t="s">
        <v>275</v>
      </c>
      <c r="L433" s="236" t="s">
        <v>276</v>
      </c>
      <c r="M433" s="236" t="s">
        <v>138</v>
      </c>
      <c r="N433" s="255"/>
      <c r="O433" s="256">
        <v>0</v>
      </c>
      <c r="P433" s="235" t="s">
        <v>277</v>
      </c>
      <c r="Q433" s="236" t="s">
        <v>278</v>
      </c>
    </row>
    <row r="434" spans="2:17" x14ac:dyDescent="0.2">
      <c r="B434" s="236"/>
      <c r="C434" s="236" t="s">
        <v>135</v>
      </c>
      <c r="D434" s="241" t="s">
        <v>756</v>
      </c>
      <c r="E434" s="236" t="s">
        <v>136</v>
      </c>
      <c r="F434" s="236" t="s">
        <v>254</v>
      </c>
      <c r="G434" s="236" t="s">
        <v>353</v>
      </c>
      <c r="H434" s="236" t="s">
        <v>301</v>
      </c>
      <c r="I434" s="236" t="s">
        <v>437</v>
      </c>
      <c r="J434" s="236" t="s">
        <v>437</v>
      </c>
      <c r="K434" s="236" t="s">
        <v>275</v>
      </c>
      <c r="L434" s="236" t="s">
        <v>276</v>
      </c>
      <c r="M434" s="236" t="s">
        <v>138</v>
      </c>
      <c r="N434" s="255"/>
      <c r="O434" s="256">
        <v>5.3474134293871392E-4</v>
      </c>
      <c r="P434" s="235" t="s">
        <v>277</v>
      </c>
      <c r="Q434" s="236" t="s">
        <v>278</v>
      </c>
    </row>
    <row r="435" spans="2:17" x14ac:dyDescent="0.2">
      <c r="B435" s="236"/>
      <c r="C435" s="236" t="s">
        <v>135</v>
      </c>
      <c r="D435" s="241" t="s">
        <v>757</v>
      </c>
      <c r="E435" s="236" t="s">
        <v>136</v>
      </c>
      <c r="F435" s="236" t="s">
        <v>254</v>
      </c>
      <c r="G435" s="236" t="s">
        <v>353</v>
      </c>
      <c r="H435" s="236" t="s">
        <v>301</v>
      </c>
      <c r="I435" s="236" t="s">
        <v>437</v>
      </c>
      <c r="J435" s="236" t="s">
        <v>437</v>
      </c>
      <c r="K435" s="236" t="s">
        <v>275</v>
      </c>
      <c r="L435" s="236" t="s">
        <v>276</v>
      </c>
      <c r="M435" s="236" t="s">
        <v>138</v>
      </c>
      <c r="N435" s="255"/>
      <c r="O435" s="256">
        <v>1.9616729120782721E-3</v>
      </c>
      <c r="P435" s="235" t="s">
        <v>277</v>
      </c>
      <c r="Q435" s="236" t="s">
        <v>278</v>
      </c>
    </row>
    <row r="436" spans="2:17" x14ac:dyDescent="0.2">
      <c r="B436" s="236"/>
      <c r="C436" s="236" t="s">
        <v>135</v>
      </c>
      <c r="D436" s="241" t="s">
        <v>758</v>
      </c>
      <c r="E436" s="236" t="s">
        <v>136</v>
      </c>
      <c r="F436" s="236" t="s">
        <v>254</v>
      </c>
      <c r="G436" s="236" t="s">
        <v>353</v>
      </c>
      <c r="H436" s="236" t="s">
        <v>301</v>
      </c>
      <c r="I436" s="236" t="s">
        <v>437</v>
      </c>
      <c r="J436" s="236" t="s">
        <v>437</v>
      </c>
      <c r="K436" s="236" t="s">
        <v>275</v>
      </c>
      <c r="L436" s="236" t="s">
        <v>276</v>
      </c>
      <c r="M436" s="236" t="s">
        <v>138</v>
      </c>
      <c r="N436" s="255"/>
      <c r="O436" s="256">
        <v>0</v>
      </c>
      <c r="P436" s="235" t="s">
        <v>277</v>
      </c>
      <c r="Q436" s="236" t="s">
        <v>278</v>
      </c>
    </row>
    <row r="437" spans="2:17" x14ac:dyDescent="0.2">
      <c r="B437" s="236">
        <v>63</v>
      </c>
      <c r="C437" s="236" t="s">
        <v>135</v>
      </c>
      <c r="D437" s="238" t="s">
        <v>752</v>
      </c>
      <c r="E437" s="236" t="s">
        <v>136</v>
      </c>
      <c r="F437" s="236" t="s">
        <v>254</v>
      </c>
      <c r="G437" s="236" t="s">
        <v>345</v>
      </c>
      <c r="H437" s="236" t="s">
        <v>346</v>
      </c>
      <c r="I437" s="236" t="s">
        <v>438</v>
      </c>
      <c r="J437" s="236" t="s">
        <v>438</v>
      </c>
      <c r="K437" s="236" t="s">
        <v>388</v>
      </c>
      <c r="L437" s="236" t="s">
        <v>352</v>
      </c>
      <c r="M437" s="236" t="s">
        <v>138</v>
      </c>
      <c r="N437" s="255" t="e">
        <f>O444*$N$563</f>
        <v>#REF!</v>
      </c>
      <c r="O437" s="256">
        <v>0</v>
      </c>
      <c r="P437" s="235" t="s">
        <v>277</v>
      </c>
      <c r="Q437" s="236" t="s">
        <v>278</v>
      </c>
    </row>
    <row r="438" spans="2:17" x14ac:dyDescent="0.2">
      <c r="B438" s="236"/>
      <c r="C438" s="236" t="s">
        <v>135</v>
      </c>
      <c r="D438" s="241" t="s">
        <v>753</v>
      </c>
      <c r="E438" s="236" t="s">
        <v>136</v>
      </c>
      <c r="F438" s="236" t="s">
        <v>254</v>
      </c>
      <c r="G438" s="236" t="s">
        <v>345</v>
      </c>
      <c r="H438" s="236" t="s">
        <v>346</v>
      </c>
      <c r="I438" s="236" t="s">
        <v>438</v>
      </c>
      <c r="J438" s="236" t="s">
        <v>438</v>
      </c>
      <c r="K438" s="236" t="s">
        <v>388</v>
      </c>
      <c r="L438" s="236" t="s">
        <v>352</v>
      </c>
      <c r="M438" s="236" t="s">
        <v>138</v>
      </c>
      <c r="N438" s="255"/>
      <c r="O438" s="256">
        <v>0</v>
      </c>
      <c r="P438" s="235" t="s">
        <v>277</v>
      </c>
      <c r="Q438" s="236" t="s">
        <v>278</v>
      </c>
    </row>
    <row r="439" spans="2:17" x14ac:dyDescent="0.2">
      <c r="B439" s="236"/>
      <c r="C439" s="236" t="s">
        <v>135</v>
      </c>
      <c r="D439" s="241" t="s">
        <v>754</v>
      </c>
      <c r="E439" s="236" t="s">
        <v>136</v>
      </c>
      <c r="F439" s="236" t="s">
        <v>254</v>
      </c>
      <c r="G439" s="236" t="s">
        <v>345</v>
      </c>
      <c r="H439" s="236" t="s">
        <v>346</v>
      </c>
      <c r="I439" s="236" t="s">
        <v>438</v>
      </c>
      <c r="J439" s="236" t="s">
        <v>438</v>
      </c>
      <c r="K439" s="236" t="s">
        <v>388</v>
      </c>
      <c r="L439" s="236" t="s">
        <v>352</v>
      </c>
      <c r="M439" s="236" t="s">
        <v>138</v>
      </c>
      <c r="N439" s="255"/>
      <c r="O439" s="256">
        <v>0</v>
      </c>
      <c r="P439" s="235" t="s">
        <v>277</v>
      </c>
      <c r="Q439" s="236" t="s">
        <v>278</v>
      </c>
    </row>
    <row r="440" spans="2:17" x14ac:dyDescent="0.2">
      <c r="B440" s="236"/>
      <c r="C440" s="236" t="s">
        <v>135</v>
      </c>
      <c r="D440" s="241" t="s">
        <v>755</v>
      </c>
      <c r="E440" s="236" t="s">
        <v>136</v>
      </c>
      <c r="F440" s="236" t="s">
        <v>254</v>
      </c>
      <c r="G440" s="236" t="s">
        <v>345</v>
      </c>
      <c r="H440" s="236" t="s">
        <v>346</v>
      </c>
      <c r="I440" s="236" t="s">
        <v>438</v>
      </c>
      <c r="J440" s="236" t="s">
        <v>438</v>
      </c>
      <c r="K440" s="236" t="s">
        <v>388</v>
      </c>
      <c r="L440" s="236" t="s">
        <v>352</v>
      </c>
      <c r="M440" s="236" t="s">
        <v>138</v>
      </c>
      <c r="N440" s="255"/>
      <c r="O440" s="256">
        <v>0</v>
      </c>
      <c r="P440" s="235" t="s">
        <v>277</v>
      </c>
      <c r="Q440" s="236" t="s">
        <v>278</v>
      </c>
    </row>
    <row r="441" spans="2:17" x14ac:dyDescent="0.2">
      <c r="B441" s="236"/>
      <c r="C441" s="236" t="s">
        <v>135</v>
      </c>
      <c r="D441" s="241" t="s">
        <v>756</v>
      </c>
      <c r="E441" s="236" t="s">
        <v>136</v>
      </c>
      <c r="F441" s="236" t="s">
        <v>254</v>
      </c>
      <c r="G441" s="236" t="s">
        <v>345</v>
      </c>
      <c r="H441" s="236" t="s">
        <v>346</v>
      </c>
      <c r="I441" s="236" t="s">
        <v>438</v>
      </c>
      <c r="J441" s="236" t="s">
        <v>438</v>
      </c>
      <c r="K441" s="236" t="s">
        <v>388</v>
      </c>
      <c r="L441" s="236" t="s">
        <v>352</v>
      </c>
      <c r="M441" s="236" t="s">
        <v>138</v>
      </c>
      <c r="N441" s="255"/>
      <c r="O441" s="256">
        <v>5.3474134293871392E-4</v>
      </c>
      <c r="P441" s="235" t="s">
        <v>277</v>
      </c>
      <c r="Q441" s="236" t="s">
        <v>278</v>
      </c>
    </row>
    <row r="442" spans="2:17" x14ac:dyDescent="0.2">
      <c r="B442" s="236"/>
      <c r="C442" s="236" t="s">
        <v>135</v>
      </c>
      <c r="D442" s="241" t="s">
        <v>757</v>
      </c>
      <c r="E442" s="236" t="s">
        <v>136</v>
      </c>
      <c r="F442" s="236" t="s">
        <v>254</v>
      </c>
      <c r="G442" s="236" t="s">
        <v>345</v>
      </c>
      <c r="H442" s="236" t="s">
        <v>346</v>
      </c>
      <c r="I442" s="236" t="s">
        <v>438</v>
      </c>
      <c r="J442" s="236" t="s">
        <v>438</v>
      </c>
      <c r="K442" s="236" t="s">
        <v>388</v>
      </c>
      <c r="L442" s="236" t="s">
        <v>352</v>
      </c>
      <c r="M442" s="236" t="s">
        <v>138</v>
      </c>
      <c r="N442" s="255"/>
      <c r="O442" s="256">
        <v>1.9616729120782721E-3</v>
      </c>
      <c r="P442" s="235" t="s">
        <v>277</v>
      </c>
      <c r="Q442" s="236" t="s">
        <v>278</v>
      </c>
    </row>
    <row r="443" spans="2:17" x14ac:dyDescent="0.2">
      <c r="B443" s="236"/>
      <c r="C443" s="236" t="s">
        <v>135</v>
      </c>
      <c r="D443" s="241" t="s">
        <v>758</v>
      </c>
      <c r="E443" s="236" t="s">
        <v>136</v>
      </c>
      <c r="F443" s="236" t="s">
        <v>254</v>
      </c>
      <c r="G443" s="236" t="s">
        <v>345</v>
      </c>
      <c r="H443" s="236" t="s">
        <v>346</v>
      </c>
      <c r="I443" s="236" t="s">
        <v>438</v>
      </c>
      <c r="J443" s="236" t="s">
        <v>438</v>
      </c>
      <c r="K443" s="236" t="s">
        <v>388</v>
      </c>
      <c r="L443" s="236" t="s">
        <v>352</v>
      </c>
      <c r="M443" s="236" t="s">
        <v>138</v>
      </c>
      <c r="N443" s="255"/>
      <c r="O443" s="256">
        <v>0</v>
      </c>
      <c r="P443" s="235" t="s">
        <v>277</v>
      </c>
      <c r="Q443" s="236" t="s">
        <v>278</v>
      </c>
    </row>
    <row r="444" spans="2:17" s="266" customFormat="1" x14ac:dyDescent="0.2">
      <c r="B444" s="243">
        <v>64</v>
      </c>
      <c r="C444" s="243" t="s">
        <v>135</v>
      </c>
      <c r="D444" s="261" t="s">
        <v>752</v>
      </c>
      <c r="E444" s="243" t="s">
        <v>136</v>
      </c>
      <c r="F444" s="243" t="s">
        <v>254</v>
      </c>
      <c r="G444" s="243" t="s">
        <v>439</v>
      </c>
      <c r="H444" s="243" t="s">
        <v>135</v>
      </c>
      <c r="I444" s="243" t="s">
        <v>440</v>
      </c>
      <c r="J444" s="243" t="s">
        <v>440</v>
      </c>
      <c r="K444" s="243" t="s">
        <v>441</v>
      </c>
      <c r="L444" s="243" t="s">
        <v>164</v>
      </c>
      <c r="M444" s="243" t="s">
        <v>138</v>
      </c>
      <c r="N444" s="262" t="e">
        <f>O451*$N$563</f>
        <v>#REF!</v>
      </c>
      <c r="O444" s="263">
        <v>0</v>
      </c>
      <c r="P444" s="264" t="s">
        <v>277</v>
      </c>
      <c r="Q444" s="243" t="s">
        <v>278</v>
      </c>
    </row>
    <row r="445" spans="2:17" x14ac:dyDescent="0.2">
      <c r="B445" s="236"/>
      <c r="C445" s="236" t="s">
        <v>135</v>
      </c>
      <c r="D445" s="241" t="s">
        <v>753</v>
      </c>
      <c r="E445" s="236" t="s">
        <v>136</v>
      </c>
      <c r="F445" s="236" t="s">
        <v>254</v>
      </c>
      <c r="G445" s="236" t="s">
        <v>439</v>
      </c>
      <c r="H445" s="236" t="s">
        <v>135</v>
      </c>
      <c r="I445" s="236" t="s">
        <v>440</v>
      </c>
      <c r="J445" s="236" t="s">
        <v>440</v>
      </c>
      <c r="K445" s="236" t="s">
        <v>441</v>
      </c>
      <c r="L445" s="236" t="s">
        <v>164</v>
      </c>
      <c r="M445" s="236" t="s">
        <v>138</v>
      </c>
      <c r="N445" s="255"/>
      <c r="O445" s="256">
        <v>0.19197556382518366</v>
      </c>
      <c r="P445" s="235" t="s">
        <v>277</v>
      </c>
      <c r="Q445" s="236" t="s">
        <v>278</v>
      </c>
    </row>
    <row r="446" spans="2:17" x14ac:dyDescent="0.2">
      <c r="B446" s="236"/>
      <c r="C446" s="236" t="s">
        <v>135</v>
      </c>
      <c r="D446" s="241" t="s">
        <v>754</v>
      </c>
      <c r="E446" s="236" t="s">
        <v>136</v>
      </c>
      <c r="F446" s="236" t="s">
        <v>254</v>
      </c>
      <c r="G446" s="236" t="s">
        <v>439</v>
      </c>
      <c r="H446" s="236" t="s">
        <v>135</v>
      </c>
      <c r="I446" s="236" t="s">
        <v>440</v>
      </c>
      <c r="J446" s="236" t="s">
        <v>440</v>
      </c>
      <c r="K446" s="236" t="s">
        <v>441</v>
      </c>
      <c r="L446" s="236" t="s">
        <v>164</v>
      </c>
      <c r="M446" s="236" t="s">
        <v>138</v>
      </c>
      <c r="N446" s="255"/>
      <c r="O446" s="256">
        <v>1.3708777680679456E-3</v>
      </c>
      <c r="P446" s="235" t="s">
        <v>277</v>
      </c>
      <c r="Q446" s="236" t="s">
        <v>278</v>
      </c>
    </row>
    <row r="447" spans="2:17" x14ac:dyDescent="0.2">
      <c r="B447" s="236"/>
      <c r="C447" s="236" t="s">
        <v>135</v>
      </c>
      <c r="D447" s="241" t="s">
        <v>755</v>
      </c>
      <c r="E447" s="236" t="s">
        <v>136</v>
      </c>
      <c r="F447" s="236" t="s">
        <v>254</v>
      </c>
      <c r="G447" s="236" t="s">
        <v>439</v>
      </c>
      <c r="H447" s="236" t="s">
        <v>135</v>
      </c>
      <c r="I447" s="236" t="s">
        <v>440</v>
      </c>
      <c r="J447" s="236" t="s">
        <v>440</v>
      </c>
      <c r="K447" s="236" t="s">
        <v>441</v>
      </c>
      <c r="L447" s="236" t="s">
        <v>164</v>
      </c>
      <c r="M447" s="236" t="s">
        <v>138</v>
      </c>
      <c r="N447" s="255"/>
      <c r="O447" s="256">
        <v>0.10433328332021294</v>
      </c>
      <c r="P447" s="235" t="s">
        <v>277</v>
      </c>
      <c r="Q447" s="236" t="s">
        <v>278</v>
      </c>
    </row>
    <row r="448" spans="2:17" x14ac:dyDescent="0.2">
      <c r="B448" s="236"/>
      <c r="C448" s="236" t="s">
        <v>135</v>
      </c>
      <c r="D448" s="241" t="s">
        <v>756</v>
      </c>
      <c r="E448" s="236" t="s">
        <v>136</v>
      </c>
      <c r="F448" s="236" t="s">
        <v>254</v>
      </c>
      <c r="G448" s="236" t="s">
        <v>439</v>
      </c>
      <c r="H448" s="236" t="s">
        <v>135</v>
      </c>
      <c r="I448" s="236" t="s">
        <v>440</v>
      </c>
      <c r="J448" s="236" t="s">
        <v>440</v>
      </c>
      <c r="K448" s="236" t="s">
        <v>441</v>
      </c>
      <c r="L448" s="236" t="s">
        <v>164</v>
      </c>
      <c r="M448" s="236" t="s">
        <v>138</v>
      </c>
      <c r="N448" s="255"/>
      <c r="O448" s="256">
        <v>3.9027205678810475E-2</v>
      </c>
      <c r="P448" s="235" t="s">
        <v>277</v>
      </c>
      <c r="Q448" s="236" t="s">
        <v>278</v>
      </c>
    </row>
    <row r="449" spans="2:17" x14ac:dyDescent="0.2">
      <c r="B449" s="236"/>
      <c r="C449" s="236" t="s">
        <v>135</v>
      </c>
      <c r="D449" s="241" t="s">
        <v>757</v>
      </c>
      <c r="E449" s="236" t="s">
        <v>136</v>
      </c>
      <c r="F449" s="236" t="s">
        <v>254</v>
      </c>
      <c r="G449" s="236" t="s">
        <v>439</v>
      </c>
      <c r="H449" s="236" t="s">
        <v>135</v>
      </c>
      <c r="I449" s="236" t="s">
        <v>440</v>
      </c>
      <c r="J449" s="236" t="s">
        <v>440</v>
      </c>
      <c r="K449" s="236" t="s">
        <v>441</v>
      </c>
      <c r="L449" s="236" t="s">
        <v>164</v>
      </c>
      <c r="M449" s="236" t="s">
        <v>138</v>
      </c>
      <c r="N449" s="255"/>
      <c r="O449" s="256">
        <v>3.4284105861420597E-2</v>
      </c>
      <c r="P449" s="235" t="s">
        <v>277</v>
      </c>
      <c r="Q449" s="236" t="s">
        <v>278</v>
      </c>
    </row>
    <row r="450" spans="2:17" x14ac:dyDescent="0.2">
      <c r="B450" s="236"/>
      <c r="C450" s="236" t="s">
        <v>135</v>
      </c>
      <c r="D450" s="241" t="s">
        <v>758</v>
      </c>
      <c r="E450" s="236" t="s">
        <v>136</v>
      </c>
      <c r="F450" s="236" t="s">
        <v>254</v>
      </c>
      <c r="G450" s="236" t="s">
        <v>439</v>
      </c>
      <c r="H450" s="236" t="s">
        <v>135</v>
      </c>
      <c r="I450" s="236" t="s">
        <v>440</v>
      </c>
      <c r="J450" s="236" t="s">
        <v>440</v>
      </c>
      <c r="K450" s="236" t="s">
        <v>441</v>
      </c>
      <c r="L450" s="236" t="s">
        <v>164</v>
      </c>
      <c r="M450" s="236" t="s">
        <v>138</v>
      </c>
      <c r="N450" s="255"/>
      <c r="O450" s="256">
        <v>0.16346199585781929</v>
      </c>
      <c r="P450" s="235" t="s">
        <v>277</v>
      </c>
      <c r="Q450" s="236" t="s">
        <v>278</v>
      </c>
    </row>
    <row r="451" spans="2:17" x14ac:dyDescent="0.2">
      <c r="B451" s="236">
        <v>65</v>
      </c>
      <c r="C451" s="236" t="s">
        <v>135</v>
      </c>
      <c r="D451" s="238" t="s">
        <v>752</v>
      </c>
      <c r="E451" s="236" t="s">
        <v>136</v>
      </c>
      <c r="F451" s="236" t="s">
        <v>254</v>
      </c>
      <c r="G451" s="236" t="s">
        <v>353</v>
      </c>
      <c r="H451" s="236" t="s">
        <v>301</v>
      </c>
      <c r="I451" s="236" t="s">
        <v>442</v>
      </c>
      <c r="J451" s="236" t="s">
        <v>442</v>
      </c>
      <c r="K451" s="236" t="s">
        <v>443</v>
      </c>
      <c r="L451" s="236" t="s">
        <v>276</v>
      </c>
      <c r="M451" s="236" t="s">
        <v>138</v>
      </c>
      <c r="N451" s="255" t="e">
        <f t="shared" ref="N451:N556" si="0">O458*$N$563</f>
        <v>#REF!</v>
      </c>
      <c r="O451" s="256">
        <v>3.0512743774573876E-2</v>
      </c>
      <c r="P451" s="235" t="s">
        <v>277</v>
      </c>
      <c r="Q451" s="236" t="s">
        <v>278</v>
      </c>
    </row>
    <row r="452" spans="2:17" x14ac:dyDescent="0.2">
      <c r="B452" s="236"/>
      <c r="C452" s="236" t="s">
        <v>135</v>
      </c>
      <c r="D452" s="241" t="s">
        <v>753</v>
      </c>
      <c r="E452" s="236" t="s">
        <v>136</v>
      </c>
      <c r="F452" s="236" t="s">
        <v>254</v>
      </c>
      <c r="G452" s="236" t="s">
        <v>353</v>
      </c>
      <c r="H452" s="236" t="s">
        <v>301</v>
      </c>
      <c r="I452" s="236" t="s">
        <v>442</v>
      </c>
      <c r="J452" s="236" t="s">
        <v>442</v>
      </c>
      <c r="K452" s="236" t="s">
        <v>443</v>
      </c>
      <c r="L452" s="236" t="s">
        <v>276</v>
      </c>
      <c r="M452" s="236" t="s">
        <v>138</v>
      </c>
      <c r="N452" s="255"/>
      <c r="O452" s="256">
        <v>0</v>
      </c>
      <c r="P452" s="235" t="s">
        <v>277</v>
      </c>
      <c r="Q452" s="236" t="s">
        <v>278</v>
      </c>
    </row>
    <row r="453" spans="2:17" x14ac:dyDescent="0.2">
      <c r="B453" s="236"/>
      <c r="C453" s="236" t="s">
        <v>135</v>
      </c>
      <c r="D453" s="241" t="s">
        <v>754</v>
      </c>
      <c r="E453" s="236" t="s">
        <v>136</v>
      </c>
      <c r="F453" s="236" t="s">
        <v>254</v>
      </c>
      <c r="G453" s="236" t="s">
        <v>353</v>
      </c>
      <c r="H453" s="236" t="s">
        <v>301</v>
      </c>
      <c r="I453" s="236" t="s">
        <v>442</v>
      </c>
      <c r="J453" s="236" t="s">
        <v>442</v>
      </c>
      <c r="K453" s="236" t="s">
        <v>443</v>
      </c>
      <c r="L453" s="236" t="s">
        <v>276</v>
      </c>
      <c r="M453" s="236" t="s">
        <v>138</v>
      </c>
      <c r="N453" s="255"/>
      <c r="O453" s="256">
        <v>0</v>
      </c>
      <c r="P453" s="235" t="s">
        <v>277</v>
      </c>
      <c r="Q453" s="236" t="s">
        <v>278</v>
      </c>
    </row>
    <row r="454" spans="2:17" x14ac:dyDescent="0.2">
      <c r="B454" s="236"/>
      <c r="C454" s="236" t="s">
        <v>135</v>
      </c>
      <c r="D454" s="241" t="s">
        <v>755</v>
      </c>
      <c r="E454" s="236" t="s">
        <v>136</v>
      </c>
      <c r="F454" s="236" t="s">
        <v>254</v>
      </c>
      <c r="G454" s="236" t="s">
        <v>353</v>
      </c>
      <c r="H454" s="236" t="s">
        <v>301</v>
      </c>
      <c r="I454" s="236" t="s">
        <v>442</v>
      </c>
      <c r="J454" s="236" t="s">
        <v>442</v>
      </c>
      <c r="K454" s="236" t="s">
        <v>443</v>
      </c>
      <c r="L454" s="236" t="s">
        <v>276</v>
      </c>
      <c r="M454" s="236" t="s">
        <v>138</v>
      </c>
      <c r="N454" s="255"/>
      <c r="O454" s="256">
        <v>2.410658117380151E-4</v>
      </c>
      <c r="P454" s="235" t="s">
        <v>277</v>
      </c>
      <c r="Q454" s="236" t="s">
        <v>278</v>
      </c>
    </row>
    <row r="455" spans="2:17" x14ac:dyDescent="0.2">
      <c r="B455" s="236"/>
      <c r="C455" s="236" t="s">
        <v>135</v>
      </c>
      <c r="D455" s="241" t="s">
        <v>756</v>
      </c>
      <c r="E455" s="236" t="s">
        <v>136</v>
      </c>
      <c r="F455" s="236" t="s">
        <v>254</v>
      </c>
      <c r="G455" s="236" t="s">
        <v>353</v>
      </c>
      <c r="H455" s="236" t="s">
        <v>301</v>
      </c>
      <c r="I455" s="236" t="s">
        <v>442</v>
      </c>
      <c r="J455" s="236" t="s">
        <v>442</v>
      </c>
      <c r="K455" s="236" t="s">
        <v>443</v>
      </c>
      <c r="L455" s="236" t="s">
        <v>276</v>
      </c>
      <c r="M455" s="236" t="s">
        <v>138</v>
      </c>
      <c r="N455" s="255"/>
      <c r="O455" s="256">
        <v>0</v>
      </c>
      <c r="P455" s="235" t="s">
        <v>277</v>
      </c>
      <c r="Q455" s="236" t="s">
        <v>278</v>
      </c>
    </row>
    <row r="456" spans="2:17" x14ac:dyDescent="0.2">
      <c r="B456" s="236"/>
      <c r="C456" s="236" t="s">
        <v>135</v>
      </c>
      <c r="D456" s="241" t="s">
        <v>757</v>
      </c>
      <c r="E456" s="236" t="s">
        <v>136</v>
      </c>
      <c r="F456" s="236" t="s">
        <v>254</v>
      </c>
      <c r="G456" s="236" t="s">
        <v>353</v>
      </c>
      <c r="H456" s="236" t="s">
        <v>301</v>
      </c>
      <c r="I456" s="236" t="s">
        <v>442</v>
      </c>
      <c r="J456" s="236" t="s">
        <v>442</v>
      </c>
      <c r="K456" s="236" t="s">
        <v>443</v>
      </c>
      <c r="L456" s="236" t="s">
        <v>276</v>
      </c>
      <c r="M456" s="236" t="s">
        <v>138</v>
      </c>
      <c r="N456" s="255"/>
      <c r="O456" s="256">
        <v>0</v>
      </c>
      <c r="P456" s="235" t="s">
        <v>277</v>
      </c>
      <c r="Q456" s="236" t="s">
        <v>278</v>
      </c>
    </row>
    <row r="457" spans="2:17" x14ac:dyDescent="0.2">
      <c r="B457" s="236"/>
      <c r="C457" s="236" t="s">
        <v>135</v>
      </c>
      <c r="D457" s="241" t="s">
        <v>758</v>
      </c>
      <c r="E457" s="236" t="s">
        <v>136</v>
      </c>
      <c r="F457" s="236" t="s">
        <v>254</v>
      </c>
      <c r="G457" s="236" t="s">
        <v>353</v>
      </c>
      <c r="H457" s="236" t="s">
        <v>301</v>
      </c>
      <c r="I457" s="236" t="s">
        <v>442</v>
      </c>
      <c r="J457" s="236" t="s">
        <v>442</v>
      </c>
      <c r="K457" s="236" t="s">
        <v>443</v>
      </c>
      <c r="L457" s="236" t="s">
        <v>276</v>
      </c>
      <c r="M457" s="236" t="s">
        <v>138</v>
      </c>
      <c r="N457" s="255"/>
      <c r="O457" s="256">
        <v>0</v>
      </c>
      <c r="P457" s="235" t="s">
        <v>277</v>
      </c>
      <c r="Q457" s="236" t="s">
        <v>278</v>
      </c>
    </row>
    <row r="458" spans="2:17" x14ac:dyDescent="0.2">
      <c r="B458" s="236">
        <v>66</v>
      </c>
      <c r="C458" s="236" t="s">
        <v>135</v>
      </c>
      <c r="D458" s="238" t="s">
        <v>752</v>
      </c>
      <c r="E458" s="236" t="s">
        <v>136</v>
      </c>
      <c r="F458" s="236" t="s">
        <v>254</v>
      </c>
      <c r="G458" s="236" t="s">
        <v>444</v>
      </c>
      <c r="H458" s="236" t="s">
        <v>135</v>
      </c>
      <c r="I458" s="236" t="s">
        <v>445</v>
      </c>
      <c r="J458" s="236" t="s">
        <v>445</v>
      </c>
      <c r="K458" s="236" t="s">
        <v>446</v>
      </c>
      <c r="L458" s="236" t="s">
        <v>162</v>
      </c>
      <c r="M458" s="236" t="s">
        <v>138</v>
      </c>
      <c r="N458" s="255" t="e">
        <f t="shared" si="0"/>
        <v>#REF!</v>
      </c>
      <c r="O458" s="256">
        <v>0</v>
      </c>
      <c r="P458" s="235" t="s">
        <v>277</v>
      </c>
      <c r="Q458" s="236" t="s">
        <v>278</v>
      </c>
    </row>
    <row r="459" spans="2:17" x14ac:dyDescent="0.2">
      <c r="B459" s="236"/>
      <c r="C459" s="236" t="s">
        <v>135</v>
      </c>
      <c r="D459" s="241" t="s">
        <v>753</v>
      </c>
      <c r="E459" s="236" t="s">
        <v>136</v>
      </c>
      <c r="F459" s="236" t="s">
        <v>254</v>
      </c>
      <c r="G459" s="236" t="s">
        <v>444</v>
      </c>
      <c r="H459" s="236" t="s">
        <v>135</v>
      </c>
      <c r="I459" s="236" t="s">
        <v>445</v>
      </c>
      <c r="J459" s="236" t="s">
        <v>445</v>
      </c>
      <c r="K459" s="236" t="s">
        <v>446</v>
      </c>
      <c r="L459" s="236" t="s">
        <v>162</v>
      </c>
      <c r="M459" s="236" t="s">
        <v>138</v>
      </c>
      <c r="N459" s="255"/>
      <c r="O459" s="256">
        <v>0</v>
      </c>
      <c r="P459" s="235" t="s">
        <v>277</v>
      </c>
      <c r="Q459" s="236" t="s">
        <v>278</v>
      </c>
    </row>
    <row r="460" spans="2:17" x14ac:dyDescent="0.2">
      <c r="B460" s="236"/>
      <c r="C460" s="236" t="s">
        <v>135</v>
      </c>
      <c r="D460" s="241" t="s">
        <v>754</v>
      </c>
      <c r="E460" s="236" t="s">
        <v>136</v>
      </c>
      <c r="F460" s="236" t="s">
        <v>254</v>
      </c>
      <c r="G460" s="236" t="s">
        <v>444</v>
      </c>
      <c r="H460" s="236" t="s">
        <v>135</v>
      </c>
      <c r="I460" s="236" t="s">
        <v>445</v>
      </c>
      <c r="J460" s="236" t="s">
        <v>445</v>
      </c>
      <c r="K460" s="236" t="s">
        <v>446</v>
      </c>
      <c r="L460" s="236" t="s">
        <v>162</v>
      </c>
      <c r="M460" s="236" t="s">
        <v>138</v>
      </c>
      <c r="N460" s="255"/>
      <c r="O460" s="256">
        <v>7.5894972087239884E-3</v>
      </c>
      <c r="P460" s="235" t="s">
        <v>277</v>
      </c>
      <c r="Q460" s="236" t="s">
        <v>278</v>
      </c>
    </row>
    <row r="461" spans="2:17" x14ac:dyDescent="0.2">
      <c r="B461" s="236"/>
      <c r="C461" s="236" t="s">
        <v>135</v>
      </c>
      <c r="D461" s="241" t="s">
        <v>755</v>
      </c>
      <c r="E461" s="236" t="s">
        <v>136</v>
      </c>
      <c r="F461" s="236" t="s">
        <v>254</v>
      </c>
      <c r="G461" s="236" t="s">
        <v>444</v>
      </c>
      <c r="H461" s="236" t="s">
        <v>135</v>
      </c>
      <c r="I461" s="236" t="s">
        <v>445</v>
      </c>
      <c r="J461" s="236" t="s">
        <v>445</v>
      </c>
      <c r="K461" s="236" t="s">
        <v>446</v>
      </c>
      <c r="L461" s="236" t="s">
        <v>162</v>
      </c>
      <c r="M461" s="236" t="s">
        <v>138</v>
      </c>
      <c r="N461" s="255"/>
      <c r="O461" s="256">
        <v>1.3821106539646201E-3</v>
      </c>
      <c r="P461" s="235" t="s">
        <v>277</v>
      </c>
      <c r="Q461" s="236" t="s">
        <v>278</v>
      </c>
    </row>
    <row r="462" spans="2:17" x14ac:dyDescent="0.2">
      <c r="B462" s="236"/>
      <c r="C462" s="236" t="s">
        <v>135</v>
      </c>
      <c r="D462" s="241" t="s">
        <v>756</v>
      </c>
      <c r="E462" s="236" t="s">
        <v>136</v>
      </c>
      <c r="F462" s="236" t="s">
        <v>254</v>
      </c>
      <c r="G462" s="236" t="s">
        <v>444</v>
      </c>
      <c r="H462" s="236" t="s">
        <v>135</v>
      </c>
      <c r="I462" s="236" t="s">
        <v>445</v>
      </c>
      <c r="J462" s="236" t="s">
        <v>445</v>
      </c>
      <c r="K462" s="236" t="s">
        <v>446</v>
      </c>
      <c r="L462" s="236" t="s">
        <v>162</v>
      </c>
      <c r="M462" s="236" t="s">
        <v>138</v>
      </c>
      <c r="N462" s="255"/>
      <c r="O462" s="256">
        <v>0</v>
      </c>
      <c r="P462" s="235" t="s">
        <v>277</v>
      </c>
      <c r="Q462" s="236" t="s">
        <v>278</v>
      </c>
    </row>
    <row r="463" spans="2:17" x14ac:dyDescent="0.2">
      <c r="B463" s="236"/>
      <c r="C463" s="236" t="s">
        <v>135</v>
      </c>
      <c r="D463" s="241" t="s">
        <v>757</v>
      </c>
      <c r="E463" s="236" t="s">
        <v>136</v>
      </c>
      <c r="F463" s="236" t="s">
        <v>254</v>
      </c>
      <c r="G463" s="236" t="s">
        <v>444</v>
      </c>
      <c r="H463" s="236" t="s">
        <v>135</v>
      </c>
      <c r="I463" s="236" t="s">
        <v>445</v>
      </c>
      <c r="J463" s="236" t="s">
        <v>445</v>
      </c>
      <c r="K463" s="236" t="s">
        <v>446</v>
      </c>
      <c r="L463" s="236" t="s">
        <v>162</v>
      </c>
      <c r="M463" s="236" t="s">
        <v>138</v>
      </c>
      <c r="N463" s="255"/>
      <c r="O463" s="256">
        <v>0</v>
      </c>
      <c r="P463" s="235" t="s">
        <v>277</v>
      </c>
      <c r="Q463" s="236" t="s">
        <v>278</v>
      </c>
    </row>
    <row r="464" spans="2:17" x14ac:dyDescent="0.2">
      <c r="B464" s="236"/>
      <c r="C464" s="236" t="s">
        <v>135</v>
      </c>
      <c r="D464" s="241" t="s">
        <v>758</v>
      </c>
      <c r="E464" s="236" t="s">
        <v>136</v>
      </c>
      <c r="F464" s="236" t="s">
        <v>254</v>
      </c>
      <c r="G464" s="236" t="s">
        <v>444</v>
      </c>
      <c r="H464" s="236" t="s">
        <v>135</v>
      </c>
      <c r="I464" s="236" t="s">
        <v>445</v>
      </c>
      <c r="J464" s="236" t="s">
        <v>445</v>
      </c>
      <c r="K464" s="236" t="s">
        <v>446</v>
      </c>
      <c r="L464" s="236" t="s">
        <v>162</v>
      </c>
      <c r="M464" s="236" t="s">
        <v>138</v>
      </c>
      <c r="N464" s="255"/>
      <c r="O464" s="256">
        <v>0</v>
      </c>
      <c r="P464" s="235" t="s">
        <v>277</v>
      </c>
      <c r="Q464" s="236" t="s">
        <v>278</v>
      </c>
    </row>
    <row r="465" spans="2:17" x14ac:dyDescent="0.2">
      <c r="B465" s="236">
        <v>67</v>
      </c>
      <c r="C465" s="236" t="s">
        <v>135</v>
      </c>
      <c r="D465" s="238" t="s">
        <v>752</v>
      </c>
      <c r="E465" s="236" t="s">
        <v>136</v>
      </c>
      <c r="F465" s="236" t="s">
        <v>254</v>
      </c>
      <c r="G465" s="236" t="s">
        <v>427</v>
      </c>
      <c r="H465" s="243" t="s">
        <v>301</v>
      </c>
      <c r="I465" s="236" t="s">
        <v>447</v>
      </c>
      <c r="J465" s="236" t="s">
        <v>447</v>
      </c>
      <c r="K465" s="236" t="s">
        <v>275</v>
      </c>
      <c r="L465" s="236" t="s">
        <v>318</v>
      </c>
      <c r="M465" s="236" t="s">
        <v>138</v>
      </c>
      <c r="N465" s="255" t="e">
        <f t="shared" si="0"/>
        <v>#REF!</v>
      </c>
      <c r="O465" s="256">
        <v>0</v>
      </c>
      <c r="P465" s="235" t="s">
        <v>277</v>
      </c>
      <c r="Q465" s="236" t="s">
        <v>278</v>
      </c>
    </row>
    <row r="466" spans="2:17" x14ac:dyDescent="0.2">
      <c r="B466" s="236"/>
      <c r="C466" s="236" t="s">
        <v>135</v>
      </c>
      <c r="D466" s="241" t="s">
        <v>753</v>
      </c>
      <c r="E466" s="236" t="s">
        <v>136</v>
      </c>
      <c r="F466" s="236" t="s">
        <v>254</v>
      </c>
      <c r="G466" s="236" t="s">
        <v>427</v>
      </c>
      <c r="H466" s="243" t="s">
        <v>301</v>
      </c>
      <c r="I466" s="236" t="s">
        <v>447</v>
      </c>
      <c r="J466" s="236" t="s">
        <v>447</v>
      </c>
      <c r="K466" s="236" t="s">
        <v>275</v>
      </c>
      <c r="L466" s="236" t="s">
        <v>318</v>
      </c>
      <c r="M466" s="236" t="s">
        <v>138</v>
      </c>
      <c r="N466" s="255"/>
      <c r="O466" s="256">
        <v>0</v>
      </c>
      <c r="P466" s="235" t="s">
        <v>277</v>
      </c>
      <c r="Q466" s="236" t="s">
        <v>278</v>
      </c>
    </row>
    <row r="467" spans="2:17" x14ac:dyDescent="0.2">
      <c r="B467" s="236"/>
      <c r="C467" s="236" t="s">
        <v>135</v>
      </c>
      <c r="D467" s="241" t="s">
        <v>754</v>
      </c>
      <c r="E467" s="236" t="s">
        <v>136</v>
      </c>
      <c r="F467" s="236" t="s">
        <v>254</v>
      </c>
      <c r="G467" s="236" t="s">
        <v>427</v>
      </c>
      <c r="H467" s="243" t="s">
        <v>301</v>
      </c>
      <c r="I467" s="236" t="s">
        <v>447</v>
      </c>
      <c r="J467" s="236" t="s">
        <v>447</v>
      </c>
      <c r="K467" s="236" t="s">
        <v>275</v>
      </c>
      <c r="L467" s="236" t="s">
        <v>318</v>
      </c>
      <c r="M467" s="236" t="s">
        <v>138</v>
      </c>
      <c r="N467" s="255"/>
      <c r="O467" s="256">
        <v>6.8543888403397278E-3</v>
      </c>
      <c r="P467" s="235" t="s">
        <v>277</v>
      </c>
      <c r="Q467" s="236" t="s">
        <v>278</v>
      </c>
    </row>
    <row r="468" spans="2:17" x14ac:dyDescent="0.2">
      <c r="B468" s="236"/>
      <c r="C468" s="236" t="s">
        <v>135</v>
      </c>
      <c r="D468" s="241" t="s">
        <v>755</v>
      </c>
      <c r="E468" s="236" t="s">
        <v>136</v>
      </c>
      <c r="F468" s="236" t="s">
        <v>254</v>
      </c>
      <c r="G468" s="236" t="s">
        <v>427</v>
      </c>
      <c r="H468" s="243" t="s">
        <v>301</v>
      </c>
      <c r="I468" s="236" t="s">
        <v>447</v>
      </c>
      <c r="J468" s="236" t="s">
        <v>447</v>
      </c>
      <c r="K468" s="236" t="s">
        <v>275</v>
      </c>
      <c r="L468" s="236" t="s">
        <v>318</v>
      </c>
      <c r="M468" s="236" t="s">
        <v>138</v>
      </c>
      <c r="N468" s="255"/>
      <c r="O468" s="256">
        <v>6.0266452934503779E-4</v>
      </c>
      <c r="P468" s="235" t="s">
        <v>277</v>
      </c>
      <c r="Q468" s="236" t="s">
        <v>278</v>
      </c>
    </row>
    <row r="469" spans="2:17" x14ac:dyDescent="0.2">
      <c r="B469" s="236"/>
      <c r="C469" s="236" t="s">
        <v>135</v>
      </c>
      <c r="D469" s="241" t="s">
        <v>756</v>
      </c>
      <c r="E469" s="236" t="s">
        <v>136</v>
      </c>
      <c r="F469" s="236" t="s">
        <v>254</v>
      </c>
      <c r="G469" s="236" t="s">
        <v>427</v>
      </c>
      <c r="H469" s="243" t="s">
        <v>301</v>
      </c>
      <c r="I469" s="236" t="s">
        <v>447</v>
      </c>
      <c r="J469" s="236" t="s">
        <v>447</v>
      </c>
      <c r="K469" s="236" t="s">
        <v>275</v>
      </c>
      <c r="L469" s="236" t="s">
        <v>318</v>
      </c>
      <c r="M469" s="236" t="s">
        <v>138</v>
      </c>
      <c r="N469" s="255"/>
      <c r="O469" s="256">
        <v>0</v>
      </c>
      <c r="P469" s="235" t="s">
        <v>277</v>
      </c>
      <c r="Q469" s="236" t="s">
        <v>278</v>
      </c>
    </row>
    <row r="470" spans="2:17" x14ac:dyDescent="0.2">
      <c r="B470" s="236"/>
      <c r="C470" s="236" t="s">
        <v>135</v>
      </c>
      <c r="D470" s="241" t="s">
        <v>757</v>
      </c>
      <c r="E470" s="236" t="s">
        <v>136</v>
      </c>
      <c r="F470" s="236" t="s">
        <v>254</v>
      </c>
      <c r="G470" s="236" t="s">
        <v>427</v>
      </c>
      <c r="H470" s="243" t="s">
        <v>301</v>
      </c>
      <c r="I470" s="236" t="s">
        <v>447</v>
      </c>
      <c r="J470" s="236" t="s">
        <v>447</v>
      </c>
      <c r="K470" s="236" t="s">
        <v>275</v>
      </c>
      <c r="L470" s="236" t="s">
        <v>318</v>
      </c>
      <c r="M470" s="236" t="s">
        <v>138</v>
      </c>
      <c r="N470" s="255"/>
      <c r="O470" s="256">
        <v>0</v>
      </c>
      <c r="P470" s="235" t="s">
        <v>277</v>
      </c>
      <c r="Q470" s="236" t="s">
        <v>278</v>
      </c>
    </row>
    <row r="471" spans="2:17" x14ac:dyDescent="0.2">
      <c r="B471" s="236"/>
      <c r="C471" s="236" t="s">
        <v>135</v>
      </c>
      <c r="D471" s="241" t="s">
        <v>758</v>
      </c>
      <c r="E471" s="236" t="s">
        <v>136</v>
      </c>
      <c r="F471" s="236" t="s">
        <v>254</v>
      </c>
      <c r="G471" s="236" t="s">
        <v>427</v>
      </c>
      <c r="H471" s="243" t="s">
        <v>301</v>
      </c>
      <c r="I471" s="236" t="s">
        <v>447</v>
      </c>
      <c r="J471" s="236" t="s">
        <v>447</v>
      </c>
      <c r="K471" s="236" t="s">
        <v>275</v>
      </c>
      <c r="L471" s="236" t="s">
        <v>318</v>
      </c>
      <c r="M471" s="236" t="s">
        <v>138</v>
      </c>
      <c r="N471" s="255"/>
      <c r="O471" s="256">
        <v>0</v>
      </c>
      <c r="P471" s="235" t="s">
        <v>277</v>
      </c>
      <c r="Q471" s="236" t="s">
        <v>278</v>
      </c>
    </row>
    <row r="472" spans="2:17" x14ac:dyDescent="0.2">
      <c r="B472" s="236">
        <v>68</v>
      </c>
      <c r="C472" s="236" t="s">
        <v>135</v>
      </c>
      <c r="D472" s="238" t="s">
        <v>752</v>
      </c>
      <c r="E472" s="236" t="s">
        <v>136</v>
      </c>
      <c r="F472" s="236" t="s">
        <v>254</v>
      </c>
      <c r="G472" s="236" t="s">
        <v>448</v>
      </c>
      <c r="H472" s="236" t="s">
        <v>390</v>
      </c>
      <c r="I472" s="236" t="s">
        <v>449</v>
      </c>
      <c r="J472" s="236" t="s">
        <v>449</v>
      </c>
      <c r="K472" s="236" t="s">
        <v>275</v>
      </c>
      <c r="L472" s="236" t="s">
        <v>276</v>
      </c>
      <c r="M472" s="236" t="s">
        <v>138</v>
      </c>
      <c r="N472" s="255" t="e">
        <f t="shared" si="0"/>
        <v>#REF!</v>
      </c>
      <c r="O472" s="256">
        <v>0</v>
      </c>
      <c r="P472" s="235" t="s">
        <v>277</v>
      </c>
      <c r="Q472" s="236" t="s">
        <v>278</v>
      </c>
    </row>
    <row r="473" spans="2:17" x14ac:dyDescent="0.2">
      <c r="B473" s="236"/>
      <c r="C473" s="236" t="s">
        <v>135</v>
      </c>
      <c r="D473" s="241" t="s">
        <v>753</v>
      </c>
      <c r="E473" s="236" t="s">
        <v>136</v>
      </c>
      <c r="F473" s="236" t="s">
        <v>254</v>
      </c>
      <c r="G473" s="236" t="s">
        <v>448</v>
      </c>
      <c r="H473" s="236" t="s">
        <v>390</v>
      </c>
      <c r="I473" s="236" t="s">
        <v>449</v>
      </c>
      <c r="J473" s="236" t="s">
        <v>449</v>
      </c>
      <c r="K473" s="236" t="s">
        <v>275</v>
      </c>
      <c r="L473" s="236" t="s">
        <v>276</v>
      </c>
      <c r="M473" s="236" t="s">
        <v>138</v>
      </c>
      <c r="N473" s="255"/>
      <c r="O473" s="256">
        <v>0</v>
      </c>
      <c r="P473" s="235" t="s">
        <v>277</v>
      </c>
      <c r="Q473" s="236" t="s">
        <v>278</v>
      </c>
    </row>
    <row r="474" spans="2:17" x14ac:dyDescent="0.2">
      <c r="B474" s="236"/>
      <c r="C474" s="236" t="s">
        <v>135</v>
      </c>
      <c r="D474" s="241" t="s">
        <v>754</v>
      </c>
      <c r="E474" s="236" t="s">
        <v>136</v>
      </c>
      <c r="F474" s="236" t="s">
        <v>254</v>
      </c>
      <c r="G474" s="236" t="s">
        <v>448</v>
      </c>
      <c r="H474" s="236" t="s">
        <v>390</v>
      </c>
      <c r="I474" s="236" t="s">
        <v>449</v>
      </c>
      <c r="J474" s="236" t="s">
        <v>449</v>
      </c>
      <c r="K474" s="236" t="s">
        <v>275</v>
      </c>
      <c r="L474" s="236" t="s">
        <v>276</v>
      </c>
      <c r="M474" s="236" t="s">
        <v>138</v>
      </c>
      <c r="N474" s="255"/>
      <c r="O474" s="256">
        <v>0</v>
      </c>
      <c r="P474" s="235" t="s">
        <v>277</v>
      </c>
      <c r="Q474" s="236" t="s">
        <v>278</v>
      </c>
    </row>
    <row r="475" spans="2:17" x14ac:dyDescent="0.2">
      <c r="B475" s="236"/>
      <c r="C475" s="236" t="s">
        <v>135</v>
      </c>
      <c r="D475" s="241" t="s">
        <v>755</v>
      </c>
      <c r="E475" s="236" t="s">
        <v>136</v>
      </c>
      <c r="F475" s="236" t="s">
        <v>254</v>
      </c>
      <c r="G475" s="236" t="s">
        <v>448</v>
      </c>
      <c r="H475" s="236" t="s">
        <v>390</v>
      </c>
      <c r="I475" s="236" t="s">
        <v>449</v>
      </c>
      <c r="J475" s="236" t="s">
        <v>449</v>
      </c>
      <c r="K475" s="236" t="s">
        <v>275</v>
      </c>
      <c r="L475" s="236" t="s">
        <v>276</v>
      </c>
      <c r="M475" s="236" t="s">
        <v>138</v>
      </c>
      <c r="N475" s="255"/>
      <c r="O475" s="256">
        <v>0</v>
      </c>
      <c r="P475" s="235" t="s">
        <v>277</v>
      </c>
      <c r="Q475" s="236" t="s">
        <v>278</v>
      </c>
    </row>
    <row r="476" spans="2:17" x14ac:dyDescent="0.2">
      <c r="B476" s="236"/>
      <c r="C476" s="236" t="s">
        <v>135</v>
      </c>
      <c r="D476" s="241" t="s">
        <v>756</v>
      </c>
      <c r="E476" s="236" t="s">
        <v>136</v>
      </c>
      <c r="F476" s="236" t="s">
        <v>254</v>
      </c>
      <c r="G476" s="236" t="s">
        <v>448</v>
      </c>
      <c r="H476" s="236" t="s">
        <v>390</v>
      </c>
      <c r="I476" s="236" t="s">
        <v>449</v>
      </c>
      <c r="J476" s="236" t="s">
        <v>449</v>
      </c>
      <c r="K476" s="236" t="s">
        <v>275</v>
      </c>
      <c r="L476" s="236" t="s">
        <v>276</v>
      </c>
      <c r="M476" s="236" t="s">
        <v>138</v>
      </c>
      <c r="N476" s="255"/>
      <c r="O476" s="256">
        <v>0</v>
      </c>
      <c r="P476" s="235" t="s">
        <v>277</v>
      </c>
      <c r="Q476" s="236" t="s">
        <v>278</v>
      </c>
    </row>
    <row r="477" spans="2:17" x14ac:dyDescent="0.2">
      <c r="B477" s="236"/>
      <c r="C477" s="236" t="s">
        <v>135</v>
      </c>
      <c r="D477" s="241" t="s">
        <v>757</v>
      </c>
      <c r="E477" s="236" t="s">
        <v>136</v>
      </c>
      <c r="F477" s="236" t="s">
        <v>254</v>
      </c>
      <c r="G477" s="236" t="s">
        <v>448</v>
      </c>
      <c r="H477" s="236" t="s">
        <v>390</v>
      </c>
      <c r="I477" s="236" t="s">
        <v>449</v>
      </c>
      <c r="J477" s="236" t="s">
        <v>449</v>
      </c>
      <c r="K477" s="236" t="s">
        <v>275</v>
      </c>
      <c r="L477" s="236" t="s">
        <v>276</v>
      </c>
      <c r="M477" s="236" t="s">
        <v>138</v>
      </c>
      <c r="N477" s="255"/>
      <c r="O477" s="256">
        <v>7.7434457055721275E-4</v>
      </c>
      <c r="P477" s="235" t="s">
        <v>277</v>
      </c>
      <c r="Q477" s="236" t="s">
        <v>278</v>
      </c>
    </row>
    <row r="478" spans="2:17" x14ac:dyDescent="0.2">
      <c r="B478" s="236"/>
      <c r="C478" s="236" t="s">
        <v>135</v>
      </c>
      <c r="D478" s="241" t="s">
        <v>758</v>
      </c>
      <c r="E478" s="236" t="s">
        <v>136</v>
      </c>
      <c r="F478" s="236" t="s">
        <v>254</v>
      </c>
      <c r="G478" s="236" t="s">
        <v>448</v>
      </c>
      <c r="H478" s="236" t="s">
        <v>390</v>
      </c>
      <c r="I478" s="236" t="s">
        <v>449</v>
      </c>
      <c r="J478" s="236" t="s">
        <v>449</v>
      </c>
      <c r="K478" s="236" t="s">
        <v>275</v>
      </c>
      <c r="L478" s="236" t="s">
        <v>276</v>
      </c>
      <c r="M478" s="236" t="s">
        <v>138</v>
      </c>
      <c r="N478" s="255"/>
      <c r="O478" s="256">
        <v>0</v>
      </c>
      <c r="P478" s="235" t="s">
        <v>277</v>
      </c>
      <c r="Q478" s="236" t="s">
        <v>278</v>
      </c>
    </row>
    <row r="479" spans="2:17" x14ac:dyDescent="0.2">
      <c r="B479" s="236">
        <v>69</v>
      </c>
      <c r="C479" s="236" t="s">
        <v>135</v>
      </c>
      <c r="D479" s="238" t="s">
        <v>752</v>
      </c>
      <c r="E479" s="236" t="s">
        <v>136</v>
      </c>
      <c r="F479" s="236" t="s">
        <v>254</v>
      </c>
      <c r="G479" s="236" t="s">
        <v>450</v>
      </c>
      <c r="H479" s="236" t="s">
        <v>451</v>
      </c>
      <c r="I479" s="236" t="s">
        <v>452</v>
      </c>
      <c r="J479" s="236" t="s">
        <v>452</v>
      </c>
      <c r="K479" s="236" t="s">
        <v>402</v>
      </c>
      <c r="L479" s="236" t="s">
        <v>352</v>
      </c>
      <c r="M479" s="236" t="s">
        <v>138</v>
      </c>
      <c r="N479" s="255" t="e">
        <f t="shared" si="0"/>
        <v>#REF!</v>
      </c>
      <c r="O479" s="256">
        <v>5.0854572957623125E-4</v>
      </c>
      <c r="P479" s="235" t="s">
        <v>277</v>
      </c>
      <c r="Q479" s="236" t="s">
        <v>278</v>
      </c>
    </row>
    <row r="480" spans="2:17" x14ac:dyDescent="0.2">
      <c r="B480" s="236"/>
      <c r="C480" s="236" t="s">
        <v>135</v>
      </c>
      <c r="D480" s="241" t="s">
        <v>753</v>
      </c>
      <c r="E480" s="236" t="s">
        <v>136</v>
      </c>
      <c r="F480" s="236" t="s">
        <v>254</v>
      </c>
      <c r="G480" s="236" t="s">
        <v>450</v>
      </c>
      <c r="H480" s="236" t="s">
        <v>451</v>
      </c>
      <c r="I480" s="236" t="s">
        <v>452</v>
      </c>
      <c r="J480" s="236" t="s">
        <v>452</v>
      </c>
      <c r="K480" s="236" t="s">
        <v>402</v>
      </c>
      <c r="L480" s="236" t="s">
        <v>352</v>
      </c>
      <c r="M480" s="236" t="s">
        <v>138</v>
      </c>
      <c r="N480" s="255"/>
      <c r="O480" s="256">
        <v>0</v>
      </c>
      <c r="P480" s="235" t="s">
        <v>277</v>
      </c>
      <c r="Q480" s="236" t="s">
        <v>278</v>
      </c>
    </row>
    <row r="481" spans="2:17" x14ac:dyDescent="0.2">
      <c r="B481" s="236"/>
      <c r="C481" s="236" t="s">
        <v>135</v>
      </c>
      <c r="D481" s="241" t="s">
        <v>754</v>
      </c>
      <c r="E481" s="236" t="s">
        <v>136</v>
      </c>
      <c r="F481" s="236" t="s">
        <v>254</v>
      </c>
      <c r="G481" s="236" t="s">
        <v>450</v>
      </c>
      <c r="H481" s="236" t="s">
        <v>451</v>
      </c>
      <c r="I481" s="236" t="s">
        <v>452</v>
      </c>
      <c r="J481" s="236" t="s">
        <v>452</v>
      </c>
      <c r="K481" s="236" t="s">
        <v>402</v>
      </c>
      <c r="L481" s="236" t="s">
        <v>352</v>
      </c>
      <c r="M481" s="236" t="s">
        <v>138</v>
      </c>
      <c r="N481" s="255"/>
      <c r="O481" s="256">
        <v>0</v>
      </c>
      <c r="P481" s="235" t="s">
        <v>277</v>
      </c>
      <c r="Q481" s="236" t="s">
        <v>278</v>
      </c>
    </row>
    <row r="482" spans="2:17" x14ac:dyDescent="0.2">
      <c r="B482" s="236"/>
      <c r="C482" s="236" t="s">
        <v>135</v>
      </c>
      <c r="D482" s="241" t="s">
        <v>755</v>
      </c>
      <c r="E482" s="236" t="s">
        <v>136</v>
      </c>
      <c r="F482" s="236" t="s">
        <v>254</v>
      </c>
      <c r="G482" s="236" t="s">
        <v>450</v>
      </c>
      <c r="H482" s="236" t="s">
        <v>451</v>
      </c>
      <c r="I482" s="236" t="s">
        <v>452</v>
      </c>
      <c r="J482" s="236" t="s">
        <v>452</v>
      </c>
      <c r="K482" s="236" t="s">
        <v>402</v>
      </c>
      <c r="L482" s="236" t="s">
        <v>352</v>
      </c>
      <c r="M482" s="236" t="s">
        <v>138</v>
      </c>
      <c r="N482" s="255"/>
      <c r="O482" s="256">
        <v>0</v>
      </c>
      <c r="P482" s="235" t="s">
        <v>277</v>
      </c>
      <c r="Q482" s="236" t="s">
        <v>278</v>
      </c>
    </row>
    <row r="483" spans="2:17" x14ac:dyDescent="0.2">
      <c r="B483" s="236"/>
      <c r="C483" s="236" t="s">
        <v>135</v>
      </c>
      <c r="D483" s="241" t="s">
        <v>756</v>
      </c>
      <c r="E483" s="236" t="s">
        <v>136</v>
      </c>
      <c r="F483" s="236" t="s">
        <v>254</v>
      </c>
      <c r="G483" s="236" t="s">
        <v>450</v>
      </c>
      <c r="H483" s="236" t="s">
        <v>451</v>
      </c>
      <c r="I483" s="236" t="s">
        <v>452</v>
      </c>
      <c r="J483" s="236" t="s">
        <v>452</v>
      </c>
      <c r="K483" s="236" t="s">
        <v>402</v>
      </c>
      <c r="L483" s="236" t="s">
        <v>352</v>
      </c>
      <c r="M483" s="236" t="s">
        <v>138</v>
      </c>
      <c r="N483" s="255"/>
      <c r="O483" s="256">
        <v>0</v>
      </c>
      <c r="P483" s="235" t="s">
        <v>277</v>
      </c>
      <c r="Q483" s="236" t="s">
        <v>278</v>
      </c>
    </row>
    <row r="484" spans="2:17" x14ac:dyDescent="0.2">
      <c r="B484" s="236"/>
      <c r="C484" s="236" t="s">
        <v>135</v>
      </c>
      <c r="D484" s="241" t="s">
        <v>757</v>
      </c>
      <c r="E484" s="236" t="s">
        <v>136</v>
      </c>
      <c r="F484" s="236" t="s">
        <v>254</v>
      </c>
      <c r="G484" s="236" t="s">
        <v>450</v>
      </c>
      <c r="H484" s="236" t="s">
        <v>451</v>
      </c>
      <c r="I484" s="236" t="s">
        <v>452</v>
      </c>
      <c r="J484" s="236" t="s">
        <v>452</v>
      </c>
      <c r="K484" s="236" t="s">
        <v>402</v>
      </c>
      <c r="L484" s="236" t="s">
        <v>352</v>
      </c>
      <c r="M484" s="236" t="s">
        <v>138</v>
      </c>
      <c r="N484" s="255"/>
      <c r="O484" s="256">
        <v>6.4528714213101064E-3</v>
      </c>
      <c r="P484" s="235" t="s">
        <v>277</v>
      </c>
      <c r="Q484" s="236" t="s">
        <v>278</v>
      </c>
    </row>
    <row r="485" spans="2:17" x14ac:dyDescent="0.2">
      <c r="B485" s="236"/>
      <c r="C485" s="236" t="s">
        <v>135</v>
      </c>
      <c r="D485" s="241" t="s">
        <v>758</v>
      </c>
      <c r="E485" s="236" t="s">
        <v>136</v>
      </c>
      <c r="F485" s="236" t="s">
        <v>254</v>
      </c>
      <c r="G485" s="236" t="s">
        <v>450</v>
      </c>
      <c r="H485" s="236" t="s">
        <v>451</v>
      </c>
      <c r="I485" s="236" t="s">
        <v>452</v>
      </c>
      <c r="J485" s="236" t="s">
        <v>452</v>
      </c>
      <c r="K485" s="236" t="s">
        <v>402</v>
      </c>
      <c r="L485" s="236" t="s">
        <v>352</v>
      </c>
      <c r="M485" s="236" t="s">
        <v>138</v>
      </c>
      <c r="N485" s="255"/>
      <c r="O485" s="256">
        <v>0</v>
      </c>
      <c r="P485" s="235" t="s">
        <v>277</v>
      </c>
      <c r="Q485" s="236" t="s">
        <v>278</v>
      </c>
    </row>
    <row r="486" spans="2:17" x14ac:dyDescent="0.2">
      <c r="B486" s="236">
        <v>70</v>
      </c>
      <c r="C486" s="236" t="s">
        <v>135</v>
      </c>
      <c r="D486" s="238" t="s">
        <v>752</v>
      </c>
      <c r="E486" s="236" t="s">
        <v>136</v>
      </c>
      <c r="F486" s="236" t="s">
        <v>254</v>
      </c>
      <c r="G486" s="236" t="s">
        <v>300</v>
      </c>
      <c r="H486" s="236" t="s">
        <v>301</v>
      </c>
      <c r="I486" s="236" t="s">
        <v>453</v>
      </c>
      <c r="J486" s="236" t="s">
        <v>404</v>
      </c>
      <c r="K486" s="236" t="s">
        <v>454</v>
      </c>
      <c r="L486" s="236" t="s">
        <v>276</v>
      </c>
      <c r="M486" s="236" t="s">
        <v>138</v>
      </c>
      <c r="N486" s="255" t="e">
        <f t="shared" si="0"/>
        <v>#REF!</v>
      </c>
      <c r="O486" s="256">
        <v>0</v>
      </c>
      <c r="P486" s="235" t="s">
        <v>277</v>
      </c>
      <c r="Q486" s="236" t="s">
        <v>278</v>
      </c>
    </row>
    <row r="487" spans="2:17" x14ac:dyDescent="0.2">
      <c r="B487" s="236"/>
      <c r="C487" s="236" t="s">
        <v>135</v>
      </c>
      <c r="D487" s="241" t="s">
        <v>753</v>
      </c>
      <c r="E487" s="236" t="s">
        <v>136</v>
      </c>
      <c r="F487" s="236" t="s">
        <v>254</v>
      </c>
      <c r="G487" s="236" t="s">
        <v>300</v>
      </c>
      <c r="H487" s="236" t="s">
        <v>301</v>
      </c>
      <c r="I487" s="236" t="s">
        <v>453</v>
      </c>
      <c r="J487" s="236" t="s">
        <v>404</v>
      </c>
      <c r="K487" s="236" t="s">
        <v>454</v>
      </c>
      <c r="L487" s="236" t="s">
        <v>276</v>
      </c>
      <c r="M487" s="236" t="s">
        <v>138</v>
      </c>
      <c r="N487" s="255"/>
      <c r="O487" s="256">
        <v>0</v>
      </c>
      <c r="P487" s="235" t="s">
        <v>277</v>
      </c>
      <c r="Q487" s="236" t="s">
        <v>278</v>
      </c>
    </row>
    <row r="488" spans="2:17" x14ac:dyDescent="0.2">
      <c r="B488" s="236"/>
      <c r="C488" s="236" t="s">
        <v>135</v>
      </c>
      <c r="D488" s="241" t="s">
        <v>754</v>
      </c>
      <c r="E488" s="236" t="s">
        <v>136</v>
      </c>
      <c r="F488" s="236" t="s">
        <v>254</v>
      </c>
      <c r="G488" s="236" t="s">
        <v>300</v>
      </c>
      <c r="H488" s="236" t="s">
        <v>301</v>
      </c>
      <c r="I488" s="236" t="s">
        <v>453</v>
      </c>
      <c r="J488" s="236" t="s">
        <v>404</v>
      </c>
      <c r="K488" s="236" t="s">
        <v>454</v>
      </c>
      <c r="L488" s="236" t="s">
        <v>276</v>
      </c>
      <c r="M488" s="236" t="s">
        <v>138</v>
      </c>
      <c r="N488" s="255"/>
      <c r="O488" s="256">
        <v>0</v>
      </c>
      <c r="P488" s="235" t="s">
        <v>277</v>
      </c>
      <c r="Q488" s="236" t="s">
        <v>278</v>
      </c>
    </row>
    <row r="489" spans="2:17" x14ac:dyDescent="0.2">
      <c r="B489" s="236"/>
      <c r="C489" s="236" t="s">
        <v>135</v>
      </c>
      <c r="D489" s="241" t="s">
        <v>755</v>
      </c>
      <c r="E489" s="236" t="s">
        <v>136</v>
      </c>
      <c r="F489" s="236" t="s">
        <v>254</v>
      </c>
      <c r="G489" s="236" t="s">
        <v>300</v>
      </c>
      <c r="H489" s="236" t="s">
        <v>301</v>
      </c>
      <c r="I489" s="236" t="s">
        <v>453</v>
      </c>
      <c r="J489" s="236" t="s">
        <v>404</v>
      </c>
      <c r="K489" s="236" t="s">
        <v>454</v>
      </c>
      <c r="L489" s="236" t="s">
        <v>276</v>
      </c>
      <c r="M489" s="236" t="s">
        <v>138</v>
      </c>
      <c r="N489" s="255"/>
      <c r="O489" s="256">
        <v>4.821316234760302E-4</v>
      </c>
      <c r="P489" s="235" t="s">
        <v>277</v>
      </c>
      <c r="Q489" s="236" t="s">
        <v>278</v>
      </c>
    </row>
    <row r="490" spans="2:17" x14ac:dyDescent="0.2">
      <c r="B490" s="236"/>
      <c r="C490" s="236" t="s">
        <v>135</v>
      </c>
      <c r="D490" s="241" t="s">
        <v>756</v>
      </c>
      <c r="E490" s="236" t="s">
        <v>136</v>
      </c>
      <c r="F490" s="236" t="s">
        <v>254</v>
      </c>
      <c r="G490" s="236" t="s">
        <v>300</v>
      </c>
      <c r="H490" s="236" t="s">
        <v>301</v>
      </c>
      <c r="I490" s="236" t="s">
        <v>453</v>
      </c>
      <c r="J490" s="236" t="s">
        <v>404</v>
      </c>
      <c r="K490" s="236" t="s">
        <v>454</v>
      </c>
      <c r="L490" s="236" t="s">
        <v>276</v>
      </c>
      <c r="M490" s="236" t="s">
        <v>138</v>
      </c>
      <c r="N490" s="255"/>
      <c r="O490" s="256">
        <v>0</v>
      </c>
      <c r="P490" s="235" t="s">
        <v>277</v>
      </c>
      <c r="Q490" s="236" t="s">
        <v>278</v>
      </c>
    </row>
    <row r="491" spans="2:17" x14ac:dyDescent="0.2">
      <c r="B491" s="236"/>
      <c r="C491" s="236" t="s">
        <v>135</v>
      </c>
      <c r="D491" s="241" t="s">
        <v>757</v>
      </c>
      <c r="E491" s="236" t="s">
        <v>136</v>
      </c>
      <c r="F491" s="236" t="s">
        <v>254</v>
      </c>
      <c r="G491" s="236" t="s">
        <v>300</v>
      </c>
      <c r="H491" s="236" t="s">
        <v>301</v>
      </c>
      <c r="I491" s="236" t="s">
        <v>453</v>
      </c>
      <c r="J491" s="236" t="s">
        <v>404</v>
      </c>
      <c r="K491" s="236" t="s">
        <v>454</v>
      </c>
      <c r="L491" s="236" t="s">
        <v>276</v>
      </c>
      <c r="M491" s="236" t="s">
        <v>138</v>
      </c>
      <c r="N491" s="255"/>
      <c r="O491" s="256">
        <v>0</v>
      </c>
      <c r="P491" s="235" t="s">
        <v>277</v>
      </c>
      <c r="Q491" s="236" t="s">
        <v>278</v>
      </c>
    </row>
    <row r="492" spans="2:17" x14ac:dyDescent="0.2">
      <c r="B492" s="236"/>
      <c r="C492" s="236" t="s">
        <v>135</v>
      </c>
      <c r="D492" s="241" t="s">
        <v>758</v>
      </c>
      <c r="E492" s="236" t="s">
        <v>136</v>
      </c>
      <c r="F492" s="236" t="s">
        <v>254</v>
      </c>
      <c r="G492" s="236" t="s">
        <v>300</v>
      </c>
      <c r="H492" s="236" t="s">
        <v>301</v>
      </c>
      <c r="I492" s="236" t="s">
        <v>453</v>
      </c>
      <c r="J492" s="236" t="s">
        <v>404</v>
      </c>
      <c r="K492" s="236" t="s">
        <v>454</v>
      </c>
      <c r="L492" s="236" t="s">
        <v>276</v>
      </c>
      <c r="M492" s="236" t="s">
        <v>138</v>
      </c>
      <c r="N492" s="255"/>
      <c r="O492" s="256">
        <v>0</v>
      </c>
      <c r="P492" s="235" t="s">
        <v>277</v>
      </c>
      <c r="Q492" s="236" t="s">
        <v>278</v>
      </c>
    </row>
    <row r="493" spans="2:17" x14ac:dyDescent="0.2">
      <c r="B493" s="236">
        <v>71</v>
      </c>
      <c r="C493" s="236" t="s">
        <v>135</v>
      </c>
      <c r="D493" s="238" t="s">
        <v>752</v>
      </c>
      <c r="E493" s="236" t="s">
        <v>136</v>
      </c>
      <c r="F493" s="243" t="s">
        <v>254</v>
      </c>
      <c r="G493" s="243" t="s">
        <v>315</v>
      </c>
      <c r="H493" s="243" t="s">
        <v>315</v>
      </c>
      <c r="I493" s="236" t="s">
        <v>455</v>
      </c>
      <c r="J493" s="236" t="s">
        <v>455</v>
      </c>
      <c r="K493" s="236" t="s">
        <v>315</v>
      </c>
      <c r="L493" s="236" t="s">
        <v>315</v>
      </c>
      <c r="M493" s="236" t="s">
        <v>138</v>
      </c>
      <c r="N493" s="255" t="e">
        <f t="shared" si="0"/>
        <v>#REF!</v>
      </c>
      <c r="O493" s="256">
        <v>5.0346027228046894E-3</v>
      </c>
      <c r="P493" s="235" t="s">
        <v>277</v>
      </c>
      <c r="Q493" s="236" t="s">
        <v>278</v>
      </c>
    </row>
    <row r="494" spans="2:17" x14ac:dyDescent="0.2">
      <c r="B494" s="236"/>
      <c r="C494" s="236" t="s">
        <v>135</v>
      </c>
      <c r="D494" s="241" t="s">
        <v>753</v>
      </c>
      <c r="E494" s="236" t="s">
        <v>136</v>
      </c>
      <c r="F494" s="243" t="s">
        <v>254</v>
      </c>
      <c r="G494" s="243" t="s">
        <v>315</v>
      </c>
      <c r="H494" s="243" t="s">
        <v>315</v>
      </c>
      <c r="I494" s="236" t="s">
        <v>455</v>
      </c>
      <c r="J494" s="236" t="s">
        <v>455</v>
      </c>
      <c r="K494" s="236" t="s">
        <v>315</v>
      </c>
      <c r="L494" s="236" t="s">
        <v>315</v>
      </c>
      <c r="M494" s="236" t="s">
        <v>138</v>
      </c>
      <c r="N494" s="255"/>
      <c r="O494" s="256">
        <v>0</v>
      </c>
      <c r="P494" s="235" t="s">
        <v>277</v>
      </c>
      <c r="Q494" s="236" t="s">
        <v>278</v>
      </c>
    </row>
    <row r="495" spans="2:17" x14ac:dyDescent="0.2">
      <c r="B495" s="236"/>
      <c r="C495" s="236" t="s">
        <v>135</v>
      </c>
      <c r="D495" s="241" t="s">
        <v>754</v>
      </c>
      <c r="E495" s="236" t="s">
        <v>136</v>
      </c>
      <c r="F495" s="243" t="s">
        <v>254</v>
      </c>
      <c r="G495" s="243" t="s">
        <v>315</v>
      </c>
      <c r="H495" s="243" t="s">
        <v>315</v>
      </c>
      <c r="I495" s="236" t="s">
        <v>455</v>
      </c>
      <c r="J495" s="236" t="s">
        <v>455</v>
      </c>
      <c r="K495" s="236" t="s">
        <v>315</v>
      </c>
      <c r="L495" s="236" t="s">
        <v>315</v>
      </c>
      <c r="M495" s="236" t="s">
        <v>138</v>
      </c>
      <c r="N495" s="255"/>
      <c r="O495" s="256">
        <v>7.0133311902606486E-3</v>
      </c>
      <c r="P495" s="235" t="s">
        <v>277</v>
      </c>
      <c r="Q495" s="236" t="s">
        <v>278</v>
      </c>
    </row>
    <row r="496" spans="2:17" x14ac:dyDescent="0.2">
      <c r="B496" s="236"/>
      <c r="C496" s="236" t="s">
        <v>135</v>
      </c>
      <c r="D496" s="241" t="s">
        <v>755</v>
      </c>
      <c r="E496" s="236" t="s">
        <v>136</v>
      </c>
      <c r="F496" s="243" t="s">
        <v>254</v>
      </c>
      <c r="G496" s="243" t="s">
        <v>315</v>
      </c>
      <c r="H496" s="243" t="s">
        <v>315</v>
      </c>
      <c r="I496" s="236" t="s">
        <v>455</v>
      </c>
      <c r="J496" s="236" t="s">
        <v>455</v>
      </c>
      <c r="K496" s="236" t="s">
        <v>315</v>
      </c>
      <c r="L496" s="236" t="s">
        <v>315</v>
      </c>
      <c r="M496" s="236" t="s">
        <v>138</v>
      </c>
      <c r="N496" s="255"/>
      <c r="O496" s="256">
        <v>3.640093757244028E-3</v>
      </c>
      <c r="P496" s="235" t="s">
        <v>277</v>
      </c>
      <c r="Q496" s="236" t="s">
        <v>278</v>
      </c>
    </row>
    <row r="497" spans="2:17" x14ac:dyDescent="0.2">
      <c r="B497" s="236"/>
      <c r="C497" s="236" t="s">
        <v>135</v>
      </c>
      <c r="D497" s="241" t="s">
        <v>756</v>
      </c>
      <c r="E497" s="236" t="s">
        <v>136</v>
      </c>
      <c r="F497" s="243" t="s">
        <v>254</v>
      </c>
      <c r="G497" s="243" t="s">
        <v>315</v>
      </c>
      <c r="H497" s="243" t="s">
        <v>315</v>
      </c>
      <c r="I497" s="236" t="s">
        <v>455</v>
      </c>
      <c r="J497" s="236" t="s">
        <v>455</v>
      </c>
      <c r="K497" s="236" t="s">
        <v>315</v>
      </c>
      <c r="L497" s="236" t="s">
        <v>315</v>
      </c>
      <c r="M497" s="236" t="s">
        <v>138</v>
      </c>
      <c r="N497" s="255"/>
      <c r="O497" s="256">
        <v>0</v>
      </c>
      <c r="P497" s="235" t="s">
        <v>277</v>
      </c>
      <c r="Q497" s="236" t="s">
        <v>278</v>
      </c>
    </row>
    <row r="498" spans="2:17" x14ac:dyDescent="0.2">
      <c r="B498" s="236"/>
      <c r="C498" s="236" t="s">
        <v>135</v>
      </c>
      <c r="D498" s="241" t="s">
        <v>757</v>
      </c>
      <c r="E498" s="236" t="s">
        <v>136</v>
      </c>
      <c r="F498" s="243" t="s">
        <v>254</v>
      </c>
      <c r="G498" s="243" t="s">
        <v>315</v>
      </c>
      <c r="H498" s="243" t="s">
        <v>315</v>
      </c>
      <c r="I498" s="236" t="s">
        <v>455</v>
      </c>
      <c r="J498" s="236" t="s">
        <v>455</v>
      </c>
      <c r="K498" s="236" t="s">
        <v>315</v>
      </c>
      <c r="L498" s="236" t="s">
        <v>315</v>
      </c>
      <c r="M498" s="236" t="s">
        <v>138</v>
      </c>
      <c r="N498" s="255"/>
      <c r="O498" s="256">
        <v>8.3242041334900367E-3</v>
      </c>
      <c r="P498" s="235" t="s">
        <v>277</v>
      </c>
      <c r="Q498" s="236" t="s">
        <v>278</v>
      </c>
    </row>
    <row r="499" spans="2:17" x14ac:dyDescent="0.2">
      <c r="B499" s="236"/>
      <c r="C499" s="236" t="s">
        <v>135</v>
      </c>
      <c r="D499" s="241" t="s">
        <v>758</v>
      </c>
      <c r="E499" s="236" t="s">
        <v>136</v>
      </c>
      <c r="F499" s="243" t="s">
        <v>254</v>
      </c>
      <c r="G499" s="243" t="s">
        <v>315</v>
      </c>
      <c r="H499" s="243" t="s">
        <v>315</v>
      </c>
      <c r="I499" s="236" t="s">
        <v>455</v>
      </c>
      <c r="J499" s="236" t="s">
        <v>455</v>
      </c>
      <c r="K499" s="236" t="s">
        <v>315</v>
      </c>
      <c r="L499" s="236" t="s">
        <v>315</v>
      </c>
      <c r="M499" s="236" t="s">
        <v>138</v>
      </c>
      <c r="N499" s="255"/>
      <c r="O499" s="256">
        <v>1.3833664640706076E-2</v>
      </c>
      <c r="P499" s="235" t="s">
        <v>277</v>
      </c>
      <c r="Q499" s="236" t="s">
        <v>278</v>
      </c>
    </row>
    <row r="500" spans="2:17" x14ac:dyDescent="0.2">
      <c r="B500" s="236">
        <v>72</v>
      </c>
      <c r="C500" s="236" t="s">
        <v>135</v>
      </c>
      <c r="D500" s="238" t="s">
        <v>752</v>
      </c>
      <c r="E500" s="236" t="s">
        <v>136</v>
      </c>
      <c r="F500" s="236" t="s">
        <v>254</v>
      </c>
      <c r="G500" s="236" t="s">
        <v>456</v>
      </c>
      <c r="H500" s="236" t="s">
        <v>390</v>
      </c>
      <c r="I500" s="236" t="s">
        <v>457</v>
      </c>
      <c r="J500" s="236" t="s">
        <v>458</v>
      </c>
      <c r="K500" s="236" t="s">
        <v>459</v>
      </c>
      <c r="L500" s="236" t="s">
        <v>162</v>
      </c>
      <c r="M500" s="236" t="s">
        <v>138</v>
      </c>
      <c r="N500" s="255" t="e">
        <f t="shared" si="0"/>
        <v>#REF!</v>
      </c>
      <c r="O500" s="256">
        <v>0</v>
      </c>
      <c r="P500" s="235" t="s">
        <v>277</v>
      </c>
      <c r="Q500" s="236" t="s">
        <v>278</v>
      </c>
    </row>
    <row r="501" spans="2:17" x14ac:dyDescent="0.2">
      <c r="B501" s="236"/>
      <c r="C501" s="236" t="s">
        <v>135</v>
      </c>
      <c r="D501" s="241" t="s">
        <v>753</v>
      </c>
      <c r="E501" s="236" t="s">
        <v>136</v>
      </c>
      <c r="F501" s="236" t="s">
        <v>254</v>
      </c>
      <c r="G501" s="236" t="s">
        <v>456</v>
      </c>
      <c r="H501" s="236" t="s">
        <v>390</v>
      </c>
      <c r="I501" s="236" t="s">
        <v>457</v>
      </c>
      <c r="J501" s="236" t="s">
        <v>458</v>
      </c>
      <c r="K501" s="236" t="s">
        <v>459</v>
      </c>
      <c r="L501" s="236" t="s">
        <v>162</v>
      </c>
      <c r="M501" s="236" t="s">
        <v>138</v>
      </c>
      <c r="N501" s="255"/>
      <c r="O501" s="256">
        <v>0</v>
      </c>
      <c r="P501" s="235" t="s">
        <v>277</v>
      </c>
      <c r="Q501" s="236" t="s">
        <v>278</v>
      </c>
    </row>
    <row r="502" spans="2:17" x14ac:dyDescent="0.2">
      <c r="B502" s="236"/>
      <c r="C502" s="236" t="s">
        <v>135</v>
      </c>
      <c r="D502" s="241" t="s">
        <v>754</v>
      </c>
      <c r="E502" s="236" t="s">
        <v>136</v>
      </c>
      <c r="F502" s="236" t="s">
        <v>254</v>
      </c>
      <c r="G502" s="236" t="s">
        <v>456</v>
      </c>
      <c r="H502" s="236" t="s">
        <v>390</v>
      </c>
      <c r="I502" s="236" t="s">
        <v>457</v>
      </c>
      <c r="J502" s="236" t="s">
        <v>458</v>
      </c>
      <c r="K502" s="236" t="s">
        <v>459</v>
      </c>
      <c r="L502" s="236" t="s">
        <v>162</v>
      </c>
      <c r="M502" s="236" t="s">
        <v>138</v>
      </c>
      <c r="N502" s="255"/>
      <c r="O502" s="256">
        <v>1.9867793740115155E-3</v>
      </c>
      <c r="P502" s="235" t="s">
        <v>277</v>
      </c>
      <c r="Q502" s="236" t="s">
        <v>278</v>
      </c>
    </row>
    <row r="503" spans="2:17" x14ac:dyDescent="0.2">
      <c r="B503" s="236"/>
      <c r="C503" s="236" t="s">
        <v>135</v>
      </c>
      <c r="D503" s="241" t="s">
        <v>755</v>
      </c>
      <c r="E503" s="236" t="s">
        <v>136</v>
      </c>
      <c r="F503" s="236" t="s">
        <v>254</v>
      </c>
      <c r="G503" s="236" t="s">
        <v>456</v>
      </c>
      <c r="H503" s="236" t="s">
        <v>390</v>
      </c>
      <c r="I503" s="236" t="s">
        <v>457</v>
      </c>
      <c r="J503" s="236" t="s">
        <v>458</v>
      </c>
      <c r="K503" s="236" t="s">
        <v>459</v>
      </c>
      <c r="L503" s="236" t="s">
        <v>162</v>
      </c>
      <c r="M503" s="236" t="s">
        <v>138</v>
      </c>
      <c r="N503" s="255"/>
      <c r="O503" s="256">
        <v>8.0355270579338372E-4</v>
      </c>
      <c r="P503" s="235" t="s">
        <v>277</v>
      </c>
      <c r="Q503" s="236" t="s">
        <v>278</v>
      </c>
    </row>
    <row r="504" spans="2:17" x14ac:dyDescent="0.2">
      <c r="B504" s="236"/>
      <c r="C504" s="236" t="s">
        <v>135</v>
      </c>
      <c r="D504" s="241" t="s">
        <v>756</v>
      </c>
      <c r="E504" s="236" t="s">
        <v>136</v>
      </c>
      <c r="F504" s="236" t="s">
        <v>254</v>
      </c>
      <c r="G504" s="236" t="s">
        <v>456</v>
      </c>
      <c r="H504" s="236" t="s">
        <v>390</v>
      </c>
      <c r="I504" s="236" t="s">
        <v>457</v>
      </c>
      <c r="J504" s="236" t="s">
        <v>458</v>
      </c>
      <c r="K504" s="236" t="s">
        <v>459</v>
      </c>
      <c r="L504" s="236" t="s">
        <v>162</v>
      </c>
      <c r="M504" s="236" t="s">
        <v>138</v>
      </c>
      <c r="N504" s="255"/>
      <c r="O504" s="256">
        <v>0</v>
      </c>
      <c r="P504" s="235" t="s">
        <v>277</v>
      </c>
      <c r="Q504" s="236" t="s">
        <v>278</v>
      </c>
    </row>
    <row r="505" spans="2:17" x14ac:dyDescent="0.2">
      <c r="B505" s="236"/>
      <c r="C505" s="236" t="s">
        <v>135</v>
      </c>
      <c r="D505" s="241" t="s">
        <v>757</v>
      </c>
      <c r="E505" s="236" t="s">
        <v>136</v>
      </c>
      <c r="F505" s="236" t="s">
        <v>254</v>
      </c>
      <c r="G505" s="236" t="s">
        <v>456</v>
      </c>
      <c r="H505" s="236" t="s">
        <v>390</v>
      </c>
      <c r="I505" s="236" t="s">
        <v>457</v>
      </c>
      <c r="J505" s="236" t="s">
        <v>458</v>
      </c>
      <c r="K505" s="236" t="s">
        <v>459</v>
      </c>
      <c r="L505" s="236" t="s">
        <v>162</v>
      </c>
      <c r="M505" s="236" t="s">
        <v>138</v>
      </c>
      <c r="N505" s="255"/>
      <c r="O505" s="256">
        <v>0</v>
      </c>
      <c r="P505" s="235" t="s">
        <v>277</v>
      </c>
      <c r="Q505" s="236" t="s">
        <v>278</v>
      </c>
    </row>
    <row r="506" spans="2:17" x14ac:dyDescent="0.2">
      <c r="B506" s="236"/>
      <c r="C506" s="236" t="s">
        <v>135</v>
      </c>
      <c r="D506" s="241" t="s">
        <v>758</v>
      </c>
      <c r="E506" s="236" t="s">
        <v>136</v>
      </c>
      <c r="F506" s="236" t="s">
        <v>254</v>
      </c>
      <c r="G506" s="236" t="s">
        <v>456</v>
      </c>
      <c r="H506" s="236" t="s">
        <v>390</v>
      </c>
      <c r="I506" s="236" t="s">
        <v>457</v>
      </c>
      <c r="J506" s="236" t="s">
        <v>458</v>
      </c>
      <c r="K506" s="236" t="s">
        <v>459</v>
      </c>
      <c r="L506" s="236" t="s">
        <v>162</v>
      </c>
      <c r="M506" s="236" t="s">
        <v>138</v>
      </c>
      <c r="N506" s="255"/>
      <c r="O506" s="256">
        <v>0</v>
      </c>
      <c r="P506" s="235" t="s">
        <v>277</v>
      </c>
      <c r="Q506" s="236" t="s">
        <v>278</v>
      </c>
    </row>
    <row r="507" spans="2:17" x14ac:dyDescent="0.2">
      <c r="B507" s="236">
        <v>73</v>
      </c>
      <c r="C507" s="236" t="s">
        <v>135</v>
      </c>
      <c r="D507" s="238" t="s">
        <v>752</v>
      </c>
      <c r="E507" s="236" t="s">
        <v>136</v>
      </c>
      <c r="F507" s="236" t="s">
        <v>254</v>
      </c>
      <c r="G507" s="236" t="s">
        <v>460</v>
      </c>
      <c r="H507" s="236" t="s">
        <v>390</v>
      </c>
      <c r="I507" s="236" t="s">
        <v>461</v>
      </c>
      <c r="J507" s="236" t="s">
        <v>462</v>
      </c>
      <c r="K507" s="236" t="s">
        <v>309</v>
      </c>
      <c r="L507" s="236" t="s">
        <v>276</v>
      </c>
      <c r="M507" s="236" t="s">
        <v>138</v>
      </c>
      <c r="N507" s="255" t="e">
        <f t="shared" si="0"/>
        <v>#REF!</v>
      </c>
      <c r="O507" s="256">
        <v>0</v>
      </c>
      <c r="P507" s="235" t="s">
        <v>277</v>
      </c>
      <c r="Q507" s="236" t="s">
        <v>278</v>
      </c>
    </row>
    <row r="508" spans="2:17" x14ac:dyDescent="0.2">
      <c r="B508" s="236"/>
      <c r="C508" s="236" t="s">
        <v>135</v>
      </c>
      <c r="D508" s="241" t="s">
        <v>753</v>
      </c>
      <c r="E508" s="236" t="s">
        <v>136</v>
      </c>
      <c r="F508" s="236" t="s">
        <v>254</v>
      </c>
      <c r="G508" s="236" t="s">
        <v>460</v>
      </c>
      <c r="H508" s="236" t="s">
        <v>390</v>
      </c>
      <c r="I508" s="236" t="s">
        <v>461</v>
      </c>
      <c r="J508" s="236" t="s">
        <v>462</v>
      </c>
      <c r="K508" s="236" t="s">
        <v>309</v>
      </c>
      <c r="L508" s="236" t="s">
        <v>276</v>
      </c>
      <c r="M508" s="236" t="s">
        <v>138</v>
      </c>
      <c r="N508" s="255"/>
      <c r="O508" s="256">
        <v>0</v>
      </c>
      <c r="P508" s="235" t="s">
        <v>277</v>
      </c>
      <c r="Q508" s="236" t="s">
        <v>278</v>
      </c>
    </row>
    <row r="509" spans="2:17" x14ac:dyDescent="0.2">
      <c r="B509" s="236"/>
      <c r="C509" s="236" t="s">
        <v>135</v>
      </c>
      <c r="D509" s="241" t="s">
        <v>754</v>
      </c>
      <c r="E509" s="236" t="s">
        <v>136</v>
      </c>
      <c r="F509" s="236" t="s">
        <v>254</v>
      </c>
      <c r="G509" s="236" t="s">
        <v>460</v>
      </c>
      <c r="H509" s="236" t="s">
        <v>390</v>
      </c>
      <c r="I509" s="236" t="s">
        <v>461</v>
      </c>
      <c r="J509" s="236" t="s">
        <v>462</v>
      </c>
      <c r="K509" s="236" t="s">
        <v>309</v>
      </c>
      <c r="L509" s="236" t="s">
        <v>276</v>
      </c>
      <c r="M509" s="236" t="s">
        <v>138</v>
      </c>
      <c r="N509" s="255"/>
      <c r="O509" s="256">
        <v>0</v>
      </c>
      <c r="P509" s="235" t="s">
        <v>277</v>
      </c>
      <c r="Q509" s="236" t="s">
        <v>278</v>
      </c>
    </row>
    <row r="510" spans="2:17" x14ac:dyDescent="0.2">
      <c r="B510" s="236"/>
      <c r="C510" s="236" t="s">
        <v>135</v>
      </c>
      <c r="D510" s="241" t="s">
        <v>755</v>
      </c>
      <c r="E510" s="236" t="s">
        <v>136</v>
      </c>
      <c r="F510" s="236" t="s">
        <v>254</v>
      </c>
      <c r="G510" s="236" t="s">
        <v>460</v>
      </c>
      <c r="H510" s="236" t="s">
        <v>390</v>
      </c>
      <c r="I510" s="236" t="s">
        <v>461</v>
      </c>
      <c r="J510" s="236" t="s">
        <v>462</v>
      </c>
      <c r="K510" s="236" t="s">
        <v>309</v>
      </c>
      <c r="L510" s="236" t="s">
        <v>276</v>
      </c>
      <c r="M510" s="236" t="s">
        <v>138</v>
      </c>
      <c r="N510" s="255"/>
      <c r="O510" s="256">
        <v>2.0088817644834593E-4</v>
      </c>
      <c r="P510" s="235" t="s">
        <v>277</v>
      </c>
      <c r="Q510" s="236" t="s">
        <v>278</v>
      </c>
    </row>
    <row r="511" spans="2:17" x14ac:dyDescent="0.2">
      <c r="B511" s="236"/>
      <c r="C511" s="236" t="s">
        <v>135</v>
      </c>
      <c r="D511" s="241" t="s">
        <v>756</v>
      </c>
      <c r="E511" s="236" t="s">
        <v>136</v>
      </c>
      <c r="F511" s="236" t="s">
        <v>254</v>
      </c>
      <c r="G511" s="236" t="s">
        <v>460</v>
      </c>
      <c r="H511" s="236" t="s">
        <v>390</v>
      </c>
      <c r="I511" s="236" t="s">
        <v>461</v>
      </c>
      <c r="J511" s="236" t="s">
        <v>462</v>
      </c>
      <c r="K511" s="236" t="s">
        <v>309</v>
      </c>
      <c r="L511" s="236" t="s">
        <v>276</v>
      </c>
      <c r="M511" s="236" t="s">
        <v>138</v>
      </c>
      <c r="N511" s="255"/>
      <c r="O511" s="256">
        <v>0</v>
      </c>
      <c r="P511" s="235" t="s">
        <v>277</v>
      </c>
      <c r="Q511" s="236" t="s">
        <v>278</v>
      </c>
    </row>
    <row r="512" spans="2:17" x14ac:dyDescent="0.2">
      <c r="B512" s="236"/>
      <c r="C512" s="236" t="s">
        <v>135</v>
      </c>
      <c r="D512" s="241" t="s">
        <v>757</v>
      </c>
      <c r="E512" s="236" t="s">
        <v>136</v>
      </c>
      <c r="F512" s="236" t="s">
        <v>254</v>
      </c>
      <c r="G512" s="236" t="s">
        <v>460</v>
      </c>
      <c r="H512" s="236" t="s">
        <v>390</v>
      </c>
      <c r="I512" s="236" t="s">
        <v>461</v>
      </c>
      <c r="J512" s="236" t="s">
        <v>462</v>
      </c>
      <c r="K512" s="236" t="s">
        <v>309</v>
      </c>
      <c r="L512" s="236" t="s">
        <v>276</v>
      </c>
      <c r="M512" s="236" t="s">
        <v>138</v>
      </c>
      <c r="N512" s="255"/>
      <c r="O512" s="256">
        <v>0</v>
      </c>
      <c r="P512" s="235" t="s">
        <v>277</v>
      </c>
      <c r="Q512" s="236" t="s">
        <v>278</v>
      </c>
    </row>
    <row r="513" spans="2:17" x14ac:dyDescent="0.2">
      <c r="B513" s="236"/>
      <c r="C513" s="236" t="s">
        <v>135</v>
      </c>
      <c r="D513" s="241" t="s">
        <v>758</v>
      </c>
      <c r="E513" s="236" t="s">
        <v>136</v>
      </c>
      <c r="F513" s="236" t="s">
        <v>254</v>
      </c>
      <c r="G513" s="236" t="s">
        <v>460</v>
      </c>
      <c r="H513" s="236" t="s">
        <v>390</v>
      </c>
      <c r="I513" s="236" t="s">
        <v>461</v>
      </c>
      <c r="J513" s="236" t="s">
        <v>462</v>
      </c>
      <c r="K513" s="236" t="s">
        <v>309</v>
      </c>
      <c r="L513" s="236" t="s">
        <v>276</v>
      </c>
      <c r="M513" s="236" t="s">
        <v>138</v>
      </c>
      <c r="N513" s="255"/>
      <c r="O513" s="256">
        <v>0</v>
      </c>
      <c r="P513" s="235" t="s">
        <v>277</v>
      </c>
      <c r="Q513" s="236" t="s">
        <v>278</v>
      </c>
    </row>
    <row r="514" spans="2:17" x14ac:dyDescent="0.2">
      <c r="B514" s="236">
        <v>74</v>
      </c>
      <c r="C514" s="236" t="s">
        <v>135</v>
      </c>
      <c r="D514" s="238" t="s">
        <v>752</v>
      </c>
      <c r="E514" s="236" t="s">
        <v>136</v>
      </c>
      <c r="F514" s="236" t="s">
        <v>254</v>
      </c>
      <c r="G514" s="236" t="s">
        <v>463</v>
      </c>
      <c r="H514" s="236" t="s">
        <v>135</v>
      </c>
      <c r="I514" s="236" t="s">
        <v>464</v>
      </c>
      <c r="J514" s="236" t="s">
        <v>464</v>
      </c>
      <c r="K514" s="236" t="s">
        <v>465</v>
      </c>
      <c r="L514" s="236" t="s">
        <v>162</v>
      </c>
      <c r="M514" s="236" t="s">
        <v>138</v>
      </c>
      <c r="N514" s="255" t="e">
        <f t="shared" si="0"/>
        <v>#REF!</v>
      </c>
      <c r="O514" s="256">
        <v>3.5598201070336191E-2</v>
      </c>
      <c r="P514" s="235" t="s">
        <v>277</v>
      </c>
      <c r="Q514" s="236" t="s">
        <v>278</v>
      </c>
    </row>
    <row r="515" spans="2:17" x14ac:dyDescent="0.2">
      <c r="B515" s="236"/>
      <c r="C515" s="236" t="s">
        <v>135</v>
      </c>
      <c r="D515" s="241" t="s">
        <v>753</v>
      </c>
      <c r="E515" s="236" t="s">
        <v>136</v>
      </c>
      <c r="F515" s="236" t="s">
        <v>254</v>
      </c>
      <c r="G515" s="236" t="s">
        <v>463</v>
      </c>
      <c r="H515" s="236" t="s">
        <v>135</v>
      </c>
      <c r="I515" s="236" t="s">
        <v>464</v>
      </c>
      <c r="J515" s="236" t="s">
        <v>464</v>
      </c>
      <c r="K515" s="236" t="s">
        <v>465</v>
      </c>
      <c r="L515" s="236" t="s">
        <v>162</v>
      </c>
      <c r="M515" s="236" t="s">
        <v>138</v>
      </c>
      <c r="N515" s="255"/>
      <c r="O515" s="256">
        <v>0</v>
      </c>
      <c r="P515" s="235" t="s">
        <v>277</v>
      </c>
      <c r="Q515" s="236" t="s">
        <v>278</v>
      </c>
    </row>
    <row r="516" spans="2:17" x14ac:dyDescent="0.2">
      <c r="B516" s="236"/>
      <c r="C516" s="236" t="s">
        <v>135</v>
      </c>
      <c r="D516" s="241" t="s">
        <v>754</v>
      </c>
      <c r="E516" s="236" t="s">
        <v>136</v>
      </c>
      <c r="F516" s="236" t="s">
        <v>254</v>
      </c>
      <c r="G516" s="236" t="s">
        <v>463</v>
      </c>
      <c r="H516" s="236" t="s">
        <v>135</v>
      </c>
      <c r="I516" s="236" t="s">
        <v>464</v>
      </c>
      <c r="J516" s="236" t="s">
        <v>464</v>
      </c>
      <c r="K516" s="236" t="s">
        <v>465</v>
      </c>
      <c r="L516" s="236" t="s">
        <v>162</v>
      </c>
      <c r="M516" s="236" t="s">
        <v>138</v>
      </c>
      <c r="N516" s="255"/>
      <c r="O516" s="256">
        <v>0</v>
      </c>
      <c r="P516" s="235" t="s">
        <v>277</v>
      </c>
      <c r="Q516" s="236" t="s">
        <v>278</v>
      </c>
    </row>
    <row r="517" spans="2:17" x14ac:dyDescent="0.2">
      <c r="B517" s="236"/>
      <c r="C517" s="236" t="s">
        <v>135</v>
      </c>
      <c r="D517" s="241" t="s">
        <v>755</v>
      </c>
      <c r="E517" s="236" t="s">
        <v>136</v>
      </c>
      <c r="F517" s="236" t="s">
        <v>254</v>
      </c>
      <c r="G517" s="236" t="s">
        <v>463</v>
      </c>
      <c r="H517" s="236" t="s">
        <v>135</v>
      </c>
      <c r="I517" s="236" t="s">
        <v>464</v>
      </c>
      <c r="J517" s="236" t="s">
        <v>464</v>
      </c>
      <c r="K517" s="236" t="s">
        <v>465</v>
      </c>
      <c r="L517" s="236" t="s">
        <v>162</v>
      </c>
      <c r="M517" s="236" t="s">
        <v>138</v>
      </c>
      <c r="N517" s="255"/>
      <c r="O517" s="256">
        <v>0</v>
      </c>
      <c r="P517" s="235" t="s">
        <v>277</v>
      </c>
      <c r="Q517" s="236" t="s">
        <v>278</v>
      </c>
    </row>
    <row r="518" spans="2:17" x14ac:dyDescent="0.2">
      <c r="B518" s="236"/>
      <c r="C518" s="236" t="s">
        <v>135</v>
      </c>
      <c r="D518" s="241" t="s">
        <v>756</v>
      </c>
      <c r="E518" s="236" t="s">
        <v>136</v>
      </c>
      <c r="F518" s="236" t="s">
        <v>254</v>
      </c>
      <c r="G518" s="236" t="s">
        <v>463</v>
      </c>
      <c r="H518" s="236" t="s">
        <v>135</v>
      </c>
      <c r="I518" s="236" t="s">
        <v>464</v>
      </c>
      <c r="J518" s="236" t="s">
        <v>464</v>
      </c>
      <c r="K518" s="236" t="s">
        <v>465</v>
      </c>
      <c r="L518" s="236" t="s">
        <v>162</v>
      </c>
      <c r="M518" s="236" t="s">
        <v>138</v>
      </c>
      <c r="N518" s="255"/>
      <c r="O518" s="256">
        <v>0</v>
      </c>
      <c r="P518" s="235" t="s">
        <v>277</v>
      </c>
      <c r="Q518" s="236" t="s">
        <v>278</v>
      </c>
    </row>
    <row r="519" spans="2:17" x14ac:dyDescent="0.2">
      <c r="B519" s="236"/>
      <c r="C519" s="236" t="s">
        <v>135</v>
      </c>
      <c r="D519" s="241" t="s">
        <v>757</v>
      </c>
      <c r="E519" s="236" t="s">
        <v>136</v>
      </c>
      <c r="F519" s="236" t="s">
        <v>254</v>
      </c>
      <c r="G519" s="236" t="s">
        <v>463</v>
      </c>
      <c r="H519" s="236" t="s">
        <v>135</v>
      </c>
      <c r="I519" s="236" t="s">
        <v>464</v>
      </c>
      <c r="J519" s="236" t="s">
        <v>464</v>
      </c>
      <c r="K519" s="236" t="s">
        <v>465</v>
      </c>
      <c r="L519" s="236" t="s">
        <v>162</v>
      </c>
      <c r="M519" s="236" t="s">
        <v>138</v>
      </c>
      <c r="N519" s="255"/>
      <c r="O519" s="256">
        <v>0</v>
      </c>
      <c r="P519" s="235" t="s">
        <v>277</v>
      </c>
      <c r="Q519" s="236" t="s">
        <v>278</v>
      </c>
    </row>
    <row r="520" spans="2:17" x14ac:dyDescent="0.2">
      <c r="B520" s="236"/>
      <c r="C520" s="236" t="s">
        <v>135</v>
      </c>
      <c r="D520" s="241" t="s">
        <v>758</v>
      </c>
      <c r="E520" s="236" t="s">
        <v>136</v>
      </c>
      <c r="F520" s="236" t="s">
        <v>254</v>
      </c>
      <c r="G520" s="236" t="s">
        <v>463</v>
      </c>
      <c r="H520" s="236" t="s">
        <v>135</v>
      </c>
      <c r="I520" s="236" t="s">
        <v>464</v>
      </c>
      <c r="J520" s="236" t="s">
        <v>464</v>
      </c>
      <c r="K520" s="236" t="s">
        <v>465</v>
      </c>
      <c r="L520" s="236" t="s">
        <v>162</v>
      </c>
      <c r="M520" s="236" t="s">
        <v>138</v>
      </c>
      <c r="N520" s="255"/>
      <c r="O520" s="256">
        <v>0</v>
      </c>
      <c r="P520" s="235" t="s">
        <v>277</v>
      </c>
      <c r="Q520" s="236" t="s">
        <v>278</v>
      </c>
    </row>
    <row r="521" spans="2:17" x14ac:dyDescent="0.2">
      <c r="B521" s="236">
        <v>75</v>
      </c>
      <c r="C521" s="236" t="s">
        <v>135</v>
      </c>
      <c r="D521" s="238" t="s">
        <v>752</v>
      </c>
      <c r="E521" s="236" t="s">
        <v>136</v>
      </c>
      <c r="F521" s="236" t="s">
        <v>254</v>
      </c>
      <c r="G521" s="236" t="s">
        <v>390</v>
      </c>
      <c r="H521" s="236" t="s">
        <v>315</v>
      </c>
      <c r="I521" s="236" t="s">
        <v>466</v>
      </c>
      <c r="J521" s="236" t="s">
        <v>466</v>
      </c>
      <c r="K521" s="236" t="s">
        <v>388</v>
      </c>
      <c r="L521" s="236" t="s">
        <v>352</v>
      </c>
      <c r="M521" s="236" t="s">
        <v>138</v>
      </c>
      <c r="N521" s="255" t="e">
        <f t="shared" si="0"/>
        <v>#REF!</v>
      </c>
      <c r="O521" s="256">
        <v>0</v>
      </c>
      <c r="P521" s="235" t="s">
        <v>277</v>
      </c>
      <c r="Q521" s="236" t="s">
        <v>278</v>
      </c>
    </row>
    <row r="522" spans="2:17" x14ac:dyDescent="0.2">
      <c r="B522" s="236"/>
      <c r="C522" s="236" t="s">
        <v>135</v>
      </c>
      <c r="D522" s="241" t="s">
        <v>753</v>
      </c>
      <c r="E522" s="236" t="s">
        <v>136</v>
      </c>
      <c r="F522" s="236" t="s">
        <v>254</v>
      </c>
      <c r="G522" s="236" t="s">
        <v>390</v>
      </c>
      <c r="H522" s="236" t="s">
        <v>315</v>
      </c>
      <c r="I522" s="236" t="s">
        <v>466</v>
      </c>
      <c r="J522" s="236" t="s">
        <v>466</v>
      </c>
      <c r="K522" s="236" t="s">
        <v>388</v>
      </c>
      <c r="L522" s="236" t="s">
        <v>352</v>
      </c>
      <c r="M522" s="236" t="s">
        <v>138</v>
      </c>
      <c r="N522" s="255"/>
      <c r="O522" s="256">
        <v>0</v>
      </c>
      <c r="P522" s="235" t="s">
        <v>277</v>
      </c>
      <c r="Q522" s="236" t="s">
        <v>278</v>
      </c>
    </row>
    <row r="523" spans="2:17" x14ac:dyDescent="0.2">
      <c r="B523" s="236"/>
      <c r="C523" s="236" t="s">
        <v>135</v>
      </c>
      <c r="D523" s="241" t="s">
        <v>754</v>
      </c>
      <c r="E523" s="236" t="s">
        <v>136</v>
      </c>
      <c r="F523" s="236" t="s">
        <v>254</v>
      </c>
      <c r="G523" s="236" t="s">
        <v>390</v>
      </c>
      <c r="H523" s="236" t="s">
        <v>315</v>
      </c>
      <c r="I523" s="236" t="s">
        <v>466</v>
      </c>
      <c r="J523" s="236" t="s">
        <v>466</v>
      </c>
      <c r="K523" s="236" t="s">
        <v>388</v>
      </c>
      <c r="L523" s="236" t="s">
        <v>352</v>
      </c>
      <c r="M523" s="236" t="s">
        <v>138</v>
      </c>
      <c r="N523" s="255"/>
      <c r="O523" s="256">
        <v>0</v>
      </c>
      <c r="P523" s="235" t="s">
        <v>277</v>
      </c>
      <c r="Q523" s="236" t="s">
        <v>278</v>
      </c>
    </row>
    <row r="524" spans="2:17" x14ac:dyDescent="0.2">
      <c r="B524" s="236"/>
      <c r="C524" s="236" t="s">
        <v>135</v>
      </c>
      <c r="D524" s="241" t="s">
        <v>755</v>
      </c>
      <c r="E524" s="236" t="s">
        <v>136</v>
      </c>
      <c r="F524" s="236" t="s">
        <v>254</v>
      </c>
      <c r="G524" s="236" t="s">
        <v>390</v>
      </c>
      <c r="H524" s="236" t="s">
        <v>315</v>
      </c>
      <c r="I524" s="236" t="s">
        <v>466</v>
      </c>
      <c r="J524" s="236" t="s">
        <v>466</v>
      </c>
      <c r="K524" s="236" t="s">
        <v>388</v>
      </c>
      <c r="L524" s="236" t="s">
        <v>352</v>
      </c>
      <c r="M524" s="236" t="s">
        <v>138</v>
      </c>
      <c r="N524" s="255"/>
      <c r="O524" s="256">
        <v>0</v>
      </c>
      <c r="P524" s="235" t="s">
        <v>277</v>
      </c>
      <c r="Q524" s="236" t="s">
        <v>278</v>
      </c>
    </row>
    <row r="525" spans="2:17" x14ac:dyDescent="0.2">
      <c r="B525" s="236"/>
      <c r="C525" s="236" t="s">
        <v>135</v>
      </c>
      <c r="D525" s="241" t="s">
        <v>756</v>
      </c>
      <c r="E525" s="236" t="s">
        <v>136</v>
      </c>
      <c r="F525" s="236" t="s">
        <v>254</v>
      </c>
      <c r="G525" s="236" t="s">
        <v>390</v>
      </c>
      <c r="H525" s="236" t="s">
        <v>315</v>
      </c>
      <c r="I525" s="236" t="s">
        <v>466</v>
      </c>
      <c r="J525" s="236" t="s">
        <v>466</v>
      </c>
      <c r="K525" s="236" t="s">
        <v>388</v>
      </c>
      <c r="L525" s="236" t="s">
        <v>352</v>
      </c>
      <c r="M525" s="236" t="s">
        <v>138</v>
      </c>
      <c r="N525" s="255"/>
      <c r="O525" s="256">
        <v>1.7824711431290466E-4</v>
      </c>
      <c r="P525" s="235" t="s">
        <v>277</v>
      </c>
      <c r="Q525" s="236" t="s">
        <v>278</v>
      </c>
    </row>
    <row r="526" spans="2:17" x14ac:dyDescent="0.2">
      <c r="B526" s="236"/>
      <c r="C526" s="236" t="s">
        <v>135</v>
      </c>
      <c r="D526" s="241" t="s">
        <v>757</v>
      </c>
      <c r="E526" s="236" t="s">
        <v>136</v>
      </c>
      <c r="F526" s="236" t="s">
        <v>254</v>
      </c>
      <c r="G526" s="236" t="s">
        <v>390</v>
      </c>
      <c r="H526" s="236" t="s">
        <v>315</v>
      </c>
      <c r="I526" s="236" t="s">
        <v>466</v>
      </c>
      <c r="J526" s="236" t="s">
        <v>466</v>
      </c>
      <c r="K526" s="236" t="s">
        <v>388</v>
      </c>
      <c r="L526" s="236" t="s">
        <v>352</v>
      </c>
      <c r="M526" s="236" t="s">
        <v>138</v>
      </c>
      <c r="N526" s="255"/>
      <c r="O526" s="256">
        <v>0</v>
      </c>
      <c r="P526" s="235" t="s">
        <v>277</v>
      </c>
      <c r="Q526" s="236" t="s">
        <v>278</v>
      </c>
    </row>
    <row r="527" spans="2:17" x14ac:dyDescent="0.2">
      <c r="B527" s="236"/>
      <c r="C527" s="236" t="s">
        <v>135</v>
      </c>
      <c r="D527" s="241" t="s">
        <v>758</v>
      </c>
      <c r="E527" s="236" t="s">
        <v>136</v>
      </c>
      <c r="F527" s="236" t="s">
        <v>254</v>
      </c>
      <c r="G527" s="236" t="s">
        <v>390</v>
      </c>
      <c r="H527" s="236" t="s">
        <v>315</v>
      </c>
      <c r="I527" s="236" t="s">
        <v>466</v>
      </c>
      <c r="J527" s="236" t="s">
        <v>466</v>
      </c>
      <c r="K527" s="236" t="s">
        <v>388</v>
      </c>
      <c r="L527" s="236" t="s">
        <v>352</v>
      </c>
      <c r="M527" s="236" t="s">
        <v>138</v>
      </c>
      <c r="N527" s="255"/>
      <c r="O527" s="256">
        <v>8.5761802653630276E-4</v>
      </c>
      <c r="P527" s="235" t="s">
        <v>277</v>
      </c>
      <c r="Q527" s="236" t="s">
        <v>278</v>
      </c>
    </row>
    <row r="528" spans="2:17" x14ac:dyDescent="0.2">
      <c r="B528" s="236">
        <v>76</v>
      </c>
      <c r="C528" s="236" t="s">
        <v>135</v>
      </c>
      <c r="D528" s="238" t="s">
        <v>752</v>
      </c>
      <c r="E528" s="236" t="s">
        <v>136</v>
      </c>
      <c r="F528" s="236" t="s">
        <v>254</v>
      </c>
      <c r="G528" s="236" t="s">
        <v>467</v>
      </c>
      <c r="H528" s="236" t="s">
        <v>468</v>
      </c>
      <c r="I528" s="236" t="s">
        <v>469</v>
      </c>
      <c r="J528" s="236" t="s">
        <v>470</v>
      </c>
      <c r="K528" s="236" t="s">
        <v>396</v>
      </c>
      <c r="L528" s="236" t="s">
        <v>396</v>
      </c>
      <c r="M528" s="236" t="s">
        <v>138</v>
      </c>
      <c r="N528" s="255" t="e">
        <f t="shared" si="0"/>
        <v>#REF!</v>
      </c>
      <c r="O528" s="256">
        <v>0</v>
      </c>
      <c r="P528" s="235" t="s">
        <v>277</v>
      </c>
      <c r="Q528" s="236" t="s">
        <v>278</v>
      </c>
    </row>
    <row r="529" spans="2:17" x14ac:dyDescent="0.2">
      <c r="B529" s="236"/>
      <c r="C529" s="236" t="s">
        <v>135</v>
      </c>
      <c r="D529" s="241" t="s">
        <v>753</v>
      </c>
      <c r="E529" s="236" t="s">
        <v>136</v>
      </c>
      <c r="F529" s="236" t="s">
        <v>254</v>
      </c>
      <c r="G529" s="236" t="s">
        <v>467</v>
      </c>
      <c r="H529" s="236" t="s">
        <v>468</v>
      </c>
      <c r="I529" s="236" t="s">
        <v>469</v>
      </c>
      <c r="J529" s="236" t="s">
        <v>470</v>
      </c>
      <c r="K529" s="236" t="s">
        <v>396</v>
      </c>
      <c r="L529" s="236" t="s">
        <v>396</v>
      </c>
      <c r="M529" s="236" t="s">
        <v>138</v>
      </c>
      <c r="N529" s="255"/>
      <c r="O529" s="256">
        <v>5.0275416383625529E-3</v>
      </c>
      <c r="P529" s="235" t="s">
        <v>277</v>
      </c>
      <c r="Q529" s="236" t="s">
        <v>278</v>
      </c>
    </row>
    <row r="530" spans="2:17" x14ac:dyDescent="0.2">
      <c r="B530" s="236"/>
      <c r="C530" s="236" t="s">
        <v>135</v>
      </c>
      <c r="D530" s="241" t="s">
        <v>754</v>
      </c>
      <c r="E530" s="236" t="s">
        <v>136</v>
      </c>
      <c r="F530" s="236" t="s">
        <v>254</v>
      </c>
      <c r="G530" s="236" t="s">
        <v>467</v>
      </c>
      <c r="H530" s="236" t="s">
        <v>468</v>
      </c>
      <c r="I530" s="236" t="s">
        <v>469</v>
      </c>
      <c r="J530" s="236" t="s">
        <v>470</v>
      </c>
      <c r="K530" s="236" t="s">
        <v>396</v>
      </c>
      <c r="L530" s="236" t="s">
        <v>396</v>
      </c>
      <c r="M530" s="236" t="s">
        <v>138</v>
      </c>
      <c r="N530" s="255"/>
      <c r="O530" s="256">
        <v>1.6168410545705714E-2</v>
      </c>
      <c r="P530" s="235" t="s">
        <v>277</v>
      </c>
      <c r="Q530" s="236" t="s">
        <v>278</v>
      </c>
    </row>
    <row r="531" spans="2:17" x14ac:dyDescent="0.2">
      <c r="B531" s="236"/>
      <c r="C531" s="236" t="s">
        <v>135</v>
      </c>
      <c r="D531" s="241" t="s">
        <v>755</v>
      </c>
      <c r="E531" s="236" t="s">
        <v>136</v>
      </c>
      <c r="F531" s="236" t="s">
        <v>254</v>
      </c>
      <c r="G531" s="236" t="s">
        <v>467</v>
      </c>
      <c r="H531" s="236" t="s">
        <v>468</v>
      </c>
      <c r="I531" s="236" t="s">
        <v>469</v>
      </c>
      <c r="J531" s="236" t="s">
        <v>470</v>
      </c>
      <c r="K531" s="236" t="s">
        <v>396</v>
      </c>
      <c r="L531" s="236" t="s">
        <v>396</v>
      </c>
      <c r="M531" s="236" t="s">
        <v>138</v>
      </c>
      <c r="N531" s="255"/>
      <c r="O531" s="256">
        <v>0</v>
      </c>
      <c r="P531" s="235" t="s">
        <v>277</v>
      </c>
      <c r="Q531" s="236" t="s">
        <v>278</v>
      </c>
    </row>
    <row r="532" spans="2:17" x14ac:dyDescent="0.2">
      <c r="B532" s="236"/>
      <c r="C532" s="236" t="s">
        <v>135</v>
      </c>
      <c r="D532" s="241" t="s">
        <v>756</v>
      </c>
      <c r="E532" s="236" t="s">
        <v>136</v>
      </c>
      <c r="F532" s="236" t="s">
        <v>254</v>
      </c>
      <c r="G532" s="236" t="s">
        <v>467</v>
      </c>
      <c r="H532" s="236" t="s">
        <v>468</v>
      </c>
      <c r="I532" s="236" t="s">
        <v>469</v>
      </c>
      <c r="J532" s="236" t="s">
        <v>470</v>
      </c>
      <c r="K532" s="236" t="s">
        <v>396</v>
      </c>
      <c r="L532" s="236" t="s">
        <v>396</v>
      </c>
      <c r="M532" s="236" t="s">
        <v>138</v>
      </c>
      <c r="N532" s="255"/>
      <c r="O532" s="256">
        <v>4.4561778578226162E-4</v>
      </c>
      <c r="P532" s="235" t="s">
        <v>277</v>
      </c>
      <c r="Q532" s="236" t="s">
        <v>278</v>
      </c>
    </row>
    <row r="533" spans="2:17" x14ac:dyDescent="0.2">
      <c r="B533" s="236"/>
      <c r="C533" s="236" t="s">
        <v>135</v>
      </c>
      <c r="D533" s="241" t="s">
        <v>757</v>
      </c>
      <c r="E533" s="236" t="s">
        <v>136</v>
      </c>
      <c r="F533" s="236" t="s">
        <v>254</v>
      </c>
      <c r="G533" s="236" t="s">
        <v>467</v>
      </c>
      <c r="H533" s="236" t="s">
        <v>468</v>
      </c>
      <c r="I533" s="236" t="s">
        <v>469</v>
      </c>
      <c r="J533" s="236" t="s">
        <v>470</v>
      </c>
      <c r="K533" s="236" t="s">
        <v>396</v>
      </c>
      <c r="L533" s="236" t="s">
        <v>396</v>
      </c>
      <c r="M533" s="236" t="s">
        <v>138</v>
      </c>
      <c r="N533" s="255"/>
      <c r="O533" s="256">
        <v>1.535073582415461E-2</v>
      </c>
      <c r="P533" s="235" t="s">
        <v>277</v>
      </c>
      <c r="Q533" s="236" t="s">
        <v>278</v>
      </c>
    </row>
    <row r="534" spans="2:17" x14ac:dyDescent="0.2">
      <c r="B534" s="236"/>
      <c r="C534" s="236" t="s">
        <v>135</v>
      </c>
      <c r="D534" s="241" t="s">
        <v>758</v>
      </c>
      <c r="E534" s="236" t="s">
        <v>136</v>
      </c>
      <c r="F534" s="236" t="s">
        <v>254</v>
      </c>
      <c r="G534" s="236" t="s">
        <v>467</v>
      </c>
      <c r="H534" s="236" t="s">
        <v>468</v>
      </c>
      <c r="I534" s="236" t="s">
        <v>469</v>
      </c>
      <c r="J534" s="236" t="s">
        <v>470</v>
      </c>
      <c r="K534" s="236" t="s">
        <v>396</v>
      </c>
      <c r="L534" s="236" t="s">
        <v>396</v>
      </c>
      <c r="M534" s="236" t="s">
        <v>138</v>
      </c>
      <c r="N534" s="255"/>
      <c r="O534" s="256">
        <v>0</v>
      </c>
      <c r="P534" s="235" t="s">
        <v>277</v>
      </c>
      <c r="Q534" s="236" t="s">
        <v>278</v>
      </c>
    </row>
    <row r="535" spans="2:17" x14ac:dyDescent="0.2">
      <c r="B535" s="236">
        <v>77</v>
      </c>
      <c r="C535" s="236" t="s">
        <v>135</v>
      </c>
      <c r="D535" s="238" t="s">
        <v>752</v>
      </c>
      <c r="E535" s="236" t="s">
        <v>136</v>
      </c>
      <c r="F535" s="236" t="s">
        <v>254</v>
      </c>
      <c r="G535" s="236" t="s">
        <v>279</v>
      </c>
      <c r="H535" s="236" t="s">
        <v>135</v>
      </c>
      <c r="I535" s="236" t="s">
        <v>471</v>
      </c>
      <c r="J535" s="236" t="s">
        <v>471</v>
      </c>
      <c r="K535" s="236" t="s">
        <v>441</v>
      </c>
      <c r="L535" s="236" t="s">
        <v>164</v>
      </c>
      <c r="M535" s="236" t="s">
        <v>138</v>
      </c>
      <c r="N535" s="255" t="e">
        <f t="shared" si="0"/>
        <v>#REF!</v>
      </c>
      <c r="O535" s="256">
        <v>0</v>
      </c>
      <c r="P535" s="235" t="s">
        <v>277</v>
      </c>
      <c r="Q535" s="236" t="s">
        <v>278</v>
      </c>
    </row>
    <row r="536" spans="2:17" x14ac:dyDescent="0.2">
      <c r="B536" s="236"/>
      <c r="C536" s="236" t="s">
        <v>135</v>
      </c>
      <c r="D536" s="241" t="s">
        <v>753</v>
      </c>
      <c r="E536" s="236" t="s">
        <v>136</v>
      </c>
      <c r="F536" s="236" t="s">
        <v>254</v>
      </c>
      <c r="G536" s="236" t="s">
        <v>279</v>
      </c>
      <c r="H536" s="236" t="s">
        <v>135</v>
      </c>
      <c r="I536" s="236" t="s">
        <v>471</v>
      </c>
      <c r="J536" s="236" t="s">
        <v>471</v>
      </c>
      <c r="K536" s="236" t="s">
        <v>441</v>
      </c>
      <c r="L536" s="236" t="s">
        <v>164</v>
      </c>
      <c r="M536" s="236" t="s">
        <v>138</v>
      </c>
      <c r="N536" s="255"/>
      <c r="O536" s="256">
        <v>0.1964186846824113</v>
      </c>
      <c r="P536" s="235" t="s">
        <v>277</v>
      </c>
      <c r="Q536" s="236" t="s">
        <v>278</v>
      </c>
    </row>
    <row r="537" spans="2:17" x14ac:dyDescent="0.2">
      <c r="B537" s="236"/>
      <c r="C537" s="236" t="s">
        <v>135</v>
      </c>
      <c r="D537" s="241" t="s">
        <v>754</v>
      </c>
      <c r="E537" s="236" t="s">
        <v>136</v>
      </c>
      <c r="F537" s="236" t="s">
        <v>254</v>
      </c>
      <c r="G537" s="236" t="s">
        <v>279</v>
      </c>
      <c r="H537" s="236" t="s">
        <v>135</v>
      </c>
      <c r="I537" s="236" t="s">
        <v>471</v>
      </c>
      <c r="J537" s="236" t="s">
        <v>471</v>
      </c>
      <c r="K537" s="236" t="s">
        <v>441</v>
      </c>
      <c r="L537" s="236" t="s">
        <v>164</v>
      </c>
      <c r="M537" s="236" t="s">
        <v>138</v>
      </c>
      <c r="N537" s="255"/>
      <c r="O537" s="256">
        <v>0</v>
      </c>
      <c r="P537" s="235" t="s">
        <v>277</v>
      </c>
      <c r="Q537" s="236" t="s">
        <v>278</v>
      </c>
    </row>
    <row r="538" spans="2:17" x14ac:dyDescent="0.2">
      <c r="B538" s="236"/>
      <c r="C538" s="236" t="s">
        <v>135</v>
      </c>
      <c r="D538" s="241" t="s">
        <v>755</v>
      </c>
      <c r="E538" s="236" t="s">
        <v>136</v>
      </c>
      <c r="F538" s="236" t="s">
        <v>254</v>
      </c>
      <c r="G538" s="236" t="s">
        <v>279</v>
      </c>
      <c r="H538" s="236" t="s">
        <v>135</v>
      </c>
      <c r="I538" s="236" t="s">
        <v>471</v>
      </c>
      <c r="J538" s="236" t="s">
        <v>471</v>
      </c>
      <c r="K538" s="236" t="s">
        <v>441</v>
      </c>
      <c r="L538" s="236" t="s">
        <v>164</v>
      </c>
      <c r="M538" s="236" t="s">
        <v>138</v>
      </c>
      <c r="N538" s="255"/>
      <c r="O538" s="256">
        <v>0</v>
      </c>
      <c r="P538" s="235" t="s">
        <v>277</v>
      </c>
      <c r="Q538" s="236" t="s">
        <v>278</v>
      </c>
    </row>
    <row r="539" spans="2:17" x14ac:dyDescent="0.2">
      <c r="B539" s="236"/>
      <c r="C539" s="236" t="s">
        <v>135</v>
      </c>
      <c r="D539" s="241" t="s">
        <v>756</v>
      </c>
      <c r="E539" s="236" t="s">
        <v>136</v>
      </c>
      <c r="F539" s="236" t="s">
        <v>254</v>
      </c>
      <c r="G539" s="236" t="s">
        <v>279</v>
      </c>
      <c r="H539" s="236" t="s">
        <v>135</v>
      </c>
      <c r="I539" s="236" t="s">
        <v>471</v>
      </c>
      <c r="J539" s="236" t="s">
        <v>471</v>
      </c>
      <c r="K539" s="236" t="s">
        <v>441</v>
      </c>
      <c r="L539" s="236" t="s">
        <v>164</v>
      </c>
      <c r="M539" s="236" t="s">
        <v>138</v>
      </c>
      <c r="N539" s="255"/>
      <c r="O539" s="256">
        <v>1.2423823867609455E-2</v>
      </c>
      <c r="P539" s="235" t="s">
        <v>277</v>
      </c>
      <c r="Q539" s="236" t="s">
        <v>278</v>
      </c>
    </row>
    <row r="540" spans="2:17" x14ac:dyDescent="0.2">
      <c r="B540" s="236"/>
      <c r="C540" s="236" t="s">
        <v>135</v>
      </c>
      <c r="D540" s="241" t="s">
        <v>757</v>
      </c>
      <c r="E540" s="236" t="s">
        <v>136</v>
      </c>
      <c r="F540" s="236" t="s">
        <v>254</v>
      </c>
      <c r="G540" s="236" t="s">
        <v>279</v>
      </c>
      <c r="H540" s="236" t="s">
        <v>135</v>
      </c>
      <c r="I540" s="236" t="s">
        <v>471</v>
      </c>
      <c r="J540" s="236" t="s">
        <v>471</v>
      </c>
      <c r="K540" s="236" t="s">
        <v>441</v>
      </c>
      <c r="L540" s="236" t="s">
        <v>164</v>
      </c>
      <c r="M540" s="236" t="s">
        <v>138</v>
      </c>
      <c r="N540" s="255"/>
      <c r="O540" s="256">
        <v>3.9278628341514618E-2</v>
      </c>
      <c r="P540" s="235" t="s">
        <v>277</v>
      </c>
      <c r="Q540" s="236" t="s">
        <v>278</v>
      </c>
    </row>
    <row r="541" spans="2:17" x14ac:dyDescent="0.2">
      <c r="B541" s="236"/>
      <c r="C541" s="236" t="s">
        <v>135</v>
      </c>
      <c r="D541" s="241" t="s">
        <v>758</v>
      </c>
      <c r="E541" s="236" t="s">
        <v>136</v>
      </c>
      <c r="F541" s="236" t="s">
        <v>254</v>
      </c>
      <c r="G541" s="236" t="s">
        <v>279</v>
      </c>
      <c r="H541" s="236" t="s">
        <v>135</v>
      </c>
      <c r="I541" s="236" t="s">
        <v>471</v>
      </c>
      <c r="J541" s="236" t="s">
        <v>471</v>
      </c>
      <c r="K541" s="236" t="s">
        <v>441</v>
      </c>
      <c r="L541" s="236" t="s">
        <v>164</v>
      </c>
      <c r="M541" s="236" t="s">
        <v>138</v>
      </c>
      <c r="N541" s="255"/>
      <c r="O541" s="256">
        <v>4.5556669569608403E-2</v>
      </c>
      <c r="P541" s="235" t="s">
        <v>277</v>
      </c>
      <c r="Q541" s="236" t="s">
        <v>278</v>
      </c>
    </row>
    <row r="542" spans="2:17" x14ac:dyDescent="0.2">
      <c r="B542" s="236">
        <v>78</v>
      </c>
      <c r="C542" s="236" t="s">
        <v>135</v>
      </c>
      <c r="D542" s="238" t="s">
        <v>752</v>
      </c>
      <c r="E542" s="236" t="s">
        <v>136</v>
      </c>
      <c r="F542" s="236" t="s">
        <v>254</v>
      </c>
      <c r="G542" s="236" t="s">
        <v>472</v>
      </c>
      <c r="H542" s="236" t="s">
        <v>135</v>
      </c>
      <c r="I542" s="236" t="s">
        <v>473</v>
      </c>
      <c r="J542" s="236" t="s">
        <v>473</v>
      </c>
      <c r="K542" s="236" t="s">
        <v>474</v>
      </c>
      <c r="L542" s="236" t="s">
        <v>164</v>
      </c>
      <c r="M542" s="236" t="s">
        <v>138</v>
      </c>
      <c r="N542" s="255" t="e">
        <f t="shared" si="0"/>
        <v>#REF!</v>
      </c>
      <c r="O542" s="256">
        <v>0</v>
      </c>
      <c r="P542" s="235" t="s">
        <v>277</v>
      </c>
      <c r="Q542" s="236" t="s">
        <v>278</v>
      </c>
    </row>
    <row r="543" spans="2:17" x14ac:dyDescent="0.2">
      <c r="B543" s="236"/>
      <c r="C543" s="236" t="s">
        <v>135</v>
      </c>
      <c r="D543" s="241" t="s">
        <v>753</v>
      </c>
      <c r="E543" s="236" t="s">
        <v>136</v>
      </c>
      <c r="F543" s="236" t="s">
        <v>254</v>
      </c>
      <c r="G543" s="236" t="s">
        <v>472</v>
      </c>
      <c r="H543" s="236" t="s">
        <v>135</v>
      </c>
      <c r="I543" s="236" t="s">
        <v>473</v>
      </c>
      <c r="J543" s="236" t="s">
        <v>473</v>
      </c>
      <c r="K543" s="236" t="s">
        <v>474</v>
      </c>
      <c r="L543" s="236" t="s">
        <v>164</v>
      </c>
      <c r="M543" s="236" t="s">
        <v>138</v>
      </c>
      <c r="N543" s="255"/>
      <c r="O543" s="256">
        <v>0</v>
      </c>
      <c r="P543" s="235" t="s">
        <v>277</v>
      </c>
      <c r="Q543" s="236" t="s">
        <v>278</v>
      </c>
    </row>
    <row r="544" spans="2:17" x14ac:dyDescent="0.2">
      <c r="B544" s="236"/>
      <c r="C544" s="236" t="s">
        <v>135</v>
      </c>
      <c r="D544" s="241" t="s">
        <v>754</v>
      </c>
      <c r="E544" s="236" t="s">
        <v>136</v>
      </c>
      <c r="F544" s="236" t="s">
        <v>254</v>
      </c>
      <c r="G544" s="236" t="s">
        <v>472</v>
      </c>
      <c r="H544" s="236" t="s">
        <v>135</v>
      </c>
      <c r="I544" s="236" t="s">
        <v>473</v>
      </c>
      <c r="J544" s="236" t="s">
        <v>473</v>
      </c>
      <c r="K544" s="236" t="s">
        <v>474</v>
      </c>
      <c r="L544" s="236" t="s">
        <v>164</v>
      </c>
      <c r="M544" s="236" t="s">
        <v>138</v>
      </c>
      <c r="N544" s="255"/>
      <c r="O544" s="256">
        <v>0</v>
      </c>
      <c r="P544" s="235" t="s">
        <v>277</v>
      </c>
      <c r="Q544" s="236" t="s">
        <v>278</v>
      </c>
    </row>
    <row r="545" spans="2:17" x14ac:dyDescent="0.2">
      <c r="B545" s="236"/>
      <c r="C545" s="236" t="s">
        <v>135</v>
      </c>
      <c r="D545" s="241" t="s">
        <v>755</v>
      </c>
      <c r="E545" s="236" t="s">
        <v>136</v>
      </c>
      <c r="F545" s="236" t="s">
        <v>254</v>
      </c>
      <c r="G545" s="236" t="s">
        <v>472</v>
      </c>
      <c r="H545" s="236" t="s">
        <v>135</v>
      </c>
      <c r="I545" s="236" t="s">
        <v>473</v>
      </c>
      <c r="J545" s="236" t="s">
        <v>473</v>
      </c>
      <c r="K545" s="236" t="s">
        <v>474</v>
      </c>
      <c r="L545" s="236" t="s">
        <v>164</v>
      </c>
      <c r="M545" s="236" t="s">
        <v>138</v>
      </c>
      <c r="N545" s="255"/>
      <c r="O545" s="256">
        <v>5.2954123311783983E-3</v>
      </c>
      <c r="P545" s="235" t="s">
        <v>277</v>
      </c>
      <c r="Q545" s="236" t="s">
        <v>278</v>
      </c>
    </row>
    <row r="546" spans="2:17" x14ac:dyDescent="0.2">
      <c r="B546" s="236"/>
      <c r="C546" s="236" t="s">
        <v>135</v>
      </c>
      <c r="D546" s="241" t="s">
        <v>756</v>
      </c>
      <c r="E546" s="236" t="s">
        <v>136</v>
      </c>
      <c r="F546" s="236" t="s">
        <v>254</v>
      </c>
      <c r="G546" s="236" t="s">
        <v>472</v>
      </c>
      <c r="H546" s="236" t="s">
        <v>135</v>
      </c>
      <c r="I546" s="236" t="s">
        <v>473</v>
      </c>
      <c r="J546" s="236" t="s">
        <v>473</v>
      </c>
      <c r="K546" s="236" t="s">
        <v>474</v>
      </c>
      <c r="L546" s="236" t="s">
        <v>164</v>
      </c>
      <c r="M546" s="236" t="s">
        <v>138</v>
      </c>
      <c r="N546" s="255"/>
      <c r="O546" s="256">
        <v>0</v>
      </c>
      <c r="P546" s="235" t="s">
        <v>277</v>
      </c>
      <c r="Q546" s="236" t="s">
        <v>278</v>
      </c>
    </row>
    <row r="547" spans="2:17" x14ac:dyDescent="0.2">
      <c r="B547" s="236"/>
      <c r="C547" s="236" t="s">
        <v>135</v>
      </c>
      <c r="D547" s="241" t="s">
        <v>757</v>
      </c>
      <c r="E547" s="236" t="s">
        <v>136</v>
      </c>
      <c r="F547" s="236" t="s">
        <v>254</v>
      </c>
      <c r="G547" s="236" t="s">
        <v>472</v>
      </c>
      <c r="H547" s="236" t="s">
        <v>135</v>
      </c>
      <c r="I547" s="236" t="s">
        <v>473</v>
      </c>
      <c r="J547" s="236" t="s">
        <v>473</v>
      </c>
      <c r="K547" s="236" t="s">
        <v>474</v>
      </c>
      <c r="L547" s="236" t="s">
        <v>164</v>
      </c>
      <c r="M547" s="236" t="s">
        <v>138</v>
      </c>
      <c r="N547" s="255"/>
      <c r="O547" s="256">
        <v>0</v>
      </c>
      <c r="P547" s="235" t="s">
        <v>277</v>
      </c>
      <c r="Q547" s="236" t="s">
        <v>278</v>
      </c>
    </row>
    <row r="548" spans="2:17" x14ac:dyDescent="0.2">
      <c r="B548" s="236"/>
      <c r="C548" s="236" t="s">
        <v>135</v>
      </c>
      <c r="D548" s="241" t="s">
        <v>758</v>
      </c>
      <c r="E548" s="236" t="s">
        <v>136</v>
      </c>
      <c r="F548" s="236" t="s">
        <v>254</v>
      </c>
      <c r="G548" s="236" t="s">
        <v>472</v>
      </c>
      <c r="H548" s="236" t="s">
        <v>135</v>
      </c>
      <c r="I548" s="236" t="s">
        <v>473</v>
      </c>
      <c r="J548" s="236" t="s">
        <v>473</v>
      </c>
      <c r="K548" s="236" t="s">
        <v>474</v>
      </c>
      <c r="L548" s="236" t="s">
        <v>164</v>
      </c>
      <c r="M548" s="236" t="s">
        <v>138</v>
      </c>
      <c r="N548" s="255"/>
      <c r="O548" s="256">
        <v>0</v>
      </c>
      <c r="P548" s="235" t="s">
        <v>277</v>
      </c>
      <c r="Q548" s="236" t="s">
        <v>278</v>
      </c>
    </row>
    <row r="549" spans="2:17" x14ac:dyDescent="0.2">
      <c r="B549" s="236">
        <v>79</v>
      </c>
      <c r="C549" s="236" t="s">
        <v>135</v>
      </c>
      <c r="D549" s="238" t="s">
        <v>752</v>
      </c>
      <c r="E549" s="236" t="s">
        <v>136</v>
      </c>
      <c r="F549" s="236" t="s">
        <v>254</v>
      </c>
      <c r="G549" s="236" t="s">
        <v>475</v>
      </c>
      <c r="H549" s="236" t="s">
        <v>135</v>
      </c>
      <c r="I549" s="236" t="s">
        <v>476</v>
      </c>
      <c r="J549" s="236" t="s">
        <v>476</v>
      </c>
      <c r="K549" s="236" t="s">
        <v>477</v>
      </c>
      <c r="L549" s="236" t="s">
        <v>478</v>
      </c>
      <c r="M549" s="236" t="s">
        <v>138</v>
      </c>
      <c r="N549" s="255" t="e">
        <f t="shared" si="0"/>
        <v>#REF!</v>
      </c>
      <c r="O549" s="256">
        <v>0</v>
      </c>
      <c r="P549" s="235" t="s">
        <v>277</v>
      </c>
      <c r="Q549" s="236" t="s">
        <v>278</v>
      </c>
    </row>
    <row r="550" spans="2:17" x14ac:dyDescent="0.2">
      <c r="B550" s="236"/>
      <c r="C550" s="236" t="s">
        <v>135</v>
      </c>
      <c r="D550" s="241" t="s">
        <v>753</v>
      </c>
      <c r="E550" s="236" t="s">
        <v>136</v>
      </c>
      <c r="F550" s="236" t="s">
        <v>254</v>
      </c>
      <c r="G550" s="236" t="s">
        <v>475</v>
      </c>
      <c r="H550" s="236" t="s">
        <v>135</v>
      </c>
      <c r="I550" s="236" t="s">
        <v>476</v>
      </c>
      <c r="J550" s="236" t="s">
        <v>476</v>
      </c>
      <c r="K550" s="236" t="s">
        <v>477</v>
      </c>
      <c r="L550" s="236" t="s">
        <v>478</v>
      </c>
      <c r="M550" s="236" t="s">
        <v>138</v>
      </c>
      <c r="N550" s="273"/>
      <c r="O550" s="256">
        <v>0</v>
      </c>
      <c r="P550" s="235" t="s">
        <v>277</v>
      </c>
      <c r="Q550" s="236" t="s">
        <v>278</v>
      </c>
    </row>
    <row r="551" spans="2:17" x14ac:dyDescent="0.2">
      <c r="B551" s="236"/>
      <c r="C551" s="236" t="s">
        <v>135</v>
      </c>
      <c r="D551" s="241" t="s">
        <v>754</v>
      </c>
      <c r="E551" s="236" t="s">
        <v>136</v>
      </c>
      <c r="F551" s="236" t="s">
        <v>254</v>
      </c>
      <c r="G551" s="236" t="s">
        <v>475</v>
      </c>
      <c r="H551" s="236" t="s">
        <v>135</v>
      </c>
      <c r="I551" s="236" t="s">
        <v>476</v>
      </c>
      <c r="J551" s="236" t="s">
        <v>476</v>
      </c>
      <c r="K551" s="236" t="s">
        <v>477</v>
      </c>
      <c r="L551" s="236" t="s">
        <v>478</v>
      </c>
      <c r="M551" s="236" t="s">
        <v>138</v>
      </c>
      <c r="N551" s="273"/>
      <c r="O551" s="256">
        <v>0</v>
      </c>
      <c r="P551" s="235" t="s">
        <v>277</v>
      </c>
      <c r="Q551" s="236" t="s">
        <v>278</v>
      </c>
    </row>
    <row r="552" spans="2:17" x14ac:dyDescent="0.2">
      <c r="B552" s="236"/>
      <c r="C552" s="236" t="s">
        <v>135</v>
      </c>
      <c r="D552" s="241" t="s">
        <v>755</v>
      </c>
      <c r="E552" s="236" t="s">
        <v>136</v>
      </c>
      <c r="F552" s="236" t="s">
        <v>254</v>
      </c>
      <c r="G552" s="236" t="s">
        <v>475</v>
      </c>
      <c r="H552" s="236" t="s">
        <v>135</v>
      </c>
      <c r="I552" s="236" t="s">
        <v>476</v>
      </c>
      <c r="J552" s="236" t="s">
        <v>476</v>
      </c>
      <c r="K552" s="236" t="s">
        <v>477</v>
      </c>
      <c r="L552" s="236" t="s">
        <v>478</v>
      </c>
      <c r="M552" s="236" t="s">
        <v>138</v>
      </c>
      <c r="N552" s="273"/>
      <c r="O552" s="256">
        <v>0</v>
      </c>
      <c r="P552" s="235" t="s">
        <v>277</v>
      </c>
      <c r="Q552" s="236" t="s">
        <v>278</v>
      </c>
    </row>
    <row r="553" spans="2:17" x14ac:dyDescent="0.2">
      <c r="B553" s="236"/>
      <c r="C553" s="236" t="s">
        <v>135</v>
      </c>
      <c r="D553" s="241" t="s">
        <v>756</v>
      </c>
      <c r="E553" s="236" t="s">
        <v>136</v>
      </c>
      <c r="F553" s="236" t="s">
        <v>254</v>
      </c>
      <c r="G553" s="236" t="s">
        <v>475</v>
      </c>
      <c r="H553" s="236" t="s">
        <v>135</v>
      </c>
      <c r="I553" s="236" t="s">
        <v>476</v>
      </c>
      <c r="J553" s="236" t="s">
        <v>476</v>
      </c>
      <c r="K553" s="236" t="s">
        <v>477</v>
      </c>
      <c r="L553" s="236" t="s">
        <v>478</v>
      </c>
      <c r="M553" s="236" t="s">
        <v>138</v>
      </c>
      <c r="N553" s="273"/>
      <c r="O553" s="256">
        <v>0</v>
      </c>
      <c r="P553" s="235" t="s">
        <v>277</v>
      </c>
      <c r="Q553" s="236" t="s">
        <v>278</v>
      </c>
    </row>
    <row r="554" spans="2:17" x14ac:dyDescent="0.2">
      <c r="B554" s="236"/>
      <c r="C554" s="236" t="s">
        <v>135</v>
      </c>
      <c r="D554" s="241" t="s">
        <v>757</v>
      </c>
      <c r="E554" s="236" t="s">
        <v>136</v>
      </c>
      <c r="F554" s="236" t="s">
        <v>254</v>
      </c>
      <c r="G554" s="236" t="s">
        <v>475</v>
      </c>
      <c r="H554" s="236" t="s">
        <v>135</v>
      </c>
      <c r="I554" s="236" t="s">
        <v>476</v>
      </c>
      <c r="J554" s="236" t="s">
        <v>476</v>
      </c>
      <c r="K554" s="236" t="s">
        <v>477</v>
      </c>
      <c r="L554" s="236" t="s">
        <v>478</v>
      </c>
      <c r="M554" s="236" t="s">
        <v>138</v>
      </c>
      <c r="N554" s="273"/>
      <c r="O554" s="256">
        <v>3.5490792817205585E-3</v>
      </c>
      <c r="P554" s="235" t="s">
        <v>277</v>
      </c>
      <c r="Q554" s="236" t="s">
        <v>278</v>
      </c>
    </row>
    <row r="555" spans="2:17" x14ac:dyDescent="0.2">
      <c r="B555" s="236"/>
      <c r="C555" s="236" t="s">
        <v>135</v>
      </c>
      <c r="D555" s="241" t="s">
        <v>758</v>
      </c>
      <c r="E555" s="236" t="s">
        <v>136</v>
      </c>
      <c r="F555" s="236" t="s">
        <v>254</v>
      </c>
      <c r="G555" s="236" t="s">
        <v>475</v>
      </c>
      <c r="H555" s="236" t="s">
        <v>135</v>
      </c>
      <c r="I555" s="236" t="s">
        <v>476</v>
      </c>
      <c r="J555" s="236" t="s">
        <v>476</v>
      </c>
      <c r="K555" s="236" t="s">
        <v>477</v>
      </c>
      <c r="L555" s="236" t="s">
        <v>478</v>
      </c>
      <c r="M555" s="236" t="s">
        <v>138</v>
      </c>
      <c r="N555" s="273"/>
      <c r="O555" s="256">
        <v>0</v>
      </c>
      <c r="P555" s="235" t="s">
        <v>277</v>
      </c>
      <c r="Q555" s="236" t="s">
        <v>278</v>
      </c>
    </row>
    <row r="556" spans="2:17" x14ac:dyDescent="0.2">
      <c r="B556" s="236">
        <v>80</v>
      </c>
      <c r="C556" s="236" t="s">
        <v>135</v>
      </c>
      <c r="D556" s="238" t="s">
        <v>752</v>
      </c>
      <c r="E556" s="236" t="s">
        <v>136</v>
      </c>
      <c r="F556" s="236" t="s">
        <v>254</v>
      </c>
      <c r="G556" s="236" t="s">
        <v>475</v>
      </c>
      <c r="H556" s="236" t="s">
        <v>135</v>
      </c>
      <c r="I556" s="236" t="s">
        <v>479</v>
      </c>
      <c r="J556" s="236" t="s">
        <v>479</v>
      </c>
      <c r="K556" s="236" t="s">
        <v>334</v>
      </c>
      <c r="L556" s="236" t="s">
        <v>164</v>
      </c>
      <c r="M556" s="236" t="s">
        <v>138</v>
      </c>
      <c r="N556" s="273" t="e">
        <f t="shared" si="0"/>
        <v>#REF!</v>
      </c>
      <c r="O556" s="256">
        <v>0</v>
      </c>
      <c r="P556" s="235" t="s">
        <v>277</v>
      </c>
      <c r="Q556" s="236" t="s">
        <v>278</v>
      </c>
    </row>
    <row r="557" spans="2:17" x14ac:dyDescent="0.2">
      <c r="B557" s="236"/>
      <c r="C557" s="236" t="s">
        <v>135</v>
      </c>
      <c r="D557" s="241" t="s">
        <v>753</v>
      </c>
      <c r="E557" s="236" t="s">
        <v>136</v>
      </c>
      <c r="F557" s="236" t="s">
        <v>254</v>
      </c>
      <c r="G557" s="236" t="s">
        <v>475</v>
      </c>
      <c r="H557" s="236" t="s">
        <v>135</v>
      </c>
      <c r="I557" s="236" t="s">
        <v>479</v>
      </c>
      <c r="J557" s="236" t="s">
        <v>479</v>
      </c>
      <c r="K557" s="236" t="s">
        <v>334</v>
      </c>
      <c r="L557" s="236" t="s">
        <v>164</v>
      </c>
      <c r="M557" s="236" t="s">
        <v>138</v>
      </c>
      <c r="N557" s="273"/>
      <c r="O557" s="256">
        <v>0</v>
      </c>
      <c r="P557" s="235" t="s">
        <v>277</v>
      </c>
      <c r="Q557" s="236" t="s">
        <v>278</v>
      </c>
    </row>
    <row r="558" spans="2:17" x14ac:dyDescent="0.2">
      <c r="B558" s="236"/>
      <c r="C558" s="236" t="s">
        <v>135</v>
      </c>
      <c r="D558" s="241" t="s">
        <v>754</v>
      </c>
      <c r="E558" s="236" t="s">
        <v>136</v>
      </c>
      <c r="F558" s="236" t="s">
        <v>254</v>
      </c>
      <c r="G558" s="236" t="s">
        <v>475</v>
      </c>
      <c r="H558" s="236" t="s">
        <v>135</v>
      </c>
      <c r="I558" s="236" t="s">
        <v>479</v>
      </c>
      <c r="J558" s="236" t="s">
        <v>479</v>
      </c>
      <c r="K558" s="236" t="s">
        <v>334</v>
      </c>
      <c r="L558" s="236" t="s">
        <v>164</v>
      </c>
      <c r="M558" s="236" t="s">
        <v>138</v>
      </c>
      <c r="N558" s="273"/>
      <c r="O558" s="256">
        <v>0</v>
      </c>
      <c r="P558" s="235" t="s">
        <v>277</v>
      </c>
      <c r="Q558" s="236" t="s">
        <v>278</v>
      </c>
    </row>
    <row r="559" spans="2:17" x14ac:dyDescent="0.2">
      <c r="B559" s="236"/>
      <c r="C559" s="236" t="s">
        <v>135</v>
      </c>
      <c r="D559" s="241" t="s">
        <v>755</v>
      </c>
      <c r="E559" s="236" t="s">
        <v>136</v>
      </c>
      <c r="F559" s="236" t="s">
        <v>254</v>
      </c>
      <c r="G559" s="236" t="s">
        <v>475</v>
      </c>
      <c r="H559" s="236" t="s">
        <v>135</v>
      </c>
      <c r="I559" s="236" t="s">
        <v>479</v>
      </c>
      <c r="J559" s="236" t="s">
        <v>479</v>
      </c>
      <c r="K559" s="236" t="s">
        <v>334</v>
      </c>
      <c r="L559" s="236" t="s">
        <v>164</v>
      </c>
      <c r="M559" s="236" t="s">
        <v>138</v>
      </c>
      <c r="N559" s="273"/>
      <c r="O559" s="256">
        <v>0</v>
      </c>
      <c r="P559" s="235" t="s">
        <v>277</v>
      </c>
      <c r="Q559" s="236" t="s">
        <v>278</v>
      </c>
    </row>
    <row r="560" spans="2:17" x14ac:dyDescent="0.2">
      <c r="B560" s="236"/>
      <c r="C560" s="236" t="s">
        <v>135</v>
      </c>
      <c r="D560" s="241" t="s">
        <v>756</v>
      </c>
      <c r="E560" s="236" t="s">
        <v>136</v>
      </c>
      <c r="F560" s="236" t="s">
        <v>254</v>
      </c>
      <c r="G560" s="236" t="s">
        <v>475</v>
      </c>
      <c r="H560" s="236" t="s">
        <v>135</v>
      </c>
      <c r="I560" s="236" t="s">
        <v>479</v>
      </c>
      <c r="J560" s="236" t="s">
        <v>479</v>
      </c>
      <c r="K560" s="236" t="s">
        <v>334</v>
      </c>
      <c r="L560" s="236" t="s">
        <v>164</v>
      </c>
      <c r="M560" s="236" t="s">
        <v>138</v>
      </c>
      <c r="N560" s="273"/>
      <c r="O560" s="256">
        <v>2.3172124860677606E-3</v>
      </c>
      <c r="P560" s="235" t="s">
        <v>277</v>
      </c>
      <c r="Q560" s="236" t="s">
        <v>278</v>
      </c>
    </row>
    <row r="561" spans="2:17" x14ac:dyDescent="0.2">
      <c r="B561" s="236"/>
      <c r="C561" s="236" t="s">
        <v>135</v>
      </c>
      <c r="D561" s="241" t="s">
        <v>757</v>
      </c>
      <c r="E561" s="236" t="s">
        <v>136</v>
      </c>
      <c r="F561" s="236" t="s">
        <v>254</v>
      </c>
      <c r="G561" s="236" t="s">
        <v>475</v>
      </c>
      <c r="H561" s="236" t="s">
        <v>135</v>
      </c>
      <c r="I561" s="236" t="s">
        <v>479</v>
      </c>
      <c r="J561" s="236" t="s">
        <v>479</v>
      </c>
      <c r="K561" s="236" t="s">
        <v>334</v>
      </c>
      <c r="L561" s="236" t="s">
        <v>164</v>
      </c>
      <c r="M561" s="236" t="s">
        <v>138</v>
      </c>
      <c r="N561" s="273"/>
      <c r="O561" s="256">
        <v>0</v>
      </c>
      <c r="P561" s="235" t="s">
        <v>277</v>
      </c>
      <c r="Q561" s="236" t="s">
        <v>278</v>
      </c>
    </row>
    <row r="562" spans="2:17" x14ac:dyDescent="0.2">
      <c r="B562" s="236"/>
      <c r="C562" s="236" t="s">
        <v>135</v>
      </c>
      <c r="D562" s="241" t="s">
        <v>758</v>
      </c>
      <c r="E562" s="236" t="s">
        <v>136</v>
      </c>
      <c r="F562" s="236" t="s">
        <v>254</v>
      </c>
      <c r="G562" s="236" t="s">
        <v>475</v>
      </c>
      <c r="H562" s="236" t="s">
        <v>135</v>
      </c>
      <c r="I562" s="236" t="s">
        <v>479</v>
      </c>
      <c r="J562" s="236" t="s">
        <v>479</v>
      </c>
      <c r="K562" s="236" t="s">
        <v>334</v>
      </c>
      <c r="L562" s="236" t="s">
        <v>164</v>
      </c>
      <c r="M562" s="236" t="s">
        <v>138</v>
      </c>
      <c r="N562" s="273"/>
      <c r="O562" s="256">
        <v>5.3515364855865291E-2</v>
      </c>
      <c r="P562" s="235" t="s">
        <v>277</v>
      </c>
      <c r="Q562" s="236" t="s">
        <v>278</v>
      </c>
    </row>
    <row r="563" spans="2:17" x14ac:dyDescent="0.2">
      <c r="B563" s="232">
        <v>84</v>
      </c>
      <c r="C563" s="232" t="s">
        <v>135</v>
      </c>
      <c r="D563" s="232" t="s">
        <v>117</v>
      </c>
      <c r="E563" s="232" t="s">
        <v>136</v>
      </c>
      <c r="F563" s="232" t="s">
        <v>254</v>
      </c>
      <c r="G563" s="232" t="s">
        <v>480</v>
      </c>
      <c r="H563" s="232" t="s">
        <v>480</v>
      </c>
      <c r="I563" s="232" t="s">
        <v>480</v>
      </c>
      <c r="J563" s="232" t="s">
        <v>480</v>
      </c>
      <c r="K563" s="232" t="s">
        <v>480</v>
      </c>
      <c r="L563" s="232" t="s">
        <v>480</v>
      </c>
      <c r="M563" s="232" t="s">
        <v>138</v>
      </c>
      <c r="N563" s="233" t="e">
        <f>'RetailFoodservice - UnPacked'!I15</f>
        <v>#REF!</v>
      </c>
      <c r="O563" s="234"/>
      <c r="P563" s="232" t="s">
        <v>277</v>
      </c>
      <c r="Q563" s="232" t="s">
        <v>278</v>
      </c>
    </row>
    <row r="564" spans="2:17" x14ac:dyDescent="0.2">
      <c r="B564" s="236">
        <v>85</v>
      </c>
      <c r="C564" s="236" t="s">
        <v>135</v>
      </c>
      <c r="D564" s="238" t="s">
        <v>752</v>
      </c>
      <c r="E564" s="236" t="s">
        <v>159</v>
      </c>
      <c r="F564" s="236" t="s">
        <v>254</v>
      </c>
      <c r="G564" s="236" t="s">
        <v>481</v>
      </c>
      <c r="H564" s="236" t="s">
        <v>135</v>
      </c>
      <c r="I564" s="236" t="s">
        <v>482</v>
      </c>
      <c r="J564" s="236" t="s">
        <v>482</v>
      </c>
      <c r="K564" s="236" t="s">
        <v>483</v>
      </c>
      <c r="L564" s="236" t="s">
        <v>484</v>
      </c>
      <c r="M564" s="236" t="s">
        <v>138</v>
      </c>
      <c r="N564" s="239" t="e">
        <f>O606*$N$872</f>
        <v>#REF!</v>
      </c>
      <c r="O564" s="240">
        <v>0</v>
      </c>
      <c r="P564" s="235" t="s">
        <v>277</v>
      </c>
      <c r="Q564" s="236" t="s">
        <v>278</v>
      </c>
    </row>
    <row r="565" spans="2:17" x14ac:dyDescent="0.2">
      <c r="B565" s="236"/>
      <c r="C565" s="236" t="s">
        <v>135</v>
      </c>
      <c r="D565" s="241" t="s">
        <v>753</v>
      </c>
      <c r="E565" s="236" t="s">
        <v>159</v>
      </c>
      <c r="F565" s="236" t="s">
        <v>254</v>
      </c>
      <c r="G565" s="236" t="s">
        <v>481</v>
      </c>
      <c r="H565" s="236" t="s">
        <v>135</v>
      </c>
      <c r="I565" s="236" t="s">
        <v>482</v>
      </c>
      <c r="J565" s="236" t="s">
        <v>482</v>
      </c>
      <c r="K565" s="236" t="s">
        <v>483</v>
      </c>
      <c r="L565" s="236" t="s">
        <v>484</v>
      </c>
      <c r="M565" s="236" t="s">
        <v>138</v>
      </c>
      <c r="N565" s="239"/>
      <c r="O565" s="240">
        <v>0</v>
      </c>
      <c r="P565" s="235" t="s">
        <v>277</v>
      </c>
      <c r="Q565" s="236" t="s">
        <v>278</v>
      </c>
    </row>
    <row r="566" spans="2:17" x14ac:dyDescent="0.2">
      <c r="B566" s="236"/>
      <c r="C566" s="236" t="s">
        <v>135</v>
      </c>
      <c r="D566" s="241" t="s">
        <v>754</v>
      </c>
      <c r="E566" s="236" t="s">
        <v>159</v>
      </c>
      <c r="F566" s="236" t="s">
        <v>254</v>
      </c>
      <c r="G566" s="236" t="s">
        <v>481</v>
      </c>
      <c r="H566" s="236" t="s">
        <v>135</v>
      </c>
      <c r="I566" s="236" t="s">
        <v>482</v>
      </c>
      <c r="J566" s="236" t="s">
        <v>482</v>
      </c>
      <c r="K566" s="236" t="s">
        <v>483</v>
      </c>
      <c r="L566" s="236" t="s">
        <v>484</v>
      </c>
      <c r="M566" s="236" t="s">
        <v>138</v>
      </c>
      <c r="N566" s="239"/>
      <c r="O566" s="240">
        <v>0</v>
      </c>
      <c r="P566" s="235" t="s">
        <v>277</v>
      </c>
      <c r="Q566" s="236" t="s">
        <v>278</v>
      </c>
    </row>
    <row r="567" spans="2:17" x14ac:dyDescent="0.2">
      <c r="B567" s="236"/>
      <c r="C567" s="236" t="s">
        <v>135</v>
      </c>
      <c r="D567" s="241" t="s">
        <v>755</v>
      </c>
      <c r="E567" s="236" t="s">
        <v>159</v>
      </c>
      <c r="F567" s="236" t="s">
        <v>254</v>
      </c>
      <c r="G567" s="236" t="s">
        <v>481</v>
      </c>
      <c r="H567" s="236" t="s">
        <v>135</v>
      </c>
      <c r="I567" s="236" t="s">
        <v>482</v>
      </c>
      <c r="J567" s="236" t="s">
        <v>482</v>
      </c>
      <c r="K567" s="236" t="s">
        <v>483</v>
      </c>
      <c r="L567" s="236" t="s">
        <v>484</v>
      </c>
      <c r="M567" s="236" t="s">
        <v>138</v>
      </c>
      <c r="N567" s="239"/>
      <c r="O567" s="240">
        <v>0</v>
      </c>
      <c r="P567" s="235" t="s">
        <v>277</v>
      </c>
      <c r="Q567" s="236" t="s">
        <v>278</v>
      </c>
    </row>
    <row r="568" spans="2:17" x14ac:dyDescent="0.2">
      <c r="B568" s="236"/>
      <c r="C568" s="236" t="s">
        <v>135</v>
      </c>
      <c r="D568" s="241" t="s">
        <v>756</v>
      </c>
      <c r="E568" s="236" t="s">
        <v>159</v>
      </c>
      <c r="F568" s="236" t="s">
        <v>254</v>
      </c>
      <c r="G568" s="236" t="s">
        <v>481</v>
      </c>
      <c r="H568" s="236" t="s">
        <v>135</v>
      </c>
      <c r="I568" s="236" t="s">
        <v>482</v>
      </c>
      <c r="J568" s="236" t="s">
        <v>482</v>
      </c>
      <c r="K568" s="236" t="s">
        <v>483</v>
      </c>
      <c r="L568" s="236" t="s">
        <v>484</v>
      </c>
      <c r="M568" s="236" t="s">
        <v>138</v>
      </c>
      <c r="N568" s="239"/>
      <c r="O568" s="240">
        <v>0</v>
      </c>
      <c r="P568" s="235" t="s">
        <v>277</v>
      </c>
      <c r="Q568" s="236" t="s">
        <v>278</v>
      </c>
    </row>
    <row r="569" spans="2:17" x14ac:dyDescent="0.2">
      <c r="B569" s="236"/>
      <c r="C569" s="236" t="s">
        <v>135</v>
      </c>
      <c r="D569" s="241" t="s">
        <v>757</v>
      </c>
      <c r="E569" s="236" t="s">
        <v>159</v>
      </c>
      <c r="F569" s="236" t="s">
        <v>254</v>
      </c>
      <c r="G569" s="236" t="s">
        <v>481</v>
      </c>
      <c r="H569" s="236" t="s">
        <v>135</v>
      </c>
      <c r="I569" s="236" t="s">
        <v>482</v>
      </c>
      <c r="J569" s="236" t="s">
        <v>482</v>
      </c>
      <c r="K569" s="236" t="s">
        <v>483</v>
      </c>
      <c r="L569" s="236" t="s">
        <v>484</v>
      </c>
      <c r="M569" s="236" t="s">
        <v>138</v>
      </c>
      <c r="N569" s="239"/>
      <c r="O569" s="240">
        <v>1E-4</v>
      </c>
      <c r="P569" s="235" t="s">
        <v>277</v>
      </c>
      <c r="Q569" s="236" t="s">
        <v>278</v>
      </c>
    </row>
    <row r="570" spans="2:17" x14ac:dyDescent="0.2">
      <c r="B570" s="236"/>
      <c r="C570" s="236" t="s">
        <v>135</v>
      </c>
      <c r="D570" s="241" t="s">
        <v>758</v>
      </c>
      <c r="E570" s="236" t="s">
        <v>159</v>
      </c>
      <c r="F570" s="236" t="s">
        <v>254</v>
      </c>
      <c r="G570" s="236" t="s">
        <v>481</v>
      </c>
      <c r="H570" s="236" t="s">
        <v>135</v>
      </c>
      <c r="I570" s="236" t="s">
        <v>482</v>
      </c>
      <c r="J570" s="236" t="s">
        <v>482</v>
      </c>
      <c r="K570" s="236" t="s">
        <v>483</v>
      </c>
      <c r="L570" s="236" t="s">
        <v>484</v>
      </c>
      <c r="M570" s="236" t="s">
        <v>138</v>
      </c>
      <c r="N570" s="239"/>
      <c r="O570" s="240">
        <v>0</v>
      </c>
      <c r="P570" s="235" t="s">
        <v>277</v>
      </c>
      <c r="Q570" s="236" t="s">
        <v>278</v>
      </c>
    </row>
    <row r="571" spans="2:17" x14ac:dyDescent="0.2">
      <c r="B571" s="236">
        <v>86</v>
      </c>
      <c r="C571" s="236" t="s">
        <v>135</v>
      </c>
      <c r="D571" s="238" t="s">
        <v>752</v>
      </c>
      <c r="E571" s="236" t="s">
        <v>159</v>
      </c>
      <c r="F571" s="236" t="s">
        <v>254</v>
      </c>
      <c r="G571" s="236" t="s">
        <v>485</v>
      </c>
      <c r="H571" s="236" t="s">
        <v>135</v>
      </c>
      <c r="I571" s="236" t="s">
        <v>486</v>
      </c>
      <c r="J571" s="236" t="s">
        <v>486</v>
      </c>
      <c r="K571" s="236" t="s">
        <v>487</v>
      </c>
      <c r="L571" s="236" t="s">
        <v>488</v>
      </c>
      <c r="M571" s="236" t="s">
        <v>138</v>
      </c>
      <c r="N571" s="242" t="e">
        <f>#REF!*$N$872</f>
        <v>#REF!</v>
      </c>
      <c r="O571" s="240">
        <v>0</v>
      </c>
      <c r="P571" s="235" t="s">
        <v>277</v>
      </c>
      <c r="Q571" s="236" t="s">
        <v>278</v>
      </c>
    </row>
    <row r="572" spans="2:17" x14ac:dyDescent="0.2">
      <c r="B572" s="236"/>
      <c r="C572" s="236" t="s">
        <v>135</v>
      </c>
      <c r="D572" s="241" t="s">
        <v>753</v>
      </c>
      <c r="E572" s="236" t="s">
        <v>159</v>
      </c>
      <c r="F572" s="236" t="s">
        <v>254</v>
      </c>
      <c r="G572" s="236" t="s">
        <v>485</v>
      </c>
      <c r="H572" s="236" t="s">
        <v>135</v>
      </c>
      <c r="I572" s="236" t="s">
        <v>486</v>
      </c>
      <c r="J572" s="236" t="s">
        <v>486</v>
      </c>
      <c r="K572" s="236" t="s">
        <v>487</v>
      </c>
      <c r="L572" s="236" t="s">
        <v>488</v>
      </c>
      <c r="M572" s="236" t="s">
        <v>138</v>
      </c>
      <c r="N572" s="242"/>
      <c r="O572" s="240">
        <v>0</v>
      </c>
      <c r="P572" s="235" t="s">
        <v>277</v>
      </c>
      <c r="Q572" s="236" t="s">
        <v>278</v>
      </c>
    </row>
    <row r="573" spans="2:17" x14ac:dyDescent="0.2">
      <c r="B573" s="236"/>
      <c r="C573" s="236" t="s">
        <v>135</v>
      </c>
      <c r="D573" s="241" t="s">
        <v>754</v>
      </c>
      <c r="E573" s="236" t="s">
        <v>159</v>
      </c>
      <c r="F573" s="236" t="s">
        <v>254</v>
      </c>
      <c r="G573" s="236" t="s">
        <v>485</v>
      </c>
      <c r="H573" s="236" t="s">
        <v>135</v>
      </c>
      <c r="I573" s="236" t="s">
        <v>486</v>
      </c>
      <c r="J573" s="236" t="s">
        <v>486</v>
      </c>
      <c r="K573" s="236" t="s">
        <v>487</v>
      </c>
      <c r="L573" s="236" t="s">
        <v>488</v>
      </c>
      <c r="M573" s="236" t="s">
        <v>138</v>
      </c>
      <c r="N573" s="242"/>
      <c r="O573" s="240">
        <v>2.41E-2</v>
      </c>
      <c r="P573" s="235" t="s">
        <v>277</v>
      </c>
      <c r="Q573" s="236" t="s">
        <v>278</v>
      </c>
    </row>
    <row r="574" spans="2:17" x14ac:dyDescent="0.2">
      <c r="B574" s="236"/>
      <c r="C574" s="236" t="s">
        <v>135</v>
      </c>
      <c r="D574" s="241" t="s">
        <v>755</v>
      </c>
      <c r="E574" s="236" t="s">
        <v>159</v>
      </c>
      <c r="F574" s="236" t="s">
        <v>254</v>
      </c>
      <c r="G574" s="236" t="s">
        <v>485</v>
      </c>
      <c r="H574" s="236" t="s">
        <v>135</v>
      </c>
      <c r="I574" s="236" t="s">
        <v>486</v>
      </c>
      <c r="J574" s="236" t="s">
        <v>486</v>
      </c>
      <c r="K574" s="236" t="s">
        <v>487</v>
      </c>
      <c r="L574" s="236" t="s">
        <v>488</v>
      </c>
      <c r="M574" s="236" t="s">
        <v>138</v>
      </c>
      <c r="N574" s="242"/>
      <c r="O574" s="240">
        <v>0.31159999999999999</v>
      </c>
      <c r="P574" s="235" t="s">
        <v>277</v>
      </c>
      <c r="Q574" s="236" t="s">
        <v>278</v>
      </c>
    </row>
    <row r="575" spans="2:17" x14ac:dyDescent="0.2">
      <c r="B575" s="236"/>
      <c r="C575" s="236" t="s">
        <v>135</v>
      </c>
      <c r="D575" s="241" t="s">
        <v>756</v>
      </c>
      <c r="E575" s="236" t="s">
        <v>159</v>
      </c>
      <c r="F575" s="236" t="s">
        <v>254</v>
      </c>
      <c r="G575" s="236" t="s">
        <v>485</v>
      </c>
      <c r="H575" s="236" t="s">
        <v>135</v>
      </c>
      <c r="I575" s="236" t="s">
        <v>486</v>
      </c>
      <c r="J575" s="236" t="s">
        <v>486</v>
      </c>
      <c r="K575" s="236" t="s">
        <v>487</v>
      </c>
      <c r="L575" s="236" t="s">
        <v>488</v>
      </c>
      <c r="M575" s="236" t="s">
        <v>138</v>
      </c>
      <c r="N575" s="242"/>
      <c r="O575" s="240">
        <v>0</v>
      </c>
      <c r="P575" s="235" t="s">
        <v>277</v>
      </c>
      <c r="Q575" s="236" t="s">
        <v>278</v>
      </c>
    </row>
    <row r="576" spans="2:17" x14ac:dyDescent="0.2">
      <c r="B576" s="236"/>
      <c r="C576" s="236" t="s">
        <v>135</v>
      </c>
      <c r="D576" s="241" t="s">
        <v>757</v>
      </c>
      <c r="E576" s="236" t="s">
        <v>159</v>
      </c>
      <c r="F576" s="236" t="s">
        <v>254</v>
      </c>
      <c r="G576" s="236" t="s">
        <v>485</v>
      </c>
      <c r="H576" s="236" t="s">
        <v>135</v>
      </c>
      <c r="I576" s="236" t="s">
        <v>486</v>
      </c>
      <c r="J576" s="236" t="s">
        <v>486</v>
      </c>
      <c r="K576" s="236" t="s">
        <v>487</v>
      </c>
      <c r="L576" s="236" t="s">
        <v>488</v>
      </c>
      <c r="M576" s="236" t="s">
        <v>138</v>
      </c>
      <c r="N576" s="242"/>
      <c r="O576" s="240">
        <v>0</v>
      </c>
      <c r="P576" s="235" t="s">
        <v>277</v>
      </c>
      <c r="Q576" s="236" t="s">
        <v>278</v>
      </c>
    </row>
    <row r="577" spans="2:17" x14ac:dyDescent="0.2">
      <c r="B577" s="236"/>
      <c r="C577" s="236" t="s">
        <v>135</v>
      </c>
      <c r="D577" s="241" t="s">
        <v>758</v>
      </c>
      <c r="E577" s="236" t="s">
        <v>159</v>
      </c>
      <c r="F577" s="236" t="s">
        <v>254</v>
      </c>
      <c r="G577" s="236" t="s">
        <v>485</v>
      </c>
      <c r="H577" s="236" t="s">
        <v>135</v>
      </c>
      <c r="I577" s="236" t="s">
        <v>486</v>
      </c>
      <c r="J577" s="236" t="s">
        <v>486</v>
      </c>
      <c r="K577" s="236" t="s">
        <v>487</v>
      </c>
      <c r="L577" s="236" t="s">
        <v>488</v>
      </c>
      <c r="M577" s="236" t="s">
        <v>138</v>
      </c>
      <c r="N577" s="242"/>
      <c r="O577" s="240">
        <v>0</v>
      </c>
      <c r="P577" s="235" t="s">
        <v>277</v>
      </c>
      <c r="Q577" s="236" t="s">
        <v>278</v>
      </c>
    </row>
    <row r="578" spans="2:17" x14ac:dyDescent="0.2">
      <c r="B578" s="236">
        <v>87</v>
      </c>
      <c r="C578" s="236" t="s">
        <v>135</v>
      </c>
      <c r="D578" s="238" t="s">
        <v>752</v>
      </c>
      <c r="E578" s="236" t="s">
        <v>159</v>
      </c>
      <c r="F578" s="236" t="s">
        <v>254</v>
      </c>
      <c r="G578" s="236" t="s">
        <v>485</v>
      </c>
      <c r="H578" s="236" t="s">
        <v>135</v>
      </c>
      <c r="I578" s="236" t="s">
        <v>489</v>
      </c>
      <c r="J578" s="236" t="s">
        <v>489</v>
      </c>
      <c r="K578" s="236" t="s">
        <v>490</v>
      </c>
      <c r="L578" s="236" t="s">
        <v>488</v>
      </c>
      <c r="M578" s="236" t="s">
        <v>138</v>
      </c>
      <c r="N578" s="242" t="e">
        <f>O619*$N$872</f>
        <v>#REF!</v>
      </c>
      <c r="O578" s="240">
        <v>0</v>
      </c>
      <c r="P578" s="235" t="s">
        <v>277</v>
      </c>
      <c r="Q578" s="236" t="s">
        <v>278</v>
      </c>
    </row>
    <row r="579" spans="2:17" x14ac:dyDescent="0.2">
      <c r="B579" s="236"/>
      <c r="C579" s="236" t="s">
        <v>135</v>
      </c>
      <c r="D579" s="241" t="s">
        <v>753</v>
      </c>
      <c r="E579" s="236" t="s">
        <v>159</v>
      </c>
      <c r="F579" s="236" t="s">
        <v>254</v>
      </c>
      <c r="G579" s="236" t="s">
        <v>485</v>
      </c>
      <c r="H579" s="236" t="s">
        <v>135</v>
      </c>
      <c r="I579" s="236" t="s">
        <v>489</v>
      </c>
      <c r="J579" s="236" t="s">
        <v>489</v>
      </c>
      <c r="K579" s="236" t="s">
        <v>490</v>
      </c>
      <c r="L579" s="236" t="s">
        <v>488</v>
      </c>
      <c r="M579" s="236" t="s">
        <v>138</v>
      </c>
      <c r="N579" s="242"/>
      <c r="O579" s="240">
        <v>0</v>
      </c>
      <c r="P579" s="235" t="s">
        <v>277</v>
      </c>
      <c r="Q579" s="236" t="s">
        <v>278</v>
      </c>
    </row>
    <row r="580" spans="2:17" x14ac:dyDescent="0.2">
      <c r="B580" s="236"/>
      <c r="C580" s="236" t="s">
        <v>135</v>
      </c>
      <c r="D580" s="241" t="s">
        <v>754</v>
      </c>
      <c r="E580" s="236" t="s">
        <v>159</v>
      </c>
      <c r="F580" s="236" t="s">
        <v>254</v>
      </c>
      <c r="G580" s="236" t="s">
        <v>485</v>
      </c>
      <c r="H580" s="236" t="s">
        <v>135</v>
      </c>
      <c r="I580" s="236" t="s">
        <v>489</v>
      </c>
      <c r="J580" s="236" t="s">
        <v>489</v>
      </c>
      <c r="K580" s="236" t="s">
        <v>490</v>
      </c>
      <c r="L580" s="236" t="s">
        <v>488</v>
      </c>
      <c r="M580" s="236" t="s">
        <v>138</v>
      </c>
      <c r="N580" s="242"/>
      <c r="O580" s="240">
        <v>1.43E-2</v>
      </c>
      <c r="P580" s="235" t="s">
        <v>277</v>
      </c>
      <c r="Q580" s="236" t="s">
        <v>278</v>
      </c>
    </row>
    <row r="581" spans="2:17" x14ac:dyDescent="0.2">
      <c r="B581" s="236"/>
      <c r="C581" s="236" t="s">
        <v>135</v>
      </c>
      <c r="D581" s="241" t="s">
        <v>755</v>
      </c>
      <c r="E581" s="236" t="s">
        <v>159</v>
      </c>
      <c r="F581" s="236" t="s">
        <v>254</v>
      </c>
      <c r="G581" s="236" t="s">
        <v>485</v>
      </c>
      <c r="H581" s="236" t="s">
        <v>135</v>
      </c>
      <c r="I581" s="236" t="s">
        <v>489</v>
      </c>
      <c r="J581" s="236" t="s">
        <v>489</v>
      </c>
      <c r="K581" s="236" t="s">
        <v>490</v>
      </c>
      <c r="L581" s="236" t="s">
        <v>488</v>
      </c>
      <c r="M581" s="236" t="s">
        <v>138</v>
      </c>
      <c r="N581" s="242"/>
      <c r="O581" s="240">
        <v>3.4700000000000002E-2</v>
      </c>
      <c r="P581" s="235" t="s">
        <v>277</v>
      </c>
      <c r="Q581" s="236" t="s">
        <v>278</v>
      </c>
    </row>
    <row r="582" spans="2:17" x14ac:dyDescent="0.2">
      <c r="B582" s="236"/>
      <c r="C582" s="236" t="s">
        <v>135</v>
      </c>
      <c r="D582" s="241" t="s">
        <v>756</v>
      </c>
      <c r="E582" s="236" t="s">
        <v>159</v>
      </c>
      <c r="F582" s="236" t="s">
        <v>254</v>
      </c>
      <c r="G582" s="236" t="s">
        <v>485</v>
      </c>
      <c r="H582" s="236" t="s">
        <v>135</v>
      </c>
      <c r="I582" s="236" t="s">
        <v>489</v>
      </c>
      <c r="J582" s="236" t="s">
        <v>489</v>
      </c>
      <c r="K582" s="236" t="s">
        <v>490</v>
      </c>
      <c r="L582" s="236" t="s">
        <v>488</v>
      </c>
      <c r="M582" s="236" t="s">
        <v>138</v>
      </c>
      <c r="N582" s="242"/>
      <c r="O582" s="240">
        <v>0</v>
      </c>
      <c r="P582" s="235" t="s">
        <v>277</v>
      </c>
      <c r="Q582" s="236" t="s">
        <v>278</v>
      </c>
    </row>
    <row r="583" spans="2:17" x14ac:dyDescent="0.2">
      <c r="B583" s="236"/>
      <c r="C583" s="236" t="s">
        <v>135</v>
      </c>
      <c r="D583" s="241" t="s">
        <v>757</v>
      </c>
      <c r="E583" s="236" t="s">
        <v>159</v>
      </c>
      <c r="F583" s="236" t="s">
        <v>254</v>
      </c>
      <c r="G583" s="236" t="s">
        <v>485</v>
      </c>
      <c r="H583" s="236" t="s">
        <v>135</v>
      </c>
      <c r="I583" s="236" t="s">
        <v>489</v>
      </c>
      <c r="J583" s="236" t="s">
        <v>489</v>
      </c>
      <c r="K583" s="236" t="s">
        <v>490</v>
      </c>
      <c r="L583" s="236" t="s">
        <v>488</v>
      </c>
      <c r="M583" s="236" t="s">
        <v>138</v>
      </c>
      <c r="N583" s="242"/>
      <c r="O583" s="240">
        <v>0</v>
      </c>
      <c r="P583" s="235" t="s">
        <v>277</v>
      </c>
      <c r="Q583" s="236" t="s">
        <v>278</v>
      </c>
    </row>
    <row r="584" spans="2:17" x14ac:dyDescent="0.2">
      <c r="B584" s="236"/>
      <c r="C584" s="236" t="s">
        <v>135</v>
      </c>
      <c r="D584" s="241" t="s">
        <v>758</v>
      </c>
      <c r="E584" s="236" t="s">
        <v>159</v>
      </c>
      <c r="F584" s="236" t="s">
        <v>254</v>
      </c>
      <c r="G584" s="236" t="s">
        <v>485</v>
      </c>
      <c r="H584" s="236" t="s">
        <v>135</v>
      </c>
      <c r="I584" s="236" t="s">
        <v>489</v>
      </c>
      <c r="J584" s="236" t="s">
        <v>489</v>
      </c>
      <c r="K584" s="236" t="s">
        <v>490</v>
      </c>
      <c r="L584" s="236" t="s">
        <v>488</v>
      </c>
      <c r="M584" s="236" t="s">
        <v>138</v>
      </c>
      <c r="N584" s="242"/>
      <c r="O584" s="240">
        <v>0</v>
      </c>
      <c r="P584" s="235" t="s">
        <v>277</v>
      </c>
      <c r="Q584" s="236" t="s">
        <v>278</v>
      </c>
    </row>
    <row r="585" spans="2:17" x14ac:dyDescent="0.2">
      <c r="B585" s="236">
        <v>88</v>
      </c>
      <c r="C585" s="236" t="s">
        <v>135</v>
      </c>
      <c r="D585" s="238" t="s">
        <v>752</v>
      </c>
      <c r="E585" s="236" t="s">
        <v>159</v>
      </c>
      <c r="F585" s="236" t="s">
        <v>254</v>
      </c>
      <c r="G585" s="236" t="s">
        <v>485</v>
      </c>
      <c r="H585" s="236" t="s">
        <v>135</v>
      </c>
      <c r="I585" s="236" t="s">
        <v>491</v>
      </c>
      <c r="J585" s="236" t="s">
        <v>491</v>
      </c>
      <c r="K585" s="236" t="s">
        <v>492</v>
      </c>
      <c r="L585" s="236" t="s">
        <v>493</v>
      </c>
      <c r="M585" s="236" t="s">
        <v>138</v>
      </c>
      <c r="N585" s="242" t="e">
        <f>O625*$N$872</f>
        <v>#REF!</v>
      </c>
      <c r="O585" s="240">
        <v>0</v>
      </c>
      <c r="P585" s="235" t="s">
        <v>277</v>
      </c>
      <c r="Q585" s="236" t="s">
        <v>278</v>
      </c>
    </row>
    <row r="586" spans="2:17" x14ac:dyDescent="0.2">
      <c r="B586" s="236"/>
      <c r="C586" s="236" t="s">
        <v>135</v>
      </c>
      <c r="D586" s="241" t="s">
        <v>753</v>
      </c>
      <c r="E586" s="236" t="s">
        <v>159</v>
      </c>
      <c r="F586" s="236" t="s">
        <v>254</v>
      </c>
      <c r="G586" s="236" t="s">
        <v>485</v>
      </c>
      <c r="H586" s="236" t="s">
        <v>135</v>
      </c>
      <c r="I586" s="236" t="s">
        <v>491</v>
      </c>
      <c r="J586" s="236" t="s">
        <v>491</v>
      </c>
      <c r="K586" s="236" t="s">
        <v>492</v>
      </c>
      <c r="L586" s="236" t="s">
        <v>493</v>
      </c>
      <c r="M586" s="236" t="s">
        <v>138</v>
      </c>
      <c r="N586" s="242"/>
      <c r="O586" s="240">
        <v>1.4800000000000001E-2</v>
      </c>
      <c r="P586" s="235" t="s">
        <v>277</v>
      </c>
      <c r="Q586" s="236" t="s">
        <v>278</v>
      </c>
    </row>
    <row r="587" spans="2:17" x14ac:dyDescent="0.2">
      <c r="B587" s="236"/>
      <c r="C587" s="236" t="s">
        <v>135</v>
      </c>
      <c r="D587" s="241" t="s">
        <v>754</v>
      </c>
      <c r="E587" s="236" t="s">
        <v>159</v>
      </c>
      <c r="F587" s="236" t="s">
        <v>254</v>
      </c>
      <c r="G587" s="236" t="s">
        <v>485</v>
      </c>
      <c r="H587" s="236" t="s">
        <v>135</v>
      </c>
      <c r="I587" s="236" t="s">
        <v>491</v>
      </c>
      <c r="J587" s="236" t="s">
        <v>491</v>
      </c>
      <c r="K587" s="236" t="s">
        <v>492</v>
      </c>
      <c r="L587" s="236" t="s">
        <v>493</v>
      </c>
      <c r="M587" s="236" t="s">
        <v>138</v>
      </c>
      <c r="N587" s="242"/>
      <c r="O587" s="240">
        <v>3.3999999999999998E-3</v>
      </c>
      <c r="P587" s="235" t="s">
        <v>277</v>
      </c>
      <c r="Q587" s="236" t="s">
        <v>278</v>
      </c>
    </row>
    <row r="588" spans="2:17" x14ac:dyDescent="0.2">
      <c r="B588" s="236"/>
      <c r="C588" s="236" t="s">
        <v>135</v>
      </c>
      <c r="D588" s="241" t="s">
        <v>755</v>
      </c>
      <c r="E588" s="236" t="s">
        <v>159</v>
      </c>
      <c r="F588" s="236" t="s">
        <v>254</v>
      </c>
      <c r="G588" s="236" t="s">
        <v>485</v>
      </c>
      <c r="H588" s="236" t="s">
        <v>135</v>
      </c>
      <c r="I588" s="236" t="s">
        <v>491</v>
      </c>
      <c r="J588" s="236" t="s">
        <v>491</v>
      </c>
      <c r="K588" s="236" t="s">
        <v>492</v>
      </c>
      <c r="L588" s="236" t="s">
        <v>493</v>
      </c>
      <c r="M588" s="236" t="s">
        <v>138</v>
      </c>
      <c r="N588" s="242"/>
      <c r="O588" s="240">
        <v>0</v>
      </c>
      <c r="P588" s="235" t="s">
        <v>277</v>
      </c>
      <c r="Q588" s="236" t="s">
        <v>278</v>
      </c>
    </row>
    <row r="589" spans="2:17" x14ac:dyDescent="0.2">
      <c r="B589" s="236"/>
      <c r="C589" s="236" t="s">
        <v>135</v>
      </c>
      <c r="D589" s="241" t="s">
        <v>756</v>
      </c>
      <c r="E589" s="236" t="s">
        <v>159</v>
      </c>
      <c r="F589" s="236" t="s">
        <v>254</v>
      </c>
      <c r="G589" s="236" t="s">
        <v>485</v>
      </c>
      <c r="H589" s="236" t="s">
        <v>135</v>
      </c>
      <c r="I589" s="236" t="s">
        <v>491</v>
      </c>
      <c r="J589" s="236" t="s">
        <v>491</v>
      </c>
      <c r="K589" s="236" t="s">
        <v>492</v>
      </c>
      <c r="L589" s="236" t="s">
        <v>493</v>
      </c>
      <c r="M589" s="236" t="s">
        <v>138</v>
      </c>
      <c r="N589" s="242"/>
      <c r="O589" s="240">
        <v>6.4000000000000003E-3</v>
      </c>
      <c r="P589" s="235" t="s">
        <v>277</v>
      </c>
      <c r="Q589" s="236" t="s">
        <v>278</v>
      </c>
    </row>
    <row r="590" spans="2:17" x14ac:dyDescent="0.2">
      <c r="B590" s="236"/>
      <c r="C590" s="236" t="s">
        <v>135</v>
      </c>
      <c r="D590" s="241" t="s">
        <v>757</v>
      </c>
      <c r="E590" s="236" t="s">
        <v>159</v>
      </c>
      <c r="F590" s="236" t="s">
        <v>254</v>
      </c>
      <c r="G590" s="236" t="s">
        <v>485</v>
      </c>
      <c r="H590" s="236" t="s">
        <v>135</v>
      </c>
      <c r="I590" s="236" t="s">
        <v>491</v>
      </c>
      <c r="J590" s="236" t="s">
        <v>491</v>
      </c>
      <c r="K590" s="236" t="s">
        <v>492</v>
      </c>
      <c r="L590" s="236" t="s">
        <v>493</v>
      </c>
      <c r="M590" s="236" t="s">
        <v>138</v>
      </c>
      <c r="N590" s="242"/>
      <c r="O590" s="240">
        <v>1.5800000000000002E-2</v>
      </c>
      <c r="P590" s="235" t="s">
        <v>277</v>
      </c>
      <c r="Q590" s="236" t="s">
        <v>278</v>
      </c>
    </row>
    <row r="591" spans="2:17" x14ac:dyDescent="0.2">
      <c r="B591" s="236"/>
      <c r="C591" s="236" t="s">
        <v>135</v>
      </c>
      <c r="D591" s="241" t="s">
        <v>758</v>
      </c>
      <c r="E591" s="236" t="s">
        <v>159</v>
      </c>
      <c r="F591" s="236" t="s">
        <v>254</v>
      </c>
      <c r="G591" s="236" t="s">
        <v>485</v>
      </c>
      <c r="H591" s="236" t="s">
        <v>135</v>
      </c>
      <c r="I591" s="236" t="s">
        <v>491</v>
      </c>
      <c r="J591" s="236" t="s">
        <v>491</v>
      </c>
      <c r="K591" s="236" t="s">
        <v>492</v>
      </c>
      <c r="L591" s="236" t="s">
        <v>493</v>
      </c>
      <c r="M591" s="236" t="s">
        <v>138</v>
      </c>
      <c r="N591" s="242"/>
      <c r="O591" s="240">
        <v>0</v>
      </c>
      <c r="P591" s="235" t="s">
        <v>277</v>
      </c>
      <c r="Q591" s="236" t="s">
        <v>278</v>
      </c>
    </row>
    <row r="592" spans="2:17" x14ac:dyDescent="0.2">
      <c r="B592" s="236">
        <v>89</v>
      </c>
      <c r="C592" s="236" t="s">
        <v>135</v>
      </c>
      <c r="D592" s="238" t="s">
        <v>752</v>
      </c>
      <c r="E592" s="236" t="s">
        <v>159</v>
      </c>
      <c r="F592" s="236" t="s">
        <v>254</v>
      </c>
      <c r="G592" s="236" t="s">
        <v>494</v>
      </c>
      <c r="H592" s="236" t="s">
        <v>135</v>
      </c>
      <c r="I592" s="236" t="s">
        <v>495</v>
      </c>
      <c r="J592" s="236" t="s">
        <v>495</v>
      </c>
      <c r="K592" s="236" t="s">
        <v>496</v>
      </c>
      <c r="L592" s="236" t="s">
        <v>488</v>
      </c>
      <c r="M592" s="236" t="s">
        <v>138</v>
      </c>
      <c r="N592" s="242" t="e">
        <f>O631*$N$872</f>
        <v>#REF!</v>
      </c>
      <c r="O592" s="240">
        <v>0</v>
      </c>
      <c r="P592" s="235" t="s">
        <v>277</v>
      </c>
      <c r="Q592" s="236" t="s">
        <v>278</v>
      </c>
    </row>
    <row r="593" spans="2:17" x14ac:dyDescent="0.2">
      <c r="B593" s="236"/>
      <c r="C593" s="236" t="s">
        <v>135</v>
      </c>
      <c r="D593" s="241" t="s">
        <v>753</v>
      </c>
      <c r="E593" s="236" t="s">
        <v>159</v>
      </c>
      <c r="F593" s="236" t="s">
        <v>254</v>
      </c>
      <c r="G593" s="236" t="s">
        <v>494</v>
      </c>
      <c r="H593" s="236" t="s">
        <v>135</v>
      </c>
      <c r="I593" s="236" t="s">
        <v>495</v>
      </c>
      <c r="J593" s="236" t="s">
        <v>495</v>
      </c>
      <c r="K593" s="236" t="s">
        <v>496</v>
      </c>
      <c r="L593" s="236" t="s">
        <v>488</v>
      </c>
      <c r="M593" s="236" t="s">
        <v>138</v>
      </c>
      <c r="N593" s="242"/>
      <c r="O593" s="240">
        <v>0</v>
      </c>
      <c r="P593" s="235" t="s">
        <v>277</v>
      </c>
      <c r="Q593" s="236" t="s">
        <v>278</v>
      </c>
    </row>
    <row r="594" spans="2:17" x14ac:dyDescent="0.2">
      <c r="B594" s="236"/>
      <c r="C594" s="236" t="s">
        <v>135</v>
      </c>
      <c r="D594" s="241" t="s">
        <v>754</v>
      </c>
      <c r="E594" s="236" t="s">
        <v>159</v>
      </c>
      <c r="F594" s="236" t="s">
        <v>254</v>
      </c>
      <c r="G594" s="236" t="s">
        <v>494</v>
      </c>
      <c r="H594" s="236" t="s">
        <v>135</v>
      </c>
      <c r="I594" s="236" t="s">
        <v>495</v>
      </c>
      <c r="J594" s="236" t="s">
        <v>495</v>
      </c>
      <c r="K594" s="236" t="s">
        <v>496</v>
      </c>
      <c r="L594" s="236" t="s">
        <v>488</v>
      </c>
      <c r="M594" s="236" t="s">
        <v>138</v>
      </c>
      <c r="N594" s="242"/>
      <c r="O594" s="240">
        <v>5.1900000000000002E-2</v>
      </c>
      <c r="P594" s="235" t="s">
        <v>277</v>
      </c>
      <c r="Q594" s="236" t="s">
        <v>278</v>
      </c>
    </row>
    <row r="595" spans="2:17" x14ac:dyDescent="0.2">
      <c r="B595" s="236"/>
      <c r="C595" s="236" t="s">
        <v>135</v>
      </c>
      <c r="D595" s="241" t="s">
        <v>755</v>
      </c>
      <c r="E595" s="236" t="s">
        <v>159</v>
      </c>
      <c r="F595" s="236" t="s">
        <v>254</v>
      </c>
      <c r="G595" s="236" t="s">
        <v>494</v>
      </c>
      <c r="H595" s="236" t="s">
        <v>135</v>
      </c>
      <c r="I595" s="236" t="s">
        <v>495</v>
      </c>
      <c r="J595" s="236" t="s">
        <v>495</v>
      </c>
      <c r="K595" s="236" t="s">
        <v>496</v>
      </c>
      <c r="L595" s="236" t="s">
        <v>488</v>
      </c>
      <c r="M595" s="236" t="s">
        <v>138</v>
      </c>
      <c r="N595" s="242"/>
      <c r="O595" s="240">
        <v>0.2964</v>
      </c>
      <c r="P595" s="235" t="s">
        <v>277</v>
      </c>
      <c r="Q595" s="236" t="s">
        <v>278</v>
      </c>
    </row>
    <row r="596" spans="2:17" x14ac:dyDescent="0.2">
      <c r="B596" s="236"/>
      <c r="C596" s="236" t="s">
        <v>135</v>
      </c>
      <c r="D596" s="241" t="s">
        <v>756</v>
      </c>
      <c r="E596" s="236" t="s">
        <v>159</v>
      </c>
      <c r="F596" s="236" t="s">
        <v>254</v>
      </c>
      <c r="G596" s="236" t="s">
        <v>494</v>
      </c>
      <c r="H596" s="236" t="s">
        <v>135</v>
      </c>
      <c r="I596" s="236" t="s">
        <v>495</v>
      </c>
      <c r="J596" s="236" t="s">
        <v>495</v>
      </c>
      <c r="K596" s="236" t="s">
        <v>496</v>
      </c>
      <c r="L596" s="236" t="s">
        <v>488</v>
      </c>
      <c r="M596" s="236" t="s">
        <v>138</v>
      </c>
      <c r="N596" s="242"/>
      <c r="O596" s="240">
        <v>8.5000000000000006E-3</v>
      </c>
      <c r="P596" s="235" t="s">
        <v>277</v>
      </c>
      <c r="Q596" s="236" t="s">
        <v>278</v>
      </c>
    </row>
    <row r="597" spans="2:17" x14ac:dyDescent="0.2">
      <c r="B597" s="236"/>
      <c r="C597" s="236" t="s">
        <v>135</v>
      </c>
      <c r="D597" s="241" t="s">
        <v>757</v>
      </c>
      <c r="E597" s="236" t="s">
        <v>159</v>
      </c>
      <c r="F597" s="236" t="s">
        <v>254</v>
      </c>
      <c r="G597" s="236" t="s">
        <v>494</v>
      </c>
      <c r="H597" s="236" t="s">
        <v>135</v>
      </c>
      <c r="I597" s="236" t="s">
        <v>495</v>
      </c>
      <c r="J597" s="236" t="s">
        <v>495</v>
      </c>
      <c r="K597" s="236" t="s">
        <v>496</v>
      </c>
      <c r="L597" s="236" t="s">
        <v>488</v>
      </c>
      <c r="M597" s="236" t="s">
        <v>138</v>
      </c>
      <c r="N597" s="242"/>
      <c r="O597" s="240">
        <v>2.2000000000000001E-3</v>
      </c>
      <c r="P597" s="235" t="s">
        <v>277</v>
      </c>
      <c r="Q597" s="236" t="s">
        <v>278</v>
      </c>
    </row>
    <row r="598" spans="2:17" x14ac:dyDescent="0.2">
      <c r="B598" s="236"/>
      <c r="C598" s="236" t="s">
        <v>135</v>
      </c>
      <c r="D598" s="241" t="s">
        <v>758</v>
      </c>
      <c r="E598" s="236" t="s">
        <v>159</v>
      </c>
      <c r="F598" s="236" t="s">
        <v>254</v>
      </c>
      <c r="G598" s="236" t="s">
        <v>494</v>
      </c>
      <c r="H598" s="236" t="s">
        <v>135</v>
      </c>
      <c r="I598" s="236" t="s">
        <v>495</v>
      </c>
      <c r="J598" s="236" t="s">
        <v>495</v>
      </c>
      <c r="K598" s="236" t="s">
        <v>496</v>
      </c>
      <c r="L598" s="236" t="s">
        <v>488</v>
      </c>
      <c r="M598" s="236" t="s">
        <v>138</v>
      </c>
      <c r="N598" s="242"/>
      <c r="O598" s="240">
        <v>0</v>
      </c>
      <c r="P598" s="235" t="s">
        <v>277</v>
      </c>
      <c r="Q598" s="236" t="s">
        <v>278</v>
      </c>
    </row>
    <row r="599" spans="2:17" x14ac:dyDescent="0.2">
      <c r="B599" s="236">
        <v>90</v>
      </c>
      <c r="C599" s="236" t="s">
        <v>135</v>
      </c>
      <c r="D599" s="238" t="s">
        <v>752</v>
      </c>
      <c r="E599" s="236" t="s">
        <v>159</v>
      </c>
      <c r="F599" s="236" t="s">
        <v>254</v>
      </c>
      <c r="G599" s="236" t="s">
        <v>494</v>
      </c>
      <c r="H599" s="236" t="s">
        <v>135</v>
      </c>
      <c r="I599" s="236" t="s">
        <v>497</v>
      </c>
      <c r="J599" s="236" t="s">
        <v>497</v>
      </c>
      <c r="K599" s="236" t="s">
        <v>498</v>
      </c>
      <c r="L599" s="236" t="s">
        <v>498</v>
      </c>
      <c r="M599" s="236" t="s">
        <v>138</v>
      </c>
      <c r="N599" s="242" t="e">
        <f>O637*$N$872</f>
        <v>#REF!</v>
      </c>
      <c r="O599" s="240">
        <v>0</v>
      </c>
      <c r="P599" s="235" t="s">
        <v>277</v>
      </c>
      <c r="Q599" s="236" t="s">
        <v>278</v>
      </c>
    </row>
    <row r="600" spans="2:17" x14ac:dyDescent="0.2">
      <c r="B600" s="236"/>
      <c r="C600" s="236" t="s">
        <v>135</v>
      </c>
      <c r="D600" s="241" t="s">
        <v>753</v>
      </c>
      <c r="E600" s="236" t="s">
        <v>159</v>
      </c>
      <c r="F600" s="236" t="s">
        <v>254</v>
      </c>
      <c r="G600" s="236" t="s">
        <v>494</v>
      </c>
      <c r="H600" s="236" t="s">
        <v>135</v>
      </c>
      <c r="I600" s="236" t="s">
        <v>497</v>
      </c>
      <c r="J600" s="236" t="s">
        <v>497</v>
      </c>
      <c r="K600" s="236" t="s">
        <v>498</v>
      </c>
      <c r="L600" s="236" t="s">
        <v>498</v>
      </c>
      <c r="M600" s="236" t="s">
        <v>138</v>
      </c>
      <c r="N600" s="242"/>
      <c r="O600" s="240">
        <v>0</v>
      </c>
      <c r="P600" s="235" t="s">
        <v>277</v>
      </c>
      <c r="Q600" s="236" t="s">
        <v>278</v>
      </c>
    </row>
    <row r="601" spans="2:17" x14ac:dyDescent="0.2">
      <c r="B601" s="236"/>
      <c r="C601" s="236" t="s">
        <v>135</v>
      </c>
      <c r="D601" s="241" t="s">
        <v>754</v>
      </c>
      <c r="E601" s="236" t="s">
        <v>159</v>
      </c>
      <c r="F601" s="236" t="s">
        <v>254</v>
      </c>
      <c r="G601" s="236" t="s">
        <v>494</v>
      </c>
      <c r="H601" s="236" t="s">
        <v>135</v>
      </c>
      <c r="I601" s="236" t="s">
        <v>497</v>
      </c>
      <c r="J601" s="236" t="s">
        <v>497</v>
      </c>
      <c r="K601" s="236" t="s">
        <v>498</v>
      </c>
      <c r="L601" s="236" t="s">
        <v>498</v>
      </c>
      <c r="M601" s="236" t="s">
        <v>138</v>
      </c>
      <c r="N601" s="242"/>
      <c r="O601" s="240">
        <v>6.9999999999999999E-4</v>
      </c>
      <c r="P601" s="235" t="s">
        <v>277</v>
      </c>
      <c r="Q601" s="236" t="s">
        <v>278</v>
      </c>
    </row>
    <row r="602" spans="2:17" x14ac:dyDescent="0.2">
      <c r="B602" s="236"/>
      <c r="C602" s="236" t="s">
        <v>135</v>
      </c>
      <c r="D602" s="241" t="s">
        <v>755</v>
      </c>
      <c r="E602" s="236" t="s">
        <v>159</v>
      </c>
      <c r="F602" s="236" t="s">
        <v>254</v>
      </c>
      <c r="G602" s="236" t="s">
        <v>494</v>
      </c>
      <c r="H602" s="236" t="s">
        <v>135</v>
      </c>
      <c r="I602" s="236" t="s">
        <v>497</v>
      </c>
      <c r="J602" s="236" t="s">
        <v>497</v>
      </c>
      <c r="K602" s="236" t="s">
        <v>498</v>
      </c>
      <c r="L602" s="236" t="s">
        <v>498</v>
      </c>
      <c r="M602" s="236" t="s">
        <v>138</v>
      </c>
      <c r="N602" s="242"/>
      <c r="O602" s="240">
        <v>6.3200000000000006E-2</v>
      </c>
      <c r="P602" s="235" t="s">
        <v>277</v>
      </c>
      <c r="Q602" s="236" t="s">
        <v>278</v>
      </c>
    </row>
    <row r="603" spans="2:17" x14ac:dyDescent="0.2">
      <c r="B603" s="236"/>
      <c r="C603" s="236" t="s">
        <v>135</v>
      </c>
      <c r="D603" s="241" t="s">
        <v>756</v>
      </c>
      <c r="E603" s="236" t="s">
        <v>159</v>
      </c>
      <c r="F603" s="236" t="s">
        <v>254</v>
      </c>
      <c r="G603" s="236" t="s">
        <v>494</v>
      </c>
      <c r="H603" s="236" t="s">
        <v>135</v>
      </c>
      <c r="I603" s="236" t="s">
        <v>497</v>
      </c>
      <c r="J603" s="236" t="s">
        <v>497</v>
      </c>
      <c r="K603" s="236" t="s">
        <v>498</v>
      </c>
      <c r="L603" s="236" t="s">
        <v>498</v>
      </c>
      <c r="M603" s="236" t="s">
        <v>138</v>
      </c>
      <c r="N603" s="242"/>
      <c r="O603" s="240">
        <v>0</v>
      </c>
      <c r="P603" s="235" t="s">
        <v>277</v>
      </c>
      <c r="Q603" s="236" t="s">
        <v>278</v>
      </c>
    </row>
    <row r="604" spans="2:17" x14ac:dyDescent="0.2">
      <c r="B604" s="236"/>
      <c r="C604" s="236" t="s">
        <v>135</v>
      </c>
      <c r="D604" s="241" t="s">
        <v>757</v>
      </c>
      <c r="E604" s="236" t="s">
        <v>159</v>
      </c>
      <c r="F604" s="236" t="s">
        <v>254</v>
      </c>
      <c r="G604" s="236" t="s">
        <v>494</v>
      </c>
      <c r="H604" s="236" t="s">
        <v>135</v>
      </c>
      <c r="I604" s="236" t="s">
        <v>497</v>
      </c>
      <c r="J604" s="236" t="s">
        <v>497</v>
      </c>
      <c r="K604" s="236" t="s">
        <v>498</v>
      </c>
      <c r="L604" s="236" t="s">
        <v>498</v>
      </c>
      <c r="M604" s="236" t="s">
        <v>138</v>
      </c>
      <c r="N604" s="242"/>
      <c r="O604" s="240">
        <v>0</v>
      </c>
      <c r="P604" s="235" t="s">
        <v>277</v>
      </c>
      <c r="Q604" s="236" t="s">
        <v>278</v>
      </c>
    </row>
    <row r="605" spans="2:17" x14ac:dyDescent="0.2">
      <c r="B605" s="236"/>
      <c r="C605" s="236" t="s">
        <v>135</v>
      </c>
      <c r="D605" s="241" t="s">
        <v>758</v>
      </c>
      <c r="E605" s="236" t="s">
        <v>159</v>
      </c>
      <c r="F605" s="236" t="s">
        <v>254</v>
      </c>
      <c r="G605" s="236" t="s">
        <v>494</v>
      </c>
      <c r="H605" s="236" t="s">
        <v>135</v>
      </c>
      <c r="I605" s="236" t="s">
        <v>497</v>
      </c>
      <c r="J605" s="236" t="s">
        <v>497</v>
      </c>
      <c r="K605" s="236" t="s">
        <v>498</v>
      </c>
      <c r="L605" s="236" t="s">
        <v>498</v>
      </c>
      <c r="M605" s="236" t="s">
        <v>138</v>
      </c>
      <c r="N605" s="242"/>
      <c r="O605" s="240">
        <v>0</v>
      </c>
      <c r="P605" s="235" t="s">
        <v>277</v>
      </c>
      <c r="Q605" s="236" t="s">
        <v>278</v>
      </c>
    </row>
    <row r="606" spans="2:17" x14ac:dyDescent="0.2">
      <c r="B606" s="236">
        <v>91</v>
      </c>
      <c r="C606" s="236" t="s">
        <v>135</v>
      </c>
      <c r="D606" s="238" t="s">
        <v>752</v>
      </c>
      <c r="E606" s="236" t="s">
        <v>159</v>
      </c>
      <c r="F606" s="236" t="s">
        <v>254</v>
      </c>
      <c r="G606" s="236" t="s">
        <v>494</v>
      </c>
      <c r="H606" s="236" t="s">
        <v>135</v>
      </c>
      <c r="I606" s="236" t="s">
        <v>499</v>
      </c>
      <c r="J606" s="236" t="s">
        <v>499</v>
      </c>
      <c r="K606" s="236" t="s">
        <v>500</v>
      </c>
      <c r="L606" s="236" t="s">
        <v>488</v>
      </c>
      <c r="M606" s="236" t="s">
        <v>138</v>
      </c>
      <c r="N606" s="242" t="e">
        <f>O643*$N$872</f>
        <v>#REF!</v>
      </c>
      <c r="O606" s="240">
        <v>0</v>
      </c>
      <c r="P606" s="235" t="s">
        <v>277</v>
      </c>
      <c r="Q606" s="236" t="s">
        <v>278</v>
      </c>
    </row>
    <row r="607" spans="2:17" x14ac:dyDescent="0.2">
      <c r="B607" s="236"/>
      <c r="C607" s="236" t="s">
        <v>135</v>
      </c>
      <c r="D607" s="241" t="s">
        <v>753</v>
      </c>
      <c r="E607" s="236" t="s">
        <v>159</v>
      </c>
      <c r="F607" s="236" t="s">
        <v>254</v>
      </c>
      <c r="G607" s="236" t="s">
        <v>494</v>
      </c>
      <c r="H607" s="236" t="s">
        <v>135</v>
      </c>
      <c r="I607" s="236" t="s">
        <v>499</v>
      </c>
      <c r="J607" s="236" t="s">
        <v>499</v>
      </c>
      <c r="K607" s="236" t="s">
        <v>500</v>
      </c>
      <c r="L607" s="236" t="s">
        <v>488</v>
      </c>
      <c r="M607" s="236" t="s">
        <v>138</v>
      </c>
      <c r="N607" s="242"/>
      <c r="O607" s="240">
        <v>0.42649999999999999</v>
      </c>
      <c r="P607" s="235" t="s">
        <v>277</v>
      </c>
      <c r="Q607" s="236" t="s">
        <v>278</v>
      </c>
    </row>
    <row r="608" spans="2:17" x14ac:dyDescent="0.2">
      <c r="B608" s="236"/>
      <c r="C608" s="236" t="s">
        <v>135</v>
      </c>
      <c r="D608" s="241" t="s">
        <v>754</v>
      </c>
      <c r="E608" s="236" t="s">
        <v>159</v>
      </c>
      <c r="F608" s="236" t="s">
        <v>254</v>
      </c>
      <c r="G608" s="236" t="s">
        <v>494</v>
      </c>
      <c r="H608" s="236" t="s">
        <v>135</v>
      </c>
      <c r="I608" s="236" t="s">
        <v>499</v>
      </c>
      <c r="J608" s="236" t="s">
        <v>499</v>
      </c>
      <c r="K608" s="236" t="s">
        <v>500</v>
      </c>
      <c r="L608" s="236" t="s">
        <v>488</v>
      </c>
      <c r="M608" s="236" t="s">
        <v>138</v>
      </c>
      <c r="N608" s="242"/>
      <c r="O608" s="240">
        <v>9.5699999999999993E-2</v>
      </c>
      <c r="P608" s="235" t="s">
        <v>277</v>
      </c>
      <c r="Q608" s="236" t="s">
        <v>278</v>
      </c>
    </row>
    <row r="609" spans="2:17" x14ac:dyDescent="0.2">
      <c r="B609" s="236"/>
      <c r="C609" s="236" t="s">
        <v>135</v>
      </c>
      <c r="D609" s="241" t="s">
        <v>755</v>
      </c>
      <c r="E609" s="236" t="s">
        <v>159</v>
      </c>
      <c r="F609" s="236" t="s">
        <v>254</v>
      </c>
      <c r="G609" s="236" t="s">
        <v>494</v>
      </c>
      <c r="H609" s="236" t="s">
        <v>135</v>
      </c>
      <c r="I609" s="236" t="s">
        <v>499</v>
      </c>
      <c r="J609" s="236" t="s">
        <v>499</v>
      </c>
      <c r="K609" s="236" t="s">
        <v>500</v>
      </c>
      <c r="L609" s="236" t="s">
        <v>488</v>
      </c>
      <c r="M609" s="236" t="s">
        <v>138</v>
      </c>
      <c r="N609" s="242"/>
      <c r="O609" s="240">
        <v>2.8E-3</v>
      </c>
      <c r="P609" s="235" t="s">
        <v>277</v>
      </c>
      <c r="Q609" s="236" t="s">
        <v>278</v>
      </c>
    </row>
    <row r="610" spans="2:17" x14ac:dyDescent="0.2">
      <c r="B610" s="236"/>
      <c r="C610" s="236" t="s">
        <v>135</v>
      </c>
      <c r="D610" s="241" t="s">
        <v>756</v>
      </c>
      <c r="E610" s="236" t="s">
        <v>159</v>
      </c>
      <c r="F610" s="236" t="s">
        <v>254</v>
      </c>
      <c r="G610" s="236" t="s">
        <v>494</v>
      </c>
      <c r="H610" s="236" t="s">
        <v>135</v>
      </c>
      <c r="I610" s="236" t="s">
        <v>499</v>
      </c>
      <c r="J610" s="236" t="s">
        <v>499</v>
      </c>
      <c r="K610" s="236" t="s">
        <v>500</v>
      </c>
      <c r="L610" s="236" t="s">
        <v>488</v>
      </c>
      <c r="M610" s="236" t="s">
        <v>138</v>
      </c>
      <c r="N610" s="242"/>
      <c r="O610" s="240">
        <v>0</v>
      </c>
      <c r="P610" s="235" t="s">
        <v>277</v>
      </c>
      <c r="Q610" s="236" t="s">
        <v>278</v>
      </c>
    </row>
    <row r="611" spans="2:17" x14ac:dyDescent="0.2">
      <c r="B611" s="236"/>
      <c r="C611" s="236" t="s">
        <v>135</v>
      </c>
      <c r="D611" s="241" t="s">
        <v>757</v>
      </c>
      <c r="E611" s="236" t="s">
        <v>159</v>
      </c>
      <c r="F611" s="236" t="s">
        <v>254</v>
      </c>
      <c r="G611" s="236" t="s">
        <v>494</v>
      </c>
      <c r="H611" s="236" t="s">
        <v>135</v>
      </c>
      <c r="I611" s="236" t="s">
        <v>499</v>
      </c>
      <c r="J611" s="236" t="s">
        <v>499</v>
      </c>
      <c r="K611" s="236" t="s">
        <v>500</v>
      </c>
      <c r="L611" s="236" t="s">
        <v>488</v>
      </c>
      <c r="M611" s="236" t="s">
        <v>138</v>
      </c>
      <c r="N611" s="242"/>
      <c r="O611" s="240">
        <v>5.5999999999999999E-3</v>
      </c>
      <c r="P611" s="235" t="s">
        <v>277</v>
      </c>
      <c r="Q611" s="236" t="s">
        <v>278</v>
      </c>
    </row>
    <row r="612" spans="2:17" x14ac:dyDescent="0.2">
      <c r="B612" s="236"/>
      <c r="C612" s="236" t="s">
        <v>135</v>
      </c>
      <c r="D612" s="241" t="s">
        <v>758</v>
      </c>
      <c r="E612" s="236" t="s">
        <v>159</v>
      </c>
      <c r="F612" s="236" t="s">
        <v>254</v>
      </c>
      <c r="G612" s="236" t="s">
        <v>494</v>
      </c>
      <c r="H612" s="236" t="s">
        <v>135</v>
      </c>
      <c r="I612" s="236" t="s">
        <v>499</v>
      </c>
      <c r="J612" s="236" t="s">
        <v>499</v>
      </c>
      <c r="K612" s="236" t="s">
        <v>500</v>
      </c>
      <c r="L612" s="236" t="s">
        <v>488</v>
      </c>
      <c r="M612" s="236" t="s">
        <v>138</v>
      </c>
      <c r="N612" s="242"/>
      <c r="O612" s="240">
        <v>2.3900000000000001E-2</v>
      </c>
      <c r="P612" s="235" t="s">
        <v>277</v>
      </c>
      <c r="Q612" s="236" t="s">
        <v>278</v>
      </c>
    </row>
    <row r="613" spans="2:17" x14ac:dyDescent="0.2">
      <c r="B613" s="236">
        <v>92</v>
      </c>
      <c r="C613" s="236" t="s">
        <v>135</v>
      </c>
      <c r="D613" s="238" t="s">
        <v>752</v>
      </c>
      <c r="E613" s="236" t="s">
        <v>159</v>
      </c>
      <c r="F613" s="236" t="s">
        <v>254</v>
      </c>
      <c r="G613" s="236" t="s">
        <v>501</v>
      </c>
      <c r="H613" s="236" t="s">
        <v>135</v>
      </c>
      <c r="I613" s="236" t="s">
        <v>502</v>
      </c>
      <c r="J613" s="236" t="s">
        <v>502</v>
      </c>
      <c r="K613" s="236" t="s">
        <v>503</v>
      </c>
      <c r="L613" s="236" t="s">
        <v>493</v>
      </c>
      <c r="M613" s="236" t="s">
        <v>138</v>
      </c>
      <c r="N613" s="242" t="e">
        <f>O649*$N$872</f>
        <v>#REF!</v>
      </c>
      <c r="O613" s="240">
        <v>0</v>
      </c>
      <c r="P613" s="235" t="s">
        <v>277</v>
      </c>
      <c r="Q613" s="236" t="s">
        <v>278</v>
      </c>
    </row>
    <row r="614" spans="2:17" x14ac:dyDescent="0.2">
      <c r="B614" s="236"/>
      <c r="C614" s="236" t="s">
        <v>135</v>
      </c>
      <c r="D614" s="241" t="s">
        <v>753</v>
      </c>
      <c r="E614" s="236" t="s">
        <v>159</v>
      </c>
      <c r="F614" s="236" t="s">
        <v>254</v>
      </c>
      <c r="G614" s="236" t="s">
        <v>501</v>
      </c>
      <c r="H614" s="236" t="s">
        <v>135</v>
      </c>
      <c r="I614" s="236" t="s">
        <v>502</v>
      </c>
      <c r="J614" s="236" t="s">
        <v>502</v>
      </c>
      <c r="K614" s="236" t="s">
        <v>503</v>
      </c>
      <c r="L614" s="236" t="s">
        <v>493</v>
      </c>
      <c r="M614" s="236" t="s">
        <v>138</v>
      </c>
      <c r="N614" s="242"/>
      <c r="O614" s="240">
        <v>0</v>
      </c>
      <c r="P614" s="235" t="s">
        <v>277</v>
      </c>
      <c r="Q614" s="236" t="s">
        <v>278</v>
      </c>
    </row>
    <row r="615" spans="2:17" x14ac:dyDescent="0.2">
      <c r="B615" s="236"/>
      <c r="C615" s="236" t="s">
        <v>135</v>
      </c>
      <c r="D615" s="241" t="s">
        <v>754</v>
      </c>
      <c r="E615" s="236" t="s">
        <v>159</v>
      </c>
      <c r="F615" s="236" t="s">
        <v>254</v>
      </c>
      <c r="G615" s="236" t="s">
        <v>501</v>
      </c>
      <c r="H615" s="236" t="s">
        <v>135</v>
      </c>
      <c r="I615" s="236" t="s">
        <v>502</v>
      </c>
      <c r="J615" s="236" t="s">
        <v>502</v>
      </c>
      <c r="K615" s="236" t="s">
        <v>503</v>
      </c>
      <c r="L615" s="236" t="s">
        <v>493</v>
      </c>
      <c r="M615" s="236" t="s">
        <v>138</v>
      </c>
      <c r="N615" s="242"/>
      <c r="O615" s="240">
        <v>0</v>
      </c>
      <c r="P615" s="235" t="s">
        <v>277</v>
      </c>
      <c r="Q615" s="236" t="s">
        <v>278</v>
      </c>
    </row>
    <row r="616" spans="2:17" x14ac:dyDescent="0.2">
      <c r="B616" s="236"/>
      <c r="C616" s="236" t="s">
        <v>135</v>
      </c>
      <c r="D616" s="241" t="s">
        <v>755</v>
      </c>
      <c r="E616" s="236" t="s">
        <v>159</v>
      </c>
      <c r="F616" s="236" t="s">
        <v>254</v>
      </c>
      <c r="G616" s="236" t="s">
        <v>501</v>
      </c>
      <c r="H616" s="236" t="s">
        <v>135</v>
      </c>
      <c r="I616" s="236" t="s">
        <v>502</v>
      </c>
      <c r="J616" s="236" t="s">
        <v>502</v>
      </c>
      <c r="K616" s="236" t="s">
        <v>503</v>
      </c>
      <c r="L616" s="236" t="s">
        <v>493</v>
      </c>
      <c r="M616" s="236" t="s">
        <v>138</v>
      </c>
      <c r="N616" s="242"/>
      <c r="O616" s="240">
        <v>0</v>
      </c>
      <c r="P616" s="235" t="s">
        <v>277</v>
      </c>
      <c r="Q616" s="236" t="s">
        <v>278</v>
      </c>
    </row>
    <row r="617" spans="2:17" x14ac:dyDescent="0.2">
      <c r="B617" s="236"/>
      <c r="C617" s="236" t="s">
        <v>135</v>
      </c>
      <c r="D617" s="241" t="s">
        <v>756</v>
      </c>
      <c r="E617" s="236" t="s">
        <v>159</v>
      </c>
      <c r="F617" s="236" t="s">
        <v>254</v>
      </c>
      <c r="G617" s="236" t="s">
        <v>501</v>
      </c>
      <c r="H617" s="236" t="s">
        <v>135</v>
      </c>
      <c r="I617" s="236" t="s">
        <v>502</v>
      </c>
      <c r="J617" s="236" t="s">
        <v>502</v>
      </c>
      <c r="K617" s="236" t="s">
        <v>503</v>
      </c>
      <c r="L617" s="236" t="s">
        <v>493</v>
      </c>
      <c r="M617" s="236" t="s">
        <v>138</v>
      </c>
      <c r="N617" s="242"/>
      <c r="O617" s="240">
        <v>6.9999999999999999E-4</v>
      </c>
      <c r="P617" s="235" t="s">
        <v>277</v>
      </c>
      <c r="Q617" s="236" t="s">
        <v>278</v>
      </c>
    </row>
    <row r="618" spans="2:17" x14ac:dyDescent="0.2">
      <c r="B618" s="236"/>
      <c r="C618" s="236" t="s">
        <v>135</v>
      </c>
      <c r="D618" s="241" t="s">
        <v>757</v>
      </c>
      <c r="E618" s="236" t="s">
        <v>159</v>
      </c>
      <c r="F618" s="236" t="s">
        <v>254</v>
      </c>
      <c r="G618" s="236" t="s">
        <v>501</v>
      </c>
      <c r="H618" s="236" t="s">
        <v>135</v>
      </c>
      <c r="I618" s="236" t="s">
        <v>502</v>
      </c>
      <c r="J618" s="236" t="s">
        <v>502</v>
      </c>
      <c r="K618" s="236" t="s">
        <v>503</v>
      </c>
      <c r="L618" s="236" t="s">
        <v>493</v>
      </c>
      <c r="M618" s="236" t="s">
        <v>138</v>
      </c>
      <c r="N618" s="242"/>
      <c r="O618" s="240">
        <v>0</v>
      </c>
      <c r="P618" s="235" t="s">
        <v>277</v>
      </c>
      <c r="Q618" s="236" t="s">
        <v>278</v>
      </c>
    </row>
    <row r="619" spans="2:17" x14ac:dyDescent="0.2">
      <c r="B619" s="236"/>
      <c r="C619" s="236" t="s">
        <v>135</v>
      </c>
      <c r="D619" s="241" t="s">
        <v>758</v>
      </c>
      <c r="E619" s="236" t="s">
        <v>159</v>
      </c>
      <c r="F619" s="236" t="s">
        <v>254</v>
      </c>
      <c r="G619" s="236" t="s">
        <v>501</v>
      </c>
      <c r="H619" s="236" t="s">
        <v>135</v>
      </c>
      <c r="I619" s="236" t="s">
        <v>502</v>
      </c>
      <c r="J619" s="236" t="s">
        <v>502</v>
      </c>
      <c r="K619" s="236" t="s">
        <v>503</v>
      </c>
      <c r="L619" s="236" t="s">
        <v>493</v>
      </c>
      <c r="M619" s="236" t="s">
        <v>138</v>
      </c>
      <c r="N619" s="242"/>
      <c r="O619" s="240">
        <v>0</v>
      </c>
      <c r="P619" s="235" t="s">
        <v>277</v>
      </c>
      <c r="Q619" s="236" t="s">
        <v>278</v>
      </c>
    </row>
    <row r="620" spans="2:17" x14ac:dyDescent="0.2">
      <c r="B620" s="236">
        <v>93</v>
      </c>
      <c r="C620" s="236" t="s">
        <v>135</v>
      </c>
      <c r="D620" s="238" t="s">
        <v>752</v>
      </c>
      <c r="E620" s="236" t="s">
        <v>159</v>
      </c>
      <c r="F620" s="236" t="s">
        <v>254</v>
      </c>
      <c r="G620" s="236" t="s">
        <v>504</v>
      </c>
      <c r="H620" s="236" t="s">
        <v>135</v>
      </c>
      <c r="I620" s="236" t="s">
        <v>505</v>
      </c>
      <c r="J620" s="236" t="s">
        <v>505</v>
      </c>
      <c r="K620" s="236" t="s">
        <v>506</v>
      </c>
      <c r="L620" s="236" t="s">
        <v>488</v>
      </c>
      <c r="M620" s="236" t="s">
        <v>138</v>
      </c>
      <c r="N620" s="242" t="e">
        <f>O655*$N$872</f>
        <v>#REF!</v>
      </c>
      <c r="O620" s="240">
        <v>0</v>
      </c>
      <c r="P620" s="235" t="s">
        <v>277</v>
      </c>
      <c r="Q620" s="236" t="s">
        <v>278</v>
      </c>
    </row>
    <row r="621" spans="2:17" x14ac:dyDescent="0.2">
      <c r="B621" s="236"/>
      <c r="C621" s="236" t="s">
        <v>135</v>
      </c>
      <c r="D621" s="241" t="s">
        <v>753</v>
      </c>
      <c r="E621" s="236" t="s">
        <v>159</v>
      </c>
      <c r="F621" s="236" t="s">
        <v>254</v>
      </c>
      <c r="G621" s="236" t="s">
        <v>504</v>
      </c>
      <c r="H621" s="236" t="s">
        <v>135</v>
      </c>
      <c r="I621" s="236" t="s">
        <v>505</v>
      </c>
      <c r="J621" s="236" t="s">
        <v>505</v>
      </c>
      <c r="K621" s="236" t="s">
        <v>506</v>
      </c>
      <c r="L621" s="236" t="s">
        <v>488</v>
      </c>
      <c r="M621" s="236" t="s">
        <v>138</v>
      </c>
      <c r="N621" s="242"/>
      <c r="O621" s="240">
        <v>0</v>
      </c>
      <c r="P621" s="235" t="s">
        <v>277</v>
      </c>
      <c r="Q621" s="236" t="s">
        <v>278</v>
      </c>
    </row>
    <row r="622" spans="2:17" x14ac:dyDescent="0.2">
      <c r="B622" s="236"/>
      <c r="C622" s="236" t="s">
        <v>135</v>
      </c>
      <c r="D622" s="241" t="s">
        <v>754</v>
      </c>
      <c r="E622" s="236" t="s">
        <v>159</v>
      </c>
      <c r="F622" s="236" t="s">
        <v>254</v>
      </c>
      <c r="G622" s="236" t="s">
        <v>504</v>
      </c>
      <c r="H622" s="236" t="s">
        <v>135</v>
      </c>
      <c r="I622" s="236" t="s">
        <v>505</v>
      </c>
      <c r="J622" s="236" t="s">
        <v>505</v>
      </c>
      <c r="K622" s="236" t="s">
        <v>506</v>
      </c>
      <c r="L622" s="236" t="s">
        <v>488</v>
      </c>
      <c r="M622" s="236" t="s">
        <v>138</v>
      </c>
      <c r="N622" s="242"/>
      <c r="O622" s="240">
        <v>0</v>
      </c>
      <c r="P622" s="235" t="s">
        <v>277</v>
      </c>
      <c r="Q622" s="236" t="s">
        <v>278</v>
      </c>
    </row>
    <row r="623" spans="2:17" x14ac:dyDescent="0.2">
      <c r="B623" s="236"/>
      <c r="C623" s="236" t="s">
        <v>135</v>
      </c>
      <c r="D623" s="241" t="s">
        <v>755</v>
      </c>
      <c r="E623" s="236" t="s">
        <v>159</v>
      </c>
      <c r="F623" s="236" t="s">
        <v>254</v>
      </c>
      <c r="G623" s="236" t="s">
        <v>504</v>
      </c>
      <c r="H623" s="236" t="s">
        <v>135</v>
      </c>
      <c r="I623" s="236" t="s">
        <v>505</v>
      </c>
      <c r="J623" s="236" t="s">
        <v>505</v>
      </c>
      <c r="K623" s="236" t="s">
        <v>506</v>
      </c>
      <c r="L623" s="236" t="s">
        <v>488</v>
      </c>
      <c r="M623" s="236" t="s">
        <v>138</v>
      </c>
      <c r="N623" s="242"/>
      <c r="O623" s="240">
        <v>0</v>
      </c>
      <c r="P623" s="235" t="s">
        <v>277</v>
      </c>
      <c r="Q623" s="236" t="s">
        <v>278</v>
      </c>
    </row>
    <row r="624" spans="2:17" x14ac:dyDescent="0.2">
      <c r="B624" s="236"/>
      <c r="C624" s="236" t="s">
        <v>135</v>
      </c>
      <c r="D624" s="241" t="s">
        <v>756</v>
      </c>
      <c r="E624" s="236" t="s">
        <v>159</v>
      </c>
      <c r="F624" s="236" t="s">
        <v>254</v>
      </c>
      <c r="G624" s="236" t="s">
        <v>504</v>
      </c>
      <c r="H624" s="236" t="s">
        <v>135</v>
      </c>
      <c r="I624" s="236" t="s">
        <v>505</v>
      </c>
      <c r="J624" s="236" t="s">
        <v>505</v>
      </c>
      <c r="K624" s="236" t="s">
        <v>506</v>
      </c>
      <c r="L624" s="236" t="s">
        <v>488</v>
      </c>
      <c r="M624" s="236" t="s">
        <v>138</v>
      </c>
      <c r="N624" s="242"/>
      <c r="O624" s="240">
        <v>0</v>
      </c>
      <c r="P624" s="235" t="s">
        <v>277</v>
      </c>
      <c r="Q624" s="236" t="s">
        <v>278</v>
      </c>
    </row>
    <row r="625" spans="2:17" x14ac:dyDescent="0.2">
      <c r="B625" s="236"/>
      <c r="C625" s="236" t="s">
        <v>135</v>
      </c>
      <c r="D625" s="241" t="s">
        <v>757</v>
      </c>
      <c r="E625" s="236" t="s">
        <v>159</v>
      </c>
      <c r="F625" s="236" t="s">
        <v>254</v>
      </c>
      <c r="G625" s="236" t="s">
        <v>504</v>
      </c>
      <c r="H625" s="236" t="s">
        <v>135</v>
      </c>
      <c r="I625" s="236" t="s">
        <v>505</v>
      </c>
      <c r="J625" s="236" t="s">
        <v>505</v>
      </c>
      <c r="K625" s="236" t="s">
        <v>506</v>
      </c>
      <c r="L625" s="236" t="s">
        <v>488</v>
      </c>
      <c r="M625" s="236" t="s">
        <v>138</v>
      </c>
      <c r="N625" s="242"/>
      <c r="O625" s="240">
        <v>0</v>
      </c>
      <c r="P625" s="235" t="s">
        <v>277</v>
      </c>
      <c r="Q625" s="236" t="s">
        <v>278</v>
      </c>
    </row>
    <row r="626" spans="2:17" x14ac:dyDescent="0.2">
      <c r="B626" s="236"/>
      <c r="C626" s="236" t="s">
        <v>135</v>
      </c>
      <c r="D626" s="241" t="s">
        <v>758</v>
      </c>
      <c r="E626" s="236" t="s">
        <v>159</v>
      </c>
      <c r="F626" s="236" t="s">
        <v>254</v>
      </c>
      <c r="G626" s="236" t="s">
        <v>504</v>
      </c>
      <c r="H626" s="236" t="s">
        <v>135</v>
      </c>
      <c r="I626" s="236" t="s">
        <v>505</v>
      </c>
      <c r="J626" s="236" t="s">
        <v>505</v>
      </c>
      <c r="K626" s="236" t="s">
        <v>506</v>
      </c>
      <c r="L626" s="236" t="s">
        <v>488</v>
      </c>
      <c r="M626" s="236" t="s">
        <v>138</v>
      </c>
      <c r="N626" s="242"/>
      <c r="O626" s="240">
        <v>4.0000000000000002E-4</v>
      </c>
      <c r="P626" s="235" t="s">
        <v>277</v>
      </c>
      <c r="Q626" s="236" t="s">
        <v>278</v>
      </c>
    </row>
    <row r="627" spans="2:17" x14ac:dyDescent="0.2">
      <c r="B627" s="236">
        <v>94</v>
      </c>
      <c r="C627" s="236" t="s">
        <v>135</v>
      </c>
      <c r="D627" s="238" t="s">
        <v>752</v>
      </c>
      <c r="E627" s="236" t="s">
        <v>159</v>
      </c>
      <c r="F627" s="236" t="s">
        <v>254</v>
      </c>
      <c r="G627" s="236" t="s">
        <v>507</v>
      </c>
      <c r="H627" s="236" t="s">
        <v>135</v>
      </c>
      <c r="I627" s="236" t="s">
        <v>508</v>
      </c>
      <c r="J627" s="236" t="s">
        <v>508</v>
      </c>
      <c r="K627" s="236" t="s">
        <v>509</v>
      </c>
      <c r="L627" s="236" t="s">
        <v>488</v>
      </c>
      <c r="M627" s="236" t="s">
        <v>138</v>
      </c>
      <c r="N627" s="242" t="e">
        <f>#REF!*$N$872</f>
        <v>#REF!</v>
      </c>
      <c r="O627" s="240">
        <v>0</v>
      </c>
      <c r="P627" s="235" t="s">
        <v>277</v>
      </c>
      <c r="Q627" s="236" t="s">
        <v>278</v>
      </c>
    </row>
    <row r="628" spans="2:17" x14ac:dyDescent="0.2">
      <c r="B628" s="236"/>
      <c r="C628" s="236" t="s">
        <v>135</v>
      </c>
      <c r="D628" s="241" t="s">
        <v>753</v>
      </c>
      <c r="E628" s="236" t="s">
        <v>159</v>
      </c>
      <c r="F628" s="236" t="s">
        <v>254</v>
      </c>
      <c r="G628" s="236" t="s">
        <v>507</v>
      </c>
      <c r="H628" s="236" t="s">
        <v>135</v>
      </c>
      <c r="I628" s="236" t="s">
        <v>508</v>
      </c>
      <c r="J628" s="236" t="s">
        <v>508</v>
      </c>
      <c r="K628" s="236" t="s">
        <v>509</v>
      </c>
      <c r="L628" s="236" t="s">
        <v>488</v>
      </c>
      <c r="M628" s="236" t="s">
        <v>138</v>
      </c>
      <c r="N628" s="242"/>
      <c r="O628" s="240">
        <v>0</v>
      </c>
      <c r="P628" s="235" t="s">
        <v>277</v>
      </c>
      <c r="Q628" s="236" t="s">
        <v>278</v>
      </c>
    </row>
    <row r="629" spans="2:17" x14ac:dyDescent="0.2">
      <c r="B629" s="236"/>
      <c r="C629" s="236" t="s">
        <v>135</v>
      </c>
      <c r="D629" s="241" t="s">
        <v>754</v>
      </c>
      <c r="E629" s="236" t="s">
        <v>159</v>
      </c>
      <c r="F629" s="236" t="s">
        <v>254</v>
      </c>
      <c r="G629" s="236" t="s">
        <v>507</v>
      </c>
      <c r="H629" s="236" t="s">
        <v>135</v>
      </c>
      <c r="I629" s="236" t="s">
        <v>508</v>
      </c>
      <c r="J629" s="236" t="s">
        <v>508</v>
      </c>
      <c r="K629" s="236" t="s">
        <v>509</v>
      </c>
      <c r="L629" s="236" t="s">
        <v>488</v>
      </c>
      <c r="M629" s="236" t="s">
        <v>138</v>
      </c>
      <c r="N629" s="242"/>
      <c r="O629" s="240">
        <v>0</v>
      </c>
      <c r="P629" s="235" t="s">
        <v>277</v>
      </c>
      <c r="Q629" s="236" t="s">
        <v>278</v>
      </c>
    </row>
    <row r="630" spans="2:17" x14ac:dyDescent="0.2">
      <c r="B630" s="236"/>
      <c r="C630" s="236" t="s">
        <v>135</v>
      </c>
      <c r="D630" s="241" t="s">
        <v>755</v>
      </c>
      <c r="E630" s="236" t="s">
        <v>159</v>
      </c>
      <c r="F630" s="236" t="s">
        <v>254</v>
      </c>
      <c r="G630" s="236" t="s">
        <v>507</v>
      </c>
      <c r="H630" s="236" t="s">
        <v>135</v>
      </c>
      <c r="I630" s="236" t="s">
        <v>508</v>
      </c>
      <c r="J630" s="236" t="s">
        <v>508</v>
      </c>
      <c r="K630" s="236" t="s">
        <v>509</v>
      </c>
      <c r="L630" s="236" t="s">
        <v>488</v>
      </c>
      <c r="M630" s="236" t="s">
        <v>138</v>
      </c>
      <c r="N630" s="242"/>
      <c r="O630" s="240">
        <v>0</v>
      </c>
      <c r="P630" s="235" t="s">
        <v>277</v>
      </c>
      <c r="Q630" s="236" t="s">
        <v>278</v>
      </c>
    </row>
    <row r="631" spans="2:17" x14ac:dyDescent="0.2">
      <c r="B631" s="236"/>
      <c r="C631" s="236" t="s">
        <v>135</v>
      </c>
      <c r="D631" s="241" t="s">
        <v>756</v>
      </c>
      <c r="E631" s="236" t="s">
        <v>159</v>
      </c>
      <c r="F631" s="236" t="s">
        <v>254</v>
      </c>
      <c r="G631" s="236" t="s">
        <v>507</v>
      </c>
      <c r="H631" s="236" t="s">
        <v>135</v>
      </c>
      <c r="I631" s="236" t="s">
        <v>508</v>
      </c>
      <c r="J631" s="236" t="s">
        <v>508</v>
      </c>
      <c r="K631" s="236" t="s">
        <v>509</v>
      </c>
      <c r="L631" s="236" t="s">
        <v>488</v>
      </c>
      <c r="M631" s="236" t="s">
        <v>138</v>
      </c>
      <c r="N631" s="242"/>
      <c r="O631" s="240">
        <v>0</v>
      </c>
      <c r="P631" s="235" t="s">
        <v>277</v>
      </c>
      <c r="Q631" s="236" t="s">
        <v>278</v>
      </c>
    </row>
    <row r="632" spans="2:17" x14ac:dyDescent="0.2">
      <c r="B632" s="236"/>
      <c r="C632" s="236" t="s">
        <v>135</v>
      </c>
      <c r="D632" s="241" t="s">
        <v>757</v>
      </c>
      <c r="E632" s="236" t="s">
        <v>159</v>
      </c>
      <c r="F632" s="236" t="s">
        <v>254</v>
      </c>
      <c r="G632" s="236" t="s">
        <v>507</v>
      </c>
      <c r="H632" s="236" t="s">
        <v>135</v>
      </c>
      <c r="I632" s="236" t="s">
        <v>508</v>
      </c>
      <c r="J632" s="236" t="s">
        <v>508</v>
      </c>
      <c r="K632" s="236" t="s">
        <v>509</v>
      </c>
      <c r="L632" s="236" t="s">
        <v>488</v>
      </c>
      <c r="M632" s="236" t="s">
        <v>138</v>
      </c>
      <c r="N632" s="242"/>
      <c r="O632" s="240">
        <v>0</v>
      </c>
      <c r="P632" s="235" t="s">
        <v>277</v>
      </c>
      <c r="Q632" s="236" t="s">
        <v>278</v>
      </c>
    </row>
    <row r="633" spans="2:17" x14ac:dyDescent="0.2">
      <c r="B633" s="236"/>
      <c r="C633" s="236" t="s">
        <v>135</v>
      </c>
      <c r="D633" s="241" t="s">
        <v>758</v>
      </c>
      <c r="E633" s="236" t="s">
        <v>159</v>
      </c>
      <c r="F633" s="236" t="s">
        <v>254</v>
      </c>
      <c r="G633" s="236" t="s">
        <v>507</v>
      </c>
      <c r="H633" s="236" t="s">
        <v>135</v>
      </c>
      <c r="I633" s="236" t="s">
        <v>508</v>
      </c>
      <c r="J633" s="236" t="s">
        <v>508</v>
      </c>
      <c r="K633" s="236" t="s">
        <v>509</v>
      </c>
      <c r="L633" s="236" t="s">
        <v>488</v>
      </c>
      <c r="M633" s="236" t="s">
        <v>138</v>
      </c>
      <c r="N633" s="242"/>
      <c r="O633" s="240">
        <v>2.0000000000000001E-4</v>
      </c>
      <c r="P633" s="235" t="s">
        <v>277</v>
      </c>
      <c r="Q633" s="236" t="s">
        <v>278</v>
      </c>
    </row>
    <row r="634" spans="2:17" x14ac:dyDescent="0.2">
      <c r="B634" s="236">
        <v>95</v>
      </c>
      <c r="C634" s="236" t="s">
        <v>135</v>
      </c>
      <c r="D634" s="238" t="s">
        <v>752</v>
      </c>
      <c r="E634" s="236" t="s">
        <v>159</v>
      </c>
      <c r="F634" s="236" t="s">
        <v>254</v>
      </c>
      <c r="G634" s="236" t="s">
        <v>510</v>
      </c>
      <c r="H634" s="236" t="s">
        <v>135</v>
      </c>
      <c r="I634" s="236" t="s">
        <v>511</v>
      </c>
      <c r="J634" s="236" t="s">
        <v>511</v>
      </c>
      <c r="K634" s="236" t="s">
        <v>512</v>
      </c>
      <c r="L634" s="236" t="s">
        <v>513</v>
      </c>
      <c r="M634" s="236" t="s">
        <v>138</v>
      </c>
      <c r="N634" s="242" t="e">
        <f>O668*$N$872</f>
        <v>#REF!</v>
      </c>
      <c r="O634" s="240">
        <v>0</v>
      </c>
      <c r="P634" s="235" t="s">
        <v>277</v>
      </c>
      <c r="Q634" s="236" t="s">
        <v>278</v>
      </c>
    </row>
    <row r="635" spans="2:17" x14ac:dyDescent="0.2">
      <c r="B635" s="236"/>
      <c r="C635" s="236" t="s">
        <v>135</v>
      </c>
      <c r="D635" s="241" t="s">
        <v>753</v>
      </c>
      <c r="E635" s="236" t="s">
        <v>159</v>
      </c>
      <c r="F635" s="236" t="s">
        <v>254</v>
      </c>
      <c r="G635" s="236" t="s">
        <v>510</v>
      </c>
      <c r="H635" s="236" t="s">
        <v>135</v>
      </c>
      <c r="I635" s="236" t="s">
        <v>511</v>
      </c>
      <c r="J635" s="236" t="s">
        <v>511</v>
      </c>
      <c r="K635" s="236" t="s">
        <v>512</v>
      </c>
      <c r="L635" s="236" t="s">
        <v>513</v>
      </c>
      <c r="M635" s="236" t="s">
        <v>138</v>
      </c>
      <c r="N635" s="242"/>
      <c r="O635" s="240">
        <v>0</v>
      </c>
      <c r="P635" s="235" t="s">
        <v>277</v>
      </c>
      <c r="Q635" s="236" t="s">
        <v>278</v>
      </c>
    </row>
    <row r="636" spans="2:17" x14ac:dyDescent="0.2">
      <c r="B636" s="236"/>
      <c r="C636" s="236" t="s">
        <v>135</v>
      </c>
      <c r="D636" s="241" t="s">
        <v>754</v>
      </c>
      <c r="E636" s="236" t="s">
        <v>159</v>
      </c>
      <c r="F636" s="236" t="s">
        <v>254</v>
      </c>
      <c r="G636" s="236" t="s">
        <v>510</v>
      </c>
      <c r="H636" s="236" t="s">
        <v>135</v>
      </c>
      <c r="I636" s="236" t="s">
        <v>511</v>
      </c>
      <c r="J636" s="236" t="s">
        <v>511</v>
      </c>
      <c r="K636" s="236" t="s">
        <v>512</v>
      </c>
      <c r="L636" s="236" t="s">
        <v>513</v>
      </c>
      <c r="M636" s="236" t="s">
        <v>138</v>
      </c>
      <c r="N636" s="242"/>
      <c r="O636" s="240">
        <v>0</v>
      </c>
      <c r="P636" s="235" t="s">
        <v>277</v>
      </c>
      <c r="Q636" s="236" t="s">
        <v>278</v>
      </c>
    </row>
    <row r="637" spans="2:17" x14ac:dyDescent="0.2">
      <c r="B637" s="236"/>
      <c r="C637" s="236" t="s">
        <v>135</v>
      </c>
      <c r="D637" s="241" t="s">
        <v>755</v>
      </c>
      <c r="E637" s="236" t="s">
        <v>159</v>
      </c>
      <c r="F637" s="236" t="s">
        <v>254</v>
      </c>
      <c r="G637" s="236" t="s">
        <v>510</v>
      </c>
      <c r="H637" s="236" t="s">
        <v>135</v>
      </c>
      <c r="I637" s="236" t="s">
        <v>511</v>
      </c>
      <c r="J637" s="236" t="s">
        <v>511</v>
      </c>
      <c r="K637" s="236" t="s">
        <v>512</v>
      </c>
      <c r="L637" s="236" t="s">
        <v>513</v>
      </c>
      <c r="M637" s="236" t="s">
        <v>138</v>
      </c>
      <c r="N637" s="242"/>
      <c r="O637" s="240">
        <v>0</v>
      </c>
      <c r="P637" s="235" t="s">
        <v>277</v>
      </c>
      <c r="Q637" s="236" t="s">
        <v>278</v>
      </c>
    </row>
    <row r="638" spans="2:17" x14ac:dyDescent="0.2">
      <c r="B638" s="236"/>
      <c r="C638" s="236" t="s">
        <v>135</v>
      </c>
      <c r="D638" s="241" t="s">
        <v>756</v>
      </c>
      <c r="E638" s="236" t="s">
        <v>159</v>
      </c>
      <c r="F638" s="236" t="s">
        <v>254</v>
      </c>
      <c r="G638" s="236" t="s">
        <v>510</v>
      </c>
      <c r="H638" s="236" t="s">
        <v>135</v>
      </c>
      <c r="I638" s="236" t="s">
        <v>511</v>
      </c>
      <c r="J638" s="236" t="s">
        <v>511</v>
      </c>
      <c r="K638" s="236" t="s">
        <v>512</v>
      </c>
      <c r="L638" s="236" t="s">
        <v>513</v>
      </c>
      <c r="M638" s="236" t="s">
        <v>138</v>
      </c>
      <c r="N638" s="242"/>
      <c r="O638" s="240">
        <v>1.9199999999999998E-2</v>
      </c>
      <c r="P638" s="235" t="s">
        <v>277</v>
      </c>
      <c r="Q638" s="236" t="s">
        <v>278</v>
      </c>
    </row>
    <row r="639" spans="2:17" x14ac:dyDescent="0.2">
      <c r="B639" s="236"/>
      <c r="C639" s="236" t="s">
        <v>135</v>
      </c>
      <c r="D639" s="241" t="s">
        <v>757</v>
      </c>
      <c r="E639" s="236" t="s">
        <v>159</v>
      </c>
      <c r="F639" s="236" t="s">
        <v>254</v>
      </c>
      <c r="G639" s="236" t="s">
        <v>510</v>
      </c>
      <c r="H639" s="236" t="s">
        <v>135</v>
      </c>
      <c r="I639" s="236" t="s">
        <v>511</v>
      </c>
      <c r="J639" s="236" t="s">
        <v>511</v>
      </c>
      <c r="K639" s="236" t="s">
        <v>512</v>
      </c>
      <c r="L639" s="236" t="s">
        <v>513</v>
      </c>
      <c r="M639" s="236" t="s">
        <v>138</v>
      </c>
      <c r="N639" s="242"/>
      <c r="O639" s="240">
        <v>0</v>
      </c>
      <c r="P639" s="235" t="s">
        <v>277</v>
      </c>
      <c r="Q639" s="236" t="s">
        <v>278</v>
      </c>
    </row>
    <row r="640" spans="2:17" x14ac:dyDescent="0.2">
      <c r="B640" s="236"/>
      <c r="C640" s="236" t="s">
        <v>135</v>
      </c>
      <c r="D640" s="241" t="s">
        <v>758</v>
      </c>
      <c r="E640" s="236" t="s">
        <v>159</v>
      </c>
      <c r="F640" s="236" t="s">
        <v>254</v>
      </c>
      <c r="G640" s="236" t="s">
        <v>510</v>
      </c>
      <c r="H640" s="236" t="s">
        <v>135</v>
      </c>
      <c r="I640" s="236" t="s">
        <v>511</v>
      </c>
      <c r="J640" s="236" t="s">
        <v>511</v>
      </c>
      <c r="K640" s="236" t="s">
        <v>512</v>
      </c>
      <c r="L640" s="236" t="s">
        <v>513</v>
      </c>
      <c r="M640" s="236" t="s">
        <v>138</v>
      </c>
      <c r="N640" s="242"/>
      <c r="O640" s="240">
        <v>0</v>
      </c>
      <c r="P640" s="235" t="s">
        <v>277</v>
      </c>
      <c r="Q640" s="236" t="s">
        <v>278</v>
      </c>
    </row>
    <row r="641" spans="2:17" x14ac:dyDescent="0.2">
      <c r="B641" s="236">
        <v>96</v>
      </c>
      <c r="C641" s="236" t="s">
        <v>135</v>
      </c>
      <c r="D641" s="238" t="s">
        <v>752</v>
      </c>
      <c r="E641" s="236" t="s">
        <v>159</v>
      </c>
      <c r="F641" s="236" t="s">
        <v>254</v>
      </c>
      <c r="G641" s="236" t="s">
        <v>514</v>
      </c>
      <c r="H641" s="236" t="s">
        <v>135</v>
      </c>
      <c r="I641" s="236" t="s">
        <v>515</v>
      </c>
      <c r="J641" s="236" t="s">
        <v>515</v>
      </c>
      <c r="K641" s="236" t="s">
        <v>516</v>
      </c>
      <c r="L641" s="236" t="s">
        <v>493</v>
      </c>
      <c r="M641" s="236" t="s">
        <v>138</v>
      </c>
      <c r="N641" s="242" t="e">
        <f>O674*$N$872</f>
        <v>#REF!</v>
      </c>
      <c r="O641" s="240">
        <v>0</v>
      </c>
      <c r="P641" s="235" t="s">
        <v>277</v>
      </c>
      <c r="Q641" s="236" t="s">
        <v>278</v>
      </c>
    </row>
    <row r="642" spans="2:17" x14ac:dyDescent="0.2">
      <c r="B642" s="236"/>
      <c r="C642" s="236" t="s">
        <v>135</v>
      </c>
      <c r="D642" s="241" t="s">
        <v>753</v>
      </c>
      <c r="E642" s="236" t="s">
        <v>159</v>
      </c>
      <c r="F642" s="236" t="s">
        <v>254</v>
      </c>
      <c r="G642" s="236" t="s">
        <v>514</v>
      </c>
      <c r="H642" s="236" t="s">
        <v>135</v>
      </c>
      <c r="I642" s="236" t="s">
        <v>515</v>
      </c>
      <c r="J642" s="236" t="s">
        <v>515</v>
      </c>
      <c r="K642" s="236" t="s">
        <v>516</v>
      </c>
      <c r="L642" s="236" t="s">
        <v>493</v>
      </c>
      <c r="M642" s="236" t="s">
        <v>138</v>
      </c>
      <c r="N642" s="242"/>
      <c r="O642" s="240">
        <v>0</v>
      </c>
      <c r="P642" s="235" t="s">
        <v>277</v>
      </c>
      <c r="Q642" s="236" t="s">
        <v>278</v>
      </c>
    </row>
    <row r="643" spans="2:17" x14ac:dyDescent="0.2">
      <c r="B643" s="236"/>
      <c r="C643" s="236" t="s">
        <v>135</v>
      </c>
      <c r="D643" s="241" t="s">
        <v>754</v>
      </c>
      <c r="E643" s="236" t="s">
        <v>159</v>
      </c>
      <c r="F643" s="236" t="s">
        <v>254</v>
      </c>
      <c r="G643" s="236" t="s">
        <v>514</v>
      </c>
      <c r="H643" s="236" t="s">
        <v>135</v>
      </c>
      <c r="I643" s="236" t="s">
        <v>515</v>
      </c>
      <c r="J643" s="236" t="s">
        <v>515</v>
      </c>
      <c r="K643" s="236" t="s">
        <v>516</v>
      </c>
      <c r="L643" s="236" t="s">
        <v>493</v>
      </c>
      <c r="M643" s="236" t="s">
        <v>138</v>
      </c>
      <c r="N643" s="242"/>
      <c r="O643" s="240">
        <v>1E-4</v>
      </c>
      <c r="P643" s="235" t="s">
        <v>277</v>
      </c>
      <c r="Q643" s="236" t="s">
        <v>278</v>
      </c>
    </row>
    <row r="644" spans="2:17" x14ac:dyDescent="0.2">
      <c r="B644" s="236"/>
      <c r="C644" s="236" t="s">
        <v>135</v>
      </c>
      <c r="D644" s="241" t="s">
        <v>755</v>
      </c>
      <c r="E644" s="236" t="s">
        <v>159</v>
      </c>
      <c r="F644" s="236" t="s">
        <v>254</v>
      </c>
      <c r="G644" s="236" t="s">
        <v>514</v>
      </c>
      <c r="H644" s="236" t="s">
        <v>135</v>
      </c>
      <c r="I644" s="236" t="s">
        <v>515</v>
      </c>
      <c r="J644" s="236" t="s">
        <v>515</v>
      </c>
      <c r="K644" s="236" t="s">
        <v>516</v>
      </c>
      <c r="L644" s="236" t="s">
        <v>493</v>
      </c>
      <c r="M644" s="236" t="s">
        <v>138</v>
      </c>
      <c r="N644" s="242"/>
      <c r="O644" s="240">
        <v>0</v>
      </c>
      <c r="P644" s="235" t="s">
        <v>277</v>
      </c>
      <c r="Q644" s="236" t="s">
        <v>278</v>
      </c>
    </row>
    <row r="645" spans="2:17" x14ac:dyDescent="0.2">
      <c r="B645" s="236"/>
      <c r="C645" s="236" t="s">
        <v>135</v>
      </c>
      <c r="D645" s="241" t="s">
        <v>756</v>
      </c>
      <c r="E645" s="236" t="s">
        <v>159</v>
      </c>
      <c r="F645" s="236" t="s">
        <v>254</v>
      </c>
      <c r="G645" s="236" t="s">
        <v>514</v>
      </c>
      <c r="H645" s="236" t="s">
        <v>135</v>
      </c>
      <c r="I645" s="236" t="s">
        <v>515</v>
      </c>
      <c r="J645" s="236" t="s">
        <v>515</v>
      </c>
      <c r="K645" s="236" t="s">
        <v>516</v>
      </c>
      <c r="L645" s="236" t="s">
        <v>493</v>
      </c>
      <c r="M645" s="236" t="s">
        <v>138</v>
      </c>
      <c r="N645" s="242"/>
      <c r="O645" s="240">
        <v>0</v>
      </c>
      <c r="P645" s="235" t="s">
        <v>277</v>
      </c>
      <c r="Q645" s="236" t="s">
        <v>278</v>
      </c>
    </row>
    <row r="646" spans="2:17" x14ac:dyDescent="0.2">
      <c r="B646" s="236"/>
      <c r="C646" s="236" t="s">
        <v>135</v>
      </c>
      <c r="D646" s="241" t="s">
        <v>757</v>
      </c>
      <c r="E646" s="236" t="s">
        <v>159</v>
      </c>
      <c r="F646" s="236" t="s">
        <v>254</v>
      </c>
      <c r="G646" s="236" t="s">
        <v>514</v>
      </c>
      <c r="H646" s="236" t="s">
        <v>135</v>
      </c>
      <c r="I646" s="236" t="s">
        <v>515</v>
      </c>
      <c r="J646" s="236" t="s">
        <v>515</v>
      </c>
      <c r="K646" s="236" t="s">
        <v>516</v>
      </c>
      <c r="L646" s="236" t="s">
        <v>493</v>
      </c>
      <c r="M646" s="236" t="s">
        <v>138</v>
      </c>
      <c r="N646" s="242"/>
      <c r="O646" s="240">
        <v>0</v>
      </c>
      <c r="P646" s="235" t="s">
        <v>277</v>
      </c>
      <c r="Q646" s="236" t="s">
        <v>278</v>
      </c>
    </row>
    <row r="647" spans="2:17" x14ac:dyDescent="0.2">
      <c r="B647" s="236"/>
      <c r="C647" s="236" t="s">
        <v>135</v>
      </c>
      <c r="D647" s="241" t="s">
        <v>758</v>
      </c>
      <c r="E647" s="236" t="s">
        <v>159</v>
      </c>
      <c r="F647" s="236" t="s">
        <v>254</v>
      </c>
      <c r="G647" s="236" t="s">
        <v>514</v>
      </c>
      <c r="H647" s="236" t="s">
        <v>135</v>
      </c>
      <c r="I647" s="236" t="s">
        <v>515</v>
      </c>
      <c r="J647" s="236" t="s">
        <v>515</v>
      </c>
      <c r="K647" s="236" t="s">
        <v>516</v>
      </c>
      <c r="L647" s="236" t="s">
        <v>493</v>
      </c>
      <c r="M647" s="236" t="s">
        <v>138</v>
      </c>
      <c r="N647" s="242"/>
      <c r="O647" s="240">
        <v>3.3999999999999998E-3</v>
      </c>
      <c r="P647" s="235" t="s">
        <v>277</v>
      </c>
      <c r="Q647" s="236" t="s">
        <v>278</v>
      </c>
    </row>
    <row r="648" spans="2:17" x14ac:dyDescent="0.2">
      <c r="B648" s="236">
        <v>97</v>
      </c>
      <c r="C648" s="236" t="s">
        <v>135</v>
      </c>
      <c r="D648" s="238" t="s">
        <v>752</v>
      </c>
      <c r="E648" s="236" t="s">
        <v>159</v>
      </c>
      <c r="F648" s="236" t="s">
        <v>254</v>
      </c>
      <c r="G648" s="236" t="s">
        <v>517</v>
      </c>
      <c r="H648" s="236" t="s">
        <v>135</v>
      </c>
      <c r="I648" s="236" t="s">
        <v>518</v>
      </c>
      <c r="J648" s="236" t="s">
        <v>518</v>
      </c>
      <c r="K648" s="236" t="s">
        <v>519</v>
      </c>
      <c r="L648" s="236" t="s">
        <v>520</v>
      </c>
      <c r="M648" s="236" t="s">
        <v>138</v>
      </c>
      <c r="N648" s="242" t="e">
        <f>O680*$N$872</f>
        <v>#REF!</v>
      </c>
      <c r="O648" s="240">
        <v>0</v>
      </c>
      <c r="P648" s="235" t="s">
        <v>277</v>
      </c>
      <c r="Q648" s="236" t="s">
        <v>278</v>
      </c>
    </row>
    <row r="649" spans="2:17" x14ac:dyDescent="0.2">
      <c r="B649" s="236"/>
      <c r="C649" s="236" t="s">
        <v>135</v>
      </c>
      <c r="D649" s="241" t="s">
        <v>753</v>
      </c>
      <c r="E649" s="236" t="s">
        <v>159</v>
      </c>
      <c r="F649" s="236" t="s">
        <v>254</v>
      </c>
      <c r="G649" s="236" t="s">
        <v>517</v>
      </c>
      <c r="H649" s="236" t="s">
        <v>135</v>
      </c>
      <c r="I649" s="236" t="s">
        <v>518</v>
      </c>
      <c r="J649" s="236" t="s">
        <v>518</v>
      </c>
      <c r="K649" s="236" t="s">
        <v>519</v>
      </c>
      <c r="L649" s="236" t="s">
        <v>520</v>
      </c>
      <c r="M649" s="236" t="s">
        <v>138</v>
      </c>
      <c r="N649" s="242"/>
      <c r="O649" s="240">
        <v>3.15E-2</v>
      </c>
      <c r="P649" s="235" t="s">
        <v>277</v>
      </c>
      <c r="Q649" s="236" t="s">
        <v>278</v>
      </c>
    </row>
    <row r="650" spans="2:17" x14ac:dyDescent="0.2">
      <c r="B650" s="236"/>
      <c r="C650" s="236" t="s">
        <v>135</v>
      </c>
      <c r="D650" s="241" t="s">
        <v>754</v>
      </c>
      <c r="E650" s="236" t="s">
        <v>159</v>
      </c>
      <c r="F650" s="236" t="s">
        <v>254</v>
      </c>
      <c r="G650" s="236" t="s">
        <v>517</v>
      </c>
      <c r="H650" s="236" t="s">
        <v>135</v>
      </c>
      <c r="I650" s="236" t="s">
        <v>518</v>
      </c>
      <c r="J650" s="236" t="s">
        <v>518</v>
      </c>
      <c r="K650" s="236" t="s">
        <v>519</v>
      </c>
      <c r="L650" s="236" t="s">
        <v>520</v>
      </c>
      <c r="M650" s="236" t="s">
        <v>138</v>
      </c>
      <c r="N650" s="242"/>
      <c r="O650" s="240">
        <v>0.31290000000000001</v>
      </c>
      <c r="P650" s="235" t="s">
        <v>277</v>
      </c>
      <c r="Q650" s="236" t="s">
        <v>278</v>
      </c>
    </row>
    <row r="651" spans="2:17" x14ac:dyDescent="0.2">
      <c r="B651" s="236"/>
      <c r="C651" s="236" t="s">
        <v>135</v>
      </c>
      <c r="D651" s="241" t="s">
        <v>755</v>
      </c>
      <c r="E651" s="236" t="s">
        <v>159</v>
      </c>
      <c r="F651" s="236" t="s">
        <v>254</v>
      </c>
      <c r="G651" s="236" t="s">
        <v>517</v>
      </c>
      <c r="H651" s="236" t="s">
        <v>135</v>
      </c>
      <c r="I651" s="236" t="s">
        <v>518</v>
      </c>
      <c r="J651" s="236" t="s">
        <v>518</v>
      </c>
      <c r="K651" s="236" t="s">
        <v>519</v>
      </c>
      <c r="L651" s="236" t="s">
        <v>520</v>
      </c>
      <c r="M651" s="236" t="s">
        <v>138</v>
      </c>
      <c r="N651" s="242"/>
      <c r="O651" s="240">
        <v>1E-4</v>
      </c>
      <c r="P651" s="235" t="s">
        <v>277</v>
      </c>
      <c r="Q651" s="236" t="s">
        <v>278</v>
      </c>
    </row>
    <row r="652" spans="2:17" x14ac:dyDescent="0.2">
      <c r="B652" s="236"/>
      <c r="C652" s="236" t="s">
        <v>135</v>
      </c>
      <c r="D652" s="241" t="s">
        <v>756</v>
      </c>
      <c r="E652" s="236" t="s">
        <v>159</v>
      </c>
      <c r="F652" s="236" t="s">
        <v>254</v>
      </c>
      <c r="G652" s="236" t="s">
        <v>517</v>
      </c>
      <c r="H652" s="236" t="s">
        <v>135</v>
      </c>
      <c r="I652" s="236" t="s">
        <v>518</v>
      </c>
      <c r="J652" s="236" t="s">
        <v>518</v>
      </c>
      <c r="K652" s="236" t="s">
        <v>519</v>
      </c>
      <c r="L652" s="236" t="s">
        <v>520</v>
      </c>
      <c r="M652" s="236" t="s">
        <v>138</v>
      </c>
      <c r="N652" s="242"/>
      <c r="O652" s="240">
        <v>0.1104</v>
      </c>
      <c r="P652" s="235" t="s">
        <v>277</v>
      </c>
      <c r="Q652" s="236" t="s">
        <v>278</v>
      </c>
    </row>
    <row r="653" spans="2:17" x14ac:dyDescent="0.2">
      <c r="B653" s="236"/>
      <c r="C653" s="236" t="s">
        <v>135</v>
      </c>
      <c r="D653" s="241" t="s">
        <v>757</v>
      </c>
      <c r="E653" s="236" t="s">
        <v>159</v>
      </c>
      <c r="F653" s="236" t="s">
        <v>254</v>
      </c>
      <c r="G653" s="236" t="s">
        <v>517</v>
      </c>
      <c r="H653" s="236" t="s">
        <v>135</v>
      </c>
      <c r="I653" s="236" t="s">
        <v>518</v>
      </c>
      <c r="J653" s="236" t="s">
        <v>518</v>
      </c>
      <c r="K653" s="236" t="s">
        <v>519</v>
      </c>
      <c r="L653" s="236" t="s">
        <v>520</v>
      </c>
      <c r="M653" s="236" t="s">
        <v>138</v>
      </c>
      <c r="N653" s="242"/>
      <c r="O653" s="240">
        <v>0.1208</v>
      </c>
      <c r="P653" s="235" t="s">
        <v>277</v>
      </c>
      <c r="Q653" s="236" t="s">
        <v>278</v>
      </c>
    </row>
    <row r="654" spans="2:17" x14ac:dyDescent="0.2">
      <c r="B654" s="236"/>
      <c r="C654" s="236" t="s">
        <v>135</v>
      </c>
      <c r="D654" s="241" t="s">
        <v>758</v>
      </c>
      <c r="E654" s="236" t="s">
        <v>159</v>
      </c>
      <c r="F654" s="236" t="s">
        <v>254</v>
      </c>
      <c r="G654" s="236" t="s">
        <v>517</v>
      </c>
      <c r="H654" s="236" t="s">
        <v>135</v>
      </c>
      <c r="I654" s="236" t="s">
        <v>518</v>
      </c>
      <c r="J654" s="236" t="s">
        <v>518</v>
      </c>
      <c r="K654" s="236" t="s">
        <v>519</v>
      </c>
      <c r="L654" s="236" t="s">
        <v>520</v>
      </c>
      <c r="M654" s="236" t="s">
        <v>138</v>
      </c>
      <c r="N654" s="242"/>
      <c r="O654" s="240">
        <v>3.78E-2</v>
      </c>
      <c r="P654" s="235" t="s">
        <v>277</v>
      </c>
      <c r="Q654" s="236" t="s">
        <v>278</v>
      </c>
    </row>
    <row r="655" spans="2:17" x14ac:dyDescent="0.2">
      <c r="B655" s="236">
        <v>98</v>
      </c>
      <c r="C655" s="236" t="s">
        <v>135</v>
      </c>
      <c r="D655" s="238" t="s">
        <v>752</v>
      </c>
      <c r="E655" s="236" t="s">
        <v>159</v>
      </c>
      <c r="F655" s="236" t="s">
        <v>254</v>
      </c>
      <c r="G655" s="236" t="s">
        <v>521</v>
      </c>
      <c r="H655" s="236" t="s">
        <v>135</v>
      </c>
      <c r="I655" s="236" t="s">
        <v>522</v>
      </c>
      <c r="J655" s="236" t="s">
        <v>522</v>
      </c>
      <c r="K655" s="236" t="s">
        <v>523</v>
      </c>
      <c r="L655" s="236" t="s">
        <v>513</v>
      </c>
      <c r="M655" s="236" t="s">
        <v>138</v>
      </c>
      <c r="N655" s="242" t="e">
        <f>O686*$N$872</f>
        <v>#REF!</v>
      </c>
      <c r="O655" s="240">
        <v>0</v>
      </c>
      <c r="P655" s="235" t="s">
        <v>277</v>
      </c>
      <c r="Q655" s="236" t="s">
        <v>278</v>
      </c>
    </row>
    <row r="656" spans="2:17" x14ac:dyDescent="0.2">
      <c r="B656" s="236"/>
      <c r="C656" s="236" t="s">
        <v>135</v>
      </c>
      <c r="D656" s="241" t="s">
        <v>753</v>
      </c>
      <c r="E656" s="236" t="s">
        <v>159</v>
      </c>
      <c r="F656" s="236" t="s">
        <v>254</v>
      </c>
      <c r="G656" s="236" t="s">
        <v>521</v>
      </c>
      <c r="H656" s="236" t="s">
        <v>135</v>
      </c>
      <c r="I656" s="236" t="s">
        <v>522</v>
      </c>
      <c r="J656" s="236" t="s">
        <v>522</v>
      </c>
      <c r="K656" s="236" t="s">
        <v>523</v>
      </c>
      <c r="L656" s="236" t="s">
        <v>513</v>
      </c>
      <c r="M656" s="236" t="s">
        <v>138</v>
      </c>
      <c r="N656" s="242"/>
      <c r="O656" s="240">
        <v>8.5699999999999998E-2</v>
      </c>
      <c r="P656" s="235" t="s">
        <v>277</v>
      </c>
      <c r="Q656" s="236" t="s">
        <v>278</v>
      </c>
    </row>
    <row r="657" spans="2:17" x14ac:dyDescent="0.2">
      <c r="B657" s="236"/>
      <c r="C657" s="236" t="s">
        <v>135</v>
      </c>
      <c r="D657" s="241" t="s">
        <v>754</v>
      </c>
      <c r="E657" s="236" t="s">
        <v>159</v>
      </c>
      <c r="F657" s="236" t="s">
        <v>254</v>
      </c>
      <c r="G657" s="236" t="s">
        <v>521</v>
      </c>
      <c r="H657" s="236" t="s">
        <v>135</v>
      </c>
      <c r="I657" s="236" t="s">
        <v>522</v>
      </c>
      <c r="J657" s="236" t="s">
        <v>522</v>
      </c>
      <c r="K657" s="236" t="s">
        <v>523</v>
      </c>
      <c r="L657" s="236" t="s">
        <v>513</v>
      </c>
      <c r="M657" s="236" t="s">
        <v>138</v>
      </c>
      <c r="N657" s="242"/>
      <c r="O657" s="240">
        <v>2.8299999999999999E-2</v>
      </c>
      <c r="P657" s="235" t="s">
        <v>277</v>
      </c>
      <c r="Q657" s="236" t="s">
        <v>278</v>
      </c>
    </row>
    <row r="658" spans="2:17" x14ac:dyDescent="0.2">
      <c r="B658" s="236"/>
      <c r="C658" s="236" t="s">
        <v>135</v>
      </c>
      <c r="D658" s="241" t="s">
        <v>755</v>
      </c>
      <c r="E658" s="236" t="s">
        <v>159</v>
      </c>
      <c r="F658" s="236" t="s">
        <v>254</v>
      </c>
      <c r="G658" s="236" t="s">
        <v>521</v>
      </c>
      <c r="H658" s="236" t="s">
        <v>135</v>
      </c>
      <c r="I658" s="236" t="s">
        <v>522</v>
      </c>
      <c r="J658" s="236" t="s">
        <v>522</v>
      </c>
      <c r="K658" s="236" t="s">
        <v>523</v>
      </c>
      <c r="L658" s="236" t="s">
        <v>513</v>
      </c>
      <c r="M658" s="236" t="s">
        <v>138</v>
      </c>
      <c r="N658" s="242"/>
      <c r="O658" s="240">
        <v>6.0000000000000001E-3</v>
      </c>
      <c r="P658" s="235" t="s">
        <v>277</v>
      </c>
      <c r="Q658" s="236" t="s">
        <v>278</v>
      </c>
    </row>
    <row r="659" spans="2:17" x14ac:dyDescent="0.2">
      <c r="B659" s="236"/>
      <c r="C659" s="236" t="s">
        <v>135</v>
      </c>
      <c r="D659" s="241" t="s">
        <v>756</v>
      </c>
      <c r="E659" s="236" t="s">
        <v>159</v>
      </c>
      <c r="F659" s="236" t="s">
        <v>254</v>
      </c>
      <c r="G659" s="236" t="s">
        <v>521</v>
      </c>
      <c r="H659" s="236" t="s">
        <v>135</v>
      </c>
      <c r="I659" s="236" t="s">
        <v>522</v>
      </c>
      <c r="J659" s="236" t="s">
        <v>522</v>
      </c>
      <c r="K659" s="236" t="s">
        <v>523</v>
      </c>
      <c r="L659" s="236" t="s">
        <v>513</v>
      </c>
      <c r="M659" s="236" t="s">
        <v>138</v>
      </c>
      <c r="N659" s="242"/>
      <c r="O659" s="240">
        <v>0</v>
      </c>
      <c r="P659" s="235" t="s">
        <v>277</v>
      </c>
      <c r="Q659" s="236" t="s">
        <v>278</v>
      </c>
    </row>
    <row r="660" spans="2:17" x14ac:dyDescent="0.2">
      <c r="B660" s="236"/>
      <c r="C660" s="236" t="s">
        <v>135</v>
      </c>
      <c r="D660" s="241" t="s">
        <v>757</v>
      </c>
      <c r="E660" s="236" t="s">
        <v>159</v>
      </c>
      <c r="F660" s="236" t="s">
        <v>254</v>
      </c>
      <c r="G660" s="236" t="s">
        <v>521</v>
      </c>
      <c r="H660" s="236" t="s">
        <v>135</v>
      </c>
      <c r="I660" s="236" t="s">
        <v>522</v>
      </c>
      <c r="J660" s="236" t="s">
        <v>522</v>
      </c>
      <c r="K660" s="236" t="s">
        <v>523</v>
      </c>
      <c r="L660" s="236" t="s">
        <v>513</v>
      </c>
      <c r="M660" s="236" t="s">
        <v>138</v>
      </c>
      <c r="N660" s="242"/>
      <c r="O660" s="240">
        <v>0</v>
      </c>
      <c r="P660" s="235" t="s">
        <v>277</v>
      </c>
      <c r="Q660" s="236" t="s">
        <v>278</v>
      </c>
    </row>
    <row r="661" spans="2:17" x14ac:dyDescent="0.2">
      <c r="B661" s="236"/>
      <c r="C661" s="236" t="s">
        <v>135</v>
      </c>
      <c r="D661" s="241" t="s">
        <v>758</v>
      </c>
      <c r="E661" s="236" t="s">
        <v>159</v>
      </c>
      <c r="F661" s="236" t="s">
        <v>254</v>
      </c>
      <c r="G661" s="236" t="s">
        <v>521</v>
      </c>
      <c r="H661" s="236" t="s">
        <v>135</v>
      </c>
      <c r="I661" s="236" t="s">
        <v>522</v>
      </c>
      <c r="J661" s="236" t="s">
        <v>522</v>
      </c>
      <c r="K661" s="236" t="s">
        <v>523</v>
      </c>
      <c r="L661" s="236" t="s">
        <v>513</v>
      </c>
      <c r="M661" s="236" t="s">
        <v>138</v>
      </c>
      <c r="N661" s="242"/>
      <c r="O661" s="240">
        <v>0</v>
      </c>
      <c r="P661" s="235" t="s">
        <v>277</v>
      </c>
      <c r="Q661" s="236" t="s">
        <v>278</v>
      </c>
    </row>
    <row r="662" spans="2:17" x14ac:dyDescent="0.2">
      <c r="B662" s="236">
        <v>99</v>
      </c>
      <c r="C662" s="236" t="s">
        <v>135</v>
      </c>
      <c r="D662" s="238" t="s">
        <v>752</v>
      </c>
      <c r="E662" s="236" t="s">
        <v>159</v>
      </c>
      <c r="F662" s="236" t="s">
        <v>254</v>
      </c>
      <c r="G662" s="236" t="s">
        <v>521</v>
      </c>
      <c r="H662" s="236" t="s">
        <v>135</v>
      </c>
      <c r="I662" s="236" t="s">
        <v>524</v>
      </c>
      <c r="J662" s="236" t="s">
        <v>524</v>
      </c>
      <c r="K662" s="236" t="s">
        <v>525</v>
      </c>
      <c r="L662" s="236" t="s">
        <v>498</v>
      </c>
      <c r="M662" s="236" t="s">
        <v>138</v>
      </c>
      <c r="N662" s="242" t="e">
        <f>O692*$N$872</f>
        <v>#REF!</v>
      </c>
      <c r="O662" s="240">
        <v>0</v>
      </c>
      <c r="P662" s="235" t="s">
        <v>277</v>
      </c>
      <c r="Q662" s="236" t="s">
        <v>278</v>
      </c>
    </row>
    <row r="663" spans="2:17" x14ac:dyDescent="0.2">
      <c r="B663" s="236"/>
      <c r="C663" s="236" t="s">
        <v>135</v>
      </c>
      <c r="D663" s="241" t="s">
        <v>753</v>
      </c>
      <c r="E663" s="236" t="s">
        <v>159</v>
      </c>
      <c r="F663" s="236" t="s">
        <v>254</v>
      </c>
      <c r="G663" s="236" t="s">
        <v>521</v>
      </c>
      <c r="H663" s="236" t="s">
        <v>135</v>
      </c>
      <c r="I663" s="236" t="s">
        <v>524</v>
      </c>
      <c r="J663" s="236" t="s">
        <v>524</v>
      </c>
      <c r="K663" s="236" t="s">
        <v>525</v>
      </c>
      <c r="L663" s="236" t="s">
        <v>498</v>
      </c>
      <c r="M663" s="236" t="s">
        <v>138</v>
      </c>
      <c r="N663" s="242"/>
      <c r="O663" s="240">
        <v>1.47E-2</v>
      </c>
      <c r="P663" s="235" t="s">
        <v>277</v>
      </c>
      <c r="Q663" s="236" t="s">
        <v>278</v>
      </c>
    </row>
    <row r="664" spans="2:17" x14ac:dyDescent="0.2">
      <c r="B664" s="236"/>
      <c r="C664" s="236" t="s">
        <v>135</v>
      </c>
      <c r="D664" s="241" t="s">
        <v>754</v>
      </c>
      <c r="E664" s="236" t="s">
        <v>159</v>
      </c>
      <c r="F664" s="236" t="s">
        <v>254</v>
      </c>
      <c r="G664" s="236" t="s">
        <v>521</v>
      </c>
      <c r="H664" s="236" t="s">
        <v>135</v>
      </c>
      <c r="I664" s="236" t="s">
        <v>524</v>
      </c>
      <c r="J664" s="236" t="s">
        <v>524</v>
      </c>
      <c r="K664" s="236" t="s">
        <v>525</v>
      </c>
      <c r="L664" s="236" t="s">
        <v>498</v>
      </c>
      <c r="M664" s="236" t="s">
        <v>138</v>
      </c>
      <c r="N664" s="242"/>
      <c r="O664" s="240">
        <v>1.1000000000000001E-3</v>
      </c>
      <c r="P664" s="235" t="s">
        <v>277</v>
      </c>
      <c r="Q664" s="236" t="s">
        <v>278</v>
      </c>
    </row>
    <row r="665" spans="2:17" x14ac:dyDescent="0.2">
      <c r="B665" s="236"/>
      <c r="C665" s="236" t="s">
        <v>135</v>
      </c>
      <c r="D665" s="241" t="s">
        <v>755</v>
      </c>
      <c r="E665" s="236" t="s">
        <v>159</v>
      </c>
      <c r="F665" s="236" t="s">
        <v>254</v>
      </c>
      <c r="G665" s="236" t="s">
        <v>521</v>
      </c>
      <c r="H665" s="236" t="s">
        <v>135</v>
      </c>
      <c r="I665" s="236" t="s">
        <v>524</v>
      </c>
      <c r="J665" s="236" t="s">
        <v>524</v>
      </c>
      <c r="K665" s="236" t="s">
        <v>525</v>
      </c>
      <c r="L665" s="236" t="s">
        <v>498</v>
      </c>
      <c r="M665" s="236" t="s">
        <v>138</v>
      </c>
      <c r="N665" s="242"/>
      <c r="O665" s="240">
        <v>0</v>
      </c>
      <c r="P665" s="235" t="s">
        <v>277</v>
      </c>
      <c r="Q665" s="236" t="s">
        <v>278</v>
      </c>
    </row>
    <row r="666" spans="2:17" x14ac:dyDescent="0.2">
      <c r="B666" s="236"/>
      <c r="C666" s="236" t="s">
        <v>135</v>
      </c>
      <c r="D666" s="241" t="s">
        <v>756</v>
      </c>
      <c r="E666" s="236" t="s">
        <v>159</v>
      </c>
      <c r="F666" s="236" t="s">
        <v>254</v>
      </c>
      <c r="G666" s="236" t="s">
        <v>521</v>
      </c>
      <c r="H666" s="236" t="s">
        <v>135</v>
      </c>
      <c r="I666" s="236" t="s">
        <v>524</v>
      </c>
      <c r="J666" s="236" t="s">
        <v>524</v>
      </c>
      <c r="K666" s="236" t="s">
        <v>525</v>
      </c>
      <c r="L666" s="236" t="s">
        <v>498</v>
      </c>
      <c r="M666" s="236" t="s">
        <v>138</v>
      </c>
      <c r="N666" s="242"/>
      <c r="O666" s="240">
        <v>0</v>
      </c>
      <c r="P666" s="235" t="s">
        <v>277</v>
      </c>
      <c r="Q666" s="236" t="s">
        <v>278</v>
      </c>
    </row>
    <row r="667" spans="2:17" x14ac:dyDescent="0.2">
      <c r="B667" s="236"/>
      <c r="C667" s="236" t="s">
        <v>135</v>
      </c>
      <c r="D667" s="241" t="s">
        <v>757</v>
      </c>
      <c r="E667" s="236" t="s">
        <v>159</v>
      </c>
      <c r="F667" s="236" t="s">
        <v>254</v>
      </c>
      <c r="G667" s="236" t="s">
        <v>521</v>
      </c>
      <c r="H667" s="236" t="s">
        <v>135</v>
      </c>
      <c r="I667" s="236" t="s">
        <v>524</v>
      </c>
      <c r="J667" s="236" t="s">
        <v>524</v>
      </c>
      <c r="K667" s="236" t="s">
        <v>525</v>
      </c>
      <c r="L667" s="236" t="s">
        <v>498</v>
      </c>
      <c r="M667" s="236" t="s">
        <v>138</v>
      </c>
      <c r="N667" s="242"/>
      <c r="O667" s="240">
        <v>0</v>
      </c>
      <c r="P667" s="235" t="s">
        <v>277</v>
      </c>
      <c r="Q667" s="236" t="s">
        <v>278</v>
      </c>
    </row>
    <row r="668" spans="2:17" x14ac:dyDescent="0.2">
      <c r="B668" s="236"/>
      <c r="C668" s="236" t="s">
        <v>135</v>
      </c>
      <c r="D668" s="241" t="s">
        <v>758</v>
      </c>
      <c r="E668" s="236" t="s">
        <v>159</v>
      </c>
      <c r="F668" s="236" t="s">
        <v>254</v>
      </c>
      <c r="G668" s="236" t="s">
        <v>521</v>
      </c>
      <c r="H668" s="236" t="s">
        <v>135</v>
      </c>
      <c r="I668" s="236" t="s">
        <v>524</v>
      </c>
      <c r="J668" s="236" t="s">
        <v>524</v>
      </c>
      <c r="K668" s="236" t="s">
        <v>525</v>
      </c>
      <c r="L668" s="236" t="s">
        <v>498</v>
      </c>
      <c r="M668" s="236" t="s">
        <v>138</v>
      </c>
      <c r="N668" s="242"/>
      <c r="O668" s="240">
        <v>0</v>
      </c>
      <c r="P668" s="235" t="s">
        <v>277</v>
      </c>
      <c r="Q668" s="236" t="s">
        <v>278</v>
      </c>
    </row>
    <row r="669" spans="2:17" x14ac:dyDescent="0.2">
      <c r="B669" s="236">
        <v>100</v>
      </c>
      <c r="C669" s="236" t="s">
        <v>135</v>
      </c>
      <c r="D669" s="238" t="s">
        <v>752</v>
      </c>
      <c r="E669" s="236" t="s">
        <v>159</v>
      </c>
      <c r="F669" s="236" t="s">
        <v>254</v>
      </c>
      <c r="G669" s="236" t="s">
        <v>521</v>
      </c>
      <c r="H669" s="236" t="s">
        <v>135</v>
      </c>
      <c r="I669" s="236" t="s">
        <v>526</v>
      </c>
      <c r="J669" s="236" t="s">
        <v>526</v>
      </c>
      <c r="K669" s="236" t="s">
        <v>527</v>
      </c>
      <c r="L669" s="236" t="s">
        <v>513</v>
      </c>
      <c r="M669" s="236" t="s">
        <v>138</v>
      </c>
      <c r="N669" s="242" t="e">
        <f>O698*$N$872</f>
        <v>#REF!</v>
      </c>
      <c r="O669" s="240">
        <v>3.6700000000000003E-2</v>
      </c>
      <c r="P669" s="235" t="s">
        <v>277</v>
      </c>
      <c r="Q669" s="236" t="s">
        <v>278</v>
      </c>
    </row>
    <row r="670" spans="2:17" x14ac:dyDescent="0.2">
      <c r="B670" s="236"/>
      <c r="C670" s="236" t="s">
        <v>135</v>
      </c>
      <c r="D670" s="241" t="s">
        <v>753</v>
      </c>
      <c r="E670" s="236" t="s">
        <v>159</v>
      </c>
      <c r="F670" s="236" t="s">
        <v>254</v>
      </c>
      <c r="G670" s="236" t="s">
        <v>521</v>
      </c>
      <c r="H670" s="236" t="s">
        <v>135</v>
      </c>
      <c r="I670" s="236" t="s">
        <v>526</v>
      </c>
      <c r="J670" s="236" t="s">
        <v>526</v>
      </c>
      <c r="K670" s="236" t="s">
        <v>527</v>
      </c>
      <c r="L670" s="236" t="s">
        <v>513</v>
      </c>
      <c r="M670" s="236" t="s">
        <v>138</v>
      </c>
      <c r="N670" s="242"/>
      <c r="O670" s="240">
        <v>0</v>
      </c>
      <c r="P670" s="235" t="s">
        <v>277</v>
      </c>
      <c r="Q670" s="236" t="s">
        <v>278</v>
      </c>
    </row>
    <row r="671" spans="2:17" x14ac:dyDescent="0.2">
      <c r="B671" s="236"/>
      <c r="C671" s="236" t="s">
        <v>135</v>
      </c>
      <c r="D671" s="241" t="s">
        <v>754</v>
      </c>
      <c r="E671" s="236" t="s">
        <v>159</v>
      </c>
      <c r="F671" s="236" t="s">
        <v>254</v>
      </c>
      <c r="G671" s="236" t="s">
        <v>521</v>
      </c>
      <c r="H671" s="236" t="s">
        <v>135</v>
      </c>
      <c r="I671" s="236" t="s">
        <v>526</v>
      </c>
      <c r="J671" s="236" t="s">
        <v>526</v>
      </c>
      <c r="K671" s="236" t="s">
        <v>527</v>
      </c>
      <c r="L671" s="236" t="s">
        <v>513</v>
      </c>
      <c r="M671" s="236" t="s">
        <v>138</v>
      </c>
      <c r="N671" s="242"/>
      <c r="O671" s="240">
        <v>1.6000000000000001E-3</v>
      </c>
      <c r="P671" s="235" t="s">
        <v>277</v>
      </c>
      <c r="Q671" s="236" t="s">
        <v>278</v>
      </c>
    </row>
    <row r="672" spans="2:17" x14ac:dyDescent="0.2">
      <c r="B672" s="236"/>
      <c r="C672" s="236" t="s">
        <v>135</v>
      </c>
      <c r="D672" s="241" t="s">
        <v>755</v>
      </c>
      <c r="E672" s="236" t="s">
        <v>159</v>
      </c>
      <c r="F672" s="236" t="s">
        <v>254</v>
      </c>
      <c r="G672" s="236" t="s">
        <v>521</v>
      </c>
      <c r="H672" s="236" t="s">
        <v>135</v>
      </c>
      <c r="I672" s="236" t="s">
        <v>526</v>
      </c>
      <c r="J672" s="236" t="s">
        <v>526</v>
      </c>
      <c r="K672" s="236" t="s">
        <v>527</v>
      </c>
      <c r="L672" s="236" t="s">
        <v>513</v>
      </c>
      <c r="M672" s="236" t="s">
        <v>138</v>
      </c>
      <c r="N672" s="242"/>
      <c r="O672" s="240">
        <v>2.8E-3</v>
      </c>
      <c r="P672" s="235" t="s">
        <v>277</v>
      </c>
      <c r="Q672" s="236" t="s">
        <v>278</v>
      </c>
    </row>
    <row r="673" spans="2:17" x14ac:dyDescent="0.2">
      <c r="B673" s="236"/>
      <c r="C673" s="236" t="s">
        <v>135</v>
      </c>
      <c r="D673" s="241" t="s">
        <v>756</v>
      </c>
      <c r="E673" s="236" t="s">
        <v>159</v>
      </c>
      <c r="F673" s="236" t="s">
        <v>254</v>
      </c>
      <c r="G673" s="236" t="s">
        <v>521</v>
      </c>
      <c r="H673" s="236" t="s">
        <v>135</v>
      </c>
      <c r="I673" s="236" t="s">
        <v>526</v>
      </c>
      <c r="J673" s="236" t="s">
        <v>526</v>
      </c>
      <c r="K673" s="236" t="s">
        <v>527</v>
      </c>
      <c r="L673" s="236" t="s">
        <v>513</v>
      </c>
      <c r="M673" s="236" t="s">
        <v>138</v>
      </c>
      <c r="N673" s="242"/>
      <c r="O673" s="240">
        <v>6.4000000000000003E-3</v>
      </c>
      <c r="P673" s="235" t="s">
        <v>277</v>
      </c>
      <c r="Q673" s="236" t="s">
        <v>278</v>
      </c>
    </row>
    <row r="674" spans="2:17" x14ac:dyDescent="0.2">
      <c r="B674" s="236"/>
      <c r="C674" s="236" t="s">
        <v>135</v>
      </c>
      <c r="D674" s="241" t="s">
        <v>757</v>
      </c>
      <c r="E674" s="236" t="s">
        <v>159</v>
      </c>
      <c r="F674" s="236" t="s">
        <v>254</v>
      </c>
      <c r="G674" s="236" t="s">
        <v>521</v>
      </c>
      <c r="H674" s="236" t="s">
        <v>135</v>
      </c>
      <c r="I674" s="236" t="s">
        <v>526</v>
      </c>
      <c r="J674" s="236" t="s">
        <v>526</v>
      </c>
      <c r="K674" s="236" t="s">
        <v>527</v>
      </c>
      <c r="L674" s="236" t="s">
        <v>513</v>
      </c>
      <c r="M674" s="236" t="s">
        <v>138</v>
      </c>
      <c r="N674" s="242"/>
      <c r="O674" s="240">
        <v>2.5399999999999999E-2</v>
      </c>
      <c r="P674" s="235" t="s">
        <v>277</v>
      </c>
      <c r="Q674" s="236" t="s">
        <v>278</v>
      </c>
    </row>
    <row r="675" spans="2:17" x14ac:dyDescent="0.2">
      <c r="B675" s="236"/>
      <c r="C675" s="236" t="s">
        <v>135</v>
      </c>
      <c r="D675" s="241" t="s">
        <v>758</v>
      </c>
      <c r="E675" s="236" t="s">
        <v>159</v>
      </c>
      <c r="F675" s="236" t="s">
        <v>254</v>
      </c>
      <c r="G675" s="236" t="s">
        <v>521</v>
      </c>
      <c r="H675" s="236" t="s">
        <v>135</v>
      </c>
      <c r="I675" s="236" t="s">
        <v>526</v>
      </c>
      <c r="J675" s="236" t="s">
        <v>526</v>
      </c>
      <c r="K675" s="236" t="s">
        <v>527</v>
      </c>
      <c r="L675" s="236" t="s">
        <v>513</v>
      </c>
      <c r="M675" s="236" t="s">
        <v>138</v>
      </c>
      <c r="N675" s="242"/>
      <c r="O675" s="240">
        <v>4.3E-3</v>
      </c>
      <c r="P675" s="235" t="s">
        <v>277</v>
      </c>
      <c r="Q675" s="236" t="s">
        <v>278</v>
      </c>
    </row>
    <row r="676" spans="2:17" x14ac:dyDescent="0.2">
      <c r="B676" s="236">
        <v>101</v>
      </c>
      <c r="C676" s="236" t="s">
        <v>135</v>
      </c>
      <c r="D676" s="238" t="s">
        <v>752</v>
      </c>
      <c r="E676" s="236" t="s">
        <v>159</v>
      </c>
      <c r="F676" s="236" t="s">
        <v>254</v>
      </c>
      <c r="G676" s="236" t="s">
        <v>521</v>
      </c>
      <c r="H676" s="236" t="s">
        <v>135</v>
      </c>
      <c r="I676" s="236" t="s">
        <v>528</v>
      </c>
      <c r="J676" s="236" t="s">
        <v>528</v>
      </c>
      <c r="K676" s="236" t="s">
        <v>512</v>
      </c>
      <c r="L676" s="236" t="s">
        <v>493</v>
      </c>
      <c r="M676" s="236" t="s">
        <v>138</v>
      </c>
      <c r="N676" s="242" t="e">
        <f>O704*$N$872</f>
        <v>#REF!</v>
      </c>
      <c r="O676" s="240">
        <v>0</v>
      </c>
      <c r="P676" s="235" t="s">
        <v>277</v>
      </c>
      <c r="Q676" s="236" t="s">
        <v>278</v>
      </c>
    </row>
    <row r="677" spans="2:17" x14ac:dyDescent="0.2">
      <c r="B677" s="236"/>
      <c r="C677" s="236" t="s">
        <v>135</v>
      </c>
      <c r="D677" s="241" t="s">
        <v>753</v>
      </c>
      <c r="E677" s="236" t="s">
        <v>159</v>
      </c>
      <c r="F677" s="236" t="s">
        <v>254</v>
      </c>
      <c r="G677" s="236" t="s">
        <v>521</v>
      </c>
      <c r="H677" s="236" t="s">
        <v>135</v>
      </c>
      <c r="I677" s="236" t="s">
        <v>528</v>
      </c>
      <c r="J677" s="236" t="s">
        <v>528</v>
      </c>
      <c r="K677" s="236" t="s">
        <v>512</v>
      </c>
      <c r="L677" s="236" t="s">
        <v>493</v>
      </c>
      <c r="M677" s="236" t="s">
        <v>138</v>
      </c>
      <c r="N677" s="242"/>
      <c r="O677" s="240">
        <v>0</v>
      </c>
      <c r="P677" s="235" t="s">
        <v>277</v>
      </c>
      <c r="Q677" s="236" t="s">
        <v>278</v>
      </c>
    </row>
    <row r="678" spans="2:17" x14ac:dyDescent="0.2">
      <c r="B678" s="236"/>
      <c r="C678" s="236" t="s">
        <v>135</v>
      </c>
      <c r="D678" s="241" t="s">
        <v>754</v>
      </c>
      <c r="E678" s="236" t="s">
        <v>159</v>
      </c>
      <c r="F678" s="236" t="s">
        <v>254</v>
      </c>
      <c r="G678" s="236" t="s">
        <v>521</v>
      </c>
      <c r="H678" s="236" t="s">
        <v>135</v>
      </c>
      <c r="I678" s="236" t="s">
        <v>528</v>
      </c>
      <c r="J678" s="236" t="s">
        <v>528</v>
      </c>
      <c r="K678" s="236" t="s">
        <v>512</v>
      </c>
      <c r="L678" s="236" t="s">
        <v>493</v>
      </c>
      <c r="M678" s="236" t="s">
        <v>138</v>
      </c>
      <c r="N678" s="242"/>
      <c r="O678" s="240">
        <v>0</v>
      </c>
      <c r="P678" s="235" t="s">
        <v>277</v>
      </c>
      <c r="Q678" s="236" t="s">
        <v>278</v>
      </c>
    </row>
    <row r="679" spans="2:17" x14ac:dyDescent="0.2">
      <c r="B679" s="236"/>
      <c r="C679" s="236" t="s">
        <v>135</v>
      </c>
      <c r="D679" s="241" t="s">
        <v>755</v>
      </c>
      <c r="E679" s="236" t="s">
        <v>159</v>
      </c>
      <c r="F679" s="236" t="s">
        <v>254</v>
      </c>
      <c r="G679" s="236" t="s">
        <v>521</v>
      </c>
      <c r="H679" s="236" t="s">
        <v>135</v>
      </c>
      <c r="I679" s="236" t="s">
        <v>528</v>
      </c>
      <c r="J679" s="236" t="s">
        <v>528</v>
      </c>
      <c r="K679" s="236" t="s">
        <v>512</v>
      </c>
      <c r="L679" s="236" t="s">
        <v>493</v>
      </c>
      <c r="M679" s="236" t="s">
        <v>138</v>
      </c>
      <c r="N679" s="242"/>
      <c r="O679" s="240">
        <v>0</v>
      </c>
      <c r="P679" s="235" t="s">
        <v>277</v>
      </c>
      <c r="Q679" s="236" t="s">
        <v>278</v>
      </c>
    </row>
    <row r="680" spans="2:17" x14ac:dyDescent="0.2">
      <c r="B680" s="236"/>
      <c r="C680" s="236" t="s">
        <v>135</v>
      </c>
      <c r="D680" s="241" t="s">
        <v>756</v>
      </c>
      <c r="E680" s="236" t="s">
        <v>159</v>
      </c>
      <c r="F680" s="236" t="s">
        <v>254</v>
      </c>
      <c r="G680" s="236" t="s">
        <v>521</v>
      </c>
      <c r="H680" s="236" t="s">
        <v>135</v>
      </c>
      <c r="I680" s="236" t="s">
        <v>528</v>
      </c>
      <c r="J680" s="236" t="s">
        <v>528</v>
      </c>
      <c r="K680" s="236" t="s">
        <v>512</v>
      </c>
      <c r="L680" s="236" t="s">
        <v>493</v>
      </c>
      <c r="M680" s="236" t="s">
        <v>138</v>
      </c>
      <c r="N680" s="242"/>
      <c r="O680" s="240">
        <v>0</v>
      </c>
      <c r="P680" s="235" t="s">
        <v>277</v>
      </c>
      <c r="Q680" s="236" t="s">
        <v>278</v>
      </c>
    </row>
    <row r="681" spans="2:17" x14ac:dyDescent="0.2">
      <c r="B681" s="236"/>
      <c r="C681" s="236" t="s">
        <v>135</v>
      </c>
      <c r="D681" s="241" t="s">
        <v>757</v>
      </c>
      <c r="E681" s="236" t="s">
        <v>159</v>
      </c>
      <c r="F681" s="236" t="s">
        <v>254</v>
      </c>
      <c r="G681" s="236" t="s">
        <v>521</v>
      </c>
      <c r="H681" s="236" t="s">
        <v>135</v>
      </c>
      <c r="I681" s="236" t="s">
        <v>528</v>
      </c>
      <c r="J681" s="236" t="s">
        <v>528</v>
      </c>
      <c r="K681" s="236" t="s">
        <v>512</v>
      </c>
      <c r="L681" s="236" t="s">
        <v>493</v>
      </c>
      <c r="M681" s="236" t="s">
        <v>138</v>
      </c>
      <c r="N681" s="242"/>
      <c r="O681" s="240">
        <v>0</v>
      </c>
      <c r="P681" s="235" t="s">
        <v>277</v>
      </c>
      <c r="Q681" s="236" t="s">
        <v>278</v>
      </c>
    </row>
    <row r="682" spans="2:17" x14ac:dyDescent="0.2">
      <c r="B682" s="236"/>
      <c r="C682" s="236" t="s">
        <v>135</v>
      </c>
      <c r="D682" s="241" t="s">
        <v>758</v>
      </c>
      <c r="E682" s="236" t="s">
        <v>159</v>
      </c>
      <c r="F682" s="236" t="s">
        <v>254</v>
      </c>
      <c r="G682" s="236" t="s">
        <v>521</v>
      </c>
      <c r="H682" s="236" t="s">
        <v>135</v>
      </c>
      <c r="I682" s="236" t="s">
        <v>528</v>
      </c>
      <c r="J682" s="236" t="s">
        <v>528</v>
      </c>
      <c r="K682" s="236" t="s">
        <v>512</v>
      </c>
      <c r="L682" s="236" t="s">
        <v>493</v>
      </c>
      <c r="M682" s="236" t="s">
        <v>138</v>
      </c>
      <c r="N682" s="242"/>
      <c r="O682" s="240">
        <v>0</v>
      </c>
      <c r="P682" s="235" t="s">
        <v>277</v>
      </c>
      <c r="Q682" s="236" t="s">
        <v>278</v>
      </c>
    </row>
    <row r="683" spans="2:17" x14ac:dyDescent="0.2">
      <c r="B683" s="236">
        <v>102</v>
      </c>
      <c r="C683" s="236" t="s">
        <v>135</v>
      </c>
      <c r="D683" s="238" t="s">
        <v>752</v>
      </c>
      <c r="E683" s="236" t="s">
        <v>159</v>
      </c>
      <c r="F683" s="236" t="s">
        <v>254</v>
      </c>
      <c r="G683" s="236" t="s">
        <v>507</v>
      </c>
      <c r="H683" s="236" t="s">
        <v>135</v>
      </c>
      <c r="I683" s="236" t="s">
        <v>529</v>
      </c>
      <c r="J683" s="236" t="s">
        <v>529</v>
      </c>
      <c r="K683" s="236" t="s">
        <v>509</v>
      </c>
      <c r="L683" s="236" t="s">
        <v>493</v>
      </c>
      <c r="M683" s="236" t="s">
        <v>138</v>
      </c>
      <c r="N683" s="242" t="e">
        <f>#REF!*$N$872</f>
        <v>#REF!</v>
      </c>
      <c r="O683" s="240">
        <v>0</v>
      </c>
      <c r="P683" s="235" t="s">
        <v>277</v>
      </c>
      <c r="Q683" s="236" t="s">
        <v>278</v>
      </c>
    </row>
    <row r="684" spans="2:17" x14ac:dyDescent="0.2">
      <c r="B684" s="236"/>
      <c r="C684" s="236" t="s">
        <v>135</v>
      </c>
      <c r="D684" s="241" t="s">
        <v>753</v>
      </c>
      <c r="E684" s="236" t="s">
        <v>159</v>
      </c>
      <c r="F684" s="236" t="s">
        <v>254</v>
      </c>
      <c r="G684" s="236" t="s">
        <v>507</v>
      </c>
      <c r="H684" s="236" t="s">
        <v>135</v>
      </c>
      <c r="I684" s="236" t="s">
        <v>529</v>
      </c>
      <c r="J684" s="236" t="s">
        <v>529</v>
      </c>
      <c r="K684" s="236" t="s">
        <v>509</v>
      </c>
      <c r="L684" s="236" t="s">
        <v>493</v>
      </c>
      <c r="M684" s="236" t="s">
        <v>138</v>
      </c>
      <c r="N684" s="242"/>
      <c r="O684" s="240">
        <v>2.8400000000000002E-2</v>
      </c>
      <c r="P684" s="235" t="s">
        <v>277</v>
      </c>
      <c r="Q684" s="236" t="s">
        <v>278</v>
      </c>
    </row>
    <row r="685" spans="2:17" x14ac:dyDescent="0.2">
      <c r="B685" s="236"/>
      <c r="C685" s="236" t="s">
        <v>135</v>
      </c>
      <c r="D685" s="241" t="s">
        <v>754</v>
      </c>
      <c r="E685" s="236" t="s">
        <v>159</v>
      </c>
      <c r="F685" s="236" t="s">
        <v>254</v>
      </c>
      <c r="G685" s="236" t="s">
        <v>507</v>
      </c>
      <c r="H685" s="236" t="s">
        <v>135</v>
      </c>
      <c r="I685" s="236" t="s">
        <v>529</v>
      </c>
      <c r="J685" s="236" t="s">
        <v>529</v>
      </c>
      <c r="K685" s="236" t="s">
        <v>509</v>
      </c>
      <c r="L685" s="236" t="s">
        <v>493</v>
      </c>
      <c r="M685" s="236" t="s">
        <v>138</v>
      </c>
      <c r="N685" s="242"/>
      <c r="O685" s="240">
        <v>1.0699999999999999E-2</v>
      </c>
      <c r="P685" s="235" t="s">
        <v>277</v>
      </c>
      <c r="Q685" s="236" t="s">
        <v>278</v>
      </c>
    </row>
    <row r="686" spans="2:17" x14ac:dyDescent="0.2">
      <c r="B686" s="236"/>
      <c r="C686" s="236" t="s">
        <v>135</v>
      </c>
      <c r="D686" s="241" t="s">
        <v>755</v>
      </c>
      <c r="E686" s="236" t="s">
        <v>159</v>
      </c>
      <c r="F686" s="236" t="s">
        <v>254</v>
      </c>
      <c r="G686" s="236" t="s">
        <v>507</v>
      </c>
      <c r="H686" s="236" t="s">
        <v>135</v>
      </c>
      <c r="I686" s="236" t="s">
        <v>529</v>
      </c>
      <c r="J686" s="236" t="s">
        <v>529</v>
      </c>
      <c r="K686" s="236" t="s">
        <v>509</v>
      </c>
      <c r="L686" s="236" t="s">
        <v>493</v>
      </c>
      <c r="M686" s="236" t="s">
        <v>138</v>
      </c>
      <c r="N686" s="242"/>
      <c r="O686" s="240">
        <v>0</v>
      </c>
      <c r="P686" s="235" t="s">
        <v>277</v>
      </c>
      <c r="Q686" s="236" t="s">
        <v>278</v>
      </c>
    </row>
    <row r="687" spans="2:17" x14ac:dyDescent="0.2">
      <c r="B687" s="236"/>
      <c r="C687" s="236" t="s">
        <v>135</v>
      </c>
      <c r="D687" s="241" t="s">
        <v>756</v>
      </c>
      <c r="E687" s="236" t="s">
        <v>159</v>
      </c>
      <c r="F687" s="236" t="s">
        <v>254</v>
      </c>
      <c r="G687" s="236" t="s">
        <v>507</v>
      </c>
      <c r="H687" s="236" t="s">
        <v>135</v>
      </c>
      <c r="I687" s="236" t="s">
        <v>529</v>
      </c>
      <c r="J687" s="236" t="s">
        <v>529</v>
      </c>
      <c r="K687" s="236" t="s">
        <v>509</v>
      </c>
      <c r="L687" s="236" t="s">
        <v>493</v>
      </c>
      <c r="M687" s="236" t="s">
        <v>138</v>
      </c>
      <c r="N687" s="242"/>
      <c r="O687" s="240">
        <v>0</v>
      </c>
      <c r="P687" s="235" t="s">
        <v>277</v>
      </c>
      <c r="Q687" s="236" t="s">
        <v>278</v>
      </c>
    </row>
    <row r="688" spans="2:17" x14ac:dyDescent="0.2">
      <c r="B688" s="236"/>
      <c r="C688" s="236" t="s">
        <v>135</v>
      </c>
      <c r="D688" s="241" t="s">
        <v>757</v>
      </c>
      <c r="E688" s="236" t="s">
        <v>159</v>
      </c>
      <c r="F688" s="236" t="s">
        <v>254</v>
      </c>
      <c r="G688" s="236" t="s">
        <v>507</v>
      </c>
      <c r="H688" s="236" t="s">
        <v>135</v>
      </c>
      <c r="I688" s="236" t="s">
        <v>529</v>
      </c>
      <c r="J688" s="236" t="s">
        <v>529</v>
      </c>
      <c r="K688" s="236" t="s">
        <v>509</v>
      </c>
      <c r="L688" s="236" t="s">
        <v>493</v>
      </c>
      <c r="M688" s="236" t="s">
        <v>138</v>
      </c>
      <c r="N688" s="242"/>
      <c r="O688" s="240">
        <v>0</v>
      </c>
      <c r="P688" s="235" t="s">
        <v>277</v>
      </c>
      <c r="Q688" s="236" t="s">
        <v>278</v>
      </c>
    </row>
    <row r="689" spans="2:17" x14ac:dyDescent="0.2">
      <c r="B689" s="236"/>
      <c r="C689" s="236" t="s">
        <v>135</v>
      </c>
      <c r="D689" s="241" t="s">
        <v>758</v>
      </c>
      <c r="E689" s="236" t="s">
        <v>159</v>
      </c>
      <c r="F689" s="236" t="s">
        <v>254</v>
      </c>
      <c r="G689" s="236" t="s">
        <v>507</v>
      </c>
      <c r="H689" s="236" t="s">
        <v>135</v>
      </c>
      <c r="I689" s="236" t="s">
        <v>529</v>
      </c>
      <c r="J689" s="236" t="s">
        <v>529</v>
      </c>
      <c r="K689" s="236" t="s">
        <v>509</v>
      </c>
      <c r="L689" s="236" t="s">
        <v>493</v>
      </c>
      <c r="M689" s="236" t="s">
        <v>138</v>
      </c>
      <c r="N689" s="242"/>
      <c r="O689" s="240">
        <v>3.8800000000000001E-2</v>
      </c>
      <c r="P689" s="235" t="s">
        <v>277</v>
      </c>
      <c r="Q689" s="236" t="s">
        <v>278</v>
      </c>
    </row>
    <row r="690" spans="2:17" x14ac:dyDescent="0.2">
      <c r="B690" s="236">
        <v>103</v>
      </c>
      <c r="C690" s="236" t="s">
        <v>135</v>
      </c>
      <c r="D690" s="238" t="s">
        <v>752</v>
      </c>
      <c r="E690" s="236" t="s">
        <v>159</v>
      </c>
      <c r="F690" s="236" t="s">
        <v>254</v>
      </c>
      <c r="G690" s="236" t="s">
        <v>521</v>
      </c>
      <c r="H690" s="236" t="s">
        <v>135</v>
      </c>
      <c r="I690" s="236" t="s">
        <v>530</v>
      </c>
      <c r="J690" s="236" t="s">
        <v>530</v>
      </c>
      <c r="K690" s="236" t="s">
        <v>531</v>
      </c>
      <c r="L690" s="236" t="s">
        <v>513</v>
      </c>
      <c r="M690" s="236" t="s">
        <v>138</v>
      </c>
      <c r="N690" s="242" t="e">
        <f>O717*$N$872</f>
        <v>#REF!</v>
      </c>
      <c r="O690" s="240">
        <v>2.1000000000000001E-2</v>
      </c>
      <c r="P690" s="235" t="s">
        <v>277</v>
      </c>
      <c r="Q690" s="236" t="s">
        <v>278</v>
      </c>
    </row>
    <row r="691" spans="2:17" x14ac:dyDescent="0.2">
      <c r="B691" s="236"/>
      <c r="C691" s="236" t="s">
        <v>135</v>
      </c>
      <c r="D691" s="241" t="s">
        <v>753</v>
      </c>
      <c r="E691" s="236" t="s">
        <v>159</v>
      </c>
      <c r="F691" s="236" t="s">
        <v>254</v>
      </c>
      <c r="G691" s="236" t="s">
        <v>521</v>
      </c>
      <c r="H691" s="236" t="s">
        <v>135</v>
      </c>
      <c r="I691" s="236" t="s">
        <v>530</v>
      </c>
      <c r="J691" s="236" t="s">
        <v>530</v>
      </c>
      <c r="K691" s="236" t="s">
        <v>531</v>
      </c>
      <c r="L691" s="236" t="s">
        <v>513</v>
      </c>
      <c r="M691" s="236" t="s">
        <v>138</v>
      </c>
      <c r="N691" s="242"/>
      <c r="O691" s="240">
        <v>9.3700000000000006E-2</v>
      </c>
      <c r="P691" s="235" t="s">
        <v>277</v>
      </c>
      <c r="Q691" s="236" t="s">
        <v>278</v>
      </c>
    </row>
    <row r="692" spans="2:17" x14ac:dyDescent="0.2">
      <c r="B692" s="236"/>
      <c r="C692" s="236" t="s">
        <v>135</v>
      </c>
      <c r="D692" s="241" t="s">
        <v>754</v>
      </c>
      <c r="E692" s="236" t="s">
        <v>159</v>
      </c>
      <c r="F692" s="236" t="s">
        <v>254</v>
      </c>
      <c r="G692" s="236" t="s">
        <v>521</v>
      </c>
      <c r="H692" s="236" t="s">
        <v>135</v>
      </c>
      <c r="I692" s="236" t="s">
        <v>530</v>
      </c>
      <c r="J692" s="236" t="s">
        <v>530</v>
      </c>
      <c r="K692" s="236" t="s">
        <v>531</v>
      </c>
      <c r="L692" s="236" t="s">
        <v>513</v>
      </c>
      <c r="M692" s="236" t="s">
        <v>138</v>
      </c>
      <c r="N692" s="242"/>
      <c r="O692" s="240">
        <v>8.0000000000000004E-4</v>
      </c>
      <c r="P692" s="235" t="s">
        <v>277</v>
      </c>
      <c r="Q692" s="236" t="s">
        <v>278</v>
      </c>
    </row>
    <row r="693" spans="2:17" x14ac:dyDescent="0.2">
      <c r="B693" s="236"/>
      <c r="C693" s="236" t="s">
        <v>135</v>
      </c>
      <c r="D693" s="241" t="s">
        <v>755</v>
      </c>
      <c r="E693" s="236" t="s">
        <v>159</v>
      </c>
      <c r="F693" s="236" t="s">
        <v>254</v>
      </c>
      <c r="G693" s="236" t="s">
        <v>521</v>
      </c>
      <c r="H693" s="236" t="s">
        <v>135</v>
      </c>
      <c r="I693" s="236" t="s">
        <v>530</v>
      </c>
      <c r="J693" s="236" t="s">
        <v>530</v>
      </c>
      <c r="K693" s="236" t="s">
        <v>531</v>
      </c>
      <c r="L693" s="236" t="s">
        <v>513</v>
      </c>
      <c r="M693" s="236" t="s">
        <v>138</v>
      </c>
      <c r="N693" s="242"/>
      <c r="O693" s="240">
        <v>9.1000000000000004E-3</v>
      </c>
      <c r="P693" s="235" t="s">
        <v>277</v>
      </c>
      <c r="Q693" s="236" t="s">
        <v>278</v>
      </c>
    </row>
    <row r="694" spans="2:17" x14ac:dyDescent="0.2">
      <c r="B694" s="236"/>
      <c r="C694" s="236" t="s">
        <v>135</v>
      </c>
      <c r="D694" s="241" t="s">
        <v>756</v>
      </c>
      <c r="E694" s="236" t="s">
        <v>159</v>
      </c>
      <c r="F694" s="236" t="s">
        <v>254</v>
      </c>
      <c r="G694" s="236" t="s">
        <v>521</v>
      </c>
      <c r="H694" s="236" t="s">
        <v>135</v>
      </c>
      <c r="I694" s="236" t="s">
        <v>530</v>
      </c>
      <c r="J694" s="236" t="s">
        <v>530</v>
      </c>
      <c r="K694" s="236" t="s">
        <v>531</v>
      </c>
      <c r="L694" s="236" t="s">
        <v>513</v>
      </c>
      <c r="M694" s="236" t="s">
        <v>138</v>
      </c>
      <c r="N694" s="242"/>
      <c r="O694" s="240">
        <v>2.47E-2</v>
      </c>
      <c r="P694" s="235" t="s">
        <v>277</v>
      </c>
      <c r="Q694" s="236" t="s">
        <v>278</v>
      </c>
    </row>
    <row r="695" spans="2:17" x14ac:dyDescent="0.2">
      <c r="B695" s="236"/>
      <c r="C695" s="236" t="s">
        <v>135</v>
      </c>
      <c r="D695" s="241" t="s">
        <v>757</v>
      </c>
      <c r="E695" s="236" t="s">
        <v>159</v>
      </c>
      <c r="F695" s="236" t="s">
        <v>254</v>
      </c>
      <c r="G695" s="236" t="s">
        <v>521</v>
      </c>
      <c r="H695" s="236" t="s">
        <v>135</v>
      </c>
      <c r="I695" s="236" t="s">
        <v>530</v>
      </c>
      <c r="J695" s="236" t="s">
        <v>530</v>
      </c>
      <c r="K695" s="236" t="s">
        <v>531</v>
      </c>
      <c r="L695" s="236" t="s">
        <v>513</v>
      </c>
      <c r="M695" s="236" t="s">
        <v>138</v>
      </c>
      <c r="N695" s="242"/>
      <c r="O695" s="240">
        <v>1.67E-2</v>
      </c>
      <c r="P695" s="235" t="s">
        <v>277</v>
      </c>
      <c r="Q695" s="236" t="s">
        <v>278</v>
      </c>
    </row>
    <row r="696" spans="2:17" x14ac:dyDescent="0.2">
      <c r="B696" s="236"/>
      <c r="C696" s="236" t="s">
        <v>135</v>
      </c>
      <c r="D696" s="241" t="s">
        <v>758</v>
      </c>
      <c r="E696" s="236" t="s">
        <v>159</v>
      </c>
      <c r="F696" s="236" t="s">
        <v>254</v>
      </c>
      <c r="G696" s="236" t="s">
        <v>521</v>
      </c>
      <c r="H696" s="236" t="s">
        <v>135</v>
      </c>
      <c r="I696" s="236" t="s">
        <v>530</v>
      </c>
      <c r="J696" s="236" t="s">
        <v>530</v>
      </c>
      <c r="K696" s="236" t="s">
        <v>531</v>
      </c>
      <c r="L696" s="236" t="s">
        <v>513</v>
      </c>
      <c r="M696" s="236" t="s">
        <v>138</v>
      </c>
      <c r="N696" s="242"/>
      <c r="O696" s="240">
        <v>0.15179999999999999</v>
      </c>
      <c r="P696" s="235" t="s">
        <v>277</v>
      </c>
      <c r="Q696" s="236" t="s">
        <v>278</v>
      </c>
    </row>
    <row r="697" spans="2:17" x14ac:dyDescent="0.2">
      <c r="B697" s="236">
        <v>104</v>
      </c>
      <c r="C697" s="236" t="s">
        <v>135</v>
      </c>
      <c r="D697" s="238" t="s">
        <v>752</v>
      </c>
      <c r="E697" s="236" t="s">
        <v>159</v>
      </c>
      <c r="F697" s="236" t="s">
        <v>254</v>
      </c>
      <c r="G697" s="236" t="s">
        <v>521</v>
      </c>
      <c r="H697" s="236" t="s">
        <v>135</v>
      </c>
      <c r="I697" s="236" t="s">
        <v>532</v>
      </c>
      <c r="J697" s="236" t="s">
        <v>532</v>
      </c>
      <c r="K697" s="236" t="s">
        <v>533</v>
      </c>
      <c r="L697" s="236" t="s">
        <v>488</v>
      </c>
      <c r="M697" s="236" t="s">
        <v>138</v>
      </c>
      <c r="N697" s="242" t="e">
        <f>O723*$N$872</f>
        <v>#REF!</v>
      </c>
      <c r="O697" s="240">
        <v>0</v>
      </c>
      <c r="P697" s="235" t="s">
        <v>277</v>
      </c>
      <c r="Q697" s="236" t="s">
        <v>278</v>
      </c>
    </row>
    <row r="698" spans="2:17" x14ac:dyDescent="0.2">
      <c r="B698" s="236"/>
      <c r="C698" s="236" t="s">
        <v>135</v>
      </c>
      <c r="D698" s="241" t="s">
        <v>753</v>
      </c>
      <c r="E698" s="236" t="s">
        <v>159</v>
      </c>
      <c r="F698" s="236" t="s">
        <v>254</v>
      </c>
      <c r="G698" s="236" t="s">
        <v>521</v>
      </c>
      <c r="H698" s="236" t="s">
        <v>135</v>
      </c>
      <c r="I698" s="236" t="s">
        <v>532</v>
      </c>
      <c r="J698" s="236" t="s">
        <v>532</v>
      </c>
      <c r="K698" s="236" t="s">
        <v>533</v>
      </c>
      <c r="L698" s="236" t="s">
        <v>488</v>
      </c>
      <c r="M698" s="236" t="s">
        <v>138</v>
      </c>
      <c r="N698" s="242"/>
      <c r="O698" s="240">
        <v>0</v>
      </c>
      <c r="P698" s="235" t="s">
        <v>277</v>
      </c>
      <c r="Q698" s="236" t="s">
        <v>278</v>
      </c>
    </row>
    <row r="699" spans="2:17" x14ac:dyDescent="0.2">
      <c r="B699" s="236"/>
      <c r="C699" s="236" t="s">
        <v>135</v>
      </c>
      <c r="D699" s="241" t="s">
        <v>754</v>
      </c>
      <c r="E699" s="236" t="s">
        <v>159</v>
      </c>
      <c r="F699" s="236" t="s">
        <v>254</v>
      </c>
      <c r="G699" s="236" t="s">
        <v>521</v>
      </c>
      <c r="H699" s="236" t="s">
        <v>135</v>
      </c>
      <c r="I699" s="236" t="s">
        <v>532</v>
      </c>
      <c r="J699" s="236" t="s">
        <v>532</v>
      </c>
      <c r="K699" s="236" t="s">
        <v>533</v>
      </c>
      <c r="L699" s="236" t="s">
        <v>488</v>
      </c>
      <c r="M699" s="236" t="s">
        <v>138</v>
      </c>
      <c r="N699" s="242"/>
      <c r="O699" s="240">
        <v>2.0000000000000001E-4</v>
      </c>
      <c r="P699" s="235" t="s">
        <v>277</v>
      </c>
      <c r="Q699" s="236" t="s">
        <v>278</v>
      </c>
    </row>
    <row r="700" spans="2:17" x14ac:dyDescent="0.2">
      <c r="B700" s="236"/>
      <c r="C700" s="236" t="s">
        <v>135</v>
      </c>
      <c r="D700" s="241" t="s">
        <v>755</v>
      </c>
      <c r="E700" s="236" t="s">
        <v>159</v>
      </c>
      <c r="F700" s="236" t="s">
        <v>254</v>
      </c>
      <c r="G700" s="236" t="s">
        <v>521</v>
      </c>
      <c r="H700" s="236" t="s">
        <v>135</v>
      </c>
      <c r="I700" s="236" t="s">
        <v>532</v>
      </c>
      <c r="J700" s="236" t="s">
        <v>532</v>
      </c>
      <c r="K700" s="236" t="s">
        <v>533</v>
      </c>
      <c r="L700" s="236" t="s">
        <v>488</v>
      </c>
      <c r="M700" s="236" t="s">
        <v>138</v>
      </c>
      <c r="N700" s="242"/>
      <c r="O700" s="240">
        <v>0</v>
      </c>
      <c r="P700" s="235" t="s">
        <v>277</v>
      </c>
      <c r="Q700" s="236" t="s">
        <v>278</v>
      </c>
    </row>
    <row r="701" spans="2:17" x14ac:dyDescent="0.2">
      <c r="B701" s="236"/>
      <c r="C701" s="236" t="s">
        <v>135</v>
      </c>
      <c r="D701" s="241" t="s">
        <v>756</v>
      </c>
      <c r="E701" s="236" t="s">
        <v>159</v>
      </c>
      <c r="F701" s="236" t="s">
        <v>254</v>
      </c>
      <c r="G701" s="236" t="s">
        <v>521</v>
      </c>
      <c r="H701" s="236" t="s">
        <v>135</v>
      </c>
      <c r="I701" s="236" t="s">
        <v>532</v>
      </c>
      <c r="J701" s="236" t="s">
        <v>532</v>
      </c>
      <c r="K701" s="236" t="s">
        <v>533</v>
      </c>
      <c r="L701" s="236" t="s">
        <v>488</v>
      </c>
      <c r="M701" s="236" t="s">
        <v>138</v>
      </c>
      <c r="N701" s="242"/>
      <c r="O701" s="240">
        <v>0</v>
      </c>
      <c r="P701" s="235" t="s">
        <v>277</v>
      </c>
      <c r="Q701" s="236" t="s">
        <v>278</v>
      </c>
    </row>
    <row r="702" spans="2:17" x14ac:dyDescent="0.2">
      <c r="B702" s="236"/>
      <c r="C702" s="236" t="s">
        <v>135</v>
      </c>
      <c r="D702" s="241" t="s">
        <v>757</v>
      </c>
      <c r="E702" s="236" t="s">
        <v>159</v>
      </c>
      <c r="F702" s="236" t="s">
        <v>254</v>
      </c>
      <c r="G702" s="236" t="s">
        <v>521</v>
      </c>
      <c r="H702" s="236" t="s">
        <v>135</v>
      </c>
      <c r="I702" s="236" t="s">
        <v>532</v>
      </c>
      <c r="J702" s="236" t="s">
        <v>532</v>
      </c>
      <c r="K702" s="236" t="s">
        <v>533</v>
      </c>
      <c r="L702" s="236" t="s">
        <v>488</v>
      </c>
      <c r="M702" s="236" t="s">
        <v>138</v>
      </c>
      <c r="N702" s="242"/>
      <c r="O702" s="240">
        <v>0</v>
      </c>
      <c r="P702" s="235" t="s">
        <v>277</v>
      </c>
      <c r="Q702" s="236" t="s">
        <v>278</v>
      </c>
    </row>
    <row r="703" spans="2:17" x14ac:dyDescent="0.2">
      <c r="B703" s="236"/>
      <c r="C703" s="236" t="s">
        <v>135</v>
      </c>
      <c r="D703" s="241" t="s">
        <v>758</v>
      </c>
      <c r="E703" s="236" t="s">
        <v>159</v>
      </c>
      <c r="F703" s="236" t="s">
        <v>254</v>
      </c>
      <c r="G703" s="236" t="s">
        <v>521</v>
      </c>
      <c r="H703" s="236" t="s">
        <v>135</v>
      </c>
      <c r="I703" s="236" t="s">
        <v>532</v>
      </c>
      <c r="J703" s="236" t="s">
        <v>532</v>
      </c>
      <c r="K703" s="236" t="s">
        <v>533</v>
      </c>
      <c r="L703" s="236" t="s">
        <v>488</v>
      </c>
      <c r="M703" s="236" t="s">
        <v>138</v>
      </c>
      <c r="N703" s="242"/>
      <c r="O703" s="240">
        <v>0</v>
      </c>
      <c r="P703" s="235" t="s">
        <v>277</v>
      </c>
      <c r="Q703" s="236" t="s">
        <v>278</v>
      </c>
    </row>
    <row r="704" spans="2:17" x14ac:dyDescent="0.2">
      <c r="B704" s="236">
        <v>105</v>
      </c>
      <c r="C704" s="236" t="s">
        <v>135</v>
      </c>
      <c r="D704" s="238" t="s">
        <v>752</v>
      </c>
      <c r="E704" s="236" t="s">
        <v>159</v>
      </c>
      <c r="F704" s="236" t="s">
        <v>254</v>
      </c>
      <c r="G704" s="236" t="s">
        <v>521</v>
      </c>
      <c r="H704" s="236" t="s">
        <v>135</v>
      </c>
      <c r="I704" s="236" t="s">
        <v>534</v>
      </c>
      <c r="J704" s="236" t="s">
        <v>534</v>
      </c>
      <c r="K704" s="236" t="s">
        <v>535</v>
      </c>
      <c r="L704" s="236" t="s">
        <v>500</v>
      </c>
      <c r="M704" s="236" t="s">
        <v>138</v>
      </c>
      <c r="N704" s="242" t="e">
        <f>O729*$N$872</f>
        <v>#REF!</v>
      </c>
      <c r="O704" s="240">
        <v>0.43569999999999998</v>
      </c>
      <c r="P704" s="235" t="s">
        <v>277</v>
      </c>
      <c r="Q704" s="236" t="s">
        <v>278</v>
      </c>
    </row>
    <row r="705" spans="2:17" x14ac:dyDescent="0.2">
      <c r="B705" s="236"/>
      <c r="C705" s="236" t="s">
        <v>135</v>
      </c>
      <c r="D705" s="241" t="s">
        <v>753</v>
      </c>
      <c r="E705" s="236" t="s">
        <v>159</v>
      </c>
      <c r="F705" s="236" t="s">
        <v>254</v>
      </c>
      <c r="G705" s="236" t="s">
        <v>521</v>
      </c>
      <c r="H705" s="236" t="s">
        <v>135</v>
      </c>
      <c r="I705" s="236" t="s">
        <v>534</v>
      </c>
      <c r="J705" s="236" t="s">
        <v>534</v>
      </c>
      <c r="K705" s="236" t="s">
        <v>535</v>
      </c>
      <c r="L705" s="236" t="s">
        <v>500</v>
      </c>
      <c r="M705" s="236" t="s">
        <v>138</v>
      </c>
      <c r="N705" s="242"/>
      <c r="O705" s="240">
        <v>0.14199999999999999</v>
      </c>
      <c r="P705" s="235" t="s">
        <v>277</v>
      </c>
      <c r="Q705" s="236" t="s">
        <v>278</v>
      </c>
    </row>
    <row r="706" spans="2:17" x14ac:dyDescent="0.2">
      <c r="B706" s="236"/>
      <c r="C706" s="236" t="s">
        <v>135</v>
      </c>
      <c r="D706" s="241" t="s">
        <v>754</v>
      </c>
      <c r="E706" s="236" t="s">
        <v>159</v>
      </c>
      <c r="F706" s="236" t="s">
        <v>254</v>
      </c>
      <c r="G706" s="236" t="s">
        <v>521</v>
      </c>
      <c r="H706" s="236" t="s">
        <v>135</v>
      </c>
      <c r="I706" s="236" t="s">
        <v>534</v>
      </c>
      <c r="J706" s="236" t="s">
        <v>534</v>
      </c>
      <c r="K706" s="236" t="s">
        <v>535</v>
      </c>
      <c r="L706" s="236" t="s">
        <v>500</v>
      </c>
      <c r="M706" s="236" t="s">
        <v>138</v>
      </c>
      <c r="N706" s="242"/>
      <c r="O706" s="240">
        <v>9.7500000000000003E-2</v>
      </c>
      <c r="P706" s="235" t="s">
        <v>277</v>
      </c>
      <c r="Q706" s="236" t="s">
        <v>278</v>
      </c>
    </row>
    <row r="707" spans="2:17" x14ac:dyDescent="0.2">
      <c r="B707" s="236"/>
      <c r="C707" s="236" t="s">
        <v>135</v>
      </c>
      <c r="D707" s="241" t="s">
        <v>755</v>
      </c>
      <c r="E707" s="236" t="s">
        <v>159</v>
      </c>
      <c r="F707" s="236" t="s">
        <v>254</v>
      </c>
      <c r="G707" s="236" t="s">
        <v>521</v>
      </c>
      <c r="H707" s="236" t="s">
        <v>135</v>
      </c>
      <c r="I707" s="236" t="s">
        <v>534</v>
      </c>
      <c r="J707" s="236" t="s">
        <v>534</v>
      </c>
      <c r="K707" s="236" t="s">
        <v>535</v>
      </c>
      <c r="L707" s="236" t="s">
        <v>500</v>
      </c>
      <c r="M707" s="236" t="s">
        <v>138</v>
      </c>
      <c r="N707" s="242"/>
      <c r="O707" s="240">
        <v>9.6699999999999994E-2</v>
      </c>
      <c r="P707" s="235" t="s">
        <v>277</v>
      </c>
      <c r="Q707" s="236" t="s">
        <v>278</v>
      </c>
    </row>
    <row r="708" spans="2:17" x14ac:dyDescent="0.2">
      <c r="B708" s="236"/>
      <c r="C708" s="236" t="s">
        <v>135</v>
      </c>
      <c r="D708" s="241" t="s">
        <v>756</v>
      </c>
      <c r="E708" s="236" t="s">
        <v>159</v>
      </c>
      <c r="F708" s="236" t="s">
        <v>254</v>
      </c>
      <c r="G708" s="236" t="s">
        <v>521</v>
      </c>
      <c r="H708" s="236" t="s">
        <v>135</v>
      </c>
      <c r="I708" s="236" t="s">
        <v>534</v>
      </c>
      <c r="J708" s="236" t="s">
        <v>534</v>
      </c>
      <c r="K708" s="236" t="s">
        <v>535</v>
      </c>
      <c r="L708" s="236" t="s">
        <v>500</v>
      </c>
      <c r="M708" s="236" t="s">
        <v>138</v>
      </c>
      <c r="N708" s="242"/>
      <c r="O708" s="240">
        <v>0.28389999999999999</v>
      </c>
      <c r="P708" s="235" t="s">
        <v>277</v>
      </c>
      <c r="Q708" s="236" t="s">
        <v>278</v>
      </c>
    </row>
    <row r="709" spans="2:17" x14ac:dyDescent="0.2">
      <c r="B709" s="236"/>
      <c r="C709" s="236" t="s">
        <v>135</v>
      </c>
      <c r="D709" s="241" t="s">
        <v>757</v>
      </c>
      <c r="E709" s="236" t="s">
        <v>159</v>
      </c>
      <c r="F709" s="236" t="s">
        <v>254</v>
      </c>
      <c r="G709" s="236" t="s">
        <v>521</v>
      </c>
      <c r="H709" s="236" t="s">
        <v>135</v>
      </c>
      <c r="I709" s="236" t="s">
        <v>534</v>
      </c>
      <c r="J709" s="236" t="s">
        <v>534</v>
      </c>
      <c r="K709" s="236" t="s">
        <v>535</v>
      </c>
      <c r="L709" s="236" t="s">
        <v>500</v>
      </c>
      <c r="M709" s="236" t="s">
        <v>138</v>
      </c>
      <c r="N709" s="242"/>
      <c r="O709" s="240">
        <v>0.29749999999999999</v>
      </c>
      <c r="P709" s="235" t="s">
        <v>277</v>
      </c>
      <c r="Q709" s="236" t="s">
        <v>278</v>
      </c>
    </row>
    <row r="710" spans="2:17" x14ac:dyDescent="0.2">
      <c r="B710" s="236"/>
      <c r="C710" s="236" t="s">
        <v>135</v>
      </c>
      <c r="D710" s="241" t="s">
        <v>758</v>
      </c>
      <c r="E710" s="236" t="s">
        <v>159</v>
      </c>
      <c r="F710" s="236" t="s">
        <v>254</v>
      </c>
      <c r="G710" s="236" t="s">
        <v>521</v>
      </c>
      <c r="H710" s="236" t="s">
        <v>135</v>
      </c>
      <c r="I710" s="236" t="s">
        <v>534</v>
      </c>
      <c r="J710" s="236" t="s">
        <v>534</v>
      </c>
      <c r="K710" s="236" t="s">
        <v>535</v>
      </c>
      <c r="L710" s="236" t="s">
        <v>500</v>
      </c>
      <c r="M710" s="236" t="s">
        <v>138</v>
      </c>
      <c r="N710" s="242"/>
      <c r="O710" s="240">
        <v>0.43020000000000003</v>
      </c>
      <c r="P710" s="235" t="s">
        <v>277</v>
      </c>
      <c r="Q710" s="236" t="s">
        <v>278</v>
      </c>
    </row>
    <row r="711" spans="2:17" x14ac:dyDescent="0.2">
      <c r="B711" s="236">
        <v>106</v>
      </c>
      <c r="C711" s="236" t="s">
        <v>135</v>
      </c>
      <c r="D711" s="238" t="s">
        <v>752</v>
      </c>
      <c r="E711" s="236" t="s">
        <v>159</v>
      </c>
      <c r="F711" s="236" t="s">
        <v>254</v>
      </c>
      <c r="G711" s="236" t="s">
        <v>536</v>
      </c>
      <c r="H711" s="236" t="s">
        <v>135</v>
      </c>
      <c r="I711" s="236" t="s">
        <v>537</v>
      </c>
      <c r="J711" s="236" t="s">
        <v>537</v>
      </c>
      <c r="K711" s="236" t="s">
        <v>538</v>
      </c>
      <c r="L711" s="236" t="s">
        <v>539</v>
      </c>
      <c r="M711" s="236" t="s">
        <v>138</v>
      </c>
      <c r="N711" s="242" t="e">
        <f>O735*$N$872</f>
        <v>#REF!</v>
      </c>
      <c r="O711" s="240">
        <v>0</v>
      </c>
      <c r="P711" s="235" t="s">
        <v>277</v>
      </c>
      <c r="Q711" s="236" t="s">
        <v>278</v>
      </c>
    </row>
    <row r="712" spans="2:17" x14ac:dyDescent="0.2">
      <c r="B712" s="236"/>
      <c r="C712" s="236" t="s">
        <v>135</v>
      </c>
      <c r="D712" s="241" t="s">
        <v>753</v>
      </c>
      <c r="E712" s="236" t="s">
        <v>159</v>
      </c>
      <c r="F712" s="236" t="s">
        <v>254</v>
      </c>
      <c r="G712" s="236" t="s">
        <v>536</v>
      </c>
      <c r="H712" s="236" t="s">
        <v>135</v>
      </c>
      <c r="I712" s="236" t="s">
        <v>537</v>
      </c>
      <c r="J712" s="236" t="s">
        <v>537</v>
      </c>
      <c r="K712" s="236" t="s">
        <v>538</v>
      </c>
      <c r="L712" s="236" t="s">
        <v>539</v>
      </c>
      <c r="M712" s="236" t="s">
        <v>138</v>
      </c>
      <c r="N712" s="242"/>
      <c r="O712" s="240">
        <v>0</v>
      </c>
      <c r="P712" s="235" t="s">
        <v>277</v>
      </c>
      <c r="Q712" s="236" t="s">
        <v>278</v>
      </c>
    </row>
    <row r="713" spans="2:17" x14ac:dyDescent="0.2">
      <c r="B713" s="236"/>
      <c r="C713" s="236" t="s">
        <v>135</v>
      </c>
      <c r="D713" s="241" t="s">
        <v>754</v>
      </c>
      <c r="E713" s="236" t="s">
        <v>159</v>
      </c>
      <c r="F713" s="236" t="s">
        <v>254</v>
      </c>
      <c r="G713" s="236" t="s">
        <v>536</v>
      </c>
      <c r="H713" s="236" t="s">
        <v>135</v>
      </c>
      <c r="I713" s="236" t="s">
        <v>537</v>
      </c>
      <c r="J713" s="236" t="s">
        <v>537</v>
      </c>
      <c r="K713" s="236" t="s">
        <v>538</v>
      </c>
      <c r="L713" s="236" t="s">
        <v>539</v>
      </c>
      <c r="M713" s="236" t="s">
        <v>138</v>
      </c>
      <c r="N713" s="242"/>
      <c r="O713" s="240">
        <v>0</v>
      </c>
      <c r="P713" s="235" t="s">
        <v>277</v>
      </c>
      <c r="Q713" s="236" t="s">
        <v>278</v>
      </c>
    </row>
    <row r="714" spans="2:17" x14ac:dyDescent="0.2">
      <c r="B714" s="236"/>
      <c r="C714" s="236" t="s">
        <v>135</v>
      </c>
      <c r="D714" s="241" t="s">
        <v>755</v>
      </c>
      <c r="E714" s="236" t="s">
        <v>159</v>
      </c>
      <c r="F714" s="236" t="s">
        <v>254</v>
      </c>
      <c r="G714" s="236" t="s">
        <v>536</v>
      </c>
      <c r="H714" s="236" t="s">
        <v>135</v>
      </c>
      <c r="I714" s="236" t="s">
        <v>537</v>
      </c>
      <c r="J714" s="236" t="s">
        <v>537</v>
      </c>
      <c r="K714" s="236" t="s">
        <v>538</v>
      </c>
      <c r="L714" s="236" t="s">
        <v>539</v>
      </c>
      <c r="M714" s="236" t="s">
        <v>138</v>
      </c>
      <c r="N714" s="242"/>
      <c r="O714" s="240">
        <v>0</v>
      </c>
      <c r="P714" s="235" t="s">
        <v>277</v>
      </c>
      <c r="Q714" s="236" t="s">
        <v>278</v>
      </c>
    </row>
    <row r="715" spans="2:17" x14ac:dyDescent="0.2">
      <c r="B715" s="236"/>
      <c r="C715" s="236" t="s">
        <v>135</v>
      </c>
      <c r="D715" s="241" t="s">
        <v>756</v>
      </c>
      <c r="E715" s="236" t="s">
        <v>159</v>
      </c>
      <c r="F715" s="236" t="s">
        <v>254</v>
      </c>
      <c r="G715" s="236" t="s">
        <v>536</v>
      </c>
      <c r="H715" s="236" t="s">
        <v>135</v>
      </c>
      <c r="I715" s="236" t="s">
        <v>537</v>
      </c>
      <c r="J715" s="236" t="s">
        <v>537</v>
      </c>
      <c r="K715" s="236" t="s">
        <v>538</v>
      </c>
      <c r="L715" s="236" t="s">
        <v>539</v>
      </c>
      <c r="M715" s="236" t="s">
        <v>138</v>
      </c>
      <c r="N715" s="242"/>
      <c r="O715" s="240">
        <v>0</v>
      </c>
      <c r="P715" s="235" t="s">
        <v>277</v>
      </c>
      <c r="Q715" s="236" t="s">
        <v>278</v>
      </c>
    </row>
    <row r="716" spans="2:17" x14ac:dyDescent="0.2">
      <c r="B716" s="236"/>
      <c r="C716" s="236" t="s">
        <v>135</v>
      </c>
      <c r="D716" s="241" t="s">
        <v>757</v>
      </c>
      <c r="E716" s="236" t="s">
        <v>159</v>
      </c>
      <c r="F716" s="236" t="s">
        <v>254</v>
      </c>
      <c r="G716" s="236" t="s">
        <v>536</v>
      </c>
      <c r="H716" s="236" t="s">
        <v>135</v>
      </c>
      <c r="I716" s="236" t="s">
        <v>537</v>
      </c>
      <c r="J716" s="236" t="s">
        <v>537</v>
      </c>
      <c r="K716" s="236" t="s">
        <v>538</v>
      </c>
      <c r="L716" s="236" t="s">
        <v>539</v>
      </c>
      <c r="M716" s="236" t="s">
        <v>138</v>
      </c>
      <c r="N716" s="242"/>
      <c r="O716" s="240">
        <v>3.3399999999999999E-2</v>
      </c>
      <c r="P716" s="235" t="s">
        <v>277</v>
      </c>
      <c r="Q716" s="236" t="s">
        <v>278</v>
      </c>
    </row>
    <row r="717" spans="2:17" x14ac:dyDescent="0.2">
      <c r="B717" s="236"/>
      <c r="C717" s="236" t="s">
        <v>135</v>
      </c>
      <c r="D717" s="241" t="s">
        <v>758</v>
      </c>
      <c r="E717" s="236" t="s">
        <v>159</v>
      </c>
      <c r="F717" s="236" t="s">
        <v>254</v>
      </c>
      <c r="G717" s="236" t="s">
        <v>536</v>
      </c>
      <c r="H717" s="236" t="s">
        <v>135</v>
      </c>
      <c r="I717" s="236" t="s">
        <v>537</v>
      </c>
      <c r="J717" s="236" t="s">
        <v>537</v>
      </c>
      <c r="K717" s="236" t="s">
        <v>538</v>
      </c>
      <c r="L717" s="236" t="s">
        <v>539</v>
      </c>
      <c r="M717" s="236" t="s">
        <v>138</v>
      </c>
      <c r="N717" s="242"/>
      <c r="O717" s="240">
        <v>0</v>
      </c>
      <c r="P717" s="235" t="s">
        <v>277</v>
      </c>
      <c r="Q717" s="236" t="s">
        <v>278</v>
      </c>
    </row>
    <row r="718" spans="2:17" x14ac:dyDescent="0.2">
      <c r="B718" s="236">
        <v>107</v>
      </c>
      <c r="C718" s="236" t="s">
        <v>135</v>
      </c>
      <c r="D718" s="238" t="s">
        <v>752</v>
      </c>
      <c r="E718" s="236" t="s">
        <v>159</v>
      </c>
      <c r="F718" s="236" t="s">
        <v>254</v>
      </c>
      <c r="G718" s="236" t="s">
        <v>540</v>
      </c>
      <c r="H718" s="236" t="s">
        <v>135</v>
      </c>
      <c r="I718" s="236" t="s">
        <v>541</v>
      </c>
      <c r="J718" s="236" t="s">
        <v>541</v>
      </c>
      <c r="K718" s="236" t="s">
        <v>542</v>
      </c>
      <c r="L718" s="236" t="s">
        <v>488</v>
      </c>
      <c r="M718" s="236" t="s">
        <v>138</v>
      </c>
      <c r="N718" s="242" t="e">
        <f>O741*$N$872</f>
        <v>#REF!</v>
      </c>
      <c r="O718" s="240">
        <v>0</v>
      </c>
      <c r="P718" s="235" t="s">
        <v>277</v>
      </c>
      <c r="Q718" s="236" t="s">
        <v>278</v>
      </c>
    </row>
    <row r="719" spans="2:17" x14ac:dyDescent="0.2">
      <c r="B719" s="236"/>
      <c r="C719" s="236" t="s">
        <v>135</v>
      </c>
      <c r="D719" s="241" t="s">
        <v>753</v>
      </c>
      <c r="E719" s="236" t="s">
        <v>159</v>
      </c>
      <c r="F719" s="236" t="s">
        <v>254</v>
      </c>
      <c r="G719" s="236" t="s">
        <v>540</v>
      </c>
      <c r="H719" s="236" t="s">
        <v>135</v>
      </c>
      <c r="I719" s="236" t="s">
        <v>541</v>
      </c>
      <c r="J719" s="236" t="s">
        <v>541</v>
      </c>
      <c r="K719" s="236" t="s">
        <v>542</v>
      </c>
      <c r="L719" s="236" t="s">
        <v>488</v>
      </c>
      <c r="M719" s="236" t="s">
        <v>138</v>
      </c>
      <c r="N719" s="242"/>
      <c r="O719" s="240">
        <v>0</v>
      </c>
      <c r="P719" s="235" t="s">
        <v>277</v>
      </c>
      <c r="Q719" s="236" t="s">
        <v>278</v>
      </c>
    </row>
    <row r="720" spans="2:17" x14ac:dyDescent="0.2">
      <c r="B720" s="236"/>
      <c r="C720" s="236" t="s">
        <v>135</v>
      </c>
      <c r="D720" s="241" t="s">
        <v>754</v>
      </c>
      <c r="E720" s="236" t="s">
        <v>159</v>
      </c>
      <c r="F720" s="236" t="s">
        <v>254</v>
      </c>
      <c r="G720" s="236" t="s">
        <v>540</v>
      </c>
      <c r="H720" s="236" t="s">
        <v>135</v>
      </c>
      <c r="I720" s="236" t="s">
        <v>541</v>
      </c>
      <c r="J720" s="236" t="s">
        <v>541</v>
      </c>
      <c r="K720" s="236" t="s">
        <v>542</v>
      </c>
      <c r="L720" s="236" t="s">
        <v>488</v>
      </c>
      <c r="M720" s="236" t="s">
        <v>138</v>
      </c>
      <c r="N720" s="242"/>
      <c r="O720" s="240">
        <v>7.4999999999999997E-3</v>
      </c>
      <c r="P720" s="235" t="s">
        <v>277</v>
      </c>
      <c r="Q720" s="236" t="s">
        <v>278</v>
      </c>
    </row>
    <row r="721" spans="2:17" x14ac:dyDescent="0.2">
      <c r="B721" s="236"/>
      <c r="C721" s="236" t="s">
        <v>135</v>
      </c>
      <c r="D721" s="241" t="s">
        <v>755</v>
      </c>
      <c r="E721" s="236" t="s">
        <v>159</v>
      </c>
      <c r="F721" s="236" t="s">
        <v>254</v>
      </c>
      <c r="G721" s="236" t="s">
        <v>540</v>
      </c>
      <c r="H721" s="236" t="s">
        <v>135</v>
      </c>
      <c r="I721" s="236" t="s">
        <v>541</v>
      </c>
      <c r="J721" s="236" t="s">
        <v>541</v>
      </c>
      <c r="K721" s="236" t="s">
        <v>542</v>
      </c>
      <c r="L721" s="236" t="s">
        <v>488</v>
      </c>
      <c r="M721" s="236" t="s">
        <v>138</v>
      </c>
      <c r="N721" s="242"/>
      <c r="O721" s="240">
        <v>1E-4</v>
      </c>
      <c r="P721" s="235" t="s">
        <v>277</v>
      </c>
      <c r="Q721" s="236" t="s">
        <v>278</v>
      </c>
    </row>
    <row r="722" spans="2:17" x14ac:dyDescent="0.2">
      <c r="B722" s="236"/>
      <c r="C722" s="236" t="s">
        <v>135</v>
      </c>
      <c r="D722" s="241" t="s">
        <v>756</v>
      </c>
      <c r="E722" s="236" t="s">
        <v>159</v>
      </c>
      <c r="F722" s="236" t="s">
        <v>254</v>
      </c>
      <c r="G722" s="236" t="s">
        <v>540</v>
      </c>
      <c r="H722" s="236" t="s">
        <v>135</v>
      </c>
      <c r="I722" s="236" t="s">
        <v>541</v>
      </c>
      <c r="J722" s="236" t="s">
        <v>541</v>
      </c>
      <c r="K722" s="236" t="s">
        <v>542</v>
      </c>
      <c r="L722" s="236" t="s">
        <v>488</v>
      </c>
      <c r="M722" s="236" t="s">
        <v>138</v>
      </c>
      <c r="N722" s="242"/>
      <c r="O722" s="240">
        <v>2.9100000000000001E-2</v>
      </c>
      <c r="P722" s="235" t="s">
        <v>277</v>
      </c>
      <c r="Q722" s="236" t="s">
        <v>278</v>
      </c>
    </row>
    <row r="723" spans="2:17" x14ac:dyDescent="0.2">
      <c r="B723" s="236"/>
      <c r="C723" s="236" t="s">
        <v>135</v>
      </c>
      <c r="D723" s="241" t="s">
        <v>757</v>
      </c>
      <c r="E723" s="236" t="s">
        <v>159</v>
      </c>
      <c r="F723" s="236" t="s">
        <v>254</v>
      </c>
      <c r="G723" s="236" t="s">
        <v>540</v>
      </c>
      <c r="H723" s="236" t="s">
        <v>135</v>
      </c>
      <c r="I723" s="236" t="s">
        <v>541</v>
      </c>
      <c r="J723" s="236" t="s">
        <v>541</v>
      </c>
      <c r="K723" s="236" t="s">
        <v>542</v>
      </c>
      <c r="L723" s="236" t="s">
        <v>488</v>
      </c>
      <c r="M723" s="236" t="s">
        <v>138</v>
      </c>
      <c r="N723" s="242"/>
      <c r="O723" s="240">
        <v>0</v>
      </c>
      <c r="P723" s="235" t="s">
        <v>277</v>
      </c>
      <c r="Q723" s="236" t="s">
        <v>278</v>
      </c>
    </row>
    <row r="724" spans="2:17" x14ac:dyDescent="0.2">
      <c r="B724" s="236"/>
      <c r="C724" s="236" t="s">
        <v>135</v>
      </c>
      <c r="D724" s="241" t="s">
        <v>758</v>
      </c>
      <c r="E724" s="236" t="s">
        <v>159</v>
      </c>
      <c r="F724" s="236" t="s">
        <v>254</v>
      </c>
      <c r="G724" s="236" t="s">
        <v>540</v>
      </c>
      <c r="H724" s="236" t="s">
        <v>135</v>
      </c>
      <c r="I724" s="236" t="s">
        <v>541</v>
      </c>
      <c r="J724" s="236" t="s">
        <v>541</v>
      </c>
      <c r="K724" s="236" t="s">
        <v>542</v>
      </c>
      <c r="L724" s="236" t="s">
        <v>488</v>
      </c>
      <c r="M724" s="236" t="s">
        <v>138</v>
      </c>
      <c r="N724" s="242"/>
      <c r="O724" s="240">
        <v>0</v>
      </c>
      <c r="P724" s="235" t="s">
        <v>277</v>
      </c>
      <c r="Q724" s="236" t="s">
        <v>278</v>
      </c>
    </row>
    <row r="725" spans="2:17" x14ac:dyDescent="0.2">
      <c r="B725" s="236">
        <v>108</v>
      </c>
      <c r="C725" s="236" t="s">
        <v>135</v>
      </c>
      <c r="D725" s="238" t="s">
        <v>752</v>
      </c>
      <c r="E725" s="236" t="s">
        <v>159</v>
      </c>
      <c r="F725" s="236" t="s">
        <v>254</v>
      </c>
      <c r="G725" s="236" t="s">
        <v>540</v>
      </c>
      <c r="H725" s="236" t="s">
        <v>135</v>
      </c>
      <c r="I725" s="236" t="s">
        <v>543</v>
      </c>
      <c r="J725" s="236" t="s">
        <v>543</v>
      </c>
      <c r="K725" s="236" t="s">
        <v>500</v>
      </c>
      <c r="L725" s="236" t="s">
        <v>488</v>
      </c>
      <c r="M725" s="236" t="s">
        <v>138</v>
      </c>
      <c r="N725" s="242" t="e">
        <f>O747*$N$872</f>
        <v>#REF!</v>
      </c>
      <c r="O725" s="240">
        <v>0.33139999999999997</v>
      </c>
      <c r="P725" s="235" t="s">
        <v>277</v>
      </c>
      <c r="Q725" s="236" t="s">
        <v>278</v>
      </c>
    </row>
    <row r="726" spans="2:17" x14ac:dyDescent="0.2">
      <c r="B726" s="236"/>
      <c r="C726" s="236" t="s">
        <v>135</v>
      </c>
      <c r="D726" s="241" t="s">
        <v>753</v>
      </c>
      <c r="E726" s="236" t="s">
        <v>159</v>
      </c>
      <c r="F726" s="236" t="s">
        <v>254</v>
      </c>
      <c r="G726" s="236" t="s">
        <v>540</v>
      </c>
      <c r="H726" s="236" t="s">
        <v>135</v>
      </c>
      <c r="I726" s="236" t="s">
        <v>543</v>
      </c>
      <c r="J726" s="236" t="s">
        <v>543</v>
      </c>
      <c r="K726" s="236" t="s">
        <v>500</v>
      </c>
      <c r="L726" s="236" t="s">
        <v>488</v>
      </c>
      <c r="M726" s="236" t="s">
        <v>138</v>
      </c>
      <c r="N726" s="242"/>
      <c r="O726" s="240">
        <v>6.2E-2</v>
      </c>
      <c r="P726" s="235" t="s">
        <v>277</v>
      </c>
      <c r="Q726" s="236" t="s">
        <v>278</v>
      </c>
    </row>
    <row r="727" spans="2:17" x14ac:dyDescent="0.2">
      <c r="B727" s="236"/>
      <c r="C727" s="236" t="s">
        <v>135</v>
      </c>
      <c r="D727" s="241" t="s">
        <v>754</v>
      </c>
      <c r="E727" s="236" t="s">
        <v>159</v>
      </c>
      <c r="F727" s="236" t="s">
        <v>254</v>
      </c>
      <c r="G727" s="236" t="s">
        <v>540</v>
      </c>
      <c r="H727" s="236" t="s">
        <v>135</v>
      </c>
      <c r="I727" s="236" t="s">
        <v>543</v>
      </c>
      <c r="J727" s="236" t="s">
        <v>543</v>
      </c>
      <c r="K727" s="236" t="s">
        <v>500</v>
      </c>
      <c r="L727" s="236" t="s">
        <v>488</v>
      </c>
      <c r="M727" s="236" t="s">
        <v>138</v>
      </c>
      <c r="N727" s="242"/>
      <c r="O727" s="240">
        <v>1.44E-2</v>
      </c>
      <c r="P727" s="235" t="s">
        <v>277</v>
      </c>
      <c r="Q727" s="236" t="s">
        <v>278</v>
      </c>
    </row>
    <row r="728" spans="2:17" x14ac:dyDescent="0.2">
      <c r="B728" s="236"/>
      <c r="C728" s="236" t="s">
        <v>135</v>
      </c>
      <c r="D728" s="241" t="s">
        <v>755</v>
      </c>
      <c r="E728" s="236" t="s">
        <v>159</v>
      </c>
      <c r="F728" s="236" t="s">
        <v>254</v>
      </c>
      <c r="G728" s="236" t="s">
        <v>540</v>
      </c>
      <c r="H728" s="236" t="s">
        <v>135</v>
      </c>
      <c r="I728" s="236" t="s">
        <v>543</v>
      </c>
      <c r="J728" s="236" t="s">
        <v>543</v>
      </c>
      <c r="K728" s="236" t="s">
        <v>500</v>
      </c>
      <c r="L728" s="236" t="s">
        <v>488</v>
      </c>
      <c r="M728" s="236" t="s">
        <v>138</v>
      </c>
      <c r="N728" s="242"/>
      <c r="O728" s="240">
        <v>7.2499999999999995E-2</v>
      </c>
      <c r="P728" s="235" t="s">
        <v>277</v>
      </c>
      <c r="Q728" s="236" t="s">
        <v>278</v>
      </c>
    </row>
    <row r="729" spans="2:17" x14ac:dyDescent="0.2">
      <c r="B729" s="236"/>
      <c r="C729" s="236" t="s">
        <v>135</v>
      </c>
      <c r="D729" s="241" t="s">
        <v>756</v>
      </c>
      <c r="E729" s="236" t="s">
        <v>159</v>
      </c>
      <c r="F729" s="236" t="s">
        <v>254</v>
      </c>
      <c r="G729" s="236" t="s">
        <v>540</v>
      </c>
      <c r="H729" s="236" t="s">
        <v>135</v>
      </c>
      <c r="I729" s="236" t="s">
        <v>543</v>
      </c>
      <c r="J729" s="236" t="s">
        <v>543</v>
      </c>
      <c r="K729" s="236" t="s">
        <v>500</v>
      </c>
      <c r="L729" s="236" t="s">
        <v>488</v>
      </c>
      <c r="M729" s="236" t="s">
        <v>138</v>
      </c>
      <c r="N729" s="242"/>
      <c r="O729" s="240">
        <v>9.3700000000000006E-2</v>
      </c>
      <c r="P729" s="235" t="s">
        <v>277</v>
      </c>
      <c r="Q729" s="236" t="s">
        <v>278</v>
      </c>
    </row>
    <row r="730" spans="2:17" x14ac:dyDescent="0.2">
      <c r="B730" s="236"/>
      <c r="C730" s="236" t="s">
        <v>135</v>
      </c>
      <c r="D730" s="241" t="s">
        <v>757</v>
      </c>
      <c r="E730" s="236" t="s">
        <v>159</v>
      </c>
      <c r="F730" s="236" t="s">
        <v>254</v>
      </c>
      <c r="G730" s="236" t="s">
        <v>540</v>
      </c>
      <c r="H730" s="236" t="s">
        <v>135</v>
      </c>
      <c r="I730" s="236" t="s">
        <v>543</v>
      </c>
      <c r="J730" s="236" t="s">
        <v>543</v>
      </c>
      <c r="K730" s="236" t="s">
        <v>500</v>
      </c>
      <c r="L730" s="236" t="s">
        <v>488</v>
      </c>
      <c r="M730" s="236" t="s">
        <v>138</v>
      </c>
      <c r="N730" s="242"/>
      <c r="O730" s="240">
        <v>5.7500000000000002E-2</v>
      </c>
      <c r="P730" s="235" t="s">
        <v>277</v>
      </c>
      <c r="Q730" s="236" t="s">
        <v>278</v>
      </c>
    </row>
    <row r="731" spans="2:17" x14ac:dyDescent="0.2">
      <c r="B731" s="236"/>
      <c r="C731" s="236" t="s">
        <v>135</v>
      </c>
      <c r="D731" s="241" t="s">
        <v>758</v>
      </c>
      <c r="E731" s="236" t="s">
        <v>159</v>
      </c>
      <c r="F731" s="236" t="s">
        <v>254</v>
      </c>
      <c r="G731" s="236" t="s">
        <v>540</v>
      </c>
      <c r="H731" s="236" t="s">
        <v>135</v>
      </c>
      <c r="I731" s="236" t="s">
        <v>543</v>
      </c>
      <c r="J731" s="236" t="s">
        <v>543</v>
      </c>
      <c r="K731" s="236" t="s">
        <v>500</v>
      </c>
      <c r="L731" s="236" t="s">
        <v>488</v>
      </c>
      <c r="M731" s="236" t="s">
        <v>138</v>
      </c>
      <c r="N731" s="242"/>
      <c r="O731" s="240">
        <v>0.19600000000000001</v>
      </c>
      <c r="P731" s="235" t="s">
        <v>277</v>
      </c>
      <c r="Q731" s="236" t="s">
        <v>278</v>
      </c>
    </row>
    <row r="732" spans="2:17" x14ac:dyDescent="0.2">
      <c r="B732" s="236">
        <v>109</v>
      </c>
      <c r="C732" s="236" t="s">
        <v>135</v>
      </c>
      <c r="D732" s="238" t="s">
        <v>752</v>
      </c>
      <c r="E732" s="236" t="s">
        <v>159</v>
      </c>
      <c r="F732" s="236" t="s">
        <v>254</v>
      </c>
      <c r="G732" s="236" t="s">
        <v>540</v>
      </c>
      <c r="H732" s="236" t="s">
        <v>135</v>
      </c>
      <c r="I732" s="236" t="s">
        <v>544</v>
      </c>
      <c r="J732" s="236" t="s">
        <v>544</v>
      </c>
      <c r="K732" s="236" t="s">
        <v>545</v>
      </c>
      <c r="L732" s="236" t="s">
        <v>539</v>
      </c>
      <c r="M732" s="236" t="s">
        <v>138</v>
      </c>
      <c r="N732" s="242" t="e">
        <f>O753*$N$872</f>
        <v>#REF!</v>
      </c>
      <c r="O732" s="240">
        <v>7.4000000000000003E-3</v>
      </c>
      <c r="P732" s="235" t="s">
        <v>277</v>
      </c>
      <c r="Q732" s="236" t="s">
        <v>278</v>
      </c>
    </row>
    <row r="733" spans="2:17" x14ac:dyDescent="0.2">
      <c r="B733" s="236"/>
      <c r="C733" s="236" t="s">
        <v>135</v>
      </c>
      <c r="D733" s="241" t="s">
        <v>753</v>
      </c>
      <c r="E733" s="236" t="s">
        <v>159</v>
      </c>
      <c r="F733" s="236" t="s">
        <v>254</v>
      </c>
      <c r="G733" s="236" t="s">
        <v>540</v>
      </c>
      <c r="H733" s="236" t="s">
        <v>135</v>
      </c>
      <c r="I733" s="236" t="s">
        <v>544</v>
      </c>
      <c r="J733" s="236" t="s">
        <v>544</v>
      </c>
      <c r="K733" s="236" t="s">
        <v>545</v>
      </c>
      <c r="L733" s="236" t="s">
        <v>539</v>
      </c>
      <c r="M733" s="236" t="s">
        <v>138</v>
      </c>
      <c r="N733" s="242"/>
      <c r="O733" s="240">
        <v>0</v>
      </c>
      <c r="P733" s="235" t="s">
        <v>277</v>
      </c>
      <c r="Q733" s="236" t="s">
        <v>278</v>
      </c>
    </row>
    <row r="734" spans="2:17" x14ac:dyDescent="0.2">
      <c r="B734" s="236"/>
      <c r="C734" s="236" t="s">
        <v>135</v>
      </c>
      <c r="D734" s="241" t="s">
        <v>754</v>
      </c>
      <c r="E734" s="236" t="s">
        <v>159</v>
      </c>
      <c r="F734" s="236" t="s">
        <v>254</v>
      </c>
      <c r="G734" s="236" t="s">
        <v>540</v>
      </c>
      <c r="H734" s="236" t="s">
        <v>135</v>
      </c>
      <c r="I734" s="236" t="s">
        <v>544</v>
      </c>
      <c r="J734" s="236" t="s">
        <v>544</v>
      </c>
      <c r="K734" s="236" t="s">
        <v>545</v>
      </c>
      <c r="L734" s="236" t="s">
        <v>539</v>
      </c>
      <c r="M734" s="236" t="s">
        <v>138</v>
      </c>
      <c r="N734" s="242"/>
      <c r="O734" s="240">
        <v>6.1999999999999998E-3</v>
      </c>
      <c r="P734" s="235" t="s">
        <v>277</v>
      </c>
      <c r="Q734" s="236" t="s">
        <v>278</v>
      </c>
    </row>
    <row r="735" spans="2:17" x14ac:dyDescent="0.2">
      <c r="B735" s="236"/>
      <c r="C735" s="236" t="s">
        <v>135</v>
      </c>
      <c r="D735" s="241" t="s">
        <v>755</v>
      </c>
      <c r="E735" s="236" t="s">
        <v>159</v>
      </c>
      <c r="F735" s="236" t="s">
        <v>254</v>
      </c>
      <c r="G735" s="236" t="s">
        <v>540</v>
      </c>
      <c r="H735" s="236" t="s">
        <v>135</v>
      </c>
      <c r="I735" s="236" t="s">
        <v>544</v>
      </c>
      <c r="J735" s="236" t="s">
        <v>544</v>
      </c>
      <c r="K735" s="236" t="s">
        <v>545</v>
      </c>
      <c r="L735" s="236" t="s">
        <v>539</v>
      </c>
      <c r="M735" s="236" t="s">
        <v>138</v>
      </c>
      <c r="N735" s="242"/>
      <c r="O735" s="240">
        <v>5.7999999999999996E-3</v>
      </c>
      <c r="P735" s="235" t="s">
        <v>277</v>
      </c>
      <c r="Q735" s="236" t="s">
        <v>278</v>
      </c>
    </row>
    <row r="736" spans="2:17" x14ac:dyDescent="0.2">
      <c r="B736" s="236"/>
      <c r="C736" s="236" t="s">
        <v>135</v>
      </c>
      <c r="D736" s="241" t="s">
        <v>756</v>
      </c>
      <c r="E736" s="236" t="s">
        <v>159</v>
      </c>
      <c r="F736" s="236" t="s">
        <v>254</v>
      </c>
      <c r="G736" s="236" t="s">
        <v>540</v>
      </c>
      <c r="H736" s="236" t="s">
        <v>135</v>
      </c>
      <c r="I736" s="236" t="s">
        <v>544</v>
      </c>
      <c r="J736" s="236" t="s">
        <v>544</v>
      </c>
      <c r="K736" s="236" t="s">
        <v>545</v>
      </c>
      <c r="L736" s="236" t="s">
        <v>539</v>
      </c>
      <c r="M736" s="236" t="s">
        <v>138</v>
      </c>
      <c r="N736" s="242"/>
      <c r="O736" s="240">
        <v>0</v>
      </c>
      <c r="P736" s="235" t="s">
        <v>277</v>
      </c>
      <c r="Q736" s="236" t="s">
        <v>278</v>
      </c>
    </row>
    <row r="737" spans="2:17" x14ac:dyDescent="0.2">
      <c r="B737" s="236"/>
      <c r="C737" s="236" t="s">
        <v>135</v>
      </c>
      <c r="D737" s="241" t="s">
        <v>757</v>
      </c>
      <c r="E737" s="236" t="s">
        <v>159</v>
      </c>
      <c r="F737" s="236" t="s">
        <v>254</v>
      </c>
      <c r="G737" s="236" t="s">
        <v>540</v>
      </c>
      <c r="H737" s="236" t="s">
        <v>135</v>
      </c>
      <c r="I737" s="236" t="s">
        <v>544</v>
      </c>
      <c r="J737" s="236" t="s">
        <v>544</v>
      </c>
      <c r="K737" s="236" t="s">
        <v>545</v>
      </c>
      <c r="L737" s="236" t="s">
        <v>539</v>
      </c>
      <c r="M737" s="236" t="s">
        <v>138</v>
      </c>
      <c r="N737" s="242"/>
      <c r="O737" s="240">
        <v>0</v>
      </c>
      <c r="P737" s="235" t="s">
        <v>277</v>
      </c>
      <c r="Q737" s="236" t="s">
        <v>278</v>
      </c>
    </row>
    <row r="738" spans="2:17" x14ac:dyDescent="0.2">
      <c r="B738" s="236"/>
      <c r="C738" s="236" t="s">
        <v>135</v>
      </c>
      <c r="D738" s="241" t="s">
        <v>758</v>
      </c>
      <c r="E738" s="236" t="s">
        <v>159</v>
      </c>
      <c r="F738" s="236" t="s">
        <v>254</v>
      </c>
      <c r="G738" s="236" t="s">
        <v>540</v>
      </c>
      <c r="H738" s="236" t="s">
        <v>135</v>
      </c>
      <c r="I738" s="236" t="s">
        <v>544</v>
      </c>
      <c r="J738" s="236" t="s">
        <v>544</v>
      </c>
      <c r="K738" s="236" t="s">
        <v>545</v>
      </c>
      <c r="L738" s="236" t="s">
        <v>539</v>
      </c>
      <c r="M738" s="236" t="s">
        <v>138</v>
      </c>
      <c r="N738" s="242"/>
      <c r="O738" s="240">
        <v>1E-4</v>
      </c>
      <c r="P738" s="235" t="s">
        <v>277</v>
      </c>
      <c r="Q738" s="236" t="s">
        <v>278</v>
      </c>
    </row>
    <row r="739" spans="2:17" x14ac:dyDescent="0.2">
      <c r="B739" s="236">
        <v>110</v>
      </c>
      <c r="C739" s="236" t="s">
        <v>135</v>
      </c>
      <c r="D739" s="238" t="s">
        <v>752</v>
      </c>
      <c r="E739" s="236" t="s">
        <v>159</v>
      </c>
      <c r="F739" s="236" t="s">
        <v>254</v>
      </c>
      <c r="G739" s="236" t="s">
        <v>540</v>
      </c>
      <c r="H739" s="236" t="s">
        <v>135</v>
      </c>
      <c r="I739" s="236" t="s">
        <v>546</v>
      </c>
      <c r="J739" s="236" t="s">
        <v>546</v>
      </c>
      <c r="K739" s="236" t="s">
        <v>531</v>
      </c>
      <c r="L739" s="236" t="s">
        <v>493</v>
      </c>
      <c r="M739" s="236" t="s">
        <v>138</v>
      </c>
      <c r="N739" s="242" t="e">
        <f>#REF!*$N$872</f>
        <v>#REF!</v>
      </c>
      <c r="O739" s="240">
        <v>9.8500000000000004E-2</v>
      </c>
      <c r="P739" s="235" t="s">
        <v>277</v>
      </c>
      <c r="Q739" s="236" t="s">
        <v>278</v>
      </c>
    </row>
    <row r="740" spans="2:17" x14ac:dyDescent="0.2">
      <c r="B740" s="236"/>
      <c r="C740" s="236" t="s">
        <v>135</v>
      </c>
      <c r="D740" s="241" t="s">
        <v>753</v>
      </c>
      <c r="E740" s="236" t="s">
        <v>159</v>
      </c>
      <c r="F740" s="236" t="s">
        <v>254</v>
      </c>
      <c r="G740" s="236" t="s">
        <v>540</v>
      </c>
      <c r="H740" s="236" t="s">
        <v>135</v>
      </c>
      <c r="I740" s="236" t="s">
        <v>546</v>
      </c>
      <c r="J740" s="236" t="s">
        <v>546</v>
      </c>
      <c r="K740" s="236" t="s">
        <v>531</v>
      </c>
      <c r="L740" s="236" t="s">
        <v>493</v>
      </c>
      <c r="M740" s="236" t="s">
        <v>138</v>
      </c>
      <c r="N740" s="242"/>
      <c r="O740" s="240">
        <v>4.8500000000000001E-2</v>
      </c>
      <c r="P740" s="235" t="s">
        <v>277</v>
      </c>
      <c r="Q740" s="236" t="s">
        <v>278</v>
      </c>
    </row>
    <row r="741" spans="2:17" x14ac:dyDescent="0.2">
      <c r="B741" s="236"/>
      <c r="C741" s="236" t="s">
        <v>135</v>
      </c>
      <c r="D741" s="241" t="s">
        <v>754</v>
      </c>
      <c r="E741" s="236" t="s">
        <v>159</v>
      </c>
      <c r="F741" s="236" t="s">
        <v>254</v>
      </c>
      <c r="G741" s="236" t="s">
        <v>540</v>
      </c>
      <c r="H741" s="236" t="s">
        <v>135</v>
      </c>
      <c r="I741" s="236" t="s">
        <v>546</v>
      </c>
      <c r="J741" s="236" t="s">
        <v>546</v>
      </c>
      <c r="K741" s="236" t="s">
        <v>531</v>
      </c>
      <c r="L741" s="236" t="s">
        <v>493</v>
      </c>
      <c r="M741" s="236" t="s">
        <v>138</v>
      </c>
      <c r="N741" s="242"/>
      <c r="O741" s="240">
        <v>5.8999999999999999E-3</v>
      </c>
      <c r="P741" s="235" t="s">
        <v>277</v>
      </c>
      <c r="Q741" s="236" t="s">
        <v>278</v>
      </c>
    </row>
    <row r="742" spans="2:17" x14ac:dyDescent="0.2">
      <c r="B742" s="236"/>
      <c r="C742" s="236" t="s">
        <v>135</v>
      </c>
      <c r="D742" s="241" t="s">
        <v>755</v>
      </c>
      <c r="E742" s="236" t="s">
        <v>159</v>
      </c>
      <c r="F742" s="236" t="s">
        <v>254</v>
      </c>
      <c r="G742" s="236" t="s">
        <v>540</v>
      </c>
      <c r="H742" s="236" t="s">
        <v>135</v>
      </c>
      <c r="I742" s="236" t="s">
        <v>546</v>
      </c>
      <c r="J742" s="236" t="s">
        <v>546</v>
      </c>
      <c r="K742" s="236" t="s">
        <v>531</v>
      </c>
      <c r="L742" s="236" t="s">
        <v>493</v>
      </c>
      <c r="M742" s="236" t="s">
        <v>138</v>
      </c>
      <c r="N742" s="242"/>
      <c r="O742" s="240">
        <v>9.4000000000000004E-3</v>
      </c>
      <c r="P742" s="235" t="s">
        <v>277</v>
      </c>
      <c r="Q742" s="236" t="s">
        <v>278</v>
      </c>
    </row>
    <row r="743" spans="2:17" x14ac:dyDescent="0.2">
      <c r="B743" s="236"/>
      <c r="C743" s="236" t="s">
        <v>135</v>
      </c>
      <c r="D743" s="241" t="s">
        <v>756</v>
      </c>
      <c r="E743" s="236" t="s">
        <v>159</v>
      </c>
      <c r="F743" s="236" t="s">
        <v>254</v>
      </c>
      <c r="G743" s="236" t="s">
        <v>540</v>
      </c>
      <c r="H743" s="236" t="s">
        <v>135</v>
      </c>
      <c r="I743" s="236" t="s">
        <v>546</v>
      </c>
      <c r="J743" s="236" t="s">
        <v>546</v>
      </c>
      <c r="K743" s="236" t="s">
        <v>531</v>
      </c>
      <c r="L743" s="236" t="s">
        <v>493</v>
      </c>
      <c r="M743" s="236" t="s">
        <v>138</v>
      </c>
      <c r="N743" s="242"/>
      <c r="O743" s="240">
        <v>8.5900000000000004E-2</v>
      </c>
      <c r="P743" s="235" t="s">
        <v>277</v>
      </c>
      <c r="Q743" s="236" t="s">
        <v>278</v>
      </c>
    </row>
    <row r="744" spans="2:17" x14ac:dyDescent="0.2">
      <c r="B744" s="236"/>
      <c r="C744" s="236" t="s">
        <v>135</v>
      </c>
      <c r="D744" s="241" t="s">
        <v>757</v>
      </c>
      <c r="E744" s="236" t="s">
        <v>159</v>
      </c>
      <c r="F744" s="236" t="s">
        <v>254</v>
      </c>
      <c r="G744" s="236" t="s">
        <v>540</v>
      </c>
      <c r="H744" s="236" t="s">
        <v>135</v>
      </c>
      <c r="I744" s="236" t="s">
        <v>546</v>
      </c>
      <c r="J744" s="236" t="s">
        <v>546</v>
      </c>
      <c r="K744" s="236" t="s">
        <v>531</v>
      </c>
      <c r="L744" s="236" t="s">
        <v>493</v>
      </c>
      <c r="M744" s="236" t="s">
        <v>138</v>
      </c>
      <c r="N744" s="242"/>
      <c r="O744" s="240">
        <v>7.4099999999999999E-2</v>
      </c>
      <c r="P744" s="235" t="s">
        <v>277</v>
      </c>
      <c r="Q744" s="236" t="s">
        <v>278</v>
      </c>
    </row>
    <row r="745" spans="2:17" x14ac:dyDescent="0.2">
      <c r="B745" s="236"/>
      <c r="C745" s="236" t="s">
        <v>135</v>
      </c>
      <c r="D745" s="241" t="s">
        <v>758</v>
      </c>
      <c r="E745" s="236" t="s">
        <v>159</v>
      </c>
      <c r="F745" s="236" t="s">
        <v>254</v>
      </c>
      <c r="G745" s="236" t="s">
        <v>540</v>
      </c>
      <c r="H745" s="236" t="s">
        <v>135</v>
      </c>
      <c r="I745" s="236" t="s">
        <v>546</v>
      </c>
      <c r="J745" s="236" t="s">
        <v>546</v>
      </c>
      <c r="K745" s="236" t="s">
        <v>531</v>
      </c>
      <c r="L745" s="236" t="s">
        <v>493</v>
      </c>
      <c r="M745" s="236" t="s">
        <v>138</v>
      </c>
      <c r="N745" s="242"/>
      <c r="O745" s="240">
        <v>4.24E-2</v>
      </c>
      <c r="P745" s="235" t="s">
        <v>277</v>
      </c>
      <c r="Q745" s="236" t="s">
        <v>278</v>
      </c>
    </row>
    <row r="746" spans="2:17" x14ac:dyDescent="0.2">
      <c r="B746" s="236">
        <v>111</v>
      </c>
      <c r="C746" s="236" t="s">
        <v>135</v>
      </c>
      <c r="D746" s="238" t="s">
        <v>752</v>
      </c>
      <c r="E746" s="236" t="s">
        <v>159</v>
      </c>
      <c r="F746" s="236" t="s">
        <v>254</v>
      </c>
      <c r="G746" s="236" t="s">
        <v>547</v>
      </c>
      <c r="H746" s="236" t="s">
        <v>135</v>
      </c>
      <c r="I746" s="236" t="s">
        <v>548</v>
      </c>
      <c r="J746" s="236" t="s">
        <v>548</v>
      </c>
      <c r="K746" s="236" t="s">
        <v>490</v>
      </c>
      <c r="L746" s="236" t="s">
        <v>498</v>
      </c>
      <c r="M746" s="236" t="s">
        <v>138</v>
      </c>
      <c r="N746" s="242" t="e">
        <f>O766*$N$872</f>
        <v>#REF!</v>
      </c>
      <c r="O746" s="240">
        <v>0</v>
      </c>
      <c r="P746" s="235" t="s">
        <v>277</v>
      </c>
      <c r="Q746" s="236" t="s">
        <v>278</v>
      </c>
    </row>
    <row r="747" spans="2:17" x14ac:dyDescent="0.2">
      <c r="B747" s="236"/>
      <c r="C747" s="236" t="s">
        <v>135</v>
      </c>
      <c r="D747" s="241" t="s">
        <v>753</v>
      </c>
      <c r="E747" s="236" t="s">
        <v>159</v>
      </c>
      <c r="F747" s="236" t="s">
        <v>254</v>
      </c>
      <c r="G747" s="236" t="s">
        <v>547</v>
      </c>
      <c r="H747" s="236" t="s">
        <v>135</v>
      </c>
      <c r="I747" s="236" t="s">
        <v>548</v>
      </c>
      <c r="J747" s="236" t="s">
        <v>548</v>
      </c>
      <c r="K747" s="236" t="s">
        <v>490</v>
      </c>
      <c r="L747" s="236" t="s">
        <v>498</v>
      </c>
      <c r="M747" s="236" t="s">
        <v>138</v>
      </c>
      <c r="N747" s="242"/>
      <c r="O747" s="240">
        <v>0</v>
      </c>
      <c r="P747" s="235" t="s">
        <v>277</v>
      </c>
      <c r="Q747" s="236" t="s">
        <v>278</v>
      </c>
    </row>
    <row r="748" spans="2:17" x14ac:dyDescent="0.2">
      <c r="B748" s="236"/>
      <c r="C748" s="236" t="s">
        <v>135</v>
      </c>
      <c r="D748" s="241" t="s">
        <v>754</v>
      </c>
      <c r="E748" s="236" t="s">
        <v>159</v>
      </c>
      <c r="F748" s="236" t="s">
        <v>254</v>
      </c>
      <c r="G748" s="236" t="s">
        <v>547</v>
      </c>
      <c r="H748" s="236" t="s">
        <v>135</v>
      </c>
      <c r="I748" s="236" t="s">
        <v>548</v>
      </c>
      <c r="J748" s="236" t="s">
        <v>548</v>
      </c>
      <c r="K748" s="236" t="s">
        <v>490</v>
      </c>
      <c r="L748" s="236" t="s">
        <v>498</v>
      </c>
      <c r="M748" s="236" t="s">
        <v>138</v>
      </c>
      <c r="N748" s="242"/>
      <c r="O748" s="240">
        <v>2.8999999999999998E-3</v>
      </c>
      <c r="P748" s="235" t="s">
        <v>277</v>
      </c>
      <c r="Q748" s="236" t="s">
        <v>278</v>
      </c>
    </row>
    <row r="749" spans="2:17" x14ac:dyDescent="0.2">
      <c r="B749" s="236"/>
      <c r="C749" s="236" t="s">
        <v>135</v>
      </c>
      <c r="D749" s="241" t="s">
        <v>755</v>
      </c>
      <c r="E749" s="236" t="s">
        <v>159</v>
      </c>
      <c r="F749" s="236" t="s">
        <v>254</v>
      </c>
      <c r="G749" s="236" t="s">
        <v>547</v>
      </c>
      <c r="H749" s="236" t="s">
        <v>135</v>
      </c>
      <c r="I749" s="236" t="s">
        <v>548</v>
      </c>
      <c r="J749" s="236" t="s">
        <v>548</v>
      </c>
      <c r="K749" s="236" t="s">
        <v>490</v>
      </c>
      <c r="L749" s="236" t="s">
        <v>498</v>
      </c>
      <c r="M749" s="236" t="s">
        <v>138</v>
      </c>
      <c r="N749" s="242"/>
      <c r="O749" s="240">
        <v>0</v>
      </c>
      <c r="P749" s="235" t="s">
        <v>277</v>
      </c>
      <c r="Q749" s="236" t="s">
        <v>278</v>
      </c>
    </row>
    <row r="750" spans="2:17" x14ac:dyDescent="0.2">
      <c r="B750" s="236"/>
      <c r="C750" s="236" t="s">
        <v>135</v>
      </c>
      <c r="D750" s="241" t="s">
        <v>756</v>
      </c>
      <c r="E750" s="236" t="s">
        <v>159</v>
      </c>
      <c r="F750" s="236" t="s">
        <v>254</v>
      </c>
      <c r="G750" s="236" t="s">
        <v>547</v>
      </c>
      <c r="H750" s="236" t="s">
        <v>135</v>
      </c>
      <c r="I750" s="236" t="s">
        <v>548</v>
      </c>
      <c r="J750" s="236" t="s">
        <v>548</v>
      </c>
      <c r="K750" s="236" t="s">
        <v>490</v>
      </c>
      <c r="L750" s="236" t="s">
        <v>498</v>
      </c>
      <c r="M750" s="236" t="s">
        <v>138</v>
      </c>
      <c r="N750" s="242"/>
      <c r="O750" s="240">
        <v>0</v>
      </c>
      <c r="P750" s="235" t="s">
        <v>277</v>
      </c>
      <c r="Q750" s="236" t="s">
        <v>278</v>
      </c>
    </row>
    <row r="751" spans="2:17" x14ac:dyDescent="0.2">
      <c r="B751" s="236"/>
      <c r="C751" s="236" t="s">
        <v>135</v>
      </c>
      <c r="D751" s="241" t="s">
        <v>757</v>
      </c>
      <c r="E751" s="236" t="s">
        <v>159</v>
      </c>
      <c r="F751" s="236" t="s">
        <v>254</v>
      </c>
      <c r="G751" s="236" t="s">
        <v>547</v>
      </c>
      <c r="H751" s="236" t="s">
        <v>135</v>
      </c>
      <c r="I751" s="236" t="s">
        <v>548</v>
      </c>
      <c r="J751" s="236" t="s">
        <v>548</v>
      </c>
      <c r="K751" s="236" t="s">
        <v>490</v>
      </c>
      <c r="L751" s="236" t="s">
        <v>498</v>
      </c>
      <c r="M751" s="236" t="s">
        <v>138</v>
      </c>
      <c r="N751" s="242"/>
      <c r="O751" s="240">
        <v>0</v>
      </c>
      <c r="P751" s="235" t="s">
        <v>277</v>
      </c>
      <c r="Q751" s="236" t="s">
        <v>278</v>
      </c>
    </row>
    <row r="752" spans="2:17" x14ac:dyDescent="0.2">
      <c r="B752" s="236"/>
      <c r="C752" s="236" t="s">
        <v>135</v>
      </c>
      <c r="D752" s="241" t="s">
        <v>758</v>
      </c>
      <c r="E752" s="236" t="s">
        <v>159</v>
      </c>
      <c r="F752" s="236" t="s">
        <v>254</v>
      </c>
      <c r="G752" s="236" t="s">
        <v>547</v>
      </c>
      <c r="H752" s="236" t="s">
        <v>135</v>
      </c>
      <c r="I752" s="236" t="s">
        <v>548</v>
      </c>
      <c r="J752" s="236" t="s">
        <v>548</v>
      </c>
      <c r="K752" s="236" t="s">
        <v>490</v>
      </c>
      <c r="L752" s="236" t="s">
        <v>498</v>
      </c>
      <c r="M752" s="236" t="s">
        <v>138</v>
      </c>
      <c r="N752" s="242"/>
      <c r="O752" s="240">
        <v>0</v>
      </c>
      <c r="P752" s="235" t="s">
        <v>277</v>
      </c>
      <c r="Q752" s="236" t="s">
        <v>278</v>
      </c>
    </row>
    <row r="753" spans="2:17" x14ac:dyDescent="0.2">
      <c r="B753" s="236">
        <v>112</v>
      </c>
      <c r="C753" s="236" t="s">
        <v>135</v>
      </c>
      <c r="D753" s="238" t="s">
        <v>752</v>
      </c>
      <c r="E753" s="236" t="s">
        <v>159</v>
      </c>
      <c r="F753" s="236" t="s">
        <v>254</v>
      </c>
      <c r="G753" s="236" t="s">
        <v>549</v>
      </c>
      <c r="H753" s="236" t="s">
        <v>135</v>
      </c>
      <c r="I753" s="236" t="s">
        <v>550</v>
      </c>
      <c r="J753" s="236" t="s">
        <v>550</v>
      </c>
      <c r="K753" s="236" t="s">
        <v>531</v>
      </c>
      <c r="L753" s="236" t="s">
        <v>493</v>
      </c>
      <c r="M753" s="236" t="s">
        <v>138</v>
      </c>
      <c r="N753" s="242" t="e">
        <f>O772*$N$872</f>
        <v>#REF!</v>
      </c>
      <c r="O753" s="240">
        <v>0</v>
      </c>
      <c r="P753" s="235" t="s">
        <v>277</v>
      </c>
      <c r="Q753" s="236" t="s">
        <v>278</v>
      </c>
    </row>
    <row r="754" spans="2:17" x14ac:dyDescent="0.2">
      <c r="B754" s="236"/>
      <c r="C754" s="236" t="s">
        <v>135</v>
      </c>
      <c r="D754" s="241" t="s">
        <v>753</v>
      </c>
      <c r="E754" s="236" t="s">
        <v>159</v>
      </c>
      <c r="F754" s="236" t="s">
        <v>254</v>
      </c>
      <c r="G754" s="236" t="s">
        <v>549</v>
      </c>
      <c r="H754" s="236" t="s">
        <v>135</v>
      </c>
      <c r="I754" s="236" t="s">
        <v>550</v>
      </c>
      <c r="J754" s="236" t="s">
        <v>550</v>
      </c>
      <c r="K754" s="236" t="s">
        <v>531</v>
      </c>
      <c r="L754" s="236" t="s">
        <v>493</v>
      </c>
      <c r="M754" s="236" t="s">
        <v>138</v>
      </c>
      <c r="N754" s="242"/>
      <c r="O754" s="240">
        <v>0</v>
      </c>
      <c r="P754" s="235" t="s">
        <v>277</v>
      </c>
      <c r="Q754" s="236" t="s">
        <v>278</v>
      </c>
    </row>
    <row r="755" spans="2:17" x14ac:dyDescent="0.2">
      <c r="B755" s="236"/>
      <c r="C755" s="236" t="s">
        <v>135</v>
      </c>
      <c r="D755" s="241" t="s">
        <v>754</v>
      </c>
      <c r="E755" s="236" t="s">
        <v>159</v>
      </c>
      <c r="F755" s="236" t="s">
        <v>254</v>
      </c>
      <c r="G755" s="236" t="s">
        <v>549</v>
      </c>
      <c r="H755" s="236" t="s">
        <v>135</v>
      </c>
      <c r="I755" s="236" t="s">
        <v>550</v>
      </c>
      <c r="J755" s="236" t="s">
        <v>550</v>
      </c>
      <c r="K755" s="236" t="s">
        <v>531</v>
      </c>
      <c r="L755" s="236" t="s">
        <v>493</v>
      </c>
      <c r="M755" s="236" t="s">
        <v>138</v>
      </c>
      <c r="N755" s="242"/>
      <c r="O755" s="240">
        <v>0</v>
      </c>
      <c r="P755" s="235" t="s">
        <v>277</v>
      </c>
      <c r="Q755" s="236" t="s">
        <v>278</v>
      </c>
    </row>
    <row r="756" spans="2:17" x14ac:dyDescent="0.2">
      <c r="B756" s="236"/>
      <c r="C756" s="236" t="s">
        <v>135</v>
      </c>
      <c r="D756" s="241" t="s">
        <v>755</v>
      </c>
      <c r="E756" s="236" t="s">
        <v>159</v>
      </c>
      <c r="F756" s="236" t="s">
        <v>254</v>
      </c>
      <c r="G756" s="236" t="s">
        <v>549</v>
      </c>
      <c r="H756" s="236" t="s">
        <v>135</v>
      </c>
      <c r="I756" s="236" t="s">
        <v>550</v>
      </c>
      <c r="J756" s="236" t="s">
        <v>550</v>
      </c>
      <c r="K756" s="236" t="s">
        <v>531</v>
      </c>
      <c r="L756" s="236" t="s">
        <v>493</v>
      </c>
      <c r="M756" s="236" t="s">
        <v>138</v>
      </c>
      <c r="N756" s="242"/>
      <c r="O756" s="240">
        <v>4.0000000000000002E-4</v>
      </c>
      <c r="P756" s="235" t="s">
        <v>277</v>
      </c>
      <c r="Q756" s="236" t="s">
        <v>278</v>
      </c>
    </row>
    <row r="757" spans="2:17" x14ac:dyDescent="0.2">
      <c r="B757" s="236"/>
      <c r="C757" s="236" t="s">
        <v>135</v>
      </c>
      <c r="D757" s="241" t="s">
        <v>756</v>
      </c>
      <c r="E757" s="236" t="s">
        <v>159</v>
      </c>
      <c r="F757" s="236" t="s">
        <v>254</v>
      </c>
      <c r="G757" s="236" t="s">
        <v>549</v>
      </c>
      <c r="H757" s="236" t="s">
        <v>135</v>
      </c>
      <c r="I757" s="236" t="s">
        <v>550</v>
      </c>
      <c r="J757" s="236" t="s">
        <v>550</v>
      </c>
      <c r="K757" s="236" t="s">
        <v>531</v>
      </c>
      <c r="L757" s="236" t="s">
        <v>493</v>
      </c>
      <c r="M757" s="236" t="s">
        <v>138</v>
      </c>
      <c r="N757" s="242"/>
      <c r="O757" s="240">
        <v>0</v>
      </c>
      <c r="P757" s="235" t="s">
        <v>277</v>
      </c>
      <c r="Q757" s="236" t="s">
        <v>278</v>
      </c>
    </row>
    <row r="758" spans="2:17" x14ac:dyDescent="0.2">
      <c r="B758" s="236"/>
      <c r="C758" s="236" t="s">
        <v>135</v>
      </c>
      <c r="D758" s="241" t="s">
        <v>757</v>
      </c>
      <c r="E758" s="236" t="s">
        <v>159</v>
      </c>
      <c r="F758" s="236" t="s">
        <v>254</v>
      </c>
      <c r="G758" s="236" t="s">
        <v>549</v>
      </c>
      <c r="H758" s="236" t="s">
        <v>135</v>
      </c>
      <c r="I758" s="236" t="s">
        <v>550</v>
      </c>
      <c r="J758" s="236" t="s">
        <v>550</v>
      </c>
      <c r="K758" s="236" t="s">
        <v>531</v>
      </c>
      <c r="L758" s="236" t="s">
        <v>493</v>
      </c>
      <c r="M758" s="236" t="s">
        <v>138</v>
      </c>
      <c r="N758" s="242"/>
      <c r="O758" s="240">
        <v>0</v>
      </c>
      <c r="P758" s="235" t="s">
        <v>277</v>
      </c>
      <c r="Q758" s="236" t="s">
        <v>278</v>
      </c>
    </row>
    <row r="759" spans="2:17" x14ac:dyDescent="0.2">
      <c r="B759" s="236"/>
      <c r="C759" s="236" t="s">
        <v>135</v>
      </c>
      <c r="D759" s="241" t="s">
        <v>758</v>
      </c>
      <c r="E759" s="236" t="s">
        <v>159</v>
      </c>
      <c r="F759" s="236" t="s">
        <v>254</v>
      </c>
      <c r="G759" s="236" t="s">
        <v>549</v>
      </c>
      <c r="H759" s="236" t="s">
        <v>135</v>
      </c>
      <c r="I759" s="236" t="s">
        <v>550</v>
      </c>
      <c r="J759" s="236" t="s">
        <v>550</v>
      </c>
      <c r="K759" s="236" t="s">
        <v>531</v>
      </c>
      <c r="L759" s="236" t="s">
        <v>493</v>
      </c>
      <c r="M759" s="236" t="s">
        <v>138</v>
      </c>
      <c r="N759" s="242"/>
      <c r="O759" s="240">
        <v>0</v>
      </c>
      <c r="P759" s="235" t="s">
        <v>277</v>
      </c>
      <c r="Q759" s="236" t="s">
        <v>278</v>
      </c>
    </row>
    <row r="760" spans="2:17" x14ac:dyDescent="0.2">
      <c r="B760" s="236">
        <v>113</v>
      </c>
      <c r="C760" s="236" t="s">
        <v>135</v>
      </c>
      <c r="D760" s="238" t="s">
        <v>752</v>
      </c>
      <c r="E760" s="236" t="s">
        <v>159</v>
      </c>
      <c r="F760" s="236" t="s">
        <v>254</v>
      </c>
      <c r="G760" s="236" t="s">
        <v>551</v>
      </c>
      <c r="H760" s="236" t="s">
        <v>135</v>
      </c>
      <c r="I760" s="236" t="s">
        <v>552</v>
      </c>
      <c r="J760" s="236" t="s">
        <v>552</v>
      </c>
      <c r="K760" s="236" t="s">
        <v>512</v>
      </c>
      <c r="L760" s="236" t="s">
        <v>493</v>
      </c>
      <c r="M760" s="236" t="s">
        <v>138</v>
      </c>
      <c r="N760" s="242" t="e">
        <f>O778*$N$872</f>
        <v>#REF!</v>
      </c>
      <c r="O760" s="240">
        <v>0</v>
      </c>
      <c r="P760" s="235" t="s">
        <v>277</v>
      </c>
      <c r="Q760" s="236" t="s">
        <v>278</v>
      </c>
    </row>
    <row r="761" spans="2:17" x14ac:dyDescent="0.2">
      <c r="B761" s="236"/>
      <c r="C761" s="236" t="s">
        <v>135</v>
      </c>
      <c r="D761" s="241" t="s">
        <v>753</v>
      </c>
      <c r="E761" s="236" t="s">
        <v>159</v>
      </c>
      <c r="F761" s="236" t="s">
        <v>254</v>
      </c>
      <c r="G761" s="236" t="s">
        <v>551</v>
      </c>
      <c r="H761" s="236" t="s">
        <v>135</v>
      </c>
      <c r="I761" s="236" t="s">
        <v>552</v>
      </c>
      <c r="J761" s="236" t="s">
        <v>552</v>
      </c>
      <c r="K761" s="236" t="s">
        <v>512</v>
      </c>
      <c r="L761" s="236" t="s">
        <v>493</v>
      </c>
      <c r="M761" s="236" t="s">
        <v>138</v>
      </c>
      <c r="N761" s="242"/>
      <c r="O761" s="240">
        <v>0</v>
      </c>
      <c r="P761" s="235" t="s">
        <v>277</v>
      </c>
      <c r="Q761" s="236" t="s">
        <v>278</v>
      </c>
    </row>
    <row r="762" spans="2:17" x14ac:dyDescent="0.2">
      <c r="B762" s="236"/>
      <c r="C762" s="236" t="s">
        <v>135</v>
      </c>
      <c r="D762" s="241" t="s">
        <v>754</v>
      </c>
      <c r="E762" s="236" t="s">
        <v>159</v>
      </c>
      <c r="F762" s="236" t="s">
        <v>254</v>
      </c>
      <c r="G762" s="236" t="s">
        <v>551</v>
      </c>
      <c r="H762" s="236" t="s">
        <v>135</v>
      </c>
      <c r="I762" s="236" t="s">
        <v>552</v>
      </c>
      <c r="J762" s="236" t="s">
        <v>552</v>
      </c>
      <c r="K762" s="236" t="s">
        <v>512</v>
      </c>
      <c r="L762" s="236" t="s">
        <v>493</v>
      </c>
      <c r="M762" s="236" t="s">
        <v>138</v>
      </c>
      <c r="N762" s="242"/>
      <c r="O762" s="240">
        <v>0</v>
      </c>
      <c r="P762" s="235" t="s">
        <v>277</v>
      </c>
      <c r="Q762" s="236" t="s">
        <v>278</v>
      </c>
    </row>
    <row r="763" spans="2:17" x14ac:dyDescent="0.2">
      <c r="B763" s="236"/>
      <c r="C763" s="236" t="s">
        <v>135</v>
      </c>
      <c r="D763" s="241" t="s">
        <v>755</v>
      </c>
      <c r="E763" s="236" t="s">
        <v>159</v>
      </c>
      <c r="F763" s="236" t="s">
        <v>254</v>
      </c>
      <c r="G763" s="236" t="s">
        <v>551</v>
      </c>
      <c r="H763" s="236" t="s">
        <v>135</v>
      </c>
      <c r="I763" s="236" t="s">
        <v>552</v>
      </c>
      <c r="J763" s="236" t="s">
        <v>552</v>
      </c>
      <c r="K763" s="236" t="s">
        <v>512</v>
      </c>
      <c r="L763" s="236" t="s">
        <v>493</v>
      </c>
      <c r="M763" s="236" t="s">
        <v>138</v>
      </c>
      <c r="N763" s="242"/>
      <c r="O763" s="240">
        <v>0</v>
      </c>
      <c r="P763" s="235" t="s">
        <v>277</v>
      </c>
      <c r="Q763" s="236" t="s">
        <v>278</v>
      </c>
    </row>
    <row r="764" spans="2:17" x14ac:dyDescent="0.2">
      <c r="B764" s="236"/>
      <c r="C764" s="236" t="s">
        <v>135</v>
      </c>
      <c r="D764" s="241" t="s">
        <v>756</v>
      </c>
      <c r="E764" s="236" t="s">
        <v>159</v>
      </c>
      <c r="F764" s="236" t="s">
        <v>254</v>
      </c>
      <c r="G764" s="236" t="s">
        <v>551</v>
      </c>
      <c r="H764" s="236" t="s">
        <v>135</v>
      </c>
      <c r="I764" s="236" t="s">
        <v>552</v>
      </c>
      <c r="J764" s="236" t="s">
        <v>552</v>
      </c>
      <c r="K764" s="236" t="s">
        <v>512</v>
      </c>
      <c r="L764" s="236" t="s">
        <v>493</v>
      </c>
      <c r="M764" s="236" t="s">
        <v>138</v>
      </c>
      <c r="N764" s="242"/>
      <c r="O764" s="240">
        <v>0</v>
      </c>
      <c r="P764" s="235" t="s">
        <v>277</v>
      </c>
      <c r="Q764" s="236" t="s">
        <v>278</v>
      </c>
    </row>
    <row r="765" spans="2:17" x14ac:dyDescent="0.2">
      <c r="B765" s="236"/>
      <c r="C765" s="236" t="s">
        <v>135</v>
      </c>
      <c r="D765" s="241" t="s">
        <v>757</v>
      </c>
      <c r="E765" s="236" t="s">
        <v>159</v>
      </c>
      <c r="F765" s="236" t="s">
        <v>254</v>
      </c>
      <c r="G765" s="236" t="s">
        <v>551</v>
      </c>
      <c r="H765" s="236" t="s">
        <v>135</v>
      </c>
      <c r="I765" s="236" t="s">
        <v>552</v>
      </c>
      <c r="J765" s="236" t="s">
        <v>552</v>
      </c>
      <c r="K765" s="236" t="s">
        <v>512</v>
      </c>
      <c r="L765" s="236" t="s">
        <v>493</v>
      </c>
      <c r="M765" s="236" t="s">
        <v>138</v>
      </c>
      <c r="N765" s="242"/>
      <c r="O765" s="240">
        <v>1.5599999999999999E-2</v>
      </c>
      <c r="P765" s="235" t="s">
        <v>277</v>
      </c>
      <c r="Q765" s="236" t="s">
        <v>278</v>
      </c>
    </row>
    <row r="766" spans="2:17" x14ac:dyDescent="0.2">
      <c r="B766" s="236"/>
      <c r="C766" s="236" t="s">
        <v>135</v>
      </c>
      <c r="D766" s="241" t="s">
        <v>758</v>
      </c>
      <c r="E766" s="236" t="s">
        <v>159</v>
      </c>
      <c r="F766" s="236" t="s">
        <v>254</v>
      </c>
      <c r="G766" s="236" t="s">
        <v>551</v>
      </c>
      <c r="H766" s="236" t="s">
        <v>135</v>
      </c>
      <c r="I766" s="236" t="s">
        <v>552</v>
      </c>
      <c r="J766" s="236" t="s">
        <v>552</v>
      </c>
      <c r="K766" s="236" t="s">
        <v>512</v>
      </c>
      <c r="L766" s="236" t="s">
        <v>493</v>
      </c>
      <c r="M766" s="236" t="s">
        <v>138</v>
      </c>
      <c r="N766" s="242"/>
      <c r="O766" s="240">
        <v>0</v>
      </c>
      <c r="P766" s="235" t="s">
        <v>277</v>
      </c>
      <c r="Q766" s="236" t="s">
        <v>278</v>
      </c>
    </row>
    <row r="767" spans="2:17" x14ac:dyDescent="0.2">
      <c r="B767" s="236">
        <v>114</v>
      </c>
      <c r="C767" s="236" t="s">
        <v>135</v>
      </c>
      <c r="D767" s="238" t="s">
        <v>752</v>
      </c>
      <c r="E767" s="236" t="s">
        <v>159</v>
      </c>
      <c r="F767" s="236" t="s">
        <v>254</v>
      </c>
      <c r="G767" s="236" t="s">
        <v>553</v>
      </c>
      <c r="H767" s="236" t="s">
        <v>135</v>
      </c>
      <c r="I767" s="236" t="s">
        <v>554</v>
      </c>
      <c r="J767" s="236" t="s">
        <v>554</v>
      </c>
      <c r="K767" s="236" t="s">
        <v>555</v>
      </c>
      <c r="L767" s="236" t="s">
        <v>488</v>
      </c>
      <c r="M767" s="236" t="s">
        <v>138</v>
      </c>
      <c r="N767" s="242" t="e">
        <f>O784*$N$872</f>
        <v>#REF!</v>
      </c>
      <c r="O767" s="240">
        <v>0</v>
      </c>
      <c r="P767" s="235" t="s">
        <v>277</v>
      </c>
      <c r="Q767" s="236" t="s">
        <v>278</v>
      </c>
    </row>
    <row r="768" spans="2:17" x14ac:dyDescent="0.2">
      <c r="B768" s="236"/>
      <c r="C768" s="236" t="s">
        <v>135</v>
      </c>
      <c r="D768" s="241" t="s">
        <v>753</v>
      </c>
      <c r="E768" s="236" t="s">
        <v>159</v>
      </c>
      <c r="F768" s="236" t="s">
        <v>254</v>
      </c>
      <c r="G768" s="236" t="s">
        <v>553</v>
      </c>
      <c r="H768" s="236" t="s">
        <v>135</v>
      </c>
      <c r="I768" s="236" t="s">
        <v>554</v>
      </c>
      <c r="J768" s="236" t="s">
        <v>554</v>
      </c>
      <c r="K768" s="236" t="s">
        <v>555</v>
      </c>
      <c r="L768" s="236" t="s">
        <v>488</v>
      </c>
      <c r="M768" s="236" t="s">
        <v>138</v>
      </c>
      <c r="N768" s="242"/>
      <c r="O768" s="240">
        <v>0</v>
      </c>
      <c r="P768" s="235" t="s">
        <v>277</v>
      </c>
      <c r="Q768" s="236" t="s">
        <v>278</v>
      </c>
    </row>
    <row r="769" spans="2:17" x14ac:dyDescent="0.2">
      <c r="B769" s="236"/>
      <c r="C769" s="236" t="s">
        <v>135</v>
      </c>
      <c r="D769" s="241" t="s">
        <v>754</v>
      </c>
      <c r="E769" s="236" t="s">
        <v>159</v>
      </c>
      <c r="F769" s="236" t="s">
        <v>254</v>
      </c>
      <c r="G769" s="236" t="s">
        <v>553</v>
      </c>
      <c r="H769" s="236" t="s">
        <v>135</v>
      </c>
      <c r="I769" s="236" t="s">
        <v>554</v>
      </c>
      <c r="J769" s="236" t="s">
        <v>554</v>
      </c>
      <c r="K769" s="236" t="s">
        <v>555</v>
      </c>
      <c r="L769" s="236" t="s">
        <v>488</v>
      </c>
      <c r="M769" s="236" t="s">
        <v>138</v>
      </c>
      <c r="N769" s="242"/>
      <c r="O769" s="240">
        <v>0</v>
      </c>
      <c r="P769" s="235" t="s">
        <v>277</v>
      </c>
      <c r="Q769" s="236" t="s">
        <v>278</v>
      </c>
    </row>
    <row r="770" spans="2:17" x14ac:dyDescent="0.2">
      <c r="B770" s="236"/>
      <c r="C770" s="236" t="s">
        <v>135</v>
      </c>
      <c r="D770" s="241" t="s">
        <v>755</v>
      </c>
      <c r="E770" s="236" t="s">
        <v>159</v>
      </c>
      <c r="F770" s="236" t="s">
        <v>254</v>
      </c>
      <c r="G770" s="236" t="s">
        <v>553</v>
      </c>
      <c r="H770" s="236" t="s">
        <v>135</v>
      </c>
      <c r="I770" s="236" t="s">
        <v>554</v>
      </c>
      <c r="J770" s="236" t="s">
        <v>554</v>
      </c>
      <c r="K770" s="236" t="s">
        <v>555</v>
      </c>
      <c r="L770" s="236" t="s">
        <v>488</v>
      </c>
      <c r="M770" s="236" t="s">
        <v>138</v>
      </c>
      <c r="N770" s="242"/>
      <c r="O770" s="240">
        <v>0</v>
      </c>
      <c r="P770" s="235" t="s">
        <v>277</v>
      </c>
      <c r="Q770" s="236" t="s">
        <v>278</v>
      </c>
    </row>
    <row r="771" spans="2:17" x14ac:dyDescent="0.2">
      <c r="B771" s="236"/>
      <c r="C771" s="236" t="s">
        <v>135</v>
      </c>
      <c r="D771" s="241" t="s">
        <v>756</v>
      </c>
      <c r="E771" s="236" t="s">
        <v>159</v>
      </c>
      <c r="F771" s="236" t="s">
        <v>254</v>
      </c>
      <c r="G771" s="236" t="s">
        <v>553</v>
      </c>
      <c r="H771" s="236" t="s">
        <v>135</v>
      </c>
      <c r="I771" s="236" t="s">
        <v>554</v>
      </c>
      <c r="J771" s="236" t="s">
        <v>554</v>
      </c>
      <c r="K771" s="236" t="s">
        <v>555</v>
      </c>
      <c r="L771" s="236" t="s">
        <v>488</v>
      </c>
      <c r="M771" s="236" t="s">
        <v>138</v>
      </c>
      <c r="N771" s="242"/>
      <c r="O771" s="240">
        <v>0.1075</v>
      </c>
      <c r="P771" s="235" t="s">
        <v>277</v>
      </c>
      <c r="Q771" s="236" t="s">
        <v>278</v>
      </c>
    </row>
    <row r="772" spans="2:17" x14ac:dyDescent="0.2">
      <c r="B772" s="236"/>
      <c r="C772" s="236" t="s">
        <v>135</v>
      </c>
      <c r="D772" s="241" t="s">
        <v>757</v>
      </c>
      <c r="E772" s="236" t="s">
        <v>159</v>
      </c>
      <c r="F772" s="236" t="s">
        <v>254</v>
      </c>
      <c r="G772" s="236" t="s">
        <v>553</v>
      </c>
      <c r="H772" s="236" t="s">
        <v>135</v>
      </c>
      <c r="I772" s="236" t="s">
        <v>554</v>
      </c>
      <c r="J772" s="236" t="s">
        <v>554</v>
      </c>
      <c r="K772" s="236" t="s">
        <v>555</v>
      </c>
      <c r="L772" s="236" t="s">
        <v>488</v>
      </c>
      <c r="M772" s="236" t="s">
        <v>138</v>
      </c>
      <c r="N772" s="242"/>
      <c r="O772" s="240">
        <v>2.0000000000000001E-4</v>
      </c>
      <c r="P772" s="235" t="s">
        <v>277</v>
      </c>
      <c r="Q772" s="236" t="s">
        <v>278</v>
      </c>
    </row>
    <row r="773" spans="2:17" x14ac:dyDescent="0.2">
      <c r="B773" s="236"/>
      <c r="C773" s="236" t="s">
        <v>135</v>
      </c>
      <c r="D773" s="241" t="s">
        <v>758</v>
      </c>
      <c r="E773" s="236" t="s">
        <v>159</v>
      </c>
      <c r="F773" s="236" t="s">
        <v>254</v>
      </c>
      <c r="G773" s="236" t="s">
        <v>553</v>
      </c>
      <c r="H773" s="236" t="s">
        <v>135</v>
      </c>
      <c r="I773" s="236" t="s">
        <v>554</v>
      </c>
      <c r="J773" s="236" t="s">
        <v>554</v>
      </c>
      <c r="K773" s="236" t="s">
        <v>555</v>
      </c>
      <c r="L773" s="236" t="s">
        <v>488</v>
      </c>
      <c r="M773" s="236" t="s">
        <v>138</v>
      </c>
      <c r="N773" s="242"/>
      <c r="O773" s="240">
        <v>0</v>
      </c>
      <c r="P773" s="235" t="s">
        <v>277</v>
      </c>
      <c r="Q773" s="236" t="s">
        <v>278</v>
      </c>
    </row>
    <row r="774" spans="2:17" x14ac:dyDescent="0.2">
      <c r="B774" s="236">
        <v>115</v>
      </c>
      <c r="C774" s="236" t="s">
        <v>135</v>
      </c>
      <c r="D774" s="238" t="s">
        <v>752</v>
      </c>
      <c r="E774" s="236" t="s">
        <v>159</v>
      </c>
      <c r="F774" s="236" t="s">
        <v>254</v>
      </c>
      <c r="G774" s="236" t="s">
        <v>485</v>
      </c>
      <c r="H774" s="236" t="s">
        <v>135</v>
      </c>
      <c r="I774" s="236" t="s">
        <v>556</v>
      </c>
      <c r="J774" s="236" t="s">
        <v>556</v>
      </c>
      <c r="K774" s="236" t="s">
        <v>487</v>
      </c>
      <c r="L774" s="236" t="s">
        <v>488</v>
      </c>
      <c r="M774" s="236" t="s">
        <v>138</v>
      </c>
      <c r="N774" s="242" t="e">
        <f>O790*$N$872</f>
        <v>#REF!</v>
      </c>
      <c r="O774" s="240">
        <v>0</v>
      </c>
      <c r="P774" s="235" t="s">
        <v>277</v>
      </c>
      <c r="Q774" s="236" t="s">
        <v>278</v>
      </c>
    </row>
    <row r="775" spans="2:17" x14ac:dyDescent="0.2">
      <c r="B775" s="236"/>
      <c r="C775" s="236" t="s">
        <v>135</v>
      </c>
      <c r="D775" s="241" t="s">
        <v>753</v>
      </c>
      <c r="E775" s="236" t="s">
        <v>159</v>
      </c>
      <c r="F775" s="236" t="s">
        <v>254</v>
      </c>
      <c r="G775" s="236" t="s">
        <v>485</v>
      </c>
      <c r="H775" s="236" t="s">
        <v>135</v>
      </c>
      <c r="I775" s="236" t="s">
        <v>556</v>
      </c>
      <c r="J775" s="236" t="s">
        <v>556</v>
      </c>
      <c r="K775" s="236" t="s">
        <v>487</v>
      </c>
      <c r="L775" s="236" t="s">
        <v>488</v>
      </c>
      <c r="M775" s="236" t="s">
        <v>138</v>
      </c>
      <c r="N775" s="242"/>
      <c r="O775" s="240">
        <v>2.3E-2</v>
      </c>
      <c r="P775" s="235" t="s">
        <v>277</v>
      </c>
      <c r="Q775" s="236" t="s">
        <v>278</v>
      </c>
    </row>
    <row r="776" spans="2:17" x14ac:dyDescent="0.2">
      <c r="B776" s="236"/>
      <c r="C776" s="236" t="s">
        <v>135</v>
      </c>
      <c r="D776" s="241" t="s">
        <v>754</v>
      </c>
      <c r="E776" s="236" t="s">
        <v>159</v>
      </c>
      <c r="F776" s="236" t="s">
        <v>254</v>
      </c>
      <c r="G776" s="236" t="s">
        <v>485</v>
      </c>
      <c r="H776" s="236" t="s">
        <v>135</v>
      </c>
      <c r="I776" s="236" t="s">
        <v>556</v>
      </c>
      <c r="J776" s="236" t="s">
        <v>556</v>
      </c>
      <c r="K776" s="236" t="s">
        <v>487</v>
      </c>
      <c r="L776" s="236" t="s">
        <v>488</v>
      </c>
      <c r="M776" s="236" t="s">
        <v>138</v>
      </c>
      <c r="N776" s="242"/>
      <c r="O776" s="240">
        <v>0</v>
      </c>
      <c r="P776" s="235" t="s">
        <v>277</v>
      </c>
      <c r="Q776" s="236" t="s">
        <v>278</v>
      </c>
    </row>
    <row r="777" spans="2:17" x14ac:dyDescent="0.2">
      <c r="B777" s="236"/>
      <c r="C777" s="236" t="s">
        <v>135</v>
      </c>
      <c r="D777" s="241" t="s">
        <v>755</v>
      </c>
      <c r="E777" s="236" t="s">
        <v>159</v>
      </c>
      <c r="F777" s="236" t="s">
        <v>254</v>
      </c>
      <c r="G777" s="236" t="s">
        <v>485</v>
      </c>
      <c r="H777" s="236" t="s">
        <v>135</v>
      </c>
      <c r="I777" s="236" t="s">
        <v>556</v>
      </c>
      <c r="J777" s="236" t="s">
        <v>556</v>
      </c>
      <c r="K777" s="236" t="s">
        <v>487</v>
      </c>
      <c r="L777" s="236" t="s">
        <v>488</v>
      </c>
      <c r="M777" s="236" t="s">
        <v>138</v>
      </c>
      <c r="N777" s="242"/>
      <c r="O777" s="240">
        <v>0</v>
      </c>
      <c r="P777" s="235" t="s">
        <v>277</v>
      </c>
      <c r="Q777" s="236" t="s">
        <v>278</v>
      </c>
    </row>
    <row r="778" spans="2:17" x14ac:dyDescent="0.2">
      <c r="B778" s="236"/>
      <c r="C778" s="236" t="s">
        <v>135</v>
      </c>
      <c r="D778" s="241" t="s">
        <v>756</v>
      </c>
      <c r="E778" s="236" t="s">
        <v>159</v>
      </c>
      <c r="F778" s="236" t="s">
        <v>254</v>
      </c>
      <c r="G778" s="236" t="s">
        <v>485</v>
      </c>
      <c r="H778" s="236" t="s">
        <v>135</v>
      </c>
      <c r="I778" s="236" t="s">
        <v>556</v>
      </c>
      <c r="J778" s="236" t="s">
        <v>556</v>
      </c>
      <c r="K778" s="236" t="s">
        <v>487</v>
      </c>
      <c r="L778" s="236" t="s">
        <v>488</v>
      </c>
      <c r="M778" s="236" t="s">
        <v>138</v>
      </c>
      <c r="N778" s="242"/>
      <c r="O778" s="240">
        <v>0</v>
      </c>
      <c r="P778" s="235" t="s">
        <v>277</v>
      </c>
      <c r="Q778" s="236" t="s">
        <v>278</v>
      </c>
    </row>
    <row r="779" spans="2:17" x14ac:dyDescent="0.2">
      <c r="B779" s="236"/>
      <c r="C779" s="236" t="s">
        <v>135</v>
      </c>
      <c r="D779" s="241" t="s">
        <v>757</v>
      </c>
      <c r="E779" s="236" t="s">
        <v>159</v>
      </c>
      <c r="F779" s="236" t="s">
        <v>254</v>
      </c>
      <c r="G779" s="236" t="s">
        <v>485</v>
      </c>
      <c r="H779" s="236" t="s">
        <v>135</v>
      </c>
      <c r="I779" s="236" t="s">
        <v>556</v>
      </c>
      <c r="J779" s="236" t="s">
        <v>556</v>
      </c>
      <c r="K779" s="236" t="s">
        <v>487</v>
      </c>
      <c r="L779" s="236" t="s">
        <v>488</v>
      </c>
      <c r="M779" s="236" t="s">
        <v>138</v>
      </c>
      <c r="N779" s="242"/>
      <c r="O779" s="240">
        <v>0</v>
      </c>
      <c r="P779" s="235" t="s">
        <v>277</v>
      </c>
      <c r="Q779" s="236" t="s">
        <v>278</v>
      </c>
    </row>
    <row r="780" spans="2:17" x14ac:dyDescent="0.2">
      <c r="B780" s="236"/>
      <c r="C780" s="236" t="s">
        <v>135</v>
      </c>
      <c r="D780" s="241" t="s">
        <v>758</v>
      </c>
      <c r="E780" s="236" t="s">
        <v>159</v>
      </c>
      <c r="F780" s="236" t="s">
        <v>254</v>
      </c>
      <c r="G780" s="236" t="s">
        <v>485</v>
      </c>
      <c r="H780" s="236" t="s">
        <v>135</v>
      </c>
      <c r="I780" s="236" t="s">
        <v>556</v>
      </c>
      <c r="J780" s="236" t="s">
        <v>556</v>
      </c>
      <c r="K780" s="236" t="s">
        <v>487</v>
      </c>
      <c r="L780" s="236" t="s">
        <v>488</v>
      </c>
      <c r="M780" s="236" t="s">
        <v>138</v>
      </c>
      <c r="N780" s="242"/>
      <c r="O780" s="240">
        <v>4.0099999999999997E-2</v>
      </c>
      <c r="P780" s="235" t="s">
        <v>277</v>
      </c>
      <c r="Q780" s="236" t="s">
        <v>278</v>
      </c>
    </row>
    <row r="781" spans="2:17" x14ac:dyDescent="0.2">
      <c r="B781" s="236">
        <v>116</v>
      </c>
      <c r="C781" s="236" t="s">
        <v>135</v>
      </c>
      <c r="D781" s="238" t="s">
        <v>752</v>
      </c>
      <c r="E781" s="236" t="s">
        <v>159</v>
      </c>
      <c r="F781" s="236" t="s">
        <v>254</v>
      </c>
      <c r="G781" s="236" t="s">
        <v>485</v>
      </c>
      <c r="H781" s="236" t="s">
        <v>135</v>
      </c>
      <c r="I781" s="236" t="s">
        <v>557</v>
      </c>
      <c r="J781" s="236" t="s">
        <v>557</v>
      </c>
      <c r="K781" s="236" t="s">
        <v>558</v>
      </c>
      <c r="L781" s="236" t="s">
        <v>500</v>
      </c>
      <c r="M781" s="236" t="s">
        <v>138</v>
      </c>
      <c r="N781" s="242" t="e">
        <f>O796*$N$872</f>
        <v>#REF!</v>
      </c>
      <c r="O781" s="240">
        <v>6.7400000000000002E-2</v>
      </c>
      <c r="P781" s="235" t="s">
        <v>277</v>
      </c>
      <c r="Q781" s="236" t="s">
        <v>278</v>
      </c>
    </row>
    <row r="782" spans="2:17" x14ac:dyDescent="0.2">
      <c r="B782" s="236"/>
      <c r="C782" s="236" t="s">
        <v>135</v>
      </c>
      <c r="D782" s="241" t="s">
        <v>753</v>
      </c>
      <c r="E782" s="236" t="s">
        <v>159</v>
      </c>
      <c r="F782" s="236" t="s">
        <v>254</v>
      </c>
      <c r="G782" s="236" t="s">
        <v>485</v>
      </c>
      <c r="H782" s="236" t="s">
        <v>135</v>
      </c>
      <c r="I782" s="236" t="s">
        <v>557</v>
      </c>
      <c r="J782" s="236" t="s">
        <v>557</v>
      </c>
      <c r="K782" s="236" t="s">
        <v>558</v>
      </c>
      <c r="L782" s="236" t="s">
        <v>500</v>
      </c>
      <c r="M782" s="236" t="s">
        <v>138</v>
      </c>
      <c r="N782" s="242"/>
      <c r="O782" s="240">
        <v>5.3E-3</v>
      </c>
      <c r="P782" s="235" t="s">
        <v>277</v>
      </c>
      <c r="Q782" s="236" t="s">
        <v>278</v>
      </c>
    </row>
    <row r="783" spans="2:17" x14ac:dyDescent="0.2">
      <c r="B783" s="236"/>
      <c r="C783" s="236" t="s">
        <v>135</v>
      </c>
      <c r="D783" s="241" t="s">
        <v>754</v>
      </c>
      <c r="E783" s="236" t="s">
        <v>159</v>
      </c>
      <c r="F783" s="236" t="s">
        <v>254</v>
      </c>
      <c r="G783" s="236" t="s">
        <v>485</v>
      </c>
      <c r="H783" s="236" t="s">
        <v>135</v>
      </c>
      <c r="I783" s="236" t="s">
        <v>557</v>
      </c>
      <c r="J783" s="236" t="s">
        <v>557</v>
      </c>
      <c r="K783" s="236" t="s">
        <v>558</v>
      </c>
      <c r="L783" s="236" t="s">
        <v>500</v>
      </c>
      <c r="M783" s="236" t="s">
        <v>138</v>
      </c>
      <c r="N783" s="242"/>
      <c r="O783" s="240">
        <v>0</v>
      </c>
      <c r="P783" s="235" t="s">
        <v>277</v>
      </c>
      <c r="Q783" s="236" t="s">
        <v>278</v>
      </c>
    </row>
    <row r="784" spans="2:17" x14ac:dyDescent="0.2">
      <c r="B784" s="236"/>
      <c r="C784" s="236" t="s">
        <v>135</v>
      </c>
      <c r="D784" s="241" t="s">
        <v>755</v>
      </c>
      <c r="E784" s="236" t="s">
        <v>159</v>
      </c>
      <c r="F784" s="236" t="s">
        <v>254</v>
      </c>
      <c r="G784" s="236" t="s">
        <v>485</v>
      </c>
      <c r="H784" s="236" t="s">
        <v>135</v>
      </c>
      <c r="I784" s="236" t="s">
        <v>557</v>
      </c>
      <c r="J784" s="236" t="s">
        <v>557</v>
      </c>
      <c r="K784" s="236" t="s">
        <v>558</v>
      </c>
      <c r="L784" s="236" t="s">
        <v>500</v>
      </c>
      <c r="M784" s="236" t="s">
        <v>138</v>
      </c>
      <c r="N784" s="242"/>
      <c r="O784" s="240">
        <v>0</v>
      </c>
      <c r="P784" s="235" t="s">
        <v>277</v>
      </c>
      <c r="Q784" s="236" t="s">
        <v>278</v>
      </c>
    </row>
    <row r="785" spans="2:17" x14ac:dyDescent="0.2">
      <c r="B785" s="236"/>
      <c r="C785" s="236" t="s">
        <v>135</v>
      </c>
      <c r="D785" s="241" t="s">
        <v>756</v>
      </c>
      <c r="E785" s="236" t="s">
        <v>159</v>
      </c>
      <c r="F785" s="236" t="s">
        <v>254</v>
      </c>
      <c r="G785" s="236" t="s">
        <v>485</v>
      </c>
      <c r="H785" s="236" t="s">
        <v>135</v>
      </c>
      <c r="I785" s="236" t="s">
        <v>557</v>
      </c>
      <c r="J785" s="236" t="s">
        <v>557</v>
      </c>
      <c r="K785" s="236" t="s">
        <v>558</v>
      </c>
      <c r="L785" s="236" t="s">
        <v>500</v>
      </c>
      <c r="M785" s="236" t="s">
        <v>138</v>
      </c>
      <c r="N785" s="242"/>
      <c r="O785" s="240">
        <v>0</v>
      </c>
      <c r="P785" s="235" t="s">
        <v>277</v>
      </c>
      <c r="Q785" s="236" t="s">
        <v>278</v>
      </c>
    </row>
    <row r="786" spans="2:17" x14ac:dyDescent="0.2">
      <c r="B786" s="236"/>
      <c r="C786" s="236" t="s">
        <v>135</v>
      </c>
      <c r="D786" s="241" t="s">
        <v>757</v>
      </c>
      <c r="E786" s="236" t="s">
        <v>159</v>
      </c>
      <c r="F786" s="236" t="s">
        <v>254</v>
      </c>
      <c r="G786" s="236" t="s">
        <v>485</v>
      </c>
      <c r="H786" s="236" t="s">
        <v>135</v>
      </c>
      <c r="I786" s="236" t="s">
        <v>557</v>
      </c>
      <c r="J786" s="236" t="s">
        <v>557</v>
      </c>
      <c r="K786" s="236" t="s">
        <v>558</v>
      </c>
      <c r="L786" s="236" t="s">
        <v>500</v>
      </c>
      <c r="M786" s="236" t="s">
        <v>138</v>
      </c>
      <c r="N786" s="242"/>
      <c r="O786" s="240">
        <v>0</v>
      </c>
      <c r="P786" s="235" t="s">
        <v>277</v>
      </c>
      <c r="Q786" s="236" t="s">
        <v>278</v>
      </c>
    </row>
    <row r="787" spans="2:17" x14ac:dyDescent="0.2">
      <c r="B787" s="236"/>
      <c r="C787" s="236" t="s">
        <v>135</v>
      </c>
      <c r="D787" s="241" t="s">
        <v>758</v>
      </c>
      <c r="E787" s="236" t="s">
        <v>159</v>
      </c>
      <c r="F787" s="236" t="s">
        <v>254</v>
      </c>
      <c r="G787" s="236" t="s">
        <v>485</v>
      </c>
      <c r="H787" s="236" t="s">
        <v>135</v>
      </c>
      <c r="I787" s="236" t="s">
        <v>557</v>
      </c>
      <c r="J787" s="236" t="s">
        <v>557</v>
      </c>
      <c r="K787" s="236" t="s">
        <v>558</v>
      </c>
      <c r="L787" s="236" t="s">
        <v>500</v>
      </c>
      <c r="M787" s="236" t="s">
        <v>138</v>
      </c>
      <c r="N787" s="242"/>
      <c r="O787" s="240">
        <v>3.0599999999999999E-2</v>
      </c>
      <c r="P787" s="235" t="s">
        <v>277</v>
      </c>
      <c r="Q787" s="236" t="s">
        <v>278</v>
      </c>
    </row>
    <row r="788" spans="2:17" x14ac:dyDescent="0.2">
      <c r="B788" s="236">
        <v>117</v>
      </c>
      <c r="C788" s="236" t="s">
        <v>135</v>
      </c>
      <c r="D788" s="238" t="s">
        <v>752</v>
      </c>
      <c r="E788" s="236" t="s">
        <v>159</v>
      </c>
      <c r="F788" s="236" t="s">
        <v>254</v>
      </c>
      <c r="G788" s="236" t="s">
        <v>485</v>
      </c>
      <c r="H788" s="236" t="s">
        <v>135</v>
      </c>
      <c r="I788" s="236" t="s">
        <v>559</v>
      </c>
      <c r="J788" s="236" t="s">
        <v>559</v>
      </c>
      <c r="K788" s="236" t="s">
        <v>487</v>
      </c>
      <c r="L788" s="236" t="s">
        <v>488</v>
      </c>
      <c r="M788" s="236" t="s">
        <v>138</v>
      </c>
      <c r="N788" s="242" t="e">
        <f>O802*$N$872</f>
        <v>#REF!</v>
      </c>
      <c r="O788" s="240">
        <v>0</v>
      </c>
      <c r="P788" s="235" t="s">
        <v>277</v>
      </c>
      <c r="Q788" s="236" t="s">
        <v>278</v>
      </c>
    </row>
    <row r="789" spans="2:17" x14ac:dyDescent="0.2">
      <c r="B789" s="236"/>
      <c r="C789" s="236" t="s">
        <v>135</v>
      </c>
      <c r="D789" s="241" t="s">
        <v>753</v>
      </c>
      <c r="E789" s="236" t="s">
        <v>159</v>
      </c>
      <c r="F789" s="236" t="s">
        <v>254</v>
      </c>
      <c r="G789" s="236" t="s">
        <v>485</v>
      </c>
      <c r="H789" s="236" t="s">
        <v>135</v>
      </c>
      <c r="I789" s="236" t="s">
        <v>559</v>
      </c>
      <c r="J789" s="236" t="s">
        <v>559</v>
      </c>
      <c r="K789" s="236" t="s">
        <v>487</v>
      </c>
      <c r="L789" s="236" t="s">
        <v>488</v>
      </c>
      <c r="M789" s="236" t="s">
        <v>138</v>
      </c>
      <c r="N789" s="242"/>
      <c r="O789" s="240">
        <v>9.7999999999999997E-3</v>
      </c>
      <c r="P789" s="235" t="s">
        <v>277</v>
      </c>
      <c r="Q789" s="236" t="s">
        <v>278</v>
      </c>
    </row>
    <row r="790" spans="2:17" x14ac:dyDescent="0.2">
      <c r="B790" s="236"/>
      <c r="C790" s="236" t="s">
        <v>135</v>
      </c>
      <c r="D790" s="241" t="s">
        <v>754</v>
      </c>
      <c r="E790" s="236" t="s">
        <v>159</v>
      </c>
      <c r="F790" s="236" t="s">
        <v>254</v>
      </c>
      <c r="G790" s="236" t="s">
        <v>485</v>
      </c>
      <c r="H790" s="236" t="s">
        <v>135</v>
      </c>
      <c r="I790" s="236" t="s">
        <v>559</v>
      </c>
      <c r="J790" s="236" t="s">
        <v>559</v>
      </c>
      <c r="K790" s="236" t="s">
        <v>487</v>
      </c>
      <c r="L790" s="236" t="s">
        <v>488</v>
      </c>
      <c r="M790" s="236" t="s">
        <v>138</v>
      </c>
      <c r="N790" s="242"/>
      <c r="O790" s="240">
        <v>2.6599999999999999E-2</v>
      </c>
      <c r="P790" s="235" t="s">
        <v>277</v>
      </c>
      <c r="Q790" s="236" t="s">
        <v>278</v>
      </c>
    </row>
    <row r="791" spans="2:17" x14ac:dyDescent="0.2">
      <c r="B791" s="236"/>
      <c r="C791" s="236" t="s">
        <v>135</v>
      </c>
      <c r="D791" s="241" t="s">
        <v>755</v>
      </c>
      <c r="E791" s="236" t="s">
        <v>159</v>
      </c>
      <c r="F791" s="236" t="s">
        <v>254</v>
      </c>
      <c r="G791" s="236" t="s">
        <v>485</v>
      </c>
      <c r="H791" s="236" t="s">
        <v>135</v>
      </c>
      <c r="I791" s="236" t="s">
        <v>559</v>
      </c>
      <c r="J791" s="236" t="s">
        <v>559</v>
      </c>
      <c r="K791" s="236" t="s">
        <v>487</v>
      </c>
      <c r="L791" s="236" t="s">
        <v>488</v>
      </c>
      <c r="M791" s="236" t="s">
        <v>138</v>
      </c>
      <c r="N791" s="242"/>
      <c r="O791" s="240">
        <v>9.7000000000000003E-3</v>
      </c>
      <c r="P791" s="235" t="s">
        <v>277</v>
      </c>
      <c r="Q791" s="236" t="s">
        <v>278</v>
      </c>
    </row>
    <row r="792" spans="2:17" x14ac:dyDescent="0.2">
      <c r="B792" s="236"/>
      <c r="C792" s="236" t="s">
        <v>135</v>
      </c>
      <c r="D792" s="241" t="s">
        <v>756</v>
      </c>
      <c r="E792" s="236" t="s">
        <v>159</v>
      </c>
      <c r="F792" s="236" t="s">
        <v>254</v>
      </c>
      <c r="G792" s="236" t="s">
        <v>485</v>
      </c>
      <c r="H792" s="236" t="s">
        <v>135</v>
      </c>
      <c r="I792" s="236" t="s">
        <v>559</v>
      </c>
      <c r="J792" s="236" t="s">
        <v>559</v>
      </c>
      <c r="K792" s="236" t="s">
        <v>487</v>
      </c>
      <c r="L792" s="236" t="s">
        <v>488</v>
      </c>
      <c r="M792" s="236" t="s">
        <v>138</v>
      </c>
      <c r="N792" s="242"/>
      <c r="O792" s="240">
        <v>0</v>
      </c>
      <c r="P792" s="235" t="s">
        <v>277</v>
      </c>
      <c r="Q792" s="236" t="s">
        <v>278</v>
      </c>
    </row>
    <row r="793" spans="2:17" x14ac:dyDescent="0.2">
      <c r="B793" s="236"/>
      <c r="C793" s="236" t="s">
        <v>135</v>
      </c>
      <c r="D793" s="241" t="s">
        <v>757</v>
      </c>
      <c r="E793" s="236" t="s">
        <v>159</v>
      </c>
      <c r="F793" s="236" t="s">
        <v>254</v>
      </c>
      <c r="G793" s="236" t="s">
        <v>485</v>
      </c>
      <c r="H793" s="236" t="s">
        <v>135</v>
      </c>
      <c r="I793" s="236" t="s">
        <v>559</v>
      </c>
      <c r="J793" s="236" t="s">
        <v>559</v>
      </c>
      <c r="K793" s="236" t="s">
        <v>487</v>
      </c>
      <c r="L793" s="236" t="s">
        <v>488</v>
      </c>
      <c r="M793" s="236" t="s">
        <v>138</v>
      </c>
      <c r="N793" s="242"/>
      <c r="O793" s="240">
        <v>8.4599999999999995E-2</v>
      </c>
      <c r="P793" s="235" t="s">
        <v>277</v>
      </c>
      <c r="Q793" s="236" t="s">
        <v>278</v>
      </c>
    </row>
    <row r="794" spans="2:17" x14ac:dyDescent="0.2">
      <c r="B794" s="236"/>
      <c r="C794" s="236" t="s">
        <v>135</v>
      </c>
      <c r="D794" s="241" t="s">
        <v>758</v>
      </c>
      <c r="E794" s="236" t="s">
        <v>159</v>
      </c>
      <c r="F794" s="236" t="s">
        <v>254</v>
      </c>
      <c r="G794" s="236" t="s">
        <v>485</v>
      </c>
      <c r="H794" s="236" t="s">
        <v>135</v>
      </c>
      <c r="I794" s="236" t="s">
        <v>559</v>
      </c>
      <c r="J794" s="236" t="s">
        <v>559</v>
      </c>
      <c r="K794" s="236" t="s">
        <v>487</v>
      </c>
      <c r="L794" s="236" t="s">
        <v>488</v>
      </c>
      <c r="M794" s="236" t="s">
        <v>138</v>
      </c>
      <c r="N794" s="242"/>
      <c r="O794" s="240">
        <v>0</v>
      </c>
      <c r="P794" s="235" t="s">
        <v>277</v>
      </c>
      <c r="Q794" s="236" t="s">
        <v>278</v>
      </c>
    </row>
    <row r="795" spans="2:17" x14ac:dyDescent="0.2">
      <c r="B795" s="236">
        <v>118</v>
      </c>
      <c r="C795" s="236" t="s">
        <v>135</v>
      </c>
      <c r="D795" s="238" t="s">
        <v>752</v>
      </c>
      <c r="E795" s="236" t="s">
        <v>159</v>
      </c>
      <c r="F795" s="236" t="s">
        <v>254</v>
      </c>
      <c r="G795" s="236" t="s">
        <v>560</v>
      </c>
      <c r="H795" s="236" t="s">
        <v>135</v>
      </c>
      <c r="I795" s="236" t="s">
        <v>561</v>
      </c>
      <c r="J795" s="236" t="s">
        <v>561</v>
      </c>
      <c r="K795" s="236" t="s">
        <v>230</v>
      </c>
      <c r="L795" s="236" t="s">
        <v>493</v>
      </c>
      <c r="M795" s="236" t="s">
        <v>138</v>
      </c>
      <c r="N795" s="242" t="e">
        <f>#REF!*$N$872</f>
        <v>#REF!</v>
      </c>
      <c r="O795" s="240">
        <v>0</v>
      </c>
      <c r="P795" s="235" t="s">
        <v>277</v>
      </c>
      <c r="Q795" s="236" t="s">
        <v>278</v>
      </c>
    </row>
    <row r="796" spans="2:17" x14ac:dyDescent="0.2">
      <c r="B796" s="236"/>
      <c r="C796" s="236" t="s">
        <v>135</v>
      </c>
      <c r="D796" s="241" t="s">
        <v>753</v>
      </c>
      <c r="E796" s="236" t="s">
        <v>159</v>
      </c>
      <c r="F796" s="236" t="s">
        <v>254</v>
      </c>
      <c r="G796" s="236" t="s">
        <v>560</v>
      </c>
      <c r="H796" s="236" t="s">
        <v>135</v>
      </c>
      <c r="I796" s="236" t="s">
        <v>561</v>
      </c>
      <c r="J796" s="236" t="s">
        <v>561</v>
      </c>
      <c r="K796" s="236" t="s">
        <v>230</v>
      </c>
      <c r="L796" s="236" t="s">
        <v>493</v>
      </c>
      <c r="M796" s="236" t="s">
        <v>138</v>
      </c>
      <c r="N796" s="242"/>
      <c r="O796" s="240">
        <v>1E-3</v>
      </c>
      <c r="P796" s="235" t="s">
        <v>277</v>
      </c>
      <c r="Q796" s="236" t="s">
        <v>278</v>
      </c>
    </row>
    <row r="797" spans="2:17" x14ac:dyDescent="0.2">
      <c r="B797" s="236"/>
      <c r="C797" s="236" t="s">
        <v>135</v>
      </c>
      <c r="D797" s="241" t="s">
        <v>754</v>
      </c>
      <c r="E797" s="236" t="s">
        <v>159</v>
      </c>
      <c r="F797" s="236" t="s">
        <v>254</v>
      </c>
      <c r="G797" s="236" t="s">
        <v>560</v>
      </c>
      <c r="H797" s="236" t="s">
        <v>135</v>
      </c>
      <c r="I797" s="236" t="s">
        <v>561</v>
      </c>
      <c r="J797" s="236" t="s">
        <v>561</v>
      </c>
      <c r="K797" s="236" t="s">
        <v>230</v>
      </c>
      <c r="L797" s="236" t="s">
        <v>493</v>
      </c>
      <c r="M797" s="236" t="s">
        <v>138</v>
      </c>
      <c r="N797" s="242"/>
      <c r="O797" s="240">
        <v>0.2462</v>
      </c>
      <c r="P797" s="235" t="s">
        <v>277</v>
      </c>
      <c r="Q797" s="236" t="s">
        <v>278</v>
      </c>
    </row>
    <row r="798" spans="2:17" x14ac:dyDescent="0.2">
      <c r="B798" s="236"/>
      <c r="C798" s="236" t="s">
        <v>135</v>
      </c>
      <c r="D798" s="241" t="s">
        <v>755</v>
      </c>
      <c r="E798" s="236" t="s">
        <v>159</v>
      </c>
      <c r="F798" s="236" t="s">
        <v>254</v>
      </c>
      <c r="G798" s="236" t="s">
        <v>560</v>
      </c>
      <c r="H798" s="236" t="s">
        <v>135</v>
      </c>
      <c r="I798" s="236" t="s">
        <v>561</v>
      </c>
      <c r="J798" s="236" t="s">
        <v>561</v>
      </c>
      <c r="K798" s="236" t="s">
        <v>230</v>
      </c>
      <c r="L798" s="236" t="s">
        <v>493</v>
      </c>
      <c r="M798" s="236" t="s">
        <v>138</v>
      </c>
      <c r="N798" s="242"/>
      <c r="O798" s="240">
        <v>0</v>
      </c>
      <c r="P798" s="235" t="s">
        <v>277</v>
      </c>
      <c r="Q798" s="236" t="s">
        <v>278</v>
      </c>
    </row>
    <row r="799" spans="2:17" x14ac:dyDescent="0.2">
      <c r="B799" s="236"/>
      <c r="C799" s="236" t="s">
        <v>135</v>
      </c>
      <c r="D799" s="241" t="s">
        <v>756</v>
      </c>
      <c r="E799" s="236" t="s">
        <v>159</v>
      </c>
      <c r="F799" s="236" t="s">
        <v>254</v>
      </c>
      <c r="G799" s="236" t="s">
        <v>560</v>
      </c>
      <c r="H799" s="236" t="s">
        <v>135</v>
      </c>
      <c r="I799" s="236" t="s">
        <v>561</v>
      </c>
      <c r="J799" s="236" t="s">
        <v>561</v>
      </c>
      <c r="K799" s="236" t="s">
        <v>230</v>
      </c>
      <c r="L799" s="236" t="s">
        <v>493</v>
      </c>
      <c r="M799" s="236" t="s">
        <v>138</v>
      </c>
      <c r="N799" s="242"/>
      <c r="O799" s="240">
        <v>0</v>
      </c>
      <c r="P799" s="235" t="s">
        <v>277</v>
      </c>
      <c r="Q799" s="236" t="s">
        <v>278</v>
      </c>
    </row>
    <row r="800" spans="2:17" x14ac:dyDescent="0.2">
      <c r="B800" s="236"/>
      <c r="C800" s="236" t="s">
        <v>135</v>
      </c>
      <c r="D800" s="241" t="s">
        <v>757</v>
      </c>
      <c r="E800" s="236" t="s">
        <v>159</v>
      </c>
      <c r="F800" s="236" t="s">
        <v>254</v>
      </c>
      <c r="G800" s="236" t="s">
        <v>560</v>
      </c>
      <c r="H800" s="236" t="s">
        <v>135</v>
      </c>
      <c r="I800" s="236" t="s">
        <v>561</v>
      </c>
      <c r="J800" s="236" t="s">
        <v>561</v>
      </c>
      <c r="K800" s="236" t="s">
        <v>230</v>
      </c>
      <c r="L800" s="236" t="s">
        <v>493</v>
      </c>
      <c r="M800" s="236" t="s">
        <v>138</v>
      </c>
      <c r="N800" s="242"/>
      <c r="O800" s="240">
        <v>0.13850000000000001</v>
      </c>
      <c r="P800" s="235" t="s">
        <v>277</v>
      </c>
      <c r="Q800" s="236" t="s">
        <v>278</v>
      </c>
    </row>
    <row r="801" spans="2:17" x14ac:dyDescent="0.2">
      <c r="B801" s="236"/>
      <c r="C801" s="236" t="s">
        <v>135</v>
      </c>
      <c r="D801" s="241" t="s">
        <v>758</v>
      </c>
      <c r="E801" s="236" t="s">
        <v>159</v>
      </c>
      <c r="F801" s="236" t="s">
        <v>254</v>
      </c>
      <c r="G801" s="236" t="s">
        <v>560</v>
      </c>
      <c r="H801" s="236" t="s">
        <v>135</v>
      </c>
      <c r="I801" s="236" t="s">
        <v>561</v>
      </c>
      <c r="J801" s="236" t="s">
        <v>561</v>
      </c>
      <c r="K801" s="236" t="s">
        <v>230</v>
      </c>
      <c r="L801" s="236" t="s">
        <v>493</v>
      </c>
      <c r="M801" s="236" t="s">
        <v>138</v>
      </c>
      <c r="N801" s="242"/>
      <c r="O801" s="240">
        <v>0</v>
      </c>
      <c r="P801" s="235" t="s">
        <v>277</v>
      </c>
      <c r="Q801" s="236" t="s">
        <v>278</v>
      </c>
    </row>
    <row r="802" spans="2:17" x14ac:dyDescent="0.2">
      <c r="B802" s="236">
        <v>119</v>
      </c>
      <c r="C802" s="236" t="s">
        <v>135</v>
      </c>
      <c r="D802" s="238" t="s">
        <v>752</v>
      </c>
      <c r="E802" s="236" t="s">
        <v>159</v>
      </c>
      <c r="F802" s="236" t="s">
        <v>254</v>
      </c>
      <c r="G802" s="236" t="s">
        <v>560</v>
      </c>
      <c r="H802" s="236" t="s">
        <v>135</v>
      </c>
      <c r="I802" s="236" t="s">
        <v>562</v>
      </c>
      <c r="J802" s="236" t="s">
        <v>562</v>
      </c>
      <c r="K802" s="236" t="s">
        <v>563</v>
      </c>
      <c r="L802" s="236" t="s">
        <v>500</v>
      </c>
      <c r="M802" s="236" t="s">
        <v>138</v>
      </c>
      <c r="N802" s="242" t="e">
        <f>O815*$N$872</f>
        <v>#REF!</v>
      </c>
      <c r="O802" s="240">
        <v>0</v>
      </c>
      <c r="P802" s="235" t="s">
        <v>277</v>
      </c>
      <c r="Q802" s="236" t="s">
        <v>278</v>
      </c>
    </row>
    <row r="803" spans="2:17" x14ac:dyDescent="0.2">
      <c r="B803" s="236"/>
      <c r="C803" s="236" t="s">
        <v>135</v>
      </c>
      <c r="D803" s="241" t="s">
        <v>753</v>
      </c>
      <c r="E803" s="236" t="s">
        <v>159</v>
      </c>
      <c r="F803" s="236" t="s">
        <v>254</v>
      </c>
      <c r="G803" s="236" t="s">
        <v>560</v>
      </c>
      <c r="H803" s="236" t="s">
        <v>135</v>
      </c>
      <c r="I803" s="236" t="s">
        <v>562</v>
      </c>
      <c r="J803" s="236" t="s">
        <v>562</v>
      </c>
      <c r="K803" s="236" t="s">
        <v>563</v>
      </c>
      <c r="L803" s="236" t="s">
        <v>500</v>
      </c>
      <c r="M803" s="236" t="s">
        <v>138</v>
      </c>
      <c r="N803" s="242"/>
      <c r="O803" s="240">
        <v>0</v>
      </c>
      <c r="P803" s="235" t="s">
        <v>277</v>
      </c>
      <c r="Q803" s="236" t="s">
        <v>278</v>
      </c>
    </row>
    <row r="804" spans="2:17" x14ac:dyDescent="0.2">
      <c r="B804" s="236"/>
      <c r="C804" s="236" t="s">
        <v>135</v>
      </c>
      <c r="D804" s="241" t="s">
        <v>754</v>
      </c>
      <c r="E804" s="236" t="s">
        <v>159</v>
      </c>
      <c r="F804" s="236" t="s">
        <v>254</v>
      </c>
      <c r="G804" s="236" t="s">
        <v>560</v>
      </c>
      <c r="H804" s="236" t="s">
        <v>135</v>
      </c>
      <c r="I804" s="236" t="s">
        <v>562</v>
      </c>
      <c r="J804" s="236" t="s">
        <v>562</v>
      </c>
      <c r="K804" s="236" t="s">
        <v>563</v>
      </c>
      <c r="L804" s="236" t="s">
        <v>500</v>
      </c>
      <c r="M804" s="236" t="s">
        <v>138</v>
      </c>
      <c r="N804" s="242"/>
      <c r="O804" s="240">
        <v>4.3200000000000002E-2</v>
      </c>
      <c r="P804" s="235" t="s">
        <v>277</v>
      </c>
      <c r="Q804" s="236" t="s">
        <v>278</v>
      </c>
    </row>
    <row r="805" spans="2:17" x14ac:dyDescent="0.2">
      <c r="B805" s="236"/>
      <c r="C805" s="236" t="s">
        <v>135</v>
      </c>
      <c r="D805" s="241" t="s">
        <v>755</v>
      </c>
      <c r="E805" s="236" t="s">
        <v>159</v>
      </c>
      <c r="F805" s="236" t="s">
        <v>254</v>
      </c>
      <c r="G805" s="236" t="s">
        <v>560</v>
      </c>
      <c r="H805" s="236" t="s">
        <v>135</v>
      </c>
      <c r="I805" s="236" t="s">
        <v>562</v>
      </c>
      <c r="J805" s="236" t="s">
        <v>562</v>
      </c>
      <c r="K805" s="236" t="s">
        <v>563</v>
      </c>
      <c r="L805" s="236" t="s">
        <v>500</v>
      </c>
      <c r="M805" s="236" t="s">
        <v>138</v>
      </c>
      <c r="N805" s="242"/>
      <c r="O805" s="240">
        <v>1.61E-2</v>
      </c>
      <c r="P805" s="235" t="s">
        <v>277</v>
      </c>
      <c r="Q805" s="236" t="s">
        <v>278</v>
      </c>
    </row>
    <row r="806" spans="2:17" x14ac:dyDescent="0.2">
      <c r="B806" s="236"/>
      <c r="C806" s="236" t="s">
        <v>135</v>
      </c>
      <c r="D806" s="241" t="s">
        <v>756</v>
      </c>
      <c r="E806" s="236" t="s">
        <v>159</v>
      </c>
      <c r="F806" s="236" t="s">
        <v>254</v>
      </c>
      <c r="G806" s="236" t="s">
        <v>560</v>
      </c>
      <c r="H806" s="236" t="s">
        <v>135</v>
      </c>
      <c r="I806" s="236" t="s">
        <v>562</v>
      </c>
      <c r="J806" s="236" t="s">
        <v>562</v>
      </c>
      <c r="K806" s="236" t="s">
        <v>563</v>
      </c>
      <c r="L806" s="236" t="s">
        <v>500</v>
      </c>
      <c r="M806" s="236" t="s">
        <v>138</v>
      </c>
      <c r="N806" s="242"/>
      <c r="O806" s="240">
        <v>9.3100000000000002E-2</v>
      </c>
      <c r="P806" s="235" t="s">
        <v>277</v>
      </c>
      <c r="Q806" s="236" t="s">
        <v>278</v>
      </c>
    </row>
    <row r="807" spans="2:17" x14ac:dyDescent="0.2">
      <c r="B807" s="236"/>
      <c r="C807" s="236" t="s">
        <v>135</v>
      </c>
      <c r="D807" s="241" t="s">
        <v>757</v>
      </c>
      <c r="E807" s="236" t="s">
        <v>159</v>
      </c>
      <c r="F807" s="236" t="s">
        <v>254</v>
      </c>
      <c r="G807" s="236" t="s">
        <v>560</v>
      </c>
      <c r="H807" s="236" t="s">
        <v>135</v>
      </c>
      <c r="I807" s="236" t="s">
        <v>562</v>
      </c>
      <c r="J807" s="236" t="s">
        <v>562</v>
      </c>
      <c r="K807" s="236" t="s">
        <v>563</v>
      </c>
      <c r="L807" s="236" t="s">
        <v>500</v>
      </c>
      <c r="M807" s="236" t="s">
        <v>138</v>
      </c>
      <c r="N807" s="242"/>
      <c r="O807" s="240">
        <v>0.1011</v>
      </c>
      <c r="P807" s="235" t="s">
        <v>277</v>
      </c>
      <c r="Q807" s="236" t="s">
        <v>278</v>
      </c>
    </row>
    <row r="808" spans="2:17" x14ac:dyDescent="0.2">
      <c r="B808" s="236"/>
      <c r="C808" s="236" t="s">
        <v>135</v>
      </c>
      <c r="D808" s="241" t="s">
        <v>758</v>
      </c>
      <c r="E808" s="236" t="s">
        <v>159</v>
      </c>
      <c r="F808" s="236" t="s">
        <v>254</v>
      </c>
      <c r="G808" s="236" t="s">
        <v>560</v>
      </c>
      <c r="H808" s="236" t="s">
        <v>135</v>
      </c>
      <c r="I808" s="236" t="s">
        <v>562</v>
      </c>
      <c r="J808" s="236" t="s">
        <v>562</v>
      </c>
      <c r="K808" s="236" t="s">
        <v>563</v>
      </c>
      <c r="L808" s="236" t="s">
        <v>500</v>
      </c>
      <c r="M808" s="236" t="s">
        <v>138</v>
      </c>
      <c r="N808" s="242"/>
      <c r="O808" s="240">
        <v>0</v>
      </c>
      <c r="P808" s="235" t="s">
        <v>277</v>
      </c>
      <c r="Q808" s="236" t="s">
        <v>278</v>
      </c>
    </row>
    <row r="809" spans="2:17" x14ac:dyDescent="0.2">
      <c r="B809" s="236">
        <v>120</v>
      </c>
      <c r="C809" s="236" t="s">
        <v>135</v>
      </c>
      <c r="D809" s="238" t="s">
        <v>752</v>
      </c>
      <c r="E809" s="236" t="s">
        <v>159</v>
      </c>
      <c r="F809" s="236" t="s">
        <v>254</v>
      </c>
      <c r="G809" s="236" t="s">
        <v>564</v>
      </c>
      <c r="H809" s="236" t="s">
        <v>135</v>
      </c>
      <c r="I809" s="236" t="s">
        <v>565</v>
      </c>
      <c r="J809" s="236" t="s">
        <v>565</v>
      </c>
      <c r="K809" s="236" t="s">
        <v>566</v>
      </c>
      <c r="L809" s="236" t="s">
        <v>488</v>
      </c>
      <c r="M809" s="236" t="s">
        <v>138</v>
      </c>
      <c r="N809" s="242" t="e">
        <f>O821*$N$872</f>
        <v>#REF!</v>
      </c>
      <c r="O809" s="240">
        <v>0</v>
      </c>
      <c r="P809" s="235" t="s">
        <v>277</v>
      </c>
      <c r="Q809" s="236" t="s">
        <v>278</v>
      </c>
    </row>
    <row r="810" spans="2:17" x14ac:dyDescent="0.2">
      <c r="B810" s="236"/>
      <c r="C810" s="236" t="s">
        <v>135</v>
      </c>
      <c r="D810" s="241" t="s">
        <v>753</v>
      </c>
      <c r="E810" s="236" t="s">
        <v>159</v>
      </c>
      <c r="F810" s="236" t="s">
        <v>254</v>
      </c>
      <c r="G810" s="236" t="s">
        <v>564</v>
      </c>
      <c r="H810" s="236" t="s">
        <v>135</v>
      </c>
      <c r="I810" s="236" t="s">
        <v>565</v>
      </c>
      <c r="J810" s="236" t="s">
        <v>565</v>
      </c>
      <c r="K810" s="236" t="s">
        <v>566</v>
      </c>
      <c r="L810" s="236" t="s">
        <v>488</v>
      </c>
      <c r="M810" s="236" t="s">
        <v>138</v>
      </c>
      <c r="N810" s="242"/>
      <c r="O810" s="240">
        <v>1.6999999999999999E-3</v>
      </c>
      <c r="P810" s="235" t="s">
        <v>277</v>
      </c>
      <c r="Q810" s="236" t="s">
        <v>278</v>
      </c>
    </row>
    <row r="811" spans="2:17" x14ac:dyDescent="0.2">
      <c r="B811" s="236"/>
      <c r="C811" s="236" t="s">
        <v>135</v>
      </c>
      <c r="D811" s="241" t="s">
        <v>754</v>
      </c>
      <c r="E811" s="236" t="s">
        <v>159</v>
      </c>
      <c r="F811" s="236" t="s">
        <v>254</v>
      </c>
      <c r="G811" s="236" t="s">
        <v>564</v>
      </c>
      <c r="H811" s="236" t="s">
        <v>135</v>
      </c>
      <c r="I811" s="236" t="s">
        <v>565</v>
      </c>
      <c r="J811" s="236" t="s">
        <v>565</v>
      </c>
      <c r="K811" s="236" t="s">
        <v>566</v>
      </c>
      <c r="L811" s="236" t="s">
        <v>488</v>
      </c>
      <c r="M811" s="236" t="s">
        <v>138</v>
      </c>
      <c r="N811" s="242"/>
      <c r="O811" s="240">
        <v>0</v>
      </c>
      <c r="P811" s="235" t="s">
        <v>277</v>
      </c>
      <c r="Q811" s="236" t="s">
        <v>278</v>
      </c>
    </row>
    <row r="812" spans="2:17" x14ac:dyDescent="0.2">
      <c r="B812" s="236"/>
      <c r="C812" s="236" t="s">
        <v>135</v>
      </c>
      <c r="D812" s="241" t="s">
        <v>755</v>
      </c>
      <c r="E812" s="236" t="s">
        <v>159</v>
      </c>
      <c r="F812" s="236" t="s">
        <v>254</v>
      </c>
      <c r="G812" s="236" t="s">
        <v>564</v>
      </c>
      <c r="H812" s="236" t="s">
        <v>135</v>
      </c>
      <c r="I812" s="236" t="s">
        <v>565</v>
      </c>
      <c r="J812" s="236" t="s">
        <v>565</v>
      </c>
      <c r="K812" s="236" t="s">
        <v>566</v>
      </c>
      <c r="L812" s="236" t="s">
        <v>488</v>
      </c>
      <c r="M812" s="236" t="s">
        <v>138</v>
      </c>
      <c r="N812" s="242"/>
      <c r="O812" s="240">
        <v>0</v>
      </c>
      <c r="P812" s="235" t="s">
        <v>277</v>
      </c>
      <c r="Q812" s="236" t="s">
        <v>278</v>
      </c>
    </row>
    <row r="813" spans="2:17" x14ac:dyDescent="0.2">
      <c r="B813" s="236"/>
      <c r="C813" s="236" t="s">
        <v>135</v>
      </c>
      <c r="D813" s="241" t="s">
        <v>756</v>
      </c>
      <c r="E813" s="236" t="s">
        <v>159</v>
      </c>
      <c r="F813" s="236" t="s">
        <v>254</v>
      </c>
      <c r="G813" s="236" t="s">
        <v>564</v>
      </c>
      <c r="H813" s="236" t="s">
        <v>135</v>
      </c>
      <c r="I813" s="236" t="s">
        <v>565</v>
      </c>
      <c r="J813" s="236" t="s">
        <v>565</v>
      </c>
      <c r="K813" s="236" t="s">
        <v>566</v>
      </c>
      <c r="L813" s="236" t="s">
        <v>488</v>
      </c>
      <c r="M813" s="236" t="s">
        <v>138</v>
      </c>
      <c r="N813" s="242"/>
      <c r="O813" s="240">
        <v>0</v>
      </c>
      <c r="P813" s="235" t="s">
        <v>277</v>
      </c>
      <c r="Q813" s="236" t="s">
        <v>278</v>
      </c>
    </row>
    <row r="814" spans="2:17" x14ac:dyDescent="0.2">
      <c r="B814" s="236"/>
      <c r="C814" s="236" t="s">
        <v>135</v>
      </c>
      <c r="D814" s="241" t="s">
        <v>757</v>
      </c>
      <c r="E814" s="236" t="s">
        <v>159</v>
      </c>
      <c r="F814" s="236" t="s">
        <v>254</v>
      </c>
      <c r="G814" s="236" t="s">
        <v>564</v>
      </c>
      <c r="H814" s="236" t="s">
        <v>135</v>
      </c>
      <c r="I814" s="236" t="s">
        <v>565</v>
      </c>
      <c r="J814" s="236" t="s">
        <v>565</v>
      </c>
      <c r="K814" s="236" t="s">
        <v>566</v>
      </c>
      <c r="L814" s="236" t="s">
        <v>488</v>
      </c>
      <c r="M814" s="236" t="s">
        <v>138</v>
      </c>
      <c r="N814" s="242"/>
      <c r="O814" s="240">
        <v>3.0000000000000001E-3</v>
      </c>
      <c r="P814" s="235" t="s">
        <v>277</v>
      </c>
      <c r="Q814" s="236" t="s">
        <v>278</v>
      </c>
    </row>
    <row r="815" spans="2:17" x14ac:dyDescent="0.2">
      <c r="B815" s="236"/>
      <c r="C815" s="236" t="s">
        <v>135</v>
      </c>
      <c r="D815" s="241" t="s">
        <v>758</v>
      </c>
      <c r="E815" s="236" t="s">
        <v>159</v>
      </c>
      <c r="F815" s="236" t="s">
        <v>254</v>
      </c>
      <c r="G815" s="236" t="s">
        <v>564</v>
      </c>
      <c r="H815" s="236" t="s">
        <v>135</v>
      </c>
      <c r="I815" s="236" t="s">
        <v>565</v>
      </c>
      <c r="J815" s="236" t="s">
        <v>565</v>
      </c>
      <c r="K815" s="236" t="s">
        <v>566</v>
      </c>
      <c r="L815" s="236" t="s">
        <v>488</v>
      </c>
      <c r="M815" s="236" t="s">
        <v>138</v>
      </c>
      <c r="N815" s="242"/>
      <c r="O815" s="240">
        <v>0</v>
      </c>
      <c r="P815" s="235" t="s">
        <v>277</v>
      </c>
      <c r="Q815" s="236" t="s">
        <v>278</v>
      </c>
    </row>
    <row r="816" spans="2:17" x14ac:dyDescent="0.2">
      <c r="B816" s="236">
        <v>121</v>
      </c>
      <c r="C816" s="236" t="s">
        <v>135</v>
      </c>
      <c r="D816" s="238" t="s">
        <v>752</v>
      </c>
      <c r="E816" s="236" t="s">
        <v>159</v>
      </c>
      <c r="F816" s="236" t="s">
        <v>254</v>
      </c>
      <c r="G816" s="236" t="s">
        <v>564</v>
      </c>
      <c r="H816" s="236" t="s">
        <v>135</v>
      </c>
      <c r="I816" s="236" t="s">
        <v>567</v>
      </c>
      <c r="J816" s="236" t="s">
        <v>567</v>
      </c>
      <c r="K816" s="236" t="s">
        <v>538</v>
      </c>
      <c r="L816" s="236" t="s">
        <v>484</v>
      </c>
      <c r="M816" s="236" t="s">
        <v>138</v>
      </c>
      <c r="N816" s="242" t="e">
        <f>O827*$N$872</f>
        <v>#REF!</v>
      </c>
      <c r="O816" s="240">
        <v>0</v>
      </c>
      <c r="P816" s="235" t="s">
        <v>277</v>
      </c>
      <c r="Q816" s="236" t="s">
        <v>278</v>
      </c>
    </row>
    <row r="817" spans="2:17" x14ac:dyDescent="0.2">
      <c r="B817" s="236"/>
      <c r="C817" s="236" t="s">
        <v>135</v>
      </c>
      <c r="D817" s="241" t="s">
        <v>753</v>
      </c>
      <c r="E817" s="236" t="s">
        <v>159</v>
      </c>
      <c r="F817" s="236" t="s">
        <v>254</v>
      </c>
      <c r="G817" s="236" t="s">
        <v>564</v>
      </c>
      <c r="H817" s="236" t="s">
        <v>135</v>
      </c>
      <c r="I817" s="236" t="s">
        <v>567</v>
      </c>
      <c r="J817" s="236" t="s">
        <v>567</v>
      </c>
      <c r="K817" s="236" t="s">
        <v>538</v>
      </c>
      <c r="L817" s="236" t="s">
        <v>484</v>
      </c>
      <c r="M817" s="236" t="s">
        <v>138</v>
      </c>
      <c r="N817" s="242"/>
      <c r="O817" s="240">
        <v>0</v>
      </c>
      <c r="P817" s="235" t="s">
        <v>277</v>
      </c>
      <c r="Q817" s="236" t="s">
        <v>278</v>
      </c>
    </row>
    <row r="818" spans="2:17" x14ac:dyDescent="0.2">
      <c r="B818" s="236"/>
      <c r="C818" s="236" t="s">
        <v>135</v>
      </c>
      <c r="D818" s="241" t="s">
        <v>754</v>
      </c>
      <c r="E818" s="236" t="s">
        <v>159</v>
      </c>
      <c r="F818" s="236" t="s">
        <v>254</v>
      </c>
      <c r="G818" s="236" t="s">
        <v>564</v>
      </c>
      <c r="H818" s="236" t="s">
        <v>135</v>
      </c>
      <c r="I818" s="236" t="s">
        <v>567</v>
      </c>
      <c r="J818" s="236" t="s">
        <v>567</v>
      </c>
      <c r="K818" s="236" t="s">
        <v>538</v>
      </c>
      <c r="L818" s="236" t="s">
        <v>484</v>
      </c>
      <c r="M818" s="236" t="s">
        <v>138</v>
      </c>
      <c r="N818" s="242"/>
      <c r="O818" s="240">
        <v>0</v>
      </c>
      <c r="P818" s="235" t="s">
        <v>277</v>
      </c>
      <c r="Q818" s="236" t="s">
        <v>278</v>
      </c>
    </row>
    <row r="819" spans="2:17" x14ac:dyDescent="0.2">
      <c r="B819" s="236"/>
      <c r="C819" s="236" t="s">
        <v>135</v>
      </c>
      <c r="D819" s="241" t="s">
        <v>755</v>
      </c>
      <c r="E819" s="236" t="s">
        <v>159</v>
      </c>
      <c r="F819" s="236" t="s">
        <v>254</v>
      </c>
      <c r="G819" s="236" t="s">
        <v>564</v>
      </c>
      <c r="H819" s="236" t="s">
        <v>135</v>
      </c>
      <c r="I819" s="236" t="s">
        <v>567</v>
      </c>
      <c r="J819" s="236" t="s">
        <v>567</v>
      </c>
      <c r="K819" s="236" t="s">
        <v>538</v>
      </c>
      <c r="L819" s="236" t="s">
        <v>484</v>
      </c>
      <c r="M819" s="236" t="s">
        <v>138</v>
      </c>
      <c r="N819" s="242"/>
      <c r="O819" s="240">
        <v>0</v>
      </c>
      <c r="P819" s="235" t="s">
        <v>277</v>
      </c>
      <c r="Q819" s="236" t="s">
        <v>278</v>
      </c>
    </row>
    <row r="820" spans="2:17" x14ac:dyDescent="0.2">
      <c r="B820" s="236"/>
      <c r="C820" s="236" t="s">
        <v>135</v>
      </c>
      <c r="D820" s="241" t="s">
        <v>756</v>
      </c>
      <c r="E820" s="236" t="s">
        <v>159</v>
      </c>
      <c r="F820" s="236" t="s">
        <v>254</v>
      </c>
      <c r="G820" s="236" t="s">
        <v>564</v>
      </c>
      <c r="H820" s="236" t="s">
        <v>135</v>
      </c>
      <c r="I820" s="236" t="s">
        <v>567</v>
      </c>
      <c r="J820" s="236" t="s">
        <v>567</v>
      </c>
      <c r="K820" s="236" t="s">
        <v>538</v>
      </c>
      <c r="L820" s="236" t="s">
        <v>484</v>
      </c>
      <c r="M820" s="236" t="s">
        <v>138</v>
      </c>
      <c r="N820" s="242"/>
      <c r="O820" s="240">
        <v>0</v>
      </c>
      <c r="P820" s="235" t="s">
        <v>277</v>
      </c>
      <c r="Q820" s="236" t="s">
        <v>278</v>
      </c>
    </row>
    <row r="821" spans="2:17" x14ac:dyDescent="0.2">
      <c r="B821" s="236"/>
      <c r="C821" s="236" t="s">
        <v>135</v>
      </c>
      <c r="D821" s="241" t="s">
        <v>757</v>
      </c>
      <c r="E821" s="236" t="s">
        <v>159</v>
      </c>
      <c r="F821" s="236" t="s">
        <v>254</v>
      </c>
      <c r="G821" s="236" t="s">
        <v>564</v>
      </c>
      <c r="H821" s="236" t="s">
        <v>135</v>
      </c>
      <c r="I821" s="236" t="s">
        <v>567</v>
      </c>
      <c r="J821" s="236" t="s">
        <v>567</v>
      </c>
      <c r="K821" s="236" t="s">
        <v>538</v>
      </c>
      <c r="L821" s="236" t="s">
        <v>484</v>
      </c>
      <c r="M821" s="236" t="s">
        <v>138</v>
      </c>
      <c r="N821" s="242"/>
      <c r="O821" s="240">
        <v>4.0000000000000002E-4</v>
      </c>
      <c r="P821" s="235" t="s">
        <v>277</v>
      </c>
      <c r="Q821" s="236" t="s">
        <v>278</v>
      </c>
    </row>
    <row r="822" spans="2:17" x14ac:dyDescent="0.2">
      <c r="B822" s="236"/>
      <c r="C822" s="236" t="s">
        <v>135</v>
      </c>
      <c r="D822" s="241" t="s">
        <v>758</v>
      </c>
      <c r="E822" s="236" t="s">
        <v>159</v>
      </c>
      <c r="F822" s="236" t="s">
        <v>254</v>
      </c>
      <c r="G822" s="236" t="s">
        <v>564</v>
      </c>
      <c r="H822" s="236" t="s">
        <v>135</v>
      </c>
      <c r="I822" s="236" t="s">
        <v>567</v>
      </c>
      <c r="J822" s="236" t="s">
        <v>567</v>
      </c>
      <c r="K822" s="236" t="s">
        <v>538</v>
      </c>
      <c r="L822" s="236" t="s">
        <v>484</v>
      </c>
      <c r="M822" s="236" t="s">
        <v>138</v>
      </c>
      <c r="N822" s="242"/>
      <c r="O822" s="240">
        <v>0</v>
      </c>
      <c r="P822" s="235" t="s">
        <v>277</v>
      </c>
      <c r="Q822" s="236" t="s">
        <v>278</v>
      </c>
    </row>
    <row r="823" spans="2:17" x14ac:dyDescent="0.2">
      <c r="B823" s="236">
        <v>122</v>
      </c>
      <c r="C823" s="236" t="s">
        <v>135</v>
      </c>
      <c r="D823" s="238" t="s">
        <v>752</v>
      </c>
      <c r="E823" s="236" t="s">
        <v>159</v>
      </c>
      <c r="F823" s="236" t="s">
        <v>254</v>
      </c>
      <c r="G823" s="236" t="s">
        <v>485</v>
      </c>
      <c r="H823" s="236" t="s">
        <v>135</v>
      </c>
      <c r="I823" s="236" t="s">
        <v>568</v>
      </c>
      <c r="J823" s="236" t="s">
        <v>568</v>
      </c>
      <c r="K823" s="236" t="s">
        <v>569</v>
      </c>
      <c r="L823" s="236" t="s">
        <v>488</v>
      </c>
      <c r="M823" s="236" t="s">
        <v>138</v>
      </c>
      <c r="N823" s="242" t="e">
        <f>O833*$N$872</f>
        <v>#REF!</v>
      </c>
      <c r="O823" s="240">
        <v>0</v>
      </c>
      <c r="P823" s="235" t="s">
        <v>277</v>
      </c>
      <c r="Q823" s="236" t="s">
        <v>278</v>
      </c>
    </row>
    <row r="824" spans="2:17" x14ac:dyDescent="0.2">
      <c r="B824" s="236"/>
      <c r="C824" s="236" t="s">
        <v>135</v>
      </c>
      <c r="D824" s="241" t="s">
        <v>753</v>
      </c>
      <c r="E824" s="236" t="s">
        <v>159</v>
      </c>
      <c r="F824" s="236" t="s">
        <v>254</v>
      </c>
      <c r="G824" s="236" t="s">
        <v>485</v>
      </c>
      <c r="H824" s="236" t="s">
        <v>135</v>
      </c>
      <c r="I824" s="236" t="s">
        <v>568</v>
      </c>
      <c r="J824" s="236" t="s">
        <v>568</v>
      </c>
      <c r="K824" s="236" t="s">
        <v>569</v>
      </c>
      <c r="L824" s="236" t="s">
        <v>488</v>
      </c>
      <c r="M824" s="236" t="s">
        <v>138</v>
      </c>
      <c r="N824" s="242"/>
      <c r="O824" s="240">
        <v>3.8999999999999998E-3</v>
      </c>
      <c r="P824" s="235" t="s">
        <v>277</v>
      </c>
      <c r="Q824" s="236" t="s">
        <v>278</v>
      </c>
    </row>
    <row r="825" spans="2:17" x14ac:dyDescent="0.2">
      <c r="B825" s="236"/>
      <c r="C825" s="236" t="s">
        <v>135</v>
      </c>
      <c r="D825" s="241" t="s">
        <v>754</v>
      </c>
      <c r="E825" s="236" t="s">
        <v>159</v>
      </c>
      <c r="F825" s="236" t="s">
        <v>254</v>
      </c>
      <c r="G825" s="236" t="s">
        <v>485</v>
      </c>
      <c r="H825" s="236" t="s">
        <v>135</v>
      </c>
      <c r="I825" s="236" t="s">
        <v>568</v>
      </c>
      <c r="J825" s="236" t="s">
        <v>568</v>
      </c>
      <c r="K825" s="236" t="s">
        <v>569</v>
      </c>
      <c r="L825" s="236" t="s">
        <v>488</v>
      </c>
      <c r="M825" s="236" t="s">
        <v>138</v>
      </c>
      <c r="N825" s="242"/>
      <c r="O825" s="240">
        <v>3.8E-3</v>
      </c>
      <c r="P825" s="235" t="s">
        <v>277</v>
      </c>
      <c r="Q825" s="236" t="s">
        <v>278</v>
      </c>
    </row>
    <row r="826" spans="2:17" x14ac:dyDescent="0.2">
      <c r="B826" s="236"/>
      <c r="C826" s="236" t="s">
        <v>135</v>
      </c>
      <c r="D826" s="241" t="s">
        <v>755</v>
      </c>
      <c r="E826" s="236" t="s">
        <v>159</v>
      </c>
      <c r="F826" s="236" t="s">
        <v>254</v>
      </c>
      <c r="G826" s="236" t="s">
        <v>485</v>
      </c>
      <c r="H826" s="236" t="s">
        <v>135</v>
      </c>
      <c r="I826" s="236" t="s">
        <v>568</v>
      </c>
      <c r="J826" s="236" t="s">
        <v>568</v>
      </c>
      <c r="K826" s="236" t="s">
        <v>569</v>
      </c>
      <c r="L826" s="236" t="s">
        <v>488</v>
      </c>
      <c r="M826" s="236" t="s">
        <v>138</v>
      </c>
      <c r="N826" s="242"/>
      <c r="O826" s="240">
        <v>3.5999999999999999E-3</v>
      </c>
      <c r="P826" s="235" t="s">
        <v>277</v>
      </c>
      <c r="Q826" s="236" t="s">
        <v>278</v>
      </c>
    </row>
    <row r="827" spans="2:17" x14ac:dyDescent="0.2">
      <c r="B827" s="236"/>
      <c r="C827" s="236" t="s">
        <v>135</v>
      </c>
      <c r="D827" s="241" t="s">
        <v>756</v>
      </c>
      <c r="E827" s="236" t="s">
        <v>159</v>
      </c>
      <c r="F827" s="236" t="s">
        <v>254</v>
      </c>
      <c r="G827" s="236" t="s">
        <v>485</v>
      </c>
      <c r="H827" s="236" t="s">
        <v>135</v>
      </c>
      <c r="I827" s="236" t="s">
        <v>568</v>
      </c>
      <c r="J827" s="236" t="s">
        <v>568</v>
      </c>
      <c r="K827" s="236" t="s">
        <v>569</v>
      </c>
      <c r="L827" s="236" t="s">
        <v>488</v>
      </c>
      <c r="M827" s="236" t="s">
        <v>138</v>
      </c>
      <c r="N827" s="242"/>
      <c r="O827" s="240">
        <v>5.0999999999999997E-2</v>
      </c>
      <c r="P827" s="235" t="s">
        <v>277</v>
      </c>
      <c r="Q827" s="236" t="s">
        <v>278</v>
      </c>
    </row>
    <row r="828" spans="2:17" x14ac:dyDescent="0.2">
      <c r="B828" s="236"/>
      <c r="C828" s="236" t="s">
        <v>135</v>
      </c>
      <c r="D828" s="241" t="s">
        <v>757</v>
      </c>
      <c r="E828" s="236" t="s">
        <v>159</v>
      </c>
      <c r="F828" s="236" t="s">
        <v>254</v>
      </c>
      <c r="G828" s="236" t="s">
        <v>485</v>
      </c>
      <c r="H828" s="236" t="s">
        <v>135</v>
      </c>
      <c r="I828" s="236" t="s">
        <v>568</v>
      </c>
      <c r="J828" s="236" t="s">
        <v>568</v>
      </c>
      <c r="K828" s="236" t="s">
        <v>569</v>
      </c>
      <c r="L828" s="236" t="s">
        <v>488</v>
      </c>
      <c r="M828" s="236" t="s">
        <v>138</v>
      </c>
      <c r="N828" s="242"/>
      <c r="O828" s="240">
        <v>6.8999999999999999E-3</v>
      </c>
      <c r="P828" s="235" t="s">
        <v>277</v>
      </c>
      <c r="Q828" s="236" t="s">
        <v>278</v>
      </c>
    </row>
    <row r="829" spans="2:17" x14ac:dyDescent="0.2">
      <c r="B829" s="236"/>
      <c r="C829" s="236" t="s">
        <v>135</v>
      </c>
      <c r="D829" s="241" t="s">
        <v>758</v>
      </c>
      <c r="E829" s="236" t="s">
        <v>159</v>
      </c>
      <c r="F829" s="236" t="s">
        <v>254</v>
      </c>
      <c r="G829" s="236" t="s">
        <v>485</v>
      </c>
      <c r="H829" s="236" t="s">
        <v>135</v>
      </c>
      <c r="I829" s="236" t="s">
        <v>568</v>
      </c>
      <c r="J829" s="236" t="s">
        <v>568</v>
      </c>
      <c r="K829" s="236" t="s">
        <v>569</v>
      </c>
      <c r="L829" s="236" t="s">
        <v>488</v>
      </c>
      <c r="M829" s="236" t="s">
        <v>138</v>
      </c>
      <c r="N829" s="242"/>
      <c r="O829" s="240">
        <v>0</v>
      </c>
      <c r="P829" s="235" t="s">
        <v>277</v>
      </c>
      <c r="Q829" s="236" t="s">
        <v>278</v>
      </c>
    </row>
    <row r="830" spans="2:17" x14ac:dyDescent="0.2">
      <c r="B830" s="236">
        <v>123</v>
      </c>
      <c r="C830" s="236" t="s">
        <v>135</v>
      </c>
      <c r="D830" s="238" t="s">
        <v>752</v>
      </c>
      <c r="E830" s="236" t="s">
        <v>159</v>
      </c>
      <c r="F830" s="236" t="s">
        <v>254</v>
      </c>
      <c r="G830" s="236" t="s">
        <v>494</v>
      </c>
      <c r="H830" s="236" t="s">
        <v>135</v>
      </c>
      <c r="I830" s="236" t="s">
        <v>570</v>
      </c>
      <c r="J830" s="236" t="s">
        <v>570</v>
      </c>
      <c r="K830" s="236" t="s">
        <v>571</v>
      </c>
      <c r="L830" s="236" t="s">
        <v>500</v>
      </c>
      <c r="M830" s="236" t="s">
        <v>138</v>
      </c>
      <c r="N830" s="242" t="e">
        <f>O834*$N$872</f>
        <v>#REF!</v>
      </c>
      <c r="O830" s="240">
        <v>0</v>
      </c>
      <c r="P830" s="235" t="s">
        <v>277</v>
      </c>
      <c r="Q830" s="236" t="s">
        <v>278</v>
      </c>
    </row>
    <row r="831" spans="2:17" x14ac:dyDescent="0.2">
      <c r="B831" s="236"/>
      <c r="C831" s="236" t="s">
        <v>135</v>
      </c>
      <c r="D831" s="241" t="s">
        <v>753</v>
      </c>
      <c r="E831" s="236" t="s">
        <v>159</v>
      </c>
      <c r="F831" s="236" t="s">
        <v>254</v>
      </c>
      <c r="G831" s="236" t="s">
        <v>494</v>
      </c>
      <c r="H831" s="236" t="s">
        <v>135</v>
      </c>
      <c r="I831" s="236" t="s">
        <v>570</v>
      </c>
      <c r="J831" s="236" t="s">
        <v>570</v>
      </c>
      <c r="K831" s="236" t="s">
        <v>571</v>
      </c>
      <c r="L831" s="236" t="s">
        <v>500</v>
      </c>
      <c r="M831" s="236" t="s">
        <v>138</v>
      </c>
      <c r="N831" s="242"/>
      <c r="O831" s="240">
        <v>0</v>
      </c>
      <c r="P831" s="235" t="s">
        <v>277</v>
      </c>
      <c r="Q831" s="236" t="s">
        <v>278</v>
      </c>
    </row>
    <row r="832" spans="2:17" x14ac:dyDescent="0.2">
      <c r="B832" s="236"/>
      <c r="C832" s="236" t="s">
        <v>135</v>
      </c>
      <c r="D832" s="241" t="s">
        <v>754</v>
      </c>
      <c r="E832" s="236" t="s">
        <v>159</v>
      </c>
      <c r="F832" s="236" t="s">
        <v>254</v>
      </c>
      <c r="G832" s="236" t="s">
        <v>494</v>
      </c>
      <c r="H832" s="236" t="s">
        <v>135</v>
      </c>
      <c r="I832" s="236" t="s">
        <v>570</v>
      </c>
      <c r="J832" s="236" t="s">
        <v>570</v>
      </c>
      <c r="K832" s="236" t="s">
        <v>571</v>
      </c>
      <c r="L832" s="236" t="s">
        <v>500</v>
      </c>
      <c r="M832" s="236" t="s">
        <v>138</v>
      </c>
      <c r="N832" s="242"/>
      <c r="O832" s="240">
        <v>0</v>
      </c>
      <c r="P832" s="235" t="s">
        <v>277</v>
      </c>
      <c r="Q832" s="236" t="s">
        <v>278</v>
      </c>
    </row>
    <row r="833" spans="2:17" x14ac:dyDescent="0.2">
      <c r="B833" s="236"/>
      <c r="C833" s="236" t="s">
        <v>135</v>
      </c>
      <c r="D833" s="241" t="s">
        <v>755</v>
      </c>
      <c r="E833" s="236" t="s">
        <v>159</v>
      </c>
      <c r="F833" s="236" t="s">
        <v>254</v>
      </c>
      <c r="G833" s="236" t="s">
        <v>494</v>
      </c>
      <c r="H833" s="236" t="s">
        <v>135</v>
      </c>
      <c r="I833" s="236" t="s">
        <v>570</v>
      </c>
      <c r="J833" s="236" t="s">
        <v>570</v>
      </c>
      <c r="K833" s="236" t="s">
        <v>571</v>
      </c>
      <c r="L833" s="236" t="s">
        <v>500</v>
      </c>
      <c r="M833" s="236" t="s">
        <v>138</v>
      </c>
      <c r="N833" s="242"/>
      <c r="O833" s="240">
        <v>5.8700000000000002E-2</v>
      </c>
      <c r="P833" s="235" t="s">
        <v>277</v>
      </c>
      <c r="Q833" s="236" t="s">
        <v>278</v>
      </c>
    </row>
    <row r="834" spans="2:17" x14ac:dyDescent="0.2">
      <c r="B834" s="236"/>
      <c r="C834" s="236" t="s">
        <v>135</v>
      </c>
      <c r="D834" s="241" t="s">
        <v>756</v>
      </c>
      <c r="E834" s="236" t="s">
        <v>159</v>
      </c>
      <c r="F834" s="236" t="s">
        <v>254</v>
      </c>
      <c r="G834" s="236" t="s">
        <v>494</v>
      </c>
      <c r="H834" s="236" t="s">
        <v>135</v>
      </c>
      <c r="I834" s="236" t="s">
        <v>570</v>
      </c>
      <c r="J834" s="236" t="s">
        <v>570</v>
      </c>
      <c r="K834" s="236" t="s">
        <v>571</v>
      </c>
      <c r="L834" s="236" t="s">
        <v>500</v>
      </c>
      <c r="M834" s="236" t="s">
        <v>138</v>
      </c>
      <c r="N834" s="242"/>
      <c r="O834" s="240">
        <v>1.1999999999999999E-3</v>
      </c>
      <c r="P834" s="235" t="s">
        <v>277</v>
      </c>
      <c r="Q834" s="236" t="s">
        <v>278</v>
      </c>
    </row>
    <row r="835" spans="2:17" x14ac:dyDescent="0.2">
      <c r="B835" s="236"/>
      <c r="C835" s="236" t="s">
        <v>135</v>
      </c>
      <c r="D835" s="241" t="s">
        <v>757</v>
      </c>
      <c r="E835" s="236" t="s">
        <v>159</v>
      </c>
      <c r="F835" s="236" t="s">
        <v>254</v>
      </c>
      <c r="G835" s="236" t="s">
        <v>494</v>
      </c>
      <c r="H835" s="236" t="s">
        <v>135</v>
      </c>
      <c r="I835" s="236" t="s">
        <v>570</v>
      </c>
      <c r="J835" s="236" t="s">
        <v>570</v>
      </c>
      <c r="K835" s="236" t="s">
        <v>571</v>
      </c>
      <c r="L835" s="236" t="s">
        <v>500</v>
      </c>
      <c r="M835" s="236" t="s">
        <v>138</v>
      </c>
      <c r="N835" s="242"/>
      <c r="O835" s="240">
        <v>0</v>
      </c>
      <c r="P835" s="235" t="s">
        <v>277</v>
      </c>
      <c r="Q835" s="236" t="s">
        <v>278</v>
      </c>
    </row>
    <row r="836" spans="2:17" x14ac:dyDescent="0.2">
      <c r="B836" s="236"/>
      <c r="C836" s="236" t="s">
        <v>135</v>
      </c>
      <c r="D836" s="241" t="s">
        <v>758</v>
      </c>
      <c r="E836" s="236" t="s">
        <v>159</v>
      </c>
      <c r="F836" s="236" t="s">
        <v>254</v>
      </c>
      <c r="G836" s="236" t="s">
        <v>494</v>
      </c>
      <c r="H836" s="236" t="s">
        <v>135</v>
      </c>
      <c r="I836" s="236" t="s">
        <v>570</v>
      </c>
      <c r="J836" s="236" t="s">
        <v>570</v>
      </c>
      <c r="K836" s="236" t="s">
        <v>571</v>
      </c>
      <c r="L836" s="236" t="s">
        <v>500</v>
      </c>
      <c r="M836" s="236" t="s">
        <v>138</v>
      </c>
      <c r="N836" s="242"/>
      <c r="O836" s="240">
        <v>0</v>
      </c>
      <c r="P836" s="235" t="s">
        <v>277</v>
      </c>
      <c r="Q836" s="236" t="s">
        <v>278</v>
      </c>
    </row>
    <row r="837" spans="2:17" x14ac:dyDescent="0.2">
      <c r="B837" s="236">
        <v>124</v>
      </c>
      <c r="C837" s="236" t="s">
        <v>135</v>
      </c>
      <c r="D837" s="238" t="s">
        <v>752</v>
      </c>
      <c r="E837" s="236" t="s">
        <v>159</v>
      </c>
      <c r="F837" s="236" t="s">
        <v>254</v>
      </c>
      <c r="G837" s="236" t="s">
        <v>494</v>
      </c>
      <c r="H837" s="236" t="s">
        <v>135</v>
      </c>
      <c r="I837" s="236" t="s">
        <v>572</v>
      </c>
      <c r="J837" s="236" t="s">
        <v>572</v>
      </c>
      <c r="K837" s="236" t="s">
        <v>531</v>
      </c>
      <c r="L837" s="236" t="s">
        <v>493</v>
      </c>
      <c r="M837" s="236" t="s">
        <v>138</v>
      </c>
      <c r="N837" s="242" t="e">
        <f>O840*$N$872</f>
        <v>#REF!</v>
      </c>
      <c r="O837" s="240">
        <v>1.9E-3</v>
      </c>
      <c r="P837" s="235" t="s">
        <v>277</v>
      </c>
      <c r="Q837" s="236" t="s">
        <v>278</v>
      </c>
    </row>
    <row r="838" spans="2:17" x14ac:dyDescent="0.2">
      <c r="B838" s="236"/>
      <c r="C838" s="236" t="s">
        <v>135</v>
      </c>
      <c r="D838" s="241" t="s">
        <v>753</v>
      </c>
      <c r="E838" s="236" t="s">
        <v>159</v>
      </c>
      <c r="F838" s="236" t="s">
        <v>254</v>
      </c>
      <c r="G838" s="236" t="s">
        <v>494</v>
      </c>
      <c r="H838" s="236" t="s">
        <v>135</v>
      </c>
      <c r="I838" s="236" t="s">
        <v>572</v>
      </c>
      <c r="J838" s="236" t="s">
        <v>572</v>
      </c>
      <c r="K838" s="236" t="s">
        <v>531</v>
      </c>
      <c r="L838" s="236" t="s">
        <v>493</v>
      </c>
      <c r="M838" s="236" t="s">
        <v>138</v>
      </c>
      <c r="N838" s="242"/>
      <c r="O838" s="240">
        <v>7.4000000000000003E-3</v>
      </c>
      <c r="P838" s="235" t="s">
        <v>277</v>
      </c>
      <c r="Q838" s="236" t="s">
        <v>278</v>
      </c>
    </row>
    <row r="839" spans="2:17" x14ac:dyDescent="0.2">
      <c r="B839" s="236"/>
      <c r="C839" s="236" t="s">
        <v>135</v>
      </c>
      <c r="D839" s="241" t="s">
        <v>754</v>
      </c>
      <c r="E839" s="236" t="s">
        <v>159</v>
      </c>
      <c r="F839" s="236" t="s">
        <v>254</v>
      </c>
      <c r="G839" s="236" t="s">
        <v>494</v>
      </c>
      <c r="H839" s="236" t="s">
        <v>135</v>
      </c>
      <c r="I839" s="236" t="s">
        <v>572</v>
      </c>
      <c r="J839" s="236" t="s">
        <v>572</v>
      </c>
      <c r="K839" s="236" t="s">
        <v>531</v>
      </c>
      <c r="L839" s="236" t="s">
        <v>493</v>
      </c>
      <c r="M839" s="236" t="s">
        <v>138</v>
      </c>
      <c r="N839" s="242"/>
      <c r="O839" s="240">
        <v>0</v>
      </c>
      <c r="P839" s="235" t="s">
        <v>277</v>
      </c>
      <c r="Q839" s="236" t="s">
        <v>278</v>
      </c>
    </row>
    <row r="840" spans="2:17" x14ac:dyDescent="0.2">
      <c r="B840" s="236"/>
      <c r="C840" s="236" t="s">
        <v>135</v>
      </c>
      <c r="D840" s="241" t="s">
        <v>755</v>
      </c>
      <c r="E840" s="236" t="s">
        <v>159</v>
      </c>
      <c r="F840" s="236" t="s">
        <v>254</v>
      </c>
      <c r="G840" s="236" t="s">
        <v>494</v>
      </c>
      <c r="H840" s="236" t="s">
        <v>135</v>
      </c>
      <c r="I840" s="236" t="s">
        <v>572</v>
      </c>
      <c r="J840" s="236" t="s">
        <v>572</v>
      </c>
      <c r="K840" s="236" t="s">
        <v>531</v>
      </c>
      <c r="L840" s="236" t="s">
        <v>493</v>
      </c>
      <c r="M840" s="236" t="s">
        <v>138</v>
      </c>
      <c r="N840" s="242"/>
      <c r="O840" s="240">
        <v>0</v>
      </c>
      <c r="P840" s="235" t="s">
        <v>277</v>
      </c>
      <c r="Q840" s="236" t="s">
        <v>278</v>
      </c>
    </row>
    <row r="841" spans="2:17" x14ac:dyDescent="0.2">
      <c r="B841" s="236"/>
      <c r="C841" s="236" t="s">
        <v>135</v>
      </c>
      <c r="D841" s="241" t="s">
        <v>756</v>
      </c>
      <c r="E841" s="236" t="s">
        <v>159</v>
      </c>
      <c r="F841" s="236" t="s">
        <v>254</v>
      </c>
      <c r="G841" s="236" t="s">
        <v>494</v>
      </c>
      <c r="H841" s="236" t="s">
        <v>135</v>
      </c>
      <c r="I841" s="236" t="s">
        <v>572</v>
      </c>
      <c r="J841" s="236" t="s">
        <v>572</v>
      </c>
      <c r="K841" s="236" t="s">
        <v>531</v>
      </c>
      <c r="L841" s="236" t="s">
        <v>493</v>
      </c>
      <c r="M841" s="236" t="s">
        <v>138</v>
      </c>
      <c r="N841" s="242"/>
      <c r="O841" s="240">
        <v>0</v>
      </c>
      <c r="P841" s="235" t="s">
        <v>277</v>
      </c>
      <c r="Q841" s="236" t="s">
        <v>278</v>
      </c>
    </row>
    <row r="842" spans="2:17" x14ac:dyDescent="0.2">
      <c r="B842" s="236"/>
      <c r="C842" s="236" t="s">
        <v>135</v>
      </c>
      <c r="D842" s="241" t="s">
        <v>757</v>
      </c>
      <c r="E842" s="236" t="s">
        <v>159</v>
      </c>
      <c r="F842" s="236" t="s">
        <v>254</v>
      </c>
      <c r="G842" s="236" t="s">
        <v>494</v>
      </c>
      <c r="H842" s="236" t="s">
        <v>135</v>
      </c>
      <c r="I842" s="236" t="s">
        <v>572</v>
      </c>
      <c r="J842" s="236" t="s">
        <v>572</v>
      </c>
      <c r="K842" s="236" t="s">
        <v>531</v>
      </c>
      <c r="L842" s="236" t="s">
        <v>493</v>
      </c>
      <c r="M842" s="236" t="s">
        <v>138</v>
      </c>
      <c r="N842" s="242"/>
      <c r="O842" s="240">
        <v>0</v>
      </c>
      <c r="P842" s="235" t="s">
        <v>277</v>
      </c>
      <c r="Q842" s="236" t="s">
        <v>278</v>
      </c>
    </row>
    <row r="843" spans="2:17" x14ac:dyDescent="0.2">
      <c r="B843" s="236"/>
      <c r="C843" s="236" t="s">
        <v>135</v>
      </c>
      <c r="D843" s="241" t="s">
        <v>758</v>
      </c>
      <c r="E843" s="236" t="s">
        <v>159</v>
      </c>
      <c r="F843" s="236" t="s">
        <v>254</v>
      </c>
      <c r="G843" s="236" t="s">
        <v>494</v>
      </c>
      <c r="H843" s="236" t="s">
        <v>135</v>
      </c>
      <c r="I843" s="236" t="s">
        <v>572</v>
      </c>
      <c r="J843" s="236" t="s">
        <v>572</v>
      </c>
      <c r="K843" s="236" t="s">
        <v>531</v>
      </c>
      <c r="L843" s="236" t="s">
        <v>493</v>
      </c>
      <c r="M843" s="236" t="s">
        <v>138</v>
      </c>
      <c r="N843" s="242"/>
      <c r="O843" s="240">
        <v>0</v>
      </c>
      <c r="P843" s="235" t="s">
        <v>277</v>
      </c>
      <c r="Q843" s="236" t="s">
        <v>278</v>
      </c>
    </row>
    <row r="844" spans="2:17" x14ac:dyDescent="0.2">
      <c r="B844" s="236">
        <v>125</v>
      </c>
      <c r="C844" s="236" t="s">
        <v>135</v>
      </c>
      <c r="D844" s="238" t="s">
        <v>752</v>
      </c>
      <c r="E844" s="236" t="s">
        <v>159</v>
      </c>
      <c r="F844" s="236" t="s">
        <v>254</v>
      </c>
      <c r="G844" s="236" t="s">
        <v>485</v>
      </c>
      <c r="H844" s="236" t="s">
        <v>135</v>
      </c>
      <c r="I844" s="236" t="s">
        <v>573</v>
      </c>
      <c r="J844" s="236" t="s">
        <v>573</v>
      </c>
      <c r="K844" s="236" t="s">
        <v>574</v>
      </c>
      <c r="L844" s="236" t="s">
        <v>493</v>
      </c>
      <c r="M844" s="236" t="s">
        <v>138</v>
      </c>
      <c r="N844" s="242" t="e">
        <f>O846*$N$872</f>
        <v>#REF!</v>
      </c>
      <c r="O844" s="240">
        <v>0</v>
      </c>
      <c r="P844" s="235" t="s">
        <v>277</v>
      </c>
      <c r="Q844" s="236" t="s">
        <v>278</v>
      </c>
    </row>
    <row r="845" spans="2:17" x14ac:dyDescent="0.2">
      <c r="B845" s="236"/>
      <c r="C845" s="236" t="s">
        <v>135</v>
      </c>
      <c r="D845" s="241" t="s">
        <v>753</v>
      </c>
      <c r="E845" s="236" t="s">
        <v>159</v>
      </c>
      <c r="F845" s="236" t="s">
        <v>254</v>
      </c>
      <c r="G845" s="236" t="s">
        <v>485</v>
      </c>
      <c r="H845" s="236" t="s">
        <v>135</v>
      </c>
      <c r="I845" s="236" t="s">
        <v>573</v>
      </c>
      <c r="J845" s="236" t="s">
        <v>573</v>
      </c>
      <c r="K845" s="236" t="s">
        <v>574</v>
      </c>
      <c r="L845" s="236" t="s">
        <v>493</v>
      </c>
      <c r="M845" s="236" t="s">
        <v>138</v>
      </c>
      <c r="N845" s="242"/>
      <c r="O845" s="240">
        <v>0</v>
      </c>
      <c r="P845" s="235" t="s">
        <v>277</v>
      </c>
      <c r="Q845" s="236" t="s">
        <v>278</v>
      </c>
    </row>
    <row r="846" spans="2:17" x14ac:dyDescent="0.2">
      <c r="B846" s="236"/>
      <c r="C846" s="236" t="s">
        <v>135</v>
      </c>
      <c r="D846" s="241" t="s">
        <v>754</v>
      </c>
      <c r="E846" s="236" t="s">
        <v>159</v>
      </c>
      <c r="F846" s="236" t="s">
        <v>254</v>
      </c>
      <c r="G846" s="236" t="s">
        <v>485</v>
      </c>
      <c r="H846" s="236" t="s">
        <v>135</v>
      </c>
      <c r="I846" s="236" t="s">
        <v>573</v>
      </c>
      <c r="J846" s="236" t="s">
        <v>573</v>
      </c>
      <c r="K846" s="236" t="s">
        <v>574</v>
      </c>
      <c r="L846" s="236" t="s">
        <v>493</v>
      </c>
      <c r="M846" s="236" t="s">
        <v>138</v>
      </c>
      <c r="N846" s="242"/>
      <c r="O846" s="240">
        <v>0</v>
      </c>
      <c r="P846" s="235" t="s">
        <v>277</v>
      </c>
      <c r="Q846" s="236" t="s">
        <v>278</v>
      </c>
    </row>
    <row r="847" spans="2:17" x14ac:dyDescent="0.2">
      <c r="B847" s="236"/>
      <c r="C847" s="236" t="s">
        <v>135</v>
      </c>
      <c r="D847" s="241" t="s">
        <v>755</v>
      </c>
      <c r="E847" s="236" t="s">
        <v>159</v>
      </c>
      <c r="F847" s="236" t="s">
        <v>254</v>
      </c>
      <c r="G847" s="236" t="s">
        <v>485</v>
      </c>
      <c r="H847" s="236" t="s">
        <v>135</v>
      </c>
      <c r="I847" s="236" t="s">
        <v>573</v>
      </c>
      <c r="J847" s="236" t="s">
        <v>573</v>
      </c>
      <c r="K847" s="236" t="s">
        <v>574</v>
      </c>
      <c r="L847" s="236" t="s">
        <v>493</v>
      </c>
      <c r="M847" s="236" t="s">
        <v>138</v>
      </c>
      <c r="N847" s="242"/>
      <c r="O847" s="240">
        <v>1E-4</v>
      </c>
      <c r="P847" s="235" t="s">
        <v>277</v>
      </c>
      <c r="Q847" s="236" t="s">
        <v>278</v>
      </c>
    </row>
    <row r="848" spans="2:17" x14ac:dyDescent="0.2">
      <c r="B848" s="236"/>
      <c r="C848" s="236" t="s">
        <v>135</v>
      </c>
      <c r="D848" s="241" t="s">
        <v>756</v>
      </c>
      <c r="E848" s="236" t="s">
        <v>159</v>
      </c>
      <c r="F848" s="236" t="s">
        <v>254</v>
      </c>
      <c r="G848" s="236" t="s">
        <v>485</v>
      </c>
      <c r="H848" s="236" t="s">
        <v>135</v>
      </c>
      <c r="I848" s="236" t="s">
        <v>573</v>
      </c>
      <c r="J848" s="236" t="s">
        <v>573</v>
      </c>
      <c r="K848" s="236" t="s">
        <v>574</v>
      </c>
      <c r="L848" s="236" t="s">
        <v>493</v>
      </c>
      <c r="M848" s="236" t="s">
        <v>138</v>
      </c>
      <c r="N848" s="242"/>
      <c r="O848" s="240">
        <v>0</v>
      </c>
      <c r="P848" s="235" t="s">
        <v>277</v>
      </c>
      <c r="Q848" s="236" t="s">
        <v>278</v>
      </c>
    </row>
    <row r="849" spans="2:17" x14ac:dyDescent="0.2">
      <c r="B849" s="236"/>
      <c r="C849" s="236" t="s">
        <v>135</v>
      </c>
      <c r="D849" s="241" t="s">
        <v>757</v>
      </c>
      <c r="E849" s="236" t="s">
        <v>159</v>
      </c>
      <c r="F849" s="236" t="s">
        <v>254</v>
      </c>
      <c r="G849" s="236" t="s">
        <v>485</v>
      </c>
      <c r="H849" s="236" t="s">
        <v>135</v>
      </c>
      <c r="I849" s="236" t="s">
        <v>573</v>
      </c>
      <c r="J849" s="236" t="s">
        <v>573</v>
      </c>
      <c r="K849" s="236" t="s">
        <v>574</v>
      </c>
      <c r="L849" s="236" t="s">
        <v>493</v>
      </c>
      <c r="M849" s="236" t="s">
        <v>138</v>
      </c>
      <c r="N849" s="242"/>
      <c r="O849" s="240">
        <v>0</v>
      </c>
      <c r="P849" s="235" t="s">
        <v>277</v>
      </c>
      <c r="Q849" s="236" t="s">
        <v>278</v>
      </c>
    </row>
    <row r="850" spans="2:17" x14ac:dyDescent="0.2">
      <c r="B850" s="236"/>
      <c r="C850" s="236" t="s">
        <v>135</v>
      </c>
      <c r="D850" s="241" t="s">
        <v>758</v>
      </c>
      <c r="E850" s="236" t="s">
        <v>159</v>
      </c>
      <c r="F850" s="236" t="s">
        <v>254</v>
      </c>
      <c r="G850" s="236" t="s">
        <v>485</v>
      </c>
      <c r="H850" s="236" t="s">
        <v>135</v>
      </c>
      <c r="I850" s="236" t="s">
        <v>573</v>
      </c>
      <c r="J850" s="236" t="s">
        <v>573</v>
      </c>
      <c r="K850" s="236" t="s">
        <v>574</v>
      </c>
      <c r="L850" s="236" t="s">
        <v>493</v>
      </c>
      <c r="M850" s="236" t="s">
        <v>138</v>
      </c>
      <c r="N850" s="242"/>
      <c r="O850" s="240">
        <v>0</v>
      </c>
      <c r="P850" s="235" t="s">
        <v>277</v>
      </c>
      <c r="Q850" s="236" t="s">
        <v>278</v>
      </c>
    </row>
    <row r="851" spans="2:17" x14ac:dyDescent="0.2">
      <c r="B851" s="236">
        <v>126</v>
      </c>
      <c r="C851" s="236" t="s">
        <v>135</v>
      </c>
      <c r="D851" s="238" t="s">
        <v>752</v>
      </c>
      <c r="E851" s="236" t="s">
        <v>159</v>
      </c>
      <c r="F851" s="236" t="s">
        <v>254</v>
      </c>
      <c r="G851" s="243" t="s">
        <v>315</v>
      </c>
      <c r="H851" s="243" t="s">
        <v>315</v>
      </c>
      <c r="I851" s="236" t="s">
        <v>455</v>
      </c>
      <c r="J851" s="236" t="s">
        <v>455</v>
      </c>
      <c r="K851" s="236" t="s">
        <v>315</v>
      </c>
      <c r="L851" s="236" t="s">
        <v>488</v>
      </c>
      <c r="M851" s="236" t="s">
        <v>138</v>
      </c>
      <c r="N851" s="242" t="e">
        <f>O852*$N$872</f>
        <v>#REF!</v>
      </c>
      <c r="O851" s="240">
        <v>0</v>
      </c>
      <c r="P851" s="235" t="s">
        <v>277</v>
      </c>
      <c r="Q851" s="236" t="s">
        <v>278</v>
      </c>
    </row>
    <row r="852" spans="2:17" x14ac:dyDescent="0.2">
      <c r="B852" s="236"/>
      <c r="C852" s="236" t="s">
        <v>135</v>
      </c>
      <c r="D852" s="241" t="s">
        <v>753</v>
      </c>
      <c r="E852" s="236" t="s">
        <v>159</v>
      </c>
      <c r="F852" s="236" t="s">
        <v>254</v>
      </c>
      <c r="G852" s="236" t="s">
        <v>315</v>
      </c>
      <c r="H852" s="236" t="s">
        <v>315</v>
      </c>
      <c r="I852" s="236" t="s">
        <v>455</v>
      </c>
      <c r="J852" s="236" t="s">
        <v>455</v>
      </c>
      <c r="K852" s="236" t="s">
        <v>315</v>
      </c>
      <c r="L852" s="236" t="s">
        <v>488</v>
      </c>
      <c r="M852" s="236" t="s">
        <v>138</v>
      </c>
      <c r="N852" s="242"/>
      <c r="O852" s="240">
        <v>0</v>
      </c>
      <c r="P852" s="235" t="s">
        <v>277</v>
      </c>
      <c r="Q852" s="236" t="s">
        <v>278</v>
      </c>
    </row>
    <row r="853" spans="2:17" x14ac:dyDescent="0.2">
      <c r="B853" s="236"/>
      <c r="C853" s="236" t="s">
        <v>135</v>
      </c>
      <c r="D853" s="241" t="s">
        <v>754</v>
      </c>
      <c r="E853" s="236" t="s">
        <v>159</v>
      </c>
      <c r="F853" s="236" t="s">
        <v>254</v>
      </c>
      <c r="G853" s="236" t="s">
        <v>315</v>
      </c>
      <c r="H853" s="236" t="s">
        <v>315</v>
      </c>
      <c r="I853" s="236" t="s">
        <v>455</v>
      </c>
      <c r="J853" s="236" t="s">
        <v>455</v>
      </c>
      <c r="K853" s="236" t="s">
        <v>315</v>
      </c>
      <c r="L853" s="236" t="s">
        <v>488</v>
      </c>
      <c r="M853" s="236" t="s">
        <v>138</v>
      </c>
      <c r="N853" s="242"/>
      <c r="O853" s="240">
        <v>0</v>
      </c>
      <c r="P853" s="235" t="s">
        <v>277</v>
      </c>
      <c r="Q853" s="236" t="s">
        <v>278</v>
      </c>
    </row>
    <row r="854" spans="2:17" x14ac:dyDescent="0.2">
      <c r="B854" s="236"/>
      <c r="C854" s="236" t="s">
        <v>135</v>
      </c>
      <c r="D854" s="241" t="s">
        <v>755</v>
      </c>
      <c r="E854" s="236" t="s">
        <v>159</v>
      </c>
      <c r="F854" s="236" t="s">
        <v>254</v>
      </c>
      <c r="G854" s="236" t="s">
        <v>315</v>
      </c>
      <c r="H854" s="236" t="s">
        <v>315</v>
      </c>
      <c r="I854" s="236" t="s">
        <v>455</v>
      </c>
      <c r="J854" s="236" t="s">
        <v>455</v>
      </c>
      <c r="K854" s="236" t="s">
        <v>315</v>
      </c>
      <c r="L854" s="236" t="s">
        <v>488</v>
      </c>
      <c r="M854" s="236" t="s">
        <v>138</v>
      </c>
      <c r="N854" s="242"/>
      <c r="O854" s="240">
        <v>0</v>
      </c>
      <c r="P854" s="235" t="s">
        <v>277</v>
      </c>
      <c r="Q854" s="236" t="s">
        <v>278</v>
      </c>
    </row>
    <row r="855" spans="2:17" x14ac:dyDescent="0.2">
      <c r="B855" s="236"/>
      <c r="C855" s="236" t="s">
        <v>135</v>
      </c>
      <c r="D855" s="241" t="s">
        <v>756</v>
      </c>
      <c r="E855" s="236" t="s">
        <v>159</v>
      </c>
      <c r="F855" s="236" t="s">
        <v>254</v>
      </c>
      <c r="G855" s="236" t="s">
        <v>315</v>
      </c>
      <c r="H855" s="236" t="s">
        <v>315</v>
      </c>
      <c r="I855" s="236" t="s">
        <v>455</v>
      </c>
      <c r="J855" s="236" t="s">
        <v>455</v>
      </c>
      <c r="K855" s="236" t="s">
        <v>315</v>
      </c>
      <c r="L855" s="236" t="s">
        <v>488</v>
      </c>
      <c r="M855" s="236" t="s">
        <v>138</v>
      </c>
      <c r="N855" s="242"/>
      <c r="O855" s="240">
        <v>0</v>
      </c>
      <c r="P855" s="235" t="s">
        <v>277</v>
      </c>
      <c r="Q855" s="236" t="s">
        <v>278</v>
      </c>
    </row>
    <row r="856" spans="2:17" x14ac:dyDescent="0.2">
      <c r="B856" s="236"/>
      <c r="C856" s="236" t="s">
        <v>135</v>
      </c>
      <c r="D856" s="241" t="s">
        <v>757</v>
      </c>
      <c r="E856" s="236" t="s">
        <v>159</v>
      </c>
      <c r="F856" s="236" t="s">
        <v>254</v>
      </c>
      <c r="G856" s="236" t="s">
        <v>315</v>
      </c>
      <c r="H856" s="236" t="s">
        <v>315</v>
      </c>
      <c r="I856" s="236" t="s">
        <v>455</v>
      </c>
      <c r="J856" s="236" t="s">
        <v>455</v>
      </c>
      <c r="K856" s="236" t="s">
        <v>315</v>
      </c>
      <c r="L856" s="236" t="s">
        <v>488</v>
      </c>
      <c r="M856" s="236" t="s">
        <v>138</v>
      </c>
      <c r="N856" s="242"/>
      <c r="O856" s="240">
        <v>0</v>
      </c>
      <c r="P856" s="235" t="s">
        <v>277</v>
      </c>
      <c r="Q856" s="236" t="s">
        <v>278</v>
      </c>
    </row>
    <row r="857" spans="2:17" x14ac:dyDescent="0.2">
      <c r="B857" s="236"/>
      <c r="C857" s="236" t="s">
        <v>135</v>
      </c>
      <c r="D857" s="241" t="s">
        <v>758</v>
      </c>
      <c r="E857" s="236" t="s">
        <v>159</v>
      </c>
      <c r="F857" s="236" t="s">
        <v>254</v>
      </c>
      <c r="G857" s="236" t="s">
        <v>315</v>
      </c>
      <c r="H857" s="236" t="s">
        <v>315</v>
      </c>
      <c r="I857" s="236" t="s">
        <v>455</v>
      </c>
      <c r="J857" s="236" t="s">
        <v>455</v>
      </c>
      <c r="K857" s="236" t="s">
        <v>315</v>
      </c>
      <c r="L857" s="236" t="s">
        <v>488</v>
      </c>
      <c r="M857" s="236" t="s">
        <v>138</v>
      </c>
      <c r="N857" s="242"/>
      <c r="O857" s="240">
        <v>0</v>
      </c>
      <c r="P857" s="235" t="s">
        <v>277</v>
      </c>
      <c r="Q857" s="236" t="s">
        <v>278</v>
      </c>
    </row>
    <row r="858" spans="2:17" x14ac:dyDescent="0.2">
      <c r="B858" s="236">
        <v>127</v>
      </c>
      <c r="C858" s="236" t="s">
        <v>135</v>
      </c>
      <c r="D858" s="238" t="s">
        <v>752</v>
      </c>
      <c r="E858" s="236" t="s">
        <v>159</v>
      </c>
      <c r="F858" s="236" t="s">
        <v>254</v>
      </c>
      <c r="G858" s="236" t="s">
        <v>575</v>
      </c>
      <c r="H858" s="236" t="s">
        <v>135</v>
      </c>
      <c r="I858" s="236" t="s">
        <v>576</v>
      </c>
      <c r="J858" s="236" t="s">
        <v>576</v>
      </c>
      <c r="K858" s="236" t="s">
        <v>577</v>
      </c>
      <c r="L858" s="236" t="s">
        <v>488</v>
      </c>
      <c r="M858" s="236" t="s">
        <v>138</v>
      </c>
      <c r="N858" s="242" t="e">
        <f>O858*$N$872</f>
        <v>#REF!</v>
      </c>
      <c r="O858" s="240">
        <v>0</v>
      </c>
      <c r="P858" s="235" t="s">
        <v>277</v>
      </c>
      <c r="Q858" s="236" t="s">
        <v>278</v>
      </c>
    </row>
    <row r="859" spans="2:17" x14ac:dyDescent="0.2">
      <c r="B859" s="236"/>
      <c r="C859" s="236" t="s">
        <v>135</v>
      </c>
      <c r="D859" s="241" t="s">
        <v>753</v>
      </c>
      <c r="E859" s="236" t="s">
        <v>159</v>
      </c>
      <c r="F859" s="236" t="s">
        <v>254</v>
      </c>
      <c r="G859" s="236" t="s">
        <v>575</v>
      </c>
      <c r="H859" s="236" t="s">
        <v>135</v>
      </c>
      <c r="I859" s="236" t="s">
        <v>576</v>
      </c>
      <c r="J859" s="236" t="s">
        <v>576</v>
      </c>
      <c r="K859" s="236" t="s">
        <v>577</v>
      </c>
      <c r="L859" s="236" t="s">
        <v>488</v>
      </c>
      <c r="M859" s="236" t="s">
        <v>138</v>
      </c>
      <c r="N859" s="242"/>
      <c r="O859" s="240">
        <v>0</v>
      </c>
      <c r="P859" s="235" t="s">
        <v>277</v>
      </c>
      <c r="Q859" s="236" t="s">
        <v>278</v>
      </c>
    </row>
    <row r="860" spans="2:17" x14ac:dyDescent="0.2">
      <c r="B860" s="236"/>
      <c r="C860" s="236" t="s">
        <v>135</v>
      </c>
      <c r="D860" s="241" t="s">
        <v>754</v>
      </c>
      <c r="E860" s="236" t="s">
        <v>159</v>
      </c>
      <c r="F860" s="236" t="s">
        <v>254</v>
      </c>
      <c r="G860" s="236" t="s">
        <v>575</v>
      </c>
      <c r="H860" s="236" t="s">
        <v>135</v>
      </c>
      <c r="I860" s="236" t="s">
        <v>576</v>
      </c>
      <c r="J860" s="236" t="s">
        <v>576</v>
      </c>
      <c r="K860" s="236" t="s">
        <v>577</v>
      </c>
      <c r="L860" s="236" t="s">
        <v>488</v>
      </c>
      <c r="M860" s="236" t="s">
        <v>138</v>
      </c>
      <c r="N860" s="242"/>
      <c r="O860" s="240">
        <v>0</v>
      </c>
      <c r="P860" s="235" t="s">
        <v>277</v>
      </c>
      <c r="Q860" s="236" t="s">
        <v>278</v>
      </c>
    </row>
    <row r="861" spans="2:17" x14ac:dyDescent="0.2">
      <c r="B861" s="236"/>
      <c r="C861" s="236" t="s">
        <v>135</v>
      </c>
      <c r="D861" s="241" t="s">
        <v>755</v>
      </c>
      <c r="E861" s="236" t="s">
        <v>159</v>
      </c>
      <c r="F861" s="236" t="s">
        <v>254</v>
      </c>
      <c r="G861" s="236" t="s">
        <v>575</v>
      </c>
      <c r="H861" s="236" t="s">
        <v>135</v>
      </c>
      <c r="I861" s="236" t="s">
        <v>576</v>
      </c>
      <c r="J861" s="236" t="s">
        <v>576</v>
      </c>
      <c r="K861" s="236" t="s">
        <v>577</v>
      </c>
      <c r="L861" s="236" t="s">
        <v>488</v>
      </c>
      <c r="M861" s="236" t="s">
        <v>138</v>
      </c>
      <c r="N861" s="242"/>
      <c r="O861" s="240">
        <v>0</v>
      </c>
      <c r="P861" s="235" t="s">
        <v>277</v>
      </c>
      <c r="Q861" s="236" t="s">
        <v>278</v>
      </c>
    </row>
    <row r="862" spans="2:17" x14ac:dyDescent="0.2">
      <c r="B862" s="236"/>
      <c r="C862" s="236" t="s">
        <v>135</v>
      </c>
      <c r="D862" s="241" t="s">
        <v>756</v>
      </c>
      <c r="E862" s="236" t="s">
        <v>159</v>
      </c>
      <c r="F862" s="236" t="s">
        <v>254</v>
      </c>
      <c r="G862" s="236" t="s">
        <v>575</v>
      </c>
      <c r="H862" s="236" t="s">
        <v>135</v>
      </c>
      <c r="I862" s="236" t="s">
        <v>576</v>
      </c>
      <c r="J862" s="236" t="s">
        <v>576</v>
      </c>
      <c r="K862" s="236" t="s">
        <v>577</v>
      </c>
      <c r="L862" s="236" t="s">
        <v>488</v>
      </c>
      <c r="M862" s="236" t="s">
        <v>138</v>
      </c>
      <c r="N862" s="242"/>
      <c r="O862" s="240">
        <v>6.3899999999999998E-2</v>
      </c>
      <c r="P862" s="235" t="s">
        <v>277</v>
      </c>
      <c r="Q862" s="236" t="s">
        <v>278</v>
      </c>
    </row>
    <row r="863" spans="2:17" x14ac:dyDescent="0.2">
      <c r="B863" s="236"/>
      <c r="C863" s="236" t="s">
        <v>135</v>
      </c>
      <c r="D863" s="241" t="s">
        <v>757</v>
      </c>
      <c r="E863" s="236" t="s">
        <v>159</v>
      </c>
      <c r="F863" s="236" t="s">
        <v>254</v>
      </c>
      <c r="G863" s="236" t="s">
        <v>575</v>
      </c>
      <c r="H863" s="236" t="s">
        <v>135</v>
      </c>
      <c r="I863" s="236" t="s">
        <v>576</v>
      </c>
      <c r="J863" s="236" t="s">
        <v>576</v>
      </c>
      <c r="K863" s="236" t="s">
        <v>577</v>
      </c>
      <c r="L863" s="236" t="s">
        <v>488</v>
      </c>
      <c r="M863" s="236" t="s">
        <v>138</v>
      </c>
      <c r="N863" s="242"/>
      <c r="O863" s="240">
        <v>5.0000000000000001E-4</v>
      </c>
      <c r="P863" s="235" t="s">
        <v>277</v>
      </c>
      <c r="Q863" s="236" t="s">
        <v>278</v>
      </c>
    </row>
    <row r="864" spans="2:17" x14ac:dyDescent="0.2">
      <c r="B864" s="236"/>
      <c r="C864" s="236" t="s">
        <v>135</v>
      </c>
      <c r="D864" s="241" t="s">
        <v>758</v>
      </c>
      <c r="E864" s="236" t="s">
        <v>159</v>
      </c>
      <c r="F864" s="236" t="s">
        <v>254</v>
      </c>
      <c r="G864" s="236" t="s">
        <v>575</v>
      </c>
      <c r="H864" s="236" t="s">
        <v>135</v>
      </c>
      <c r="I864" s="236" t="s">
        <v>576</v>
      </c>
      <c r="J864" s="236" t="s">
        <v>576</v>
      </c>
      <c r="K864" s="236" t="s">
        <v>577</v>
      </c>
      <c r="L864" s="236" t="s">
        <v>488</v>
      </c>
      <c r="M864" s="236" t="s">
        <v>138</v>
      </c>
      <c r="N864" s="242"/>
      <c r="O864" s="240">
        <v>0</v>
      </c>
      <c r="P864" s="235" t="s">
        <v>277</v>
      </c>
      <c r="Q864" s="236" t="s">
        <v>278</v>
      </c>
    </row>
    <row r="865" spans="2:17" x14ac:dyDescent="0.2">
      <c r="B865" s="236">
        <v>128</v>
      </c>
      <c r="C865" s="236" t="s">
        <v>135</v>
      </c>
      <c r="D865" s="238" t="s">
        <v>752</v>
      </c>
      <c r="E865" s="236" t="s">
        <v>159</v>
      </c>
      <c r="F865" s="236" t="s">
        <v>254</v>
      </c>
      <c r="G865" s="236" t="s">
        <v>575</v>
      </c>
      <c r="H865" s="236" t="s">
        <v>135</v>
      </c>
      <c r="I865" s="236" t="s">
        <v>578</v>
      </c>
      <c r="J865" s="236" t="s">
        <v>578</v>
      </c>
      <c r="K865" s="236" t="s">
        <v>579</v>
      </c>
      <c r="L865" s="236" t="s">
        <v>513</v>
      </c>
      <c r="M865" s="236" t="s">
        <v>138</v>
      </c>
      <c r="N865" s="244" t="e">
        <f>#REF!*$N$872</f>
        <v>#REF!</v>
      </c>
      <c r="O865" s="240">
        <v>0</v>
      </c>
      <c r="P865" s="235" t="s">
        <v>277</v>
      </c>
      <c r="Q865" s="236" t="s">
        <v>278</v>
      </c>
    </row>
    <row r="866" spans="2:17" x14ac:dyDescent="0.2">
      <c r="B866" s="236"/>
      <c r="C866" s="236" t="s">
        <v>135</v>
      </c>
      <c r="D866" s="241" t="s">
        <v>753</v>
      </c>
      <c r="E866" s="236" t="s">
        <v>159</v>
      </c>
      <c r="F866" s="236" t="s">
        <v>254</v>
      </c>
      <c r="G866" s="236" t="s">
        <v>575</v>
      </c>
      <c r="H866" s="236" t="s">
        <v>135</v>
      </c>
      <c r="I866" s="236" t="s">
        <v>578</v>
      </c>
      <c r="J866" s="236" t="s">
        <v>578</v>
      </c>
      <c r="K866" s="236" t="s">
        <v>579</v>
      </c>
      <c r="L866" s="236" t="s">
        <v>513</v>
      </c>
      <c r="M866" s="236" t="s">
        <v>138</v>
      </c>
      <c r="N866" s="242"/>
      <c r="O866" s="240">
        <v>0</v>
      </c>
      <c r="P866" s="235" t="s">
        <v>277</v>
      </c>
      <c r="Q866" s="236" t="s">
        <v>278</v>
      </c>
    </row>
    <row r="867" spans="2:17" x14ac:dyDescent="0.2">
      <c r="B867" s="236"/>
      <c r="C867" s="236" t="s">
        <v>135</v>
      </c>
      <c r="D867" s="241" t="s">
        <v>754</v>
      </c>
      <c r="E867" s="236" t="s">
        <v>159</v>
      </c>
      <c r="F867" s="236" t="s">
        <v>254</v>
      </c>
      <c r="G867" s="236" t="s">
        <v>575</v>
      </c>
      <c r="H867" s="236" t="s">
        <v>135</v>
      </c>
      <c r="I867" s="236" t="s">
        <v>578</v>
      </c>
      <c r="J867" s="236" t="s">
        <v>578</v>
      </c>
      <c r="K867" s="236" t="s">
        <v>579</v>
      </c>
      <c r="L867" s="236" t="s">
        <v>513</v>
      </c>
      <c r="M867" s="236" t="s">
        <v>138</v>
      </c>
      <c r="N867" s="242"/>
      <c r="O867" s="240">
        <v>0</v>
      </c>
      <c r="P867" s="235" t="s">
        <v>277</v>
      </c>
      <c r="Q867" s="236" t="s">
        <v>278</v>
      </c>
    </row>
    <row r="868" spans="2:17" x14ac:dyDescent="0.2">
      <c r="B868" s="236"/>
      <c r="C868" s="236" t="s">
        <v>135</v>
      </c>
      <c r="D868" s="241" t="s">
        <v>755</v>
      </c>
      <c r="E868" s="236" t="s">
        <v>159</v>
      </c>
      <c r="F868" s="236" t="s">
        <v>254</v>
      </c>
      <c r="G868" s="236" t="s">
        <v>575</v>
      </c>
      <c r="H868" s="236" t="s">
        <v>135</v>
      </c>
      <c r="I868" s="236" t="s">
        <v>578</v>
      </c>
      <c r="J868" s="236" t="s">
        <v>578</v>
      </c>
      <c r="K868" s="236" t="s">
        <v>579</v>
      </c>
      <c r="L868" s="236" t="s">
        <v>513</v>
      </c>
      <c r="M868" s="236" t="s">
        <v>138</v>
      </c>
      <c r="N868" s="242"/>
      <c r="O868" s="240">
        <v>0</v>
      </c>
      <c r="P868" s="235" t="s">
        <v>277</v>
      </c>
      <c r="Q868" s="236" t="s">
        <v>278</v>
      </c>
    </row>
    <row r="869" spans="2:17" x14ac:dyDescent="0.2">
      <c r="B869" s="236"/>
      <c r="C869" s="236" t="s">
        <v>135</v>
      </c>
      <c r="D869" s="241" t="s">
        <v>756</v>
      </c>
      <c r="E869" s="236" t="s">
        <v>159</v>
      </c>
      <c r="F869" s="236" t="s">
        <v>254</v>
      </c>
      <c r="G869" s="236" t="s">
        <v>575</v>
      </c>
      <c r="H869" s="236" t="s">
        <v>135</v>
      </c>
      <c r="I869" s="236" t="s">
        <v>578</v>
      </c>
      <c r="J869" s="236" t="s">
        <v>578</v>
      </c>
      <c r="K869" s="236" t="s">
        <v>579</v>
      </c>
      <c r="L869" s="236" t="s">
        <v>513</v>
      </c>
      <c r="M869" s="236" t="s">
        <v>138</v>
      </c>
      <c r="N869" s="242"/>
      <c r="O869" s="240">
        <v>1.4500000000000001E-2</v>
      </c>
      <c r="P869" s="235" t="s">
        <v>277</v>
      </c>
      <c r="Q869" s="236" t="s">
        <v>278</v>
      </c>
    </row>
    <row r="870" spans="2:17" x14ac:dyDescent="0.2">
      <c r="B870" s="236"/>
      <c r="C870" s="236" t="s">
        <v>135</v>
      </c>
      <c r="D870" s="241" t="s">
        <v>757</v>
      </c>
      <c r="E870" s="236" t="s">
        <v>159</v>
      </c>
      <c r="F870" s="236" t="s">
        <v>254</v>
      </c>
      <c r="G870" s="236" t="s">
        <v>575</v>
      </c>
      <c r="H870" s="236" t="s">
        <v>135</v>
      </c>
      <c r="I870" s="236" t="s">
        <v>578</v>
      </c>
      <c r="J870" s="236" t="s">
        <v>578</v>
      </c>
      <c r="K870" s="236" t="s">
        <v>579</v>
      </c>
      <c r="L870" s="236" t="s">
        <v>513</v>
      </c>
      <c r="M870" s="236" t="s">
        <v>138</v>
      </c>
      <c r="N870" s="242"/>
      <c r="O870" s="240">
        <v>0</v>
      </c>
      <c r="P870" s="235" t="s">
        <v>277</v>
      </c>
      <c r="Q870" s="236" t="s">
        <v>278</v>
      </c>
    </row>
    <row r="871" spans="2:17" x14ac:dyDescent="0.2">
      <c r="B871" s="236"/>
      <c r="C871" s="236" t="s">
        <v>135</v>
      </c>
      <c r="D871" s="241" t="s">
        <v>758</v>
      </c>
      <c r="E871" s="236" t="s">
        <v>159</v>
      </c>
      <c r="F871" s="236" t="s">
        <v>254</v>
      </c>
      <c r="G871" s="236" t="s">
        <v>575</v>
      </c>
      <c r="H871" s="236" t="s">
        <v>135</v>
      </c>
      <c r="I871" s="236" t="s">
        <v>578</v>
      </c>
      <c r="J871" s="236" t="s">
        <v>578</v>
      </c>
      <c r="K871" s="236" t="s">
        <v>579</v>
      </c>
      <c r="L871" s="236" t="s">
        <v>513</v>
      </c>
      <c r="M871" s="236" t="s">
        <v>138</v>
      </c>
      <c r="N871" s="242"/>
      <c r="O871" s="240">
        <v>0</v>
      </c>
      <c r="P871" s="235" t="s">
        <v>277</v>
      </c>
      <c r="Q871" s="236" t="s">
        <v>278</v>
      </c>
    </row>
    <row r="872" spans="2:17" x14ac:dyDescent="0.2">
      <c r="B872" s="232">
        <v>132</v>
      </c>
      <c r="C872" s="232" t="s">
        <v>135</v>
      </c>
      <c r="D872" s="232" t="s">
        <v>117</v>
      </c>
      <c r="E872" s="232" t="s">
        <v>159</v>
      </c>
      <c r="F872" s="232" t="s">
        <v>254</v>
      </c>
      <c r="G872" s="232" t="s">
        <v>480</v>
      </c>
      <c r="H872" s="232" t="s">
        <v>480</v>
      </c>
      <c r="I872" s="232" t="s">
        <v>480</v>
      </c>
      <c r="J872" s="232" t="s">
        <v>480</v>
      </c>
      <c r="K872" s="232" t="s">
        <v>480</v>
      </c>
      <c r="L872" s="232" t="s">
        <v>480</v>
      </c>
      <c r="M872" s="236" t="s">
        <v>138</v>
      </c>
      <c r="N872" s="233" t="e">
        <f>'RetailFoodservice - UnPacked'!I36</f>
        <v>#REF!</v>
      </c>
      <c r="O872" s="232"/>
      <c r="P872" s="232" t="s">
        <v>277</v>
      </c>
      <c r="Q872" s="232" t="s">
        <v>278</v>
      </c>
    </row>
    <row r="873" spans="2:17" x14ac:dyDescent="0.2">
      <c r="B873" s="236">
        <v>133</v>
      </c>
      <c r="C873" s="236" t="s">
        <v>135</v>
      </c>
      <c r="D873" s="238" t="s">
        <v>752</v>
      </c>
      <c r="E873" s="236" t="s">
        <v>146</v>
      </c>
      <c r="F873" s="236" t="s">
        <v>254</v>
      </c>
      <c r="G873" s="236" t="s">
        <v>580</v>
      </c>
      <c r="H873" s="236" t="s">
        <v>346</v>
      </c>
      <c r="I873" s="236" t="s">
        <v>581</v>
      </c>
      <c r="J873" s="236" t="s">
        <v>581</v>
      </c>
      <c r="K873" s="236" t="s">
        <v>582</v>
      </c>
      <c r="L873" s="236" t="s">
        <v>583</v>
      </c>
      <c r="M873" s="236" t="s">
        <v>138</v>
      </c>
      <c r="N873" s="245" t="e">
        <f>O877*$N$1202</f>
        <v>#REF!</v>
      </c>
      <c r="O873" s="240">
        <v>0</v>
      </c>
      <c r="P873" s="235" t="s">
        <v>277</v>
      </c>
      <c r="Q873" s="236" t="s">
        <v>278</v>
      </c>
    </row>
    <row r="874" spans="2:17" x14ac:dyDescent="0.2">
      <c r="B874" s="236"/>
      <c r="C874" s="236" t="s">
        <v>135</v>
      </c>
      <c r="D874" s="241" t="s">
        <v>753</v>
      </c>
      <c r="E874" s="236" t="s">
        <v>146</v>
      </c>
      <c r="F874" s="236" t="s">
        <v>254</v>
      </c>
      <c r="G874" s="236" t="s">
        <v>580</v>
      </c>
      <c r="H874" s="236" t="s">
        <v>346</v>
      </c>
      <c r="I874" s="236" t="s">
        <v>581</v>
      </c>
      <c r="J874" s="236" t="s">
        <v>581</v>
      </c>
      <c r="K874" s="236" t="s">
        <v>582</v>
      </c>
      <c r="L874" s="236" t="s">
        <v>583</v>
      </c>
      <c r="M874" s="236" t="s">
        <v>138</v>
      </c>
      <c r="N874" s="245"/>
      <c r="O874" s="240">
        <v>0</v>
      </c>
      <c r="P874" s="235" t="s">
        <v>277</v>
      </c>
      <c r="Q874" s="236" t="s">
        <v>278</v>
      </c>
    </row>
    <row r="875" spans="2:17" x14ac:dyDescent="0.2">
      <c r="B875" s="236"/>
      <c r="C875" s="236" t="s">
        <v>135</v>
      </c>
      <c r="D875" s="241" t="s">
        <v>754</v>
      </c>
      <c r="E875" s="236" t="s">
        <v>146</v>
      </c>
      <c r="F875" s="236" t="s">
        <v>254</v>
      </c>
      <c r="G875" s="236" t="s">
        <v>580</v>
      </c>
      <c r="H875" s="236" t="s">
        <v>346</v>
      </c>
      <c r="I875" s="236" t="s">
        <v>581</v>
      </c>
      <c r="J875" s="236" t="s">
        <v>581</v>
      </c>
      <c r="K875" s="236" t="s">
        <v>582</v>
      </c>
      <c r="L875" s="236" t="s">
        <v>583</v>
      </c>
      <c r="M875" s="236" t="s">
        <v>138</v>
      </c>
      <c r="N875" s="245"/>
      <c r="O875" s="240">
        <v>4.0000000000000002E-4</v>
      </c>
      <c r="P875" s="235" t="s">
        <v>277</v>
      </c>
      <c r="Q875" s="236" t="s">
        <v>278</v>
      </c>
    </row>
    <row r="876" spans="2:17" x14ac:dyDescent="0.2">
      <c r="B876" s="236"/>
      <c r="C876" s="236" t="s">
        <v>135</v>
      </c>
      <c r="D876" s="241" t="s">
        <v>755</v>
      </c>
      <c r="E876" s="236" t="s">
        <v>146</v>
      </c>
      <c r="F876" s="236" t="s">
        <v>254</v>
      </c>
      <c r="G876" s="236" t="s">
        <v>580</v>
      </c>
      <c r="H876" s="236" t="s">
        <v>346</v>
      </c>
      <c r="I876" s="236" t="s">
        <v>581</v>
      </c>
      <c r="J876" s="236" t="s">
        <v>581</v>
      </c>
      <c r="K876" s="236" t="s">
        <v>582</v>
      </c>
      <c r="L876" s="236" t="s">
        <v>583</v>
      </c>
      <c r="M876" s="236" t="s">
        <v>138</v>
      </c>
      <c r="N876" s="245"/>
      <c r="O876" s="240">
        <v>1E-4</v>
      </c>
      <c r="P876" s="235" t="s">
        <v>277</v>
      </c>
      <c r="Q876" s="236" t="s">
        <v>278</v>
      </c>
    </row>
    <row r="877" spans="2:17" x14ac:dyDescent="0.2">
      <c r="B877" s="236"/>
      <c r="C877" s="236" t="s">
        <v>135</v>
      </c>
      <c r="D877" s="241" t="s">
        <v>756</v>
      </c>
      <c r="E877" s="236" t="s">
        <v>146</v>
      </c>
      <c r="F877" s="236" t="s">
        <v>254</v>
      </c>
      <c r="G877" s="236" t="s">
        <v>580</v>
      </c>
      <c r="H877" s="236" t="s">
        <v>346</v>
      </c>
      <c r="I877" s="236" t="s">
        <v>581</v>
      </c>
      <c r="J877" s="236" t="s">
        <v>581</v>
      </c>
      <c r="K877" s="236" t="s">
        <v>582</v>
      </c>
      <c r="L877" s="236" t="s">
        <v>583</v>
      </c>
      <c r="M877" s="236" t="s">
        <v>138</v>
      </c>
      <c r="N877" s="245"/>
      <c r="O877" s="240">
        <v>0</v>
      </c>
      <c r="P877" s="235" t="s">
        <v>277</v>
      </c>
      <c r="Q877" s="236" t="s">
        <v>278</v>
      </c>
    </row>
    <row r="878" spans="2:17" x14ac:dyDescent="0.2">
      <c r="B878" s="236"/>
      <c r="C878" s="236" t="s">
        <v>135</v>
      </c>
      <c r="D878" s="241" t="s">
        <v>757</v>
      </c>
      <c r="E878" s="236" t="s">
        <v>146</v>
      </c>
      <c r="F878" s="236" t="s">
        <v>254</v>
      </c>
      <c r="G878" s="236" t="s">
        <v>580</v>
      </c>
      <c r="H878" s="236" t="s">
        <v>346</v>
      </c>
      <c r="I878" s="236" t="s">
        <v>581</v>
      </c>
      <c r="J878" s="236" t="s">
        <v>581</v>
      </c>
      <c r="K878" s="236" t="s">
        <v>582</v>
      </c>
      <c r="L878" s="236" t="s">
        <v>583</v>
      </c>
      <c r="M878" s="236" t="s">
        <v>138</v>
      </c>
      <c r="N878" s="245"/>
      <c r="O878" s="240">
        <v>0</v>
      </c>
      <c r="P878" s="235" t="s">
        <v>277</v>
      </c>
      <c r="Q878" s="236" t="s">
        <v>278</v>
      </c>
    </row>
    <row r="879" spans="2:17" x14ac:dyDescent="0.2">
      <c r="B879" s="236"/>
      <c r="C879" s="236" t="s">
        <v>135</v>
      </c>
      <c r="D879" s="241" t="s">
        <v>758</v>
      </c>
      <c r="E879" s="236" t="s">
        <v>146</v>
      </c>
      <c r="F879" s="236" t="s">
        <v>254</v>
      </c>
      <c r="G879" s="236" t="s">
        <v>580</v>
      </c>
      <c r="H879" s="236" t="s">
        <v>346</v>
      </c>
      <c r="I879" s="236" t="s">
        <v>581</v>
      </c>
      <c r="J879" s="236" t="s">
        <v>581</v>
      </c>
      <c r="K879" s="236" t="s">
        <v>582</v>
      </c>
      <c r="L879" s="236" t="s">
        <v>583</v>
      </c>
      <c r="M879" s="236" t="s">
        <v>138</v>
      </c>
      <c r="N879" s="245"/>
      <c r="O879" s="240">
        <v>0</v>
      </c>
      <c r="P879" s="235" t="s">
        <v>277</v>
      </c>
      <c r="Q879" s="236" t="s">
        <v>278</v>
      </c>
    </row>
    <row r="880" spans="2:17" x14ac:dyDescent="0.2">
      <c r="B880" s="236">
        <v>134</v>
      </c>
      <c r="C880" s="236" t="s">
        <v>135</v>
      </c>
      <c r="D880" s="238" t="s">
        <v>752</v>
      </c>
      <c r="E880" s="236" t="s">
        <v>146</v>
      </c>
      <c r="F880" s="236" t="s">
        <v>254</v>
      </c>
      <c r="G880" s="236" t="s">
        <v>584</v>
      </c>
      <c r="H880" s="236" t="s">
        <v>585</v>
      </c>
      <c r="I880" s="236" t="s">
        <v>586</v>
      </c>
      <c r="J880" s="236" t="s">
        <v>586</v>
      </c>
      <c r="K880" s="236" t="s">
        <v>587</v>
      </c>
      <c r="L880" s="236" t="s">
        <v>588</v>
      </c>
      <c r="M880" s="236" t="s">
        <v>138</v>
      </c>
      <c r="N880" s="246" t="e">
        <f>O883*$N$1202</f>
        <v>#REF!</v>
      </c>
      <c r="O880" s="240">
        <v>0</v>
      </c>
      <c r="P880" s="235" t="s">
        <v>277</v>
      </c>
      <c r="Q880" s="236" t="s">
        <v>278</v>
      </c>
    </row>
    <row r="881" spans="2:17" x14ac:dyDescent="0.2">
      <c r="B881" s="236"/>
      <c r="C881" s="236" t="s">
        <v>135</v>
      </c>
      <c r="D881" s="241" t="s">
        <v>753</v>
      </c>
      <c r="E881" s="236" t="s">
        <v>146</v>
      </c>
      <c r="F881" s="236" t="s">
        <v>254</v>
      </c>
      <c r="G881" s="236" t="s">
        <v>584</v>
      </c>
      <c r="H881" s="236" t="s">
        <v>585</v>
      </c>
      <c r="I881" s="236" t="s">
        <v>586</v>
      </c>
      <c r="J881" s="236" t="s">
        <v>586</v>
      </c>
      <c r="K881" s="236" t="s">
        <v>587</v>
      </c>
      <c r="L881" s="236" t="s">
        <v>588</v>
      </c>
      <c r="M881" s="236" t="s">
        <v>138</v>
      </c>
      <c r="N881" s="245"/>
      <c r="O881" s="240">
        <v>0</v>
      </c>
      <c r="P881" s="235" t="s">
        <v>277</v>
      </c>
      <c r="Q881" s="236" t="s">
        <v>278</v>
      </c>
    </row>
    <row r="882" spans="2:17" x14ac:dyDescent="0.2">
      <c r="B882" s="236"/>
      <c r="C882" s="236" t="s">
        <v>135</v>
      </c>
      <c r="D882" s="241" t="s">
        <v>754</v>
      </c>
      <c r="E882" s="236" t="s">
        <v>146</v>
      </c>
      <c r="F882" s="236" t="s">
        <v>254</v>
      </c>
      <c r="G882" s="236" t="s">
        <v>584</v>
      </c>
      <c r="H882" s="236" t="s">
        <v>585</v>
      </c>
      <c r="I882" s="236" t="s">
        <v>586</v>
      </c>
      <c r="J882" s="236" t="s">
        <v>586</v>
      </c>
      <c r="K882" s="236" t="s">
        <v>587</v>
      </c>
      <c r="L882" s="236" t="s">
        <v>588</v>
      </c>
      <c r="M882" s="236" t="s">
        <v>138</v>
      </c>
      <c r="N882" s="245"/>
      <c r="O882" s="240">
        <v>0</v>
      </c>
      <c r="P882" s="235" t="s">
        <v>277</v>
      </c>
      <c r="Q882" s="236" t="s">
        <v>278</v>
      </c>
    </row>
    <row r="883" spans="2:17" x14ac:dyDescent="0.2">
      <c r="B883" s="236"/>
      <c r="C883" s="236" t="s">
        <v>135</v>
      </c>
      <c r="D883" s="241" t="s">
        <v>755</v>
      </c>
      <c r="E883" s="236" t="s">
        <v>146</v>
      </c>
      <c r="F883" s="236" t="s">
        <v>254</v>
      </c>
      <c r="G883" s="236" t="s">
        <v>584</v>
      </c>
      <c r="H883" s="236" t="s">
        <v>585</v>
      </c>
      <c r="I883" s="236" t="s">
        <v>586</v>
      </c>
      <c r="J883" s="236" t="s">
        <v>586</v>
      </c>
      <c r="K883" s="236" t="s">
        <v>587</v>
      </c>
      <c r="L883" s="236" t="s">
        <v>588</v>
      </c>
      <c r="M883" s="236" t="s">
        <v>138</v>
      </c>
      <c r="N883" s="245"/>
      <c r="O883" s="240">
        <v>0</v>
      </c>
      <c r="P883" s="235" t="s">
        <v>277</v>
      </c>
      <c r="Q883" s="236" t="s">
        <v>278</v>
      </c>
    </row>
    <row r="884" spans="2:17" x14ac:dyDescent="0.2">
      <c r="B884" s="236"/>
      <c r="C884" s="236" t="s">
        <v>135</v>
      </c>
      <c r="D884" s="241" t="s">
        <v>756</v>
      </c>
      <c r="E884" s="236" t="s">
        <v>146</v>
      </c>
      <c r="F884" s="236" t="s">
        <v>254</v>
      </c>
      <c r="G884" s="236" t="s">
        <v>584</v>
      </c>
      <c r="H884" s="236" t="s">
        <v>585</v>
      </c>
      <c r="I884" s="236" t="s">
        <v>586</v>
      </c>
      <c r="J884" s="236" t="s">
        <v>586</v>
      </c>
      <c r="K884" s="236" t="s">
        <v>587</v>
      </c>
      <c r="L884" s="236" t="s">
        <v>588</v>
      </c>
      <c r="M884" s="236" t="s">
        <v>138</v>
      </c>
      <c r="N884" s="245"/>
      <c r="O884" s="240">
        <v>0</v>
      </c>
      <c r="P884" s="235" t="s">
        <v>277</v>
      </c>
      <c r="Q884" s="236" t="s">
        <v>278</v>
      </c>
    </row>
    <row r="885" spans="2:17" x14ac:dyDescent="0.2">
      <c r="B885" s="236"/>
      <c r="C885" s="236" t="s">
        <v>135</v>
      </c>
      <c r="D885" s="241" t="s">
        <v>757</v>
      </c>
      <c r="E885" s="236" t="s">
        <v>146</v>
      </c>
      <c r="F885" s="236" t="s">
        <v>254</v>
      </c>
      <c r="G885" s="236" t="s">
        <v>584</v>
      </c>
      <c r="H885" s="236" t="s">
        <v>585</v>
      </c>
      <c r="I885" s="236" t="s">
        <v>586</v>
      </c>
      <c r="J885" s="236" t="s">
        <v>586</v>
      </c>
      <c r="K885" s="236" t="s">
        <v>587</v>
      </c>
      <c r="L885" s="236" t="s">
        <v>588</v>
      </c>
      <c r="M885" s="236" t="s">
        <v>138</v>
      </c>
      <c r="N885" s="245"/>
      <c r="O885" s="240">
        <v>0</v>
      </c>
      <c r="P885" s="235" t="s">
        <v>277</v>
      </c>
      <c r="Q885" s="236" t="s">
        <v>278</v>
      </c>
    </row>
    <row r="886" spans="2:17" x14ac:dyDescent="0.2">
      <c r="B886" s="236"/>
      <c r="C886" s="236" t="s">
        <v>135</v>
      </c>
      <c r="D886" s="241" t="s">
        <v>758</v>
      </c>
      <c r="E886" s="236" t="s">
        <v>146</v>
      </c>
      <c r="F886" s="236" t="s">
        <v>254</v>
      </c>
      <c r="G886" s="236" t="s">
        <v>584</v>
      </c>
      <c r="H886" s="236" t="s">
        <v>585</v>
      </c>
      <c r="I886" s="236" t="s">
        <v>586</v>
      </c>
      <c r="J886" s="236" t="s">
        <v>586</v>
      </c>
      <c r="K886" s="236" t="s">
        <v>587</v>
      </c>
      <c r="L886" s="236" t="s">
        <v>588</v>
      </c>
      <c r="M886" s="236" t="s">
        <v>138</v>
      </c>
      <c r="N886" s="245"/>
      <c r="O886" s="240">
        <v>0</v>
      </c>
      <c r="P886" s="235" t="s">
        <v>277</v>
      </c>
      <c r="Q886" s="236" t="s">
        <v>278</v>
      </c>
    </row>
    <row r="887" spans="2:17" x14ac:dyDescent="0.2">
      <c r="B887" s="236">
        <v>135</v>
      </c>
      <c r="C887" s="236" t="s">
        <v>135</v>
      </c>
      <c r="D887" s="238" t="s">
        <v>752</v>
      </c>
      <c r="E887" s="236" t="s">
        <v>146</v>
      </c>
      <c r="F887" s="236" t="s">
        <v>254</v>
      </c>
      <c r="G887" s="236" t="s">
        <v>589</v>
      </c>
      <c r="H887" s="236" t="s">
        <v>346</v>
      </c>
      <c r="I887" s="236" t="s">
        <v>590</v>
      </c>
      <c r="J887" s="236" t="s">
        <v>590</v>
      </c>
      <c r="K887" s="236" t="s">
        <v>591</v>
      </c>
      <c r="L887" s="236" t="s">
        <v>583</v>
      </c>
      <c r="M887" s="236" t="s">
        <v>138</v>
      </c>
      <c r="N887" s="246" t="e">
        <f>O889*$N$1202</f>
        <v>#REF!</v>
      </c>
      <c r="O887" s="240">
        <v>0</v>
      </c>
      <c r="P887" s="235" t="s">
        <v>277</v>
      </c>
      <c r="Q887" s="236" t="s">
        <v>278</v>
      </c>
    </row>
    <row r="888" spans="2:17" x14ac:dyDescent="0.2">
      <c r="B888" s="236"/>
      <c r="C888" s="236" t="s">
        <v>135</v>
      </c>
      <c r="D888" s="241" t="s">
        <v>753</v>
      </c>
      <c r="E888" s="236" t="s">
        <v>146</v>
      </c>
      <c r="F888" s="236" t="s">
        <v>254</v>
      </c>
      <c r="G888" s="236" t="s">
        <v>589</v>
      </c>
      <c r="H888" s="236" t="s">
        <v>346</v>
      </c>
      <c r="I888" s="236" t="s">
        <v>590</v>
      </c>
      <c r="J888" s="236" t="s">
        <v>590</v>
      </c>
      <c r="K888" s="236" t="s">
        <v>591</v>
      </c>
      <c r="L888" s="236" t="s">
        <v>583</v>
      </c>
      <c r="M888" s="236" t="s">
        <v>138</v>
      </c>
      <c r="N888" s="245"/>
      <c r="O888" s="240">
        <v>4.0000000000000002E-4</v>
      </c>
      <c r="P888" s="235" t="s">
        <v>277</v>
      </c>
      <c r="Q888" s="236" t="s">
        <v>278</v>
      </c>
    </row>
    <row r="889" spans="2:17" x14ac:dyDescent="0.2">
      <c r="B889" s="236"/>
      <c r="C889" s="236" t="s">
        <v>135</v>
      </c>
      <c r="D889" s="241" t="s">
        <v>754</v>
      </c>
      <c r="E889" s="236" t="s">
        <v>146</v>
      </c>
      <c r="F889" s="236" t="s">
        <v>254</v>
      </c>
      <c r="G889" s="236" t="s">
        <v>589</v>
      </c>
      <c r="H889" s="236" t="s">
        <v>346</v>
      </c>
      <c r="I889" s="236" t="s">
        <v>590</v>
      </c>
      <c r="J889" s="236" t="s">
        <v>590</v>
      </c>
      <c r="K889" s="236" t="s">
        <v>591</v>
      </c>
      <c r="L889" s="236" t="s">
        <v>583</v>
      </c>
      <c r="M889" s="236" t="s">
        <v>138</v>
      </c>
      <c r="N889" s="245"/>
      <c r="O889" s="240">
        <v>0</v>
      </c>
      <c r="P889" s="235" t="s">
        <v>277</v>
      </c>
      <c r="Q889" s="236" t="s">
        <v>278</v>
      </c>
    </row>
    <row r="890" spans="2:17" x14ac:dyDescent="0.2">
      <c r="B890" s="236"/>
      <c r="C890" s="236" t="s">
        <v>135</v>
      </c>
      <c r="D890" s="241" t="s">
        <v>755</v>
      </c>
      <c r="E890" s="236" t="s">
        <v>146</v>
      </c>
      <c r="F890" s="236" t="s">
        <v>254</v>
      </c>
      <c r="G890" s="236" t="s">
        <v>589</v>
      </c>
      <c r="H890" s="236" t="s">
        <v>346</v>
      </c>
      <c r="I890" s="236" t="s">
        <v>590</v>
      </c>
      <c r="J890" s="236" t="s">
        <v>590</v>
      </c>
      <c r="K890" s="236" t="s">
        <v>591</v>
      </c>
      <c r="L890" s="236" t="s">
        <v>583</v>
      </c>
      <c r="M890" s="236" t="s">
        <v>138</v>
      </c>
      <c r="N890" s="245"/>
      <c r="O890" s="240">
        <v>6.9999999999999999E-4</v>
      </c>
      <c r="P890" s="235" t="s">
        <v>277</v>
      </c>
      <c r="Q890" s="236" t="s">
        <v>278</v>
      </c>
    </row>
    <row r="891" spans="2:17" x14ac:dyDescent="0.2">
      <c r="B891" s="236"/>
      <c r="C891" s="236" t="s">
        <v>135</v>
      </c>
      <c r="D891" s="241" t="s">
        <v>756</v>
      </c>
      <c r="E891" s="236" t="s">
        <v>146</v>
      </c>
      <c r="F891" s="236" t="s">
        <v>254</v>
      </c>
      <c r="G891" s="236" t="s">
        <v>589</v>
      </c>
      <c r="H891" s="236" t="s">
        <v>346</v>
      </c>
      <c r="I891" s="236" t="s">
        <v>590</v>
      </c>
      <c r="J891" s="236" t="s">
        <v>590</v>
      </c>
      <c r="K891" s="236" t="s">
        <v>591</v>
      </c>
      <c r="L891" s="236" t="s">
        <v>583</v>
      </c>
      <c r="M891" s="236" t="s">
        <v>138</v>
      </c>
      <c r="N891" s="245"/>
      <c r="O891" s="240">
        <v>0</v>
      </c>
      <c r="P891" s="235" t="s">
        <v>277</v>
      </c>
      <c r="Q891" s="236" t="s">
        <v>278</v>
      </c>
    </row>
    <row r="892" spans="2:17" x14ac:dyDescent="0.2">
      <c r="B892" s="236"/>
      <c r="C892" s="236" t="s">
        <v>135</v>
      </c>
      <c r="D892" s="241" t="s">
        <v>757</v>
      </c>
      <c r="E892" s="236" t="s">
        <v>146</v>
      </c>
      <c r="F892" s="236" t="s">
        <v>254</v>
      </c>
      <c r="G892" s="236" t="s">
        <v>589</v>
      </c>
      <c r="H892" s="236" t="s">
        <v>346</v>
      </c>
      <c r="I892" s="236" t="s">
        <v>590</v>
      </c>
      <c r="J892" s="236" t="s">
        <v>590</v>
      </c>
      <c r="K892" s="236" t="s">
        <v>591</v>
      </c>
      <c r="L892" s="236" t="s">
        <v>583</v>
      </c>
      <c r="M892" s="236" t="s">
        <v>138</v>
      </c>
      <c r="N892" s="245"/>
      <c r="O892" s="240">
        <v>0</v>
      </c>
      <c r="P892" s="235" t="s">
        <v>277</v>
      </c>
      <c r="Q892" s="236" t="s">
        <v>278</v>
      </c>
    </row>
    <row r="893" spans="2:17" x14ac:dyDescent="0.2">
      <c r="B893" s="236"/>
      <c r="C893" s="236" t="s">
        <v>135</v>
      </c>
      <c r="D893" s="241" t="s">
        <v>758</v>
      </c>
      <c r="E893" s="236" t="s">
        <v>146</v>
      </c>
      <c r="F893" s="236" t="s">
        <v>254</v>
      </c>
      <c r="G893" s="236" t="s">
        <v>589</v>
      </c>
      <c r="H893" s="236" t="s">
        <v>346</v>
      </c>
      <c r="I893" s="236" t="s">
        <v>590</v>
      </c>
      <c r="J893" s="236" t="s">
        <v>590</v>
      </c>
      <c r="K893" s="236" t="s">
        <v>591</v>
      </c>
      <c r="L893" s="236" t="s">
        <v>583</v>
      </c>
      <c r="M893" s="236" t="s">
        <v>138</v>
      </c>
      <c r="N893" s="245"/>
      <c r="O893" s="240">
        <v>0</v>
      </c>
      <c r="P893" s="235" t="s">
        <v>277</v>
      </c>
      <c r="Q893" s="236" t="s">
        <v>278</v>
      </c>
    </row>
    <row r="894" spans="2:17" x14ac:dyDescent="0.2">
      <c r="B894" s="236">
        <v>136</v>
      </c>
      <c r="C894" s="236" t="s">
        <v>135</v>
      </c>
      <c r="D894" s="238" t="s">
        <v>752</v>
      </c>
      <c r="E894" s="236" t="s">
        <v>146</v>
      </c>
      <c r="F894" s="236" t="s">
        <v>254</v>
      </c>
      <c r="G894" s="236" t="s">
        <v>592</v>
      </c>
      <c r="H894" s="236" t="s">
        <v>593</v>
      </c>
      <c r="I894" s="236" t="s">
        <v>594</v>
      </c>
      <c r="J894" s="236" t="s">
        <v>594</v>
      </c>
      <c r="K894" s="236" t="s">
        <v>595</v>
      </c>
      <c r="L894" s="236" t="s">
        <v>596</v>
      </c>
      <c r="M894" s="236" t="s">
        <v>138</v>
      </c>
      <c r="N894" s="246" t="e">
        <f>O895*$N$1202</f>
        <v>#REF!</v>
      </c>
      <c r="O894" s="240">
        <v>0</v>
      </c>
      <c r="P894" s="235" t="s">
        <v>277</v>
      </c>
      <c r="Q894" s="236" t="s">
        <v>278</v>
      </c>
    </row>
    <row r="895" spans="2:17" x14ac:dyDescent="0.2">
      <c r="B895" s="236"/>
      <c r="C895" s="236" t="s">
        <v>135</v>
      </c>
      <c r="D895" s="241" t="s">
        <v>753</v>
      </c>
      <c r="E895" s="236" t="s">
        <v>146</v>
      </c>
      <c r="F895" s="236" t="s">
        <v>254</v>
      </c>
      <c r="G895" s="236" t="s">
        <v>592</v>
      </c>
      <c r="H895" s="236" t="s">
        <v>593</v>
      </c>
      <c r="I895" s="236" t="s">
        <v>594</v>
      </c>
      <c r="J895" s="236" t="s">
        <v>594</v>
      </c>
      <c r="K895" s="236" t="s">
        <v>595</v>
      </c>
      <c r="L895" s="236" t="s">
        <v>596</v>
      </c>
      <c r="M895" s="236" t="s">
        <v>138</v>
      </c>
      <c r="N895" s="245"/>
      <c r="O895" s="240">
        <v>0</v>
      </c>
      <c r="P895" s="235" t="s">
        <v>277</v>
      </c>
      <c r="Q895" s="236" t="s">
        <v>278</v>
      </c>
    </row>
    <row r="896" spans="2:17" x14ac:dyDescent="0.2">
      <c r="B896" s="236"/>
      <c r="C896" s="236" t="s">
        <v>135</v>
      </c>
      <c r="D896" s="241" t="s">
        <v>754</v>
      </c>
      <c r="E896" s="236" t="s">
        <v>146</v>
      </c>
      <c r="F896" s="236" t="s">
        <v>254</v>
      </c>
      <c r="G896" s="236" t="s">
        <v>592</v>
      </c>
      <c r="H896" s="236" t="s">
        <v>593</v>
      </c>
      <c r="I896" s="236" t="s">
        <v>594</v>
      </c>
      <c r="J896" s="236" t="s">
        <v>594</v>
      </c>
      <c r="K896" s="236" t="s">
        <v>595</v>
      </c>
      <c r="L896" s="236" t="s">
        <v>596</v>
      </c>
      <c r="M896" s="236" t="s">
        <v>138</v>
      </c>
      <c r="N896" s="245"/>
      <c r="O896" s="240">
        <v>0</v>
      </c>
      <c r="P896" s="235" t="s">
        <v>277</v>
      </c>
      <c r="Q896" s="236" t="s">
        <v>278</v>
      </c>
    </row>
    <row r="897" spans="2:17" x14ac:dyDescent="0.2">
      <c r="B897" s="236"/>
      <c r="C897" s="236" t="s">
        <v>135</v>
      </c>
      <c r="D897" s="241" t="s">
        <v>755</v>
      </c>
      <c r="E897" s="236" t="s">
        <v>146</v>
      </c>
      <c r="F897" s="236" t="s">
        <v>254</v>
      </c>
      <c r="G897" s="236" t="s">
        <v>592</v>
      </c>
      <c r="H897" s="236" t="s">
        <v>593</v>
      </c>
      <c r="I897" s="236" t="s">
        <v>594</v>
      </c>
      <c r="J897" s="236" t="s">
        <v>594</v>
      </c>
      <c r="K897" s="236" t="s">
        <v>595</v>
      </c>
      <c r="L897" s="236" t="s">
        <v>596</v>
      </c>
      <c r="M897" s="236" t="s">
        <v>138</v>
      </c>
      <c r="N897" s="245"/>
      <c r="O897" s="240">
        <v>1E-4</v>
      </c>
      <c r="P897" s="235" t="s">
        <v>277</v>
      </c>
      <c r="Q897" s="236" t="s">
        <v>278</v>
      </c>
    </row>
    <row r="898" spans="2:17" x14ac:dyDescent="0.2">
      <c r="B898" s="236"/>
      <c r="C898" s="236" t="s">
        <v>135</v>
      </c>
      <c r="D898" s="241" t="s">
        <v>756</v>
      </c>
      <c r="E898" s="236" t="s">
        <v>146</v>
      </c>
      <c r="F898" s="236" t="s">
        <v>254</v>
      </c>
      <c r="G898" s="236" t="s">
        <v>592</v>
      </c>
      <c r="H898" s="236" t="s">
        <v>593</v>
      </c>
      <c r="I898" s="236" t="s">
        <v>594</v>
      </c>
      <c r="J898" s="236" t="s">
        <v>594</v>
      </c>
      <c r="K898" s="236" t="s">
        <v>595</v>
      </c>
      <c r="L898" s="236" t="s">
        <v>596</v>
      </c>
      <c r="M898" s="236" t="s">
        <v>138</v>
      </c>
      <c r="N898" s="245"/>
      <c r="O898" s="240">
        <v>0</v>
      </c>
      <c r="P898" s="235" t="s">
        <v>277</v>
      </c>
      <c r="Q898" s="236" t="s">
        <v>278</v>
      </c>
    </row>
    <row r="899" spans="2:17" x14ac:dyDescent="0.2">
      <c r="B899" s="236"/>
      <c r="C899" s="236" t="s">
        <v>135</v>
      </c>
      <c r="D899" s="241" t="s">
        <v>757</v>
      </c>
      <c r="E899" s="236" t="s">
        <v>146</v>
      </c>
      <c r="F899" s="236" t="s">
        <v>254</v>
      </c>
      <c r="G899" s="236" t="s">
        <v>592</v>
      </c>
      <c r="H899" s="236" t="s">
        <v>593</v>
      </c>
      <c r="I899" s="236" t="s">
        <v>594</v>
      </c>
      <c r="J899" s="236" t="s">
        <v>594</v>
      </c>
      <c r="K899" s="236" t="s">
        <v>595</v>
      </c>
      <c r="L899" s="236" t="s">
        <v>596</v>
      </c>
      <c r="M899" s="236" t="s">
        <v>138</v>
      </c>
      <c r="N899" s="245"/>
      <c r="O899" s="240">
        <v>0</v>
      </c>
      <c r="P899" s="235" t="s">
        <v>277</v>
      </c>
      <c r="Q899" s="236" t="s">
        <v>278</v>
      </c>
    </row>
    <row r="900" spans="2:17" x14ac:dyDescent="0.2">
      <c r="B900" s="236"/>
      <c r="C900" s="236" t="s">
        <v>135</v>
      </c>
      <c r="D900" s="241" t="s">
        <v>758</v>
      </c>
      <c r="E900" s="236" t="s">
        <v>146</v>
      </c>
      <c r="F900" s="236" t="s">
        <v>254</v>
      </c>
      <c r="G900" s="236" t="s">
        <v>592</v>
      </c>
      <c r="H900" s="236" t="s">
        <v>593</v>
      </c>
      <c r="I900" s="236" t="s">
        <v>594</v>
      </c>
      <c r="J900" s="236" t="s">
        <v>594</v>
      </c>
      <c r="K900" s="236" t="s">
        <v>595</v>
      </c>
      <c r="L900" s="236" t="s">
        <v>596</v>
      </c>
      <c r="M900" s="236" t="s">
        <v>138</v>
      </c>
      <c r="N900" s="245"/>
      <c r="O900" s="240">
        <v>0</v>
      </c>
      <c r="P900" s="235" t="s">
        <v>277</v>
      </c>
      <c r="Q900" s="236" t="s">
        <v>278</v>
      </c>
    </row>
    <row r="901" spans="2:17" x14ac:dyDescent="0.2">
      <c r="B901" s="236">
        <v>137</v>
      </c>
      <c r="C901" s="236" t="s">
        <v>135</v>
      </c>
      <c r="D901" s="238" t="s">
        <v>752</v>
      </c>
      <c r="E901" s="236" t="s">
        <v>146</v>
      </c>
      <c r="F901" s="236" t="s">
        <v>254</v>
      </c>
      <c r="G901" s="236" t="s">
        <v>592</v>
      </c>
      <c r="H901" s="236" t="s">
        <v>593</v>
      </c>
      <c r="I901" s="236" t="s">
        <v>597</v>
      </c>
      <c r="J901" s="236" t="s">
        <v>597</v>
      </c>
      <c r="K901" s="236" t="s">
        <v>598</v>
      </c>
      <c r="L901" s="236" t="s">
        <v>596</v>
      </c>
      <c r="M901" s="236" t="s">
        <v>138</v>
      </c>
      <c r="N901" s="246" t="e">
        <f>O901*$N$1202</f>
        <v>#REF!</v>
      </c>
      <c r="O901" s="240">
        <v>0</v>
      </c>
      <c r="P901" s="235" t="s">
        <v>277</v>
      </c>
      <c r="Q901" s="236" t="s">
        <v>278</v>
      </c>
    </row>
    <row r="902" spans="2:17" x14ac:dyDescent="0.2">
      <c r="B902" s="236"/>
      <c r="C902" s="236" t="s">
        <v>135</v>
      </c>
      <c r="D902" s="241" t="s">
        <v>753</v>
      </c>
      <c r="E902" s="236" t="s">
        <v>146</v>
      </c>
      <c r="F902" s="236" t="s">
        <v>254</v>
      </c>
      <c r="G902" s="236" t="s">
        <v>592</v>
      </c>
      <c r="H902" s="236" t="s">
        <v>593</v>
      </c>
      <c r="I902" s="236" t="s">
        <v>597</v>
      </c>
      <c r="J902" s="236" t="s">
        <v>597</v>
      </c>
      <c r="K902" s="236" t="s">
        <v>598</v>
      </c>
      <c r="L902" s="236" t="s">
        <v>596</v>
      </c>
      <c r="M902" s="236" t="s">
        <v>138</v>
      </c>
      <c r="N902" s="245"/>
      <c r="O902" s="240">
        <v>1.0800000000000001E-2</v>
      </c>
      <c r="P902" s="235" t="s">
        <v>277</v>
      </c>
      <c r="Q902" s="236" t="s">
        <v>278</v>
      </c>
    </row>
    <row r="903" spans="2:17" x14ac:dyDescent="0.2">
      <c r="B903" s="236"/>
      <c r="C903" s="236" t="s">
        <v>135</v>
      </c>
      <c r="D903" s="241" t="s">
        <v>754</v>
      </c>
      <c r="E903" s="236" t="s">
        <v>146</v>
      </c>
      <c r="F903" s="236" t="s">
        <v>254</v>
      </c>
      <c r="G903" s="236" t="s">
        <v>592</v>
      </c>
      <c r="H903" s="236" t="s">
        <v>593</v>
      </c>
      <c r="I903" s="236" t="s">
        <v>597</v>
      </c>
      <c r="J903" s="236" t="s">
        <v>597</v>
      </c>
      <c r="K903" s="236" t="s">
        <v>598</v>
      </c>
      <c r="L903" s="236" t="s">
        <v>596</v>
      </c>
      <c r="M903" s="236" t="s">
        <v>138</v>
      </c>
      <c r="N903" s="245"/>
      <c r="O903" s="240">
        <v>0</v>
      </c>
      <c r="P903" s="235" t="s">
        <v>277</v>
      </c>
      <c r="Q903" s="236" t="s">
        <v>278</v>
      </c>
    </row>
    <row r="904" spans="2:17" x14ac:dyDescent="0.2">
      <c r="B904" s="236"/>
      <c r="C904" s="236" t="s">
        <v>135</v>
      </c>
      <c r="D904" s="241" t="s">
        <v>755</v>
      </c>
      <c r="E904" s="236" t="s">
        <v>146</v>
      </c>
      <c r="F904" s="236" t="s">
        <v>254</v>
      </c>
      <c r="G904" s="236" t="s">
        <v>592</v>
      </c>
      <c r="H904" s="236" t="s">
        <v>593</v>
      </c>
      <c r="I904" s="236" t="s">
        <v>597</v>
      </c>
      <c r="J904" s="236" t="s">
        <v>597</v>
      </c>
      <c r="K904" s="236" t="s">
        <v>598</v>
      </c>
      <c r="L904" s="236" t="s">
        <v>596</v>
      </c>
      <c r="M904" s="236" t="s">
        <v>138</v>
      </c>
      <c r="N904" s="245"/>
      <c r="O904" s="240">
        <v>1.6999999999999999E-3</v>
      </c>
      <c r="P904" s="235" t="s">
        <v>277</v>
      </c>
      <c r="Q904" s="236" t="s">
        <v>278</v>
      </c>
    </row>
    <row r="905" spans="2:17" x14ac:dyDescent="0.2">
      <c r="B905" s="236"/>
      <c r="C905" s="236" t="s">
        <v>135</v>
      </c>
      <c r="D905" s="241" t="s">
        <v>756</v>
      </c>
      <c r="E905" s="236" t="s">
        <v>146</v>
      </c>
      <c r="F905" s="236" t="s">
        <v>254</v>
      </c>
      <c r="G905" s="236" t="s">
        <v>592</v>
      </c>
      <c r="H905" s="236" t="s">
        <v>593</v>
      </c>
      <c r="I905" s="236" t="s">
        <v>597</v>
      </c>
      <c r="J905" s="236" t="s">
        <v>597</v>
      </c>
      <c r="K905" s="236" t="s">
        <v>598</v>
      </c>
      <c r="L905" s="236" t="s">
        <v>596</v>
      </c>
      <c r="M905" s="236" t="s">
        <v>138</v>
      </c>
      <c r="N905" s="245"/>
      <c r="O905" s="240">
        <v>1.12E-2</v>
      </c>
      <c r="P905" s="235" t="s">
        <v>277</v>
      </c>
      <c r="Q905" s="236" t="s">
        <v>278</v>
      </c>
    </row>
    <row r="906" spans="2:17" x14ac:dyDescent="0.2">
      <c r="B906" s="236"/>
      <c r="C906" s="236" t="s">
        <v>135</v>
      </c>
      <c r="D906" s="241" t="s">
        <v>757</v>
      </c>
      <c r="E906" s="236" t="s">
        <v>146</v>
      </c>
      <c r="F906" s="236" t="s">
        <v>254</v>
      </c>
      <c r="G906" s="236" t="s">
        <v>592</v>
      </c>
      <c r="H906" s="236" t="s">
        <v>593</v>
      </c>
      <c r="I906" s="236" t="s">
        <v>597</v>
      </c>
      <c r="J906" s="236" t="s">
        <v>597</v>
      </c>
      <c r="K906" s="236" t="s">
        <v>598</v>
      </c>
      <c r="L906" s="236" t="s">
        <v>596</v>
      </c>
      <c r="M906" s="236" t="s">
        <v>138</v>
      </c>
      <c r="N906" s="245"/>
      <c r="O906" s="240">
        <v>0</v>
      </c>
      <c r="P906" s="235" t="s">
        <v>277</v>
      </c>
      <c r="Q906" s="236" t="s">
        <v>278</v>
      </c>
    </row>
    <row r="907" spans="2:17" x14ac:dyDescent="0.2">
      <c r="B907" s="236"/>
      <c r="C907" s="236" t="s">
        <v>135</v>
      </c>
      <c r="D907" s="241" t="s">
        <v>758</v>
      </c>
      <c r="E907" s="236" t="s">
        <v>146</v>
      </c>
      <c r="F907" s="236" t="s">
        <v>254</v>
      </c>
      <c r="G907" s="236" t="s">
        <v>592</v>
      </c>
      <c r="H907" s="236" t="s">
        <v>593</v>
      </c>
      <c r="I907" s="236" t="s">
        <v>597</v>
      </c>
      <c r="J907" s="236" t="s">
        <v>597</v>
      </c>
      <c r="K907" s="236" t="s">
        <v>598</v>
      </c>
      <c r="L907" s="236" t="s">
        <v>596</v>
      </c>
      <c r="M907" s="236" t="s">
        <v>138</v>
      </c>
      <c r="N907" s="245"/>
      <c r="O907" s="240">
        <v>0</v>
      </c>
      <c r="P907" s="235" t="s">
        <v>277</v>
      </c>
      <c r="Q907" s="236" t="s">
        <v>278</v>
      </c>
    </row>
    <row r="908" spans="2:17" x14ac:dyDescent="0.2">
      <c r="B908" s="236">
        <v>138</v>
      </c>
      <c r="C908" s="236" t="s">
        <v>135</v>
      </c>
      <c r="D908" s="238" t="s">
        <v>752</v>
      </c>
      <c r="E908" s="236" t="s">
        <v>146</v>
      </c>
      <c r="F908" s="236" t="s">
        <v>254</v>
      </c>
      <c r="G908" s="236" t="s">
        <v>599</v>
      </c>
      <c r="H908" s="236" t="s">
        <v>468</v>
      </c>
      <c r="I908" s="236" t="s">
        <v>600</v>
      </c>
      <c r="J908" s="236" t="s">
        <v>600</v>
      </c>
      <c r="K908" s="236" t="s">
        <v>601</v>
      </c>
      <c r="L908" s="236" t="s">
        <v>596</v>
      </c>
      <c r="M908" s="236" t="s">
        <v>138</v>
      </c>
      <c r="N908" s="246" t="e">
        <f>#REF!*$N$1202</f>
        <v>#REF!</v>
      </c>
      <c r="O908" s="240">
        <v>0</v>
      </c>
      <c r="P908" s="235" t="s">
        <v>277</v>
      </c>
      <c r="Q908" s="236" t="s">
        <v>278</v>
      </c>
    </row>
    <row r="909" spans="2:17" x14ac:dyDescent="0.2">
      <c r="B909" s="236"/>
      <c r="C909" s="236" t="s">
        <v>135</v>
      </c>
      <c r="D909" s="241" t="s">
        <v>753</v>
      </c>
      <c r="E909" s="236" t="s">
        <v>146</v>
      </c>
      <c r="F909" s="236" t="s">
        <v>254</v>
      </c>
      <c r="G909" s="236" t="s">
        <v>599</v>
      </c>
      <c r="H909" s="236" t="s">
        <v>468</v>
      </c>
      <c r="I909" s="236" t="s">
        <v>600</v>
      </c>
      <c r="J909" s="236" t="s">
        <v>600</v>
      </c>
      <c r="K909" s="236" t="s">
        <v>601</v>
      </c>
      <c r="L909" s="236" t="s">
        <v>596</v>
      </c>
      <c r="M909" s="236" t="s">
        <v>138</v>
      </c>
      <c r="N909" s="245"/>
      <c r="O909" s="240">
        <v>0</v>
      </c>
      <c r="P909" s="235" t="s">
        <v>277</v>
      </c>
      <c r="Q909" s="236" t="s">
        <v>278</v>
      </c>
    </row>
    <row r="910" spans="2:17" x14ac:dyDescent="0.2">
      <c r="B910" s="236"/>
      <c r="C910" s="236" t="s">
        <v>135</v>
      </c>
      <c r="D910" s="241" t="s">
        <v>754</v>
      </c>
      <c r="E910" s="236" t="s">
        <v>146</v>
      </c>
      <c r="F910" s="236" t="s">
        <v>254</v>
      </c>
      <c r="G910" s="236" t="s">
        <v>599</v>
      </c>
      <c r="H910" s="236" t="s">
        <v>468</v>
      </c>
      <c r="I910" s="236" t="s">
        <v>600</v>
      </c>
      <c r="J910" s="236" t="s">
        <v>600</v>
      </c>
      <c r="K910" s="236" t="s">
        <v>601</v>
      </c>
      <c r="L910" s="236" t="s">
        <v>596</v>
      </c>
      <c r="M910" s="236" t="s">
        <v>138</v>
      </c>
      <c r="N910" s="245"/>
      <c r="O910" s="240">
        <v>0</v>
      </c>
      <c r="P910" s="235" t="s">
        <v>277</v>
      </c>
      <c r="Q910" s="236" t="s">
        <v>278</v>
      </c>
    </row>
    <row r="911" spans="2:17" x14ac:dyDescent="0.2">
      <c r="B911" s="236"/>
      <c r="C911" s="236" t="s">
        <v>135</v>
      </c>
      <c r="D911" s="241" t="s">
        <v>755</v>
      </c>
      <c r="E911" s="236" t="s">
        <v>146</v>
      </c>
      <c r="F911" s="236" t="s">
        <v>254</v>
      </c>
      <c r="G911" s="236" t="s">
        <v>599</v>
      </c>
      <c r="H911" s="236" t="s">
        <v>468</v>
      </c>
      <c r="I911" s="236" t="s">
        <v>600</v>
      </c>
      <c r="J911" s="236" t="s">
        <v>600</v>
      </c>
      <c r="K911" s="236" t="s">
        <v>601</v>
      </c>
      <c r="L911" s="236" t="s">
        <v>596</v>
      </c>
      <c r="M911" s="236" t="s">
        <v>138</v>
      </c>
      <c r="N911" s="245"/>
      <c r="O911" s="240">
        <v>0</v>
      </c>
      <c r="P911" s="235" t="s">
        <v>277</v>
      </c>
      <c r="Q911" s="236" t="s">
        <v>278</v>
      </c>
    </row>
    <row r="912" spans="2:17" x14ac:dyDescent="0.2">
      <c r="B912" s="236"/>
      <c r="C912" s="236" t="s">
        <v>135</v>
      </c>
      <c r="D912" s="241" t="s">
        <v>756</v>
      </c>
      <c r="E912" s="236" t="s">
        <v>146</v>
      </c>
      <c r="F912" s="236" t="s">
        <v>254</v>
      </c>
      <c r="G912" s="236" t="s">
        <v>599</v>
      </c>
      <c r="H912" s="236" t="s">
        <v>468</v>
      </c>
      <c r="I912" s="236" t="s">
        <v>600</v>
      </c>
      <c r="J912" s="236" t="s">
        <v>600</v>
      </c>
      <c r="K912" s="236" t="s">
        <v>601</v>
      </c>
      <c r="L912" s="236" t="s">
        <v>596</v>
      </c>
      <c r="M912" s="236" t="s">
        <v>138</v>
      </c>
      <c r="N912" s="245"/>
      <c r="O912" s="240">
        <v>0</v>
      </c>
      <c r="P912" s="235" t="s">
        <v>277</v>
      </c>
      <c r="Q912" s="236" t="s">
        <v>278</v>
      </c>
    </row>
    <row r="913" spans="2:17" x14ac:dyDescent="0.2">
      <c r="B913" s="236"/>
      <c r="C913" s="236" t="s">
        <v>135</v>
      </c>
      <c r="D913" s="241" t="s">
        <v>757</v>
      </c>
      <c r="E913" s="236" t="s">
        <v>146</v>
      </c>
      <c r="F913" s="236" t="s">
        <v>254</v>
      </c>
      <c r="G913" s="236" t="s">
        <v>599</v>
      </c>
      <c r="H913" s="236" t="s">
        <v>468</v>
      </c>
      <c r="I913" s="236" t="s">
        <v>600</v>
      </c>
      <c r="J913" s="236" t="s">
        <v>600</v>
      </c>
      <c r="K913" s="236" t="s">
        <v>601</v>
      </c>
      <c r="L913" s="236" t="s">
        <v>596</v>
      </c>
      <c r="M913" s="236" t="s">
        <v>138</v>
      </c>
      <c r="N913" s="245"/>
      <c r="O913" s="240">
        <v>0</v>
      </c>
      <c r="P913" s="235" t="s">
        <v>277</v>
      </c>
      <c r="Q913" s="236" t="s">
        <v>278</v>
      </c>
    </row>
    <row r="914" spans="2:17" x14ac:dyDescent="0.2">
      <c r="B914" s="236"/>
      <c r="C914" s="236" t="s">
        <v>135</v>
      </c>
      <c r="D914" s="241" t="s">
        <v>758</v>
      </c>
      <c r="E914" s="236" t="s">
        <v>146</v>
      </c>
      <c r="F914" s="236" t="s">
        <v>254</v>
      </c>
      <c r="G914" s="236" t="s">
        <v>599</v>
      </c>
      <c r="H914" s="236" t="s">
        <v>468</v>
      </c>
      <c r="I914" s="236" t="s">
        <v>600</v>
      </c>
      <c r="J914" s="236" t="s">
        <v>600</v>
      </c>
      <c r="K914" s="236" t="s">
        <v>601</v>
      </c>
      <c r="L914" s="236" t="s">
        <v>596</v>
      </c>
      <c r="M914" s="236" t="s">
        <v>138</v>
      </c>
      <c r="N914" s="245"/>
      <c r="O914" s="240">
        <v>1E-4</v>
      </c>
      <c r="P914" s="235" t="s">
        <v>277</v>
      </c>
      <c r="Q914" s="236" t="s">
        <v>278</v>
      </c>
    </row>
    <row r="915" spans="2:17" x14ac:dyDescent="0.2">
      <c r="B915" s="236">
        <v>139</v>
      </c>
      <c r="C915" s="236" t="s">
        <v>135</v>
      </c>
      <c r="D915" s="238" t="s">
        <v>752</v>
      </c>
      <c r="E915" s="236" t="s">
        <v>146</v>
      </c>
      <c r="F915" s="236" t="s">
        <v>254</v>
      </c>
      <c r="G915" s="236" t="s">
        <v>592</v>
      </c>
      <c r="H915" s="236" t="s">
        <v>593</v>
      </c>
      <c r="I915" s="236" t="s">
        <v>602</v>
      </c>
      <c r="J915" s="236" t="s">
        <v>602</v>
      </c>
      <c r="K915" s="236" t="s">
        <v>603</v>
      </c>
      <c r="L915" s="236" t="s">
        <v>604</v>
      </c>
      <c r="M915" s="236" t="s">
        <v>138</v>
      </c>
      <c r="N915" s="246" t="e">
        <f>O914*$N$1202</f>
        <v>#REF!</v>
      </c>
      <c r="O915" s="240">
        <v>0</v>
      </c>
      <c r="P915" s="235" t="s">
        <v>277</v>
      </c>
      <c r="Q915" s="236" t="s">
        <v>278</v>
      </c>
    </row>
    <row r="916" spans="2:17" x14ac:dyDescent="0.2">
      <c r="B916" s="236"/>
      <c r="C916" s="236" t="s">
        <v>135</v>
      </c>
      <c r="D916" s="241" t="s">
        <v>753</v>
      </c>
      <c r="E916" s="236" t="s">
        <v>146</v>
      </c>
      <c r="F916" s="236" t="s">
        <v>254</v>
      </c>
      <c r="G916" s="236" t="s">
        <v>592</v>
      </c>
      <c r="H916" s="236" t="s">
        <v>593</v>
      </c>
      <c r="I916" s="236" t="s">
        <v>602</v>
      </c>
      <c r="J916" s="236" t="s">
        <v>602</v>
      </c>
      <c r="K916" s="236" t="s">
        <v>603</v>
      </c>
      <c r="L916" s="236" t="s">
        <v>604</v>
      </c>
      <c r="M916" s="236" t="s">
        <v>138</v>
      </c>
      <c r="N916" s="245"/>
      <c r="O916" s="240">
        <v>0.2944</v>
      </c>
      <c r="P916" s="235" t="s">
        <v>277</v>
      </c>
      <c r="Q916" s="236" t="s">
        <v>278</v>
      </c>
    </row>
    <row r="917" spans="2:17" x14ac:dyDescent="0.2">
      <c r="B917" s="236"/>
      <c r="C917" s="236" t="s">
        <v>135</v>
      </c>
      <c r="D917" s="241" t="s">
        <v>754</v>
      </c>
      <c r="E917" s="236" t="s">
        <v>146</v>
      </c>
      <c r="F917" s="236" t="s">
        <v>254</v>
      </c>
      <c r="G917" s="236" t="s">
        <v>592</v>
      </c>
      <c r="H917" s="236" t="s">
        <v>593</v>
      </c>
      <c r="I917" s="236" t="s">
        <v>602</v>
      </c>
      <c r="J917" s="236" t="s">
        <v>602</v>
      </c>
      <c r="K917" s="236" t="s">
        <v>603</v>
      </c>
      <c r="L917" s="236" t="s">
        <v>604</v>
      </c>
      <c r="M917" s="236" t="s">
        <v>138</v>
      </c>
      <c r="N917" s="245"/>
      <c r="O917" s="240">
        <v>0</v>
      </c>
      <c r="P917" s="235" t="s">
        <v>277</v>
      </c>
      <c r="Q917" s="236" t="s">
        <v>278</v>
      </c>
    </row>
    <row r="918" spans="2:17" x14ac:dyDescent="0.2">
      <c r="B918" s="236"/>
      <c r="C918" s="236" t="s">
        <v>135</v>
      </c>
      <c r="D918" s="241" t="s">
        <v>755</v>
      </c>
      <c r="E918" s="236" t="s">
        <v>146</v>
      </c>
      <c r="F918" s="236" t="s">
        <v>254</v>
      </c>
      <c r="G918" s="236" t="s">
        <v>592</v>
      </c>
      <c r="H918" s="236" t="s">
        <v>593</v>
      </c>
      <c r="I918" s="236" t="s">
        <v>602</v>
      </c>
      <c r="J918" s="236" t="s">
        <v>602</v>
      </c>
      <c r="K918" s="236" t="s">
        <v>603</v>
      </c>
      <c r="L918" s="236" t="s">
        <v>604</v>
      </c>
      <c r="M918" s="236"/>
      <c r="N918" s="245"/>
      <c r="O918" s="240">
        <v>5.1000000000000004E-3</v>
      </c>
      <c r="P918" s="235" t="s">
        <v>277</v>
      </c>
      <c r="Q918" s="236" t="s">
        <v>278</v>
      </c>
    </row>
    <row r="919" spans="2:17" x14ac:dyDescent="0.2">
      <c r="B919" s="236"/>
      <c r="C919" s="236" t="s">
        <v>135</v>
      </c>
      <c r="D919" s="241" t="s">
        <v>756</v>
      </c>
      <c r="E919" s="236" t="s">
        <v>146</v>
      </c>
      <c r="F919" s="236" t="s">
        <v>254</v>
      </c>
      <c r="G919" s="236" t="s">
        <v>592</v>
      </c>
      <c r="H919" s="236" t="s">
        <v>593</v>
      </c>
      <c r="I919" s="236" t="s">
        <v>602</v>
      </c>
      <c r="J919" s="236" t="s">
        <v>602</v>
      </c>
      <c r="K919" s="236" t="s">
        <v>603</v>
      </c>
      <c r="L919" s="236" t="s">
        <v>604</v>
      </c>
      <c r="M919" s="236"/>
      <c r="N919" s="245"/>
      <c r="O919" s="240">
        <v>2.41E-2</v>
      </c>
      <c r="P919" s="235" t="s">
        <v>277</v>
      </c>
      <c r="Q919" s="236" t="s">
        <v>278</v>
      </c>
    </row>
    <row r="920" spans="2:17" x14ac:dyDescent="0.2">
      <c r="B920" s="236"/>
      <c r="C920" s="236" t="s">
        <v>135</v>
      </c>
      <c r="D920" s="241" t="s">
        <v>757</v>
      </c>
      <c r="E920" s="236" t="s">
        <v>146</v>
      </c>
      <c r="F920" s="236" t="s">
        <v>254</v>
      </c>
      <c r="G920" s="236" t="s">
        <v>592</v>
      </c>
      <c r="H920" s="236" t="s">
        <v>593</v>
      </c>
      <c r="I920" s="236" t="s">
        <v>602</v>
      </c>
      <c r="J920" s="236" t="s">
        <v>602</v>
      </c>
      <c r="K920" s="236" t="s">
        <v>603</v>
      </c>
      <c r="L920" s="236" t="s">
        <v>604</v>
      </c>
      <c r="M920" s="236"/>
      <c r="N920" s="245"/>
      <c r="O920" s="240">
        <v>0</v>
      </c>
      <c r="P920" s="235" t="s">
        <v>277</v>
      </c>
      <c r="Q920" s="236" t="s">
        <v>278</v>
      </c>
    </row>
    <row r="921" spans="2:17" x14ac:dyDescent="0.2">
      <c r="B921" s="236"/>
      <c r="C921" s="236" t="s">
        <v>135</v>
      </c>
      <c r="D921" s="241" t="s">
        <v>758</v>
      </c>
      <c r="E921" s="236" t="s">
        <v>146</v>
      </c>
      <c r="F921" s="236" t="s">
        <v>254</v>
      </c>
      <c r="G921" s="236" t="s">
        <v>592</v>
      </c>
      <c r="H921" s="236" t="s">
        <v>593</v>
      </c>
      <c r="I921" s="236" t="s">
        <v>602</v>
      </c>
      <c r="J921" s="236" t="s">
        <v>602</v>
      </c>
      <c r="K921" s="236" t="s">
        <v>603</v>
      </c>
      <c r="L921" s="236" t="s">
        <v>604</v>
      </c>
      <c r="M921" s="236"/>
      <c r="N921" s="245"/>
      <c r="O921" s="240">
        <v>0</v>
      </c>
      <c r="P921" s="235" t="s">
        <v>277</v>
      </c>
      <c r="Q921" s="236" t="s">
        <v>278</v>
      </c>
    </row>
    <row r="922" spans="2:17" x14ac:dyDescent="0.2">
      <c r="B922" s="236">
        <v>140</v>
      </c>
      <c r="C922" s="236" t="s">
        <v>135</v>
      </c>
      <c r="D922" s="238" t="s">
        <v>752</v>
      </c>
      <c r="E922" s="236" t="s">
        <v>146</v>
      </c>
      <c r="F922" s="236" t="s">
        <v>254</v>
      </c>
      <c r="G922" s="236" t="s">
        <v>592</v>
      </c>
      <c r="H922" s="236" t="s">
        <v>593</v>
      </c>
      <c r="I922" s="236" t="s">
        <v>605</v>
      </c>
      <c r="J922" s="236" t="s">
        <v>605</v>
      </c>
      <c r="K922" s="236" t="s">
        <v>606</v>
      </c>
      <c r="L922" s="236" t="s">
        <v>583</v>
      </c>
      <c r="M922" s="236" t="s">
        <v>138</v>
      </c>
      <c r="N922" s="246" t="e">
        <f>O920*$N$1202</f>
        <v>#REF!</v>
      </c>
      <c r="O922" s="240">
        <v>0</v>
      </c>
      <c r="P922" s="235" t="s">
        <v>277</v>
      </c>
      <c r="Q922" s="236" t="s">
        <v>278</v>
      </c>
    </row>
    <row r="923" spans="2:17" x14ac:dyDescent="0.2">
      <c r="B923" s="236"/>
      <c r="C923" s="236" t="s">
        <v>135</v>
      </c>
      <c r="D923" s="241" t="s">
        <v>753</v>
      </c>
      <c r="E923" s="236" t="s">
        <v>146</v>
      </c>
      <c r="F923" s="236" t="s">
        <v>254</v>
      </c>
      <c r="G923" s="236" t="s">
        <v>592</v>
      </c>
      <c r="H923" s="236" t="s">
        <v>593</v>
      </c>
      <c r="I923" s="236" t="s">
        <v>605</v>
      </c>
      <c r="J923" s="236" t="s">
        <v>605</v>
      </c>
      <c r="K923" s="236" t="s">
        <v>606</v>
      </c>
      <c r="L923" s="236" t="s">
        <v>583</v>
      </c>
      <c r="M923" s="236" t="s">
        <v>138</v>
      </c>
      <c r="N923" s="245"/>
      <c r="O923" s="240">
        <v>0.122</v>
      </c>
      <c r="P923" s="235" t="s">
        <v>277</v>
      </c>
      <c r="Q923" s="236" t="s">
        <v>278</v>
      </c>
    </row>
    <row r="924" spans="2:17" x14ac:dyDescent="0.2">
      <c r="B924" s="236"/>
      <c r="C924" s="236" t="s">
        <v>135</v>
      </c>
      <c r="D924" s="241" t="s">
        <v>754</v>
      </c>
      <c r="E924" s="236" t="s">
        <v>146</v>
      </c>
      <c r="F924" s="236" t="s">
        <v>254</v>
      </c>
      <c r="G924" s="236" t="s">
        <v>592</v>
      </c>
      <c r="H924" s="236" t="s">
        <v>593</v>
      </c>
      <c r="I924" s="236" t="s">
        <v>605</v>
      </c>
      <c r="J924" s="236" t="s">
        <v>605</v>
      </c>
      <c r="K924" s="236" t="s">
        <v>606</v>
      </c>
      <c r="L924" s="236" t="s">
        <v>583</v>
      </c>
      <c r="M924" s="236" t="s">
        <v>138</v>
      </c>
      <c r="N924" s="245"/>
      <c r="O924" s="240">
        <v>0</v>
      </c>
      <c r="P924" s="235" t="s">
        <v>277</v>
      </c>
      <c r="Q924" s="236" t="s">
        <v>278</v>
      </c>
    </row>
    <row r="925" spans="2:17" x14ac:dyDescent="0.2">
      <c r="B925" s="236"/>
      <c r="C925" s="236" t="s">
        <v>135</v>
      </c>
      <c r="D925" s="241" t="s">
        <v>755</v>
      </c>
      <c r="E925" s="236" t="s">
        <v>146</v>
      </c>
      <c r="F925" s="236" t="s">
        <v>254</v>
      </c>
      <c r="G925" s="236" t="s">
        <v>592</v>
      </c>
      <c r="H925" s="236" t="s">
        <v>593</v>
      </c>
      <c r="I925" s="236" t="s">
        <v>605</v>
      </c>
      <c r="J925" s="236" t="s">
        <v>605</v>
      </c>
      <c r="K925" s="236" t="s">
        <v>606</v>
      </c>
      <c r="L925" s="236" t="s">
        <v>583</v>
      </c>
      <c r="M925" s="236" t="s">
        <v>138</v>
      </c>
      <c r="N925" s="245"/>
      <c r="O925" s="240">
        <v>0</v>
      </c>
      <c r="P925" s="235" t="s">
        <v>277</v>
      </c>
      <c r="Q925" s="236" t="s">
        <v>278</v>
      </c>
    </row>
    <row r="926" spans="2:17" x14ac:dyDescent="0.2">
      <c r="B926" s="236"/>
      <c r="C926" s="236" t="s">
        <v>135</v>
      </c>
      <c r="D926" s="241" t="s">
        <v>756</v>
      </c>
      <c r="E926" s="236" t="s">
        <v>146</v>
      </c>
      <c r="F926" s="236" t="s">
        <v>254</v>
      </c>
      <c r="G926" s="236" t="s">
        <v>592</v>
      </c>
      <c r="H926" s="236" t="s">
        <v>593</v>
      </c>
      <c r="I926" s="236" t="s">
        <v>605</v>
      </c>
      <c r="J926" s="236" t="s">
        <v>605</v>
      </c>
      <c r="K926" s="236" t="s">
        <v>606</v>
      </c>
      <c r="L926" s="236" t="s">
        <v>583</v>
      </c>
      <c r="M926" s="236" t="s">
        <v>138</v>
      </c>
      <c r="N926" s="245"/>
      <c r="O926" s="240">
        <v>6.3500000000000001E-2</v>
      </c>
      <c r="P926" s="235" t="s">
        <v>277</v>
      </c>
      <c r="Q926" s="236" t="s">
        <v>278</v>
      </c>
    </row>
    <row r="927" spans="2:17" x14ac:dyDescent="0.2">
      <c r="B927" s="236"/>
      <c r="C927" s="236" t="s">
        <v>135</v>
      </c>
      <c r="D927" s="241" t="s">
        <v>757</v>
      </c>
      <c r="E927" s="236" t="s">
        <v>146</v>
      </c>
      <c r="F927" s="236" t="s">
        <v>254</v>
      </c>
      <c r="G927" s="236" t="s">
        <v>592</v>
      </c>
      <c r="H927" s="236" t="s">
        <v>593</v>
      </c>
      <c r="I927" s="236" t="s">
        <v>605</v>
      </c>
      <c r="J927" s="236" t="s">
        <v>605</v>
      </c>
      <c r="K927" s="236" t="s">
        <v>606</v>
      </c>
      <c r="L927" s="236" t="s">
        <v>583</v>
      </c>
      <c r="M927" s="236" t="s">
        <v>138</v>
      </c>
      <c r="N927" s="245"/>
      <c r="O927" s="240">
        <v>9.1000000000000004E-3</v>
      </c>
      <c r="P927" s="235" t="s">
        <v>277</v>
      </c>
      <c r="Q927" s="236" t="s">
        <v>278</v>
      </c>
    </row>
    <row r="928" spans="2:17" x14ac:dyDescent="0.2">
      <c r="B928" s="236"/>
      <c r="C928" s="236" t="s">
        <v>135</v>
      </c>
      <c r="D928" s="241" t="s">
        <v>758</v>
      </c>
      <c r="E928" s="236" t="s">
        <v>146</v>
      </c>
      <c r="F928" s="236" t="s">
        <v>254</v>
      </c>
      <c r="G928" s="236" t="s">
        <v>592</v>
      </c>
      <c r="H928" s="236" t="s">
        <v>593</v>
      </c>
      <c r="I928" s="236" t="s">
        <v>605</v>
      </c>
      <c r="J928" s="236" t="s">
        <v>605</v>
      </c>
      <c r="K928" s="236" t="s">
        <v>606</v>
      </c>
      <c r="L928" s="236" t="s">
        <v>583</v>
      </c>
      <c r="M928" s="236" t="s">
        <v>138</v>
      </c>
      <c r="N928" s="246"/>
      <c r="O928" s="240">
        <v>0</v>
      </c>
      <c r="P928" s="235" t="s">
        <v>277</v>
      </c>
      <c r="Q928" s="236" t="s">
        <v>278</v>
      </c>
    </row>
    <row r="929" spans="2:17" x14ac:dyDescent="0.2">
      <c r="B929" s="236">
        <v>141</v>
      </c>
      <c r="C929" s="236" t="s">
        <v>135</v>
      </c>
      <c r="D929" s="238" t="s">
        <v>752</v>
      </c>
      <c r="E929" s="236" t="s">
        <v>146</v>
      </c>
      <c r="F929" s="236" t="s">
        <v>254</v>
      </c>
      <c r="G929" s="236" t="s">
        <v>592</v>
      </c>
      <c r="H929" s="236" t="s">
        <v>593</v>
      </c>
      <c r="I929" s="236" t="s">
        <v>607</v>
      </c>
      <c r="J929" s="236" t="s">
        <v>607</v>
      </c>
      <c r="K929" s="236" t="s">
        <v>608</v>
      </c>
      <c r="L929" s="236" t="s">
        <v>583</v>
      </c>
      <c r="M929" s="236" t="s">
        <v>138</v>
      </c>
      <c r="N929" s="246" t="e">
        <f>O926*$N$1202</f>
        <v>#REF!</v>
      </c>
      <c r="O929" s="240">
        <v>0</v>
      </c>
      <c r="P929" s="235" t="s">
        <v>277</v>
      </c>
      <c r="Q929" s="236" t="s">
        <v>278</v>
      </c>
    </row>
    <row r="930" spans="2:17" x14ac:dyDescent="0.2">
      <c r="B930" s="236"/>
      <c r="C930" s="236" t="s">
        <v>135</v>
      </c>
      <c r="D930" s="241" t="s">
        <v>753</v>
      </c>
      <c r="E930" s="236" t="s">
        <v>146</v>
      </c>
      <c r="F930" s="236" t="s">
        <v>254</v>
      </c>
      <c r="G930" s="236" t="s">
        <v>592</v>
      </c>
      <c r="H930" s="236" t="s">
        <v>593</v>
      </c>
      <c r="I930" s="236" t="s">
        <v>607</v>
      </c>
      <c r="J930" s="236" t="s">
        <v>607</v>
      </c>
      <c r="K930" s="236" t="s">
        <v>608</v>
      </c>
      <c r="L930" s="236" t="s">
        <v>583</v>
      </c>
      <c r="M930" s="236" t="s">
        <v>138</v>
      </c>
      <c r="N930" s="245"/>
      <c r="O930" s="240">
        <v>2.5600000000000001E-2</v>
      </c>
      <c r="P930" s="235" t="s">
        <v>277</v>
      </c>
      <c r="Q930" s="236" t="s">
        <v>278</v>
      </c>
    </row>
    <row r="931" spans="2:17" x14ac:dyDescent="0.2">
      <c r="B931" s="236"/>
      <c r="C931" s="236" t="s">
        <v>135</v>
      </c>
      <c r="D931" s="241" t="s">
        <v>754</v>
      </c>
      <c r="E931" s="236" t="s">
        <v>146</v>
      </c>
      <c r="F931" s="236" t="s">
        <v>254</v>
      </c>
      <c r="G931" s="236" t="s">
        <v>592</v>
      </c>
      <c r="H931" s="236" t="s">
        <v>593</v>
      </c>
      <c r="I931" s="236" t="s">
        <v>607</v>
      </c>
      <c r="J931" s="236" t="s">
        <v>607</v>
      </c>
      <c r="K931" s="236" t="s">
        <v>608</v>
      </c>
      <c r="L931" s="236" t="s">
        <v>583</v>
      </c>
      <c r="M931" s="236" t="s">
        <v>138</v>
      </c>
      <c r="N931" s="245"/>
      <c r="O931" s="240">
        <v>0</v>
      </c>
      <c r="P931" s="235" t="s">
        <v>277</v>
      </c>
      <c r="Q931" s="236" t="s">
        <v>278</v>
      </c>
    </row>
    <row r="932" spans="2:17" x14ac:dyDescent="0.2">
      <c r="B932" s="236"/>
      <c r="C932" s="236" t="s">
        <v>135</v>
      </c>
      <c r="D932" s="241" t="s">
        <v>755</v>
      </c>
      <c r="E932" s="236" t="s">
        <v>146</v>
      </c>
      <c r="F932" s="236" t="s">
        <v>254</v>
      </c>
      <c r="G932" s="236" t="s">
        <v>592</v>
      </c>
      <c r="H932" s="236" t="s">
        <v>593</v>
      </c>
      <c r="I932" s="236" t="s">
        <v>607</v>
      </c>
      <c r="J932" s="236" t="s">
        <v>607</v>
      </c>
      <c r="K932" s="236" t="s">
        <v>608</v>
      </c>
      <c r="L932" s="236" t="s">
        <v>583</v>
      </c>
      <c r="M932" s="236" t="s">
        <v>138</v>
      </c>
      <c r="N932" s="245"/>
      <c r="O932" s="240">
        <v>2.0000000000000001E-4</v>
      </c>
      <c r="P932" s="235" t="s">
        <v>277</v>
      </c>
      <c r="Q932" s="236" t="s">
        <v>278</v>
      </c>
    </row>
    <row r="933" spans="2:17" x14ac:dyDescent="0.2">
      <c r="B933" s="236"/>
      <c r="C933" s="236" t="s">
        <v>135</v>
      </c>
      <c r="D933" s="241" t="s">
        <v>756</v>
      </c>
      <c r="E933" s="236" t="s">
        <v>146</v>
      </c>
      <c r="F933" s="236" t="s">
        <v>254</v>
      </c>
      <c r="G933" s="236" t="s">
        <v>592</v>
      </c>
      <c r="H933" s="236" t="s">
        <v>593</v>
      </c>
      <c r="I933" s="236" t="s">
        <v>607</v>
      </c>
      <c r="J933" s="236" t="s">
        <v>607</v>
      </c>
      <c r="K933" s="236" t="s">
        <v>608</v>
      </c>
      <c r="L933" s="236" t="s">
        <v>583</v>
      </c>
      <c r="M933" s="236" t="s">
        <v>138</v>
      </c>
      <c r="N933" s="245"/>
      <c r="O933" s="240">
        <v>0</v>
      </c>
      <c r="P933" s="235" t="s">
        <v>277</v>
      </c>
      <c r="Q933" s="236" t="s">
        <v>278</v>
      </c>
    </row>
    <row r="934" spans="2:17" x14ac:dyDescent="0.2">
      <c r="B934" s="236"/>
      <c r="C934" s="236" t="s">
        <v>135</v>
      </c>
      <c r="D934" s="241" t="s">
        <v>757</v>
      </c>
      <c r="E934" s="236" t="s">
        <v>146</v>
      </c>
      <c r="F934" s="236" t="s">
        <v>254</v>
      </c>
      <c r="G934" s="236" t="s">
        <v>592</v>
      </c>
      <c r="H934" s="236" t="s">
        <v>593</v>
      </c>
      <c r="I934" s="236" t="s">
        <v>607</v>
      </c>
      <c r="J934" s="236" t="s">
        <v>607</v>
      </c>
      <c r="K934" s="236" t="s">
        <v>608</v>
      </c>
      <c r="L934" s="236" t="s">
        <v>583</v>
      </c>
      <c r="M934" s="236" t="s">
        <v>138</v>
      </c>
      <c r="N934" s="245"/>
      <c r="O934" s="240">
        <v>0</v>
      </c>
      <c r="P934" s="235" t="s">
        <v>277</v>
      </c>
      <c r="Q934" s="236" t="s">
        <v>278</v>
      </c>
    </row>
    <row r="935" spans="2:17" x14ac:dyDescent="0.2">
      <c r="B935" s="236"/>
      <c r="C935" s="236" t="s">
        <v>135</v>
      </c>
      <c r="D935" s="241" t="s">
        <v>758</v>
      </c>
      <c r="E935" s="236" t="s">
        <v>146</v>
      </c>
      <c r="F935" s="236" t="s">
        <v>254</v>
      </c>
      <c r="G935" s="236" t="s">
        <v>592</v>
      </c>
      <c r="H935" s="236" t="s">
        <v>593</v>
      </c>
      <c r="I935" s="236" t="s">
        <v>607</v>
      </c>
      <c r="J935" s="236" t="s">
        <v>607</v>
      </c>
      <c r="K935" s="236" t="s">
        <v>608</v>
      </c>
      <c r="L935" s="236" t="s">
        <v>583</v>
      </c>
      <c r="M935" s="236" t="s">
        <v>138</v>
      </c>
      <c r="N935" s="246"/>
      <c r="O935" s="240">
        <v>0</v>
      </c>
      <c r="P935" s="235" t="s">
        <v>277</v>
      </c>
      <c r="Q935" s="236" t="s">
        <v>278</v>
      </c>
    </row>
    <row r="936" spans="2:17" x14ac:dyDescent="0.2">
      <c r="B936" s="236">
        <v>142</v>
      </c>
      <c r="C936" s="236" t="s">
        <v>135</v>
      </c>
      <c r="D936" s="238" t="s">
        <v>752</v>
      </c>
      <c r="E936" s="236" t="s">
        <v>146</v>
      </c>
      <c r="F936" s="236" t="s">
        <v>254</v>
      </c>
      <c r="G936" s="236" t="s">
        <v>609</v>
      </c>
      <c r="H936" s="236" t="s">
        <v>610</v>
      </c>
      <c r="I936" s="236" t="s">
        <v>609</v>
      </c>
      <c r="J936" s="236" t="s">
        <v>609</v>
      </c>
      <c r="K936" s="236" t="s">
        <v>611</v>
      </c>
      <c r="L936" s="236" t="s">
        <v>588</v>
      </c>
      <c r="M936" s="236" t="s">
        <v>138</v>
      </c>
      <c r="N936" s="246" t="e">
        <f>O932*$N$1202</f>
        <v>#REF!</v>
      </c>
      <c r="O936" s="240">
        <v>0</v>
      </c>
      <c r="P936" s="235" t="s">
        <v>277</v>
      </c>
      <c r="Q936" s="236" t="s">
        <v>278</v>
      </c>
    </row>
    <row r="937" spans="2:17" x14ac:dyDescent="0.2">
      <c r="B937" s="236"/>
      <c r="C937" s="236" t="s">
        <v>135</v>
      </c>
      <c r="D937" s="241" t="s">
        <v>753</v>
      </c>
      <c r="E937" s="236" t="s">
        <v>146</v>
      </c>
      <c r="F937" s="236" t="s">
        <v>254</v>
      </c>
      <c r="G937" s="236" t="s">
        <v>609</v>
      </c>
      <c r="H937" s="236" t="s">
        <v>610</v>
      </c>
      <c r="I937" s="236" t="s">
        <v>609</v>
      </c>
      <c r="J937" s="236" t="s">
        <v>609</v>
      </c>
      <c r="K937" s="236" t="s">
        <v>611</v>
      </c>
      <c r="L937" s="236" t="s">
        <v>588</v>
      </c>
      <c r="M937" s="236" t="s">
        <v>138</v>
      </c>
      <c r="N937" s="245"/>
      <c r="O937" s="240">
        <v>0</v>
      </c>
      <c r="P937" s="235" t="s">
        <v>277</v>
      </c>
      <c r="Q937" s="236" t="s">
        <v>278</v>
      </c>
    </row>
    <row r="938" spans="2:17" x14ac:dyDescent="0.2">
      <c r="B938" s="236"/>
      <c r="C938" s="236" t="s">
        <v>135</v>
      </c>
      <c r="D938" s="241" t="s">
        <v>754</v>
      </c>
      <c r="E938" s="236" t="s">
        <v>146</v>
      </c>
      <c r="F938" s="236" t="s">
        <v>254</v>
      </c>
      <c r="G938" s="236" t="s">
        <v>609</v>
      </c>
      <c r="H938" s="236" t="s">
        <v>610</v>
      </c>
      <c r="I938" s="236" t="s">
        <v>609</v>
      </c>
      <c r="J938" s="236" t="s">
        <v>609</v>
      </c>
      <c r="K938" s="236" t="s">
        <v>611</v>
      </c>
      <c r="L938" s="236" t="s">
        <v>588</v>
      </c>
      <c r="M938" s="236" t="s">
        <v>138</v>
      </c>
      <c r="N938" s="245"/>
      <c r="O938" s="240">
        <v>0</v>
      </c>
      <c r="P938" s="235" t="s">
        <v>277</v>
      </c>
      <c r="Q938" s="236" t="s">
        <v>278</v>
      </c>
    </row>
    <row r="939" spans="2:17" x14ac:dyDescent="0.2">
      <c r="B939" s="236"/>
      <c r="C939" s="236" t="s">
        <v>135</v>
      </c>
      <c r="D939" s="241" t="s">
        <v>755</v>
      </c>
      <c r="E939" s="236" t="s">
        <v>146</v>
      </c>
      <c r="F939" s="236" t="s">
        <v>254</v>
      </c>
      <c r="G939" s="236" t="s">
        <v>609</v>
      </c>
      <c r="H939" s="236" t="s">
        <v>610</v>
      </c>
      <c r="I939" s="236" t="s">
        <v>609</v>
      </c>
      <c r="J939" s="236" t="s">
        <v>609</v>
      </c>
      <c r="K939" s="236" t="s">
        <v>611</v>
      </c>
      <c r="L939" s="236" t="s">
        <v>588</v>
      </c>
      <c r="M939" s="236" t="s">
        <v>138</v>
      </c>
      <c r="N939" s="245"/>
      <c r="O939" s="240">
        <v>2E-3</v>
      </c>
      <c r="P939" s="235" t="s">
        <v>277</v>
      </c>
      <c r="Q939" s="236" t="s">
        <v>278</v>
      </c>
    </row>
    <row r="940" spans="2:17" x14ac:dyDescent="0.2">
      <c r="B940" s="236"/>
      <c r="C940" s="236" t="s">
        <v>135</v>
      </c>
      <c r="D940" s="241" t="s">
        <v>756</v>
      </c>
      <c r="E940" s="236" t="s">
        <v>146</v>
      </c>
      <c r="F940" s="236" t="s">
        <v>254</v>
      </c>
      <c r="G940" s="236" t="s">
        <v>609</v>
      </c>
      <c r="H940" s="236" t="s">
        <v>610</v>
      </c>
      <c r="I940" s="236" t="s">
        <v>609</v>
      </c>
      <c r="J940" s="236" t="s">
        <v>609</v>
      </c>
      <c r="K940" s="236" t="s">
        <v>611</v>
      </c>
      <c r="L940" s="236" t="s">
        <v>588</v>
      </c>
      <c r="M940" s="236" t="s">
        <v>138</v>
      </c>
      <c r="N940" s="245"/>
      <c r="O940" s="240">
        <v>0</v>
      </c>
      <c r="P940" s="235" t="s">
        <v>277</v>
      </c>
      <c r="Q940" s="236" t="s">
        <v>278</v>
      </c>
    </row>
    <row r="941" spans="2:17" x14ac:dyDescent="0.2">
      <c r="B941" s="236"/>
      <c r="C941" s="236" t="s">
        <v>135</v>
      </c>
      <c r="D941" s="241" t="s">
        <v>757</v>
      </c>
      <c r="E941" s="236" t="s">
        <v>146</v>
      </c>
      <c r="F941" s="236" t="s">
        <v>254</v>
      </c>
      <c r="G941" s="236" t="s">
        <v>609</v>
      </c>
      <c r="H941" s="236" t="s">
        <v>610</v>
      </c>
      <c r="I941" s="236" t="s">
        <v>609</v>
      </c>
      <c r="J941" s="236" t="s">
        <v>609</v>
      </c>
      <c r="K941" s="236" t="s">
        <v>611</v>
      </c>
      <c r="L941" s="236" t="s">
        <v>588</v>
      </c>
      <c r="M941" s="236" t="s">
        <v>138</v>
      </c>
      <c r="N941" s="245"/>
      <c r="O941" s="240">
        <v>0</v>
      </c>
      <c r="P941" s="235" t="s">
        <v>277</v>
      </c>
      <c r="Q941" s="236" t="s">
        <v>278</v>
      </c>
    </row>
    <row r="942" spans="2:17" x14ac:dyDescent="0.2">
      <c r="B942" s="236"/>
      <c r="C942" s="236" t="s">
        <v>135</v>
      </c>
      <c r="D942" s="241" t="s">
        <v>758</v>
      </c>
      <c r="E942" s="236" t="s">
        <v>146</v>
      </c>
      <c r="F942" s="236" t="s">
        <v>254</v>
      </c>
      <c r="G942" s="236" t="s">
        <v>609</v>
      </c>
      <c r="H942" s="236" t="s">
        <v>610</v>
      </c>
      <c r="I942" s="236" t="s">
        <v>609</v>
      </c>
      <c r="J942" s="236" t="s">
        <v>609</v>
      </c>
      <c r="K942" s="236" t="s">
        <v>611</v>
      </c>
      <c r="L942" s="236" t="s">
        <v>588</v>
      </c>
      <c r="M942" s="236" t="s">
        <v>138</v>
      </c>
      <c r="N942" s="246"/>
      <c r="O942" s="240">
        <v>0</v>
      </c>
      <c r="P942" s="235" t="s">
        <v>277</v>
      </c>
      <c r="Q942" s="236" t="s">
        <v>278</v>
      </c>
    </row>
    <row r="943" spans="2:17" x14ac:dyDescent="0.2">
      <c r="B943" s="236">
        <v>143</v>
      </c>
      <c r="C943" s="236" t="s">
        <v>135</v>
      </c>
      <c r="D943" s="238" t="s">
        <v>752</v>
      </c>
      <c r="E943" s="236" t="s">
        <v>146</v>
      </c>
      <c r="F943" s="236" t="s">
        <v>254</v>
      </c>
      <c r="G943" s="236" t="s">
        <v>612</v>
      </c>
      <c r="H943" s="236" t="s">
        <v>346</v>
      </c>
      <c r="I943" s="236" t="s">
        <v>613</v>
      </c>
      <c r="J943" s="236" t="s">
        <v>613</v>
      </c>
      <c r="K943" s="236" t="s">
        <v>614</v>
      </c>
      <c r="L943" s="236" t="s">
        <v>596</v>
      </c>
      <c r="M943" s="236" t="s">
        <v>138</v>
      </c>
      <c r="N943" s="246" t="e">
        <f>O938*$N$1202</f>
        <v>#REF!</v>
      </c>
      <c r="O943" s="240">
        <v>0</v>
      </c>
      <c r="P943" s="235" t="s">
        <v>277</v>
      </c>
      <c r="Q943" s="236" t="s">
        <v>278</v>
      </c>
    </row>
    <row r="944" spans="2:17" x14ac:dyDescent="0.2">
      <c r="B944" s="236"/>
      <c r="C944" s="236" t="s">
        <v>135</v>
      </c>
      <c r="D944" s="241" t="s">
        <v>753</v>
      </c>
      <c r="E944" s="236" t="s">
        <v>146</v>
      </c>
      <c r="F944" s="236" t="s">
        <v>254</v>
      </c>
      <c r="G944" s="236" t="s">
        <v>612</v>
      </c>
      <c r="H944" s="236" t="s">
        <v>346</v>
      </c>
      <c r="I944" s="236" t="s">
        <v>613</v>
      </c>
      <c r="J944" s="236" t="s">
        <v>613</v>
      </c>
      <c r="K944" s="236" t="s">
        <v>614</v>
      </c>
      <c r="L944" s="236" t="s">
        <v>596</v>
      </c>
      <c r="M944" s="236" t="s">
        <v>138</v>
      </c>
      <c r="N944" s="245"/>
      <c r="O944" s="240">
        <v>0</v>
      </c>
      <c r="P944" s="235" t="s">
        <v>277</v>
      </c>
      <c r="Q944" s="236" t="s">
        <v>278</v>
      </c>
    </row>
    <row r="945" spans="2:17" x14ac:dyDescent="0.2">
      <c r="B945" s="236"/>
      <c r="C945" s="236" t="s">
        <v>135</v>
      </c>
      <c r="D945" s="241" t="s">
        <v>754</v>
      </c>
      <c r="E945" s="236" t="s">
        <v>146</v>
      </c>
      <c r="F945" s="236" t="s">
        <v>254</v>
      </c>
      <c r="G945" s="236" t="s">
        <v>612</v>
      </c>
      <c r="H945" s="236" t="s">
        <v>346</v>
      </c>
      <c r="I945" s="236" t="s">
        <v>613</v>
      </c>
      <c r="J945" s="236" t="s">
        <v>613</v>
      </c>
      <c r="K945" s="236" t="s">
        <v>614</v>
      </c>
      <c r="L945" s="236" t="s">
        <v>596</v>
      </c>
      <c r="M945" s="236" t="s">
        <v>138</v>
      </c>
      <c r="N945" s="245"/>
      <c r="O945" s="240">
        <v>0</v>
      </c>
      <c r="P945" s="235" t="s">
        <v>277</v>
      </c>
      <c r="Q945" s="236" t="s">
        <v>278</v>
      </c>
    </row>
    <row r="946" spans="2:17" x14ac:dyDescent="0.2">
      <c r="B946" s="236"/>
      <c r="C946" s="236" t="s">
        <v>135</v>
      </c>
      <c r="D946" s="241" t="s">
        <v>755</v>
      </c>
      <c r="E946" s="236" t="s">
        <v>146</v>
      </c>
      <c r="F946" s="236" t="s">
        <v>254</v>
      </c>
      <c r="G946" s="236" t="s">
        <v>612</v>
      </c>
      <c r="H946" s="236" t="s">
        <v>346</v>
      </c>
      <c r="I946" s="236" t="s">
        <v>613</v>
      </c>
      <c r="J946" s="236" t="s">
        <v>613</v>
      </c>
      <c r="K946" s="236" t="s">
        <v>614</v>
      </c>
      <c r="L946" s="236" t="s">
        <v>596</v>
      </c>
      <c r="M946" s="236" t="s">
        <v>138</v>
      </c>
      <c r="N946" s="245"/>
      <c r="O946" s="240">
        <v>0</v>
      </c>
      <c r="P946" s="235" t="s">
        <v>277</v>
      </c>
      <c r="Q946" s="236" t="s">
        <v>278</v>
      </c>
    </row>
    <row r="947" spans="2:17" x14ac:dyDescent="0.2">
      <c r="B947" s="236"/>
      <c r="C947" s="236" t="s">
        <v>135</v>
      </c>
      <c r="D947" s="241" t="s">
        <v>756</v>
      </c>
      <c r="E947" s="236" t="s">
        <v>146</v>
      </c>
      <c r="F947" s="236" t="s">
        <v>254</v>
      </c>
      <c r="G947" s="236" t="s">
        <v>612</v>
      </c>
      <c r="H947" s="236" t="s">
        <v>346</v>
      </c>
      <c r="I947" s="236" t="s">
        <v>613</v>
      </c>
      <c r="J947" s="236" t="s">
        <v>613</v>
      </c>
      <c r="K947" s="236" t="s">
        <v>614</v>
      </c>
      <c r="L947" s="236" t="s">
        <v>596</v>
      </c>
      <c r="M947" s="236" t="s">
        <v>138</v>
      </c>
      <c r="N947" s="245"/>
      <c r="O947" s="240">
        <v>0</v>
      </c>
      <c r="P947" s="235" t="s">
        <v>277</v>
      </c>
      <c r="Q947" s="236" t="s">
        <v>278</v>
      </c>
    </row>
    <row r="948" spans="2:17" x14ac:dyDescent="0.2">
      <c r="B948" s="236"/>
      <c r="C948" s="236" t="s">
        <v>135</v>
      </c>
      <c r="D948" s="241" t="s">
        <v>757</v>
      </c>
      <c r="E948" s="236" t="s">
        <v>146</v>
      </c>
      <c r="F948" s="236" t="s">
        <v>254</v>
      </c>
      <c r="G948" s="236" t="s">
        <v>612</v>
      </c>
      <c r="H948" s="236" t="s">
        <v>346</v>
      </c>
      <c r="I948" s="236" t="s">
        <v>613</v>
      </c>
      <c r="J948" s="236" t="s">
        <v>613</v>
      </c>
      <c r="K948" s="236" t="s">
        <v>614</v>
      </c>
      <c r="L948" s="236" t="s">
        <v>596</v>
      </c>
      <c r="M948" s="236" t="s">
        <v>138</v>
      </c>
      <c r="N948" s="245"/>
      <c r="O948" s="240">
        <v>0</v>
      </c>
      <c r="P948" s="235" t="s">
        <v>277</v>
      </c>
      <c r="Q948" s="236" t="s">
        <v>278</v>
      </c>
    </row>
    <row r="949" spans="2:17" x14ac:dyDescent="0.2">
      <c r="B949" s="236"/>
      <c r="C949" s="236" t="s">
        <v>135</v>
      </c>
      <c r="D949" s="241" t="s">
        <v>758</v>
      </c>
      <c r="E949" s="236" t="s">
        <v>146</v>
      </c>
      <c r="F949" s="236" t="s">
        <v>254</v>
      </c>
      <c r="G949" s="236" t="s">
        <v>612</v>
      </c>
      <c r="H949" s="236" t="s">
        <v>346</v>
      </c>
      <c r="I949" s="236" t="s">
        <v>613</v>
      </c>
      <c r="J949" s="236" t="s">
        <v>613</v>
      </c>
      <c r="K949" s="236" t="s">
        <v>614</v>
      </c>
      <c r="L949" s="236" t="s">
        <v>596</v>
      </c>
      <c r="M949" s="236" t="s">
        <v>138</v>
      </c>
      <c r="N949" s="245"/>
      <c r="O949" s="240">
        <v>0</v>
      </c>
      <c r="P949" s="235" t="s">
        <v>277</v>
      </c>
      <c r="Q949" s="236" t="s">
        <v>278</v>
      </c>
    </row>
    <row r="950" spans="2:17" x14ac:dyDescent="0.2">
      <c r="B950" s="236">
        <v>144</v>
      </c>
      <c r="C950" s="236" t="s">
        <v>135</v>
      </c>
      <c r="D950" s="238" t="s">
        <v>752</v>
      </c>
      <c r="E950" s="236" t="s">
        <v>146</v>
      </c>
      <c r="F950" s="236" t="s">
        <v>254</v>
      </c>
      <c r="G950" s="236" t="s">
        <v>615</v>
      </c>
      <c r="H950" s="236" t="s">
        <v>346</v>
      </c>
      <c r="I950" s="236" t="s">
        <v>616</v>
      </c>
      <c r="J950" s="236" t="s">
        <v>616</v>
      </c>
      <c r="K950" s="236" t="s">
        <v>598</v>
      </c>
      <c r="L950" s="236" t="s">
        <v>583</v>
      </c>
      <c r="M950" s="236" t="s">
        <v>138</v>
      </c>
      <c r="N950" s="246" t="e">
        <f>O944*$N$1202</f>
        <v>#REF!</v>
      </c>
      <c r="O950" s="240">
        <v>8.0000000000000004E-4</v>
      </c>
      <c r="P950" s="235" t="s">
        <v>277</v>
      </c>
      <c r="Q950" s="236" t="s">
        <v>278</v>
      </c>
    </row>
    <row r="951" spans="2:17" x14ac:dyDescent="0.2">
      <c r="B951" s="236"/>
      <c r="C951" s="236" t="s">
        <v>135</v>
      </c>
      <c r="D951" s="241" t="s">
        <v>753</v>
      </c>
      <c r="E951" s="236" t="s">
        <v>146</v>
      </c>
      <c r="F951" s="236" t="s">
        <v>254</v>
      </c>
      <c r="G951" s="236" t="s">
        <v>615</v>
      </c>
      <c r="H951" s="236" t="s">
        <v>346</v>
      </c>
      <c r="I951" s="236" t="s">
        <v>616</v>
      </c>
      <c r="J951" s="236" t="s">
        <v>616</v>
      </c>
      <c r="K951" s="236" t="s">
        <v>598</v>
      </c>
      <c r="L951" s="236" t="s">
        <v>583</v>
      </c>
      <c r="M951" s="236" t="s">
        <v>138</v>
      </c>
      <c r="N951" s="245"/>
      <c r="O951" s="240">
        <v>1.6999999999999999E-3</v>
      </c>
      <c r="P951" s="235" t="s">
        <v>277</v>
      </c>
      <c r="Q951" s="236" t="s">
        <v>278</v>
      </c>
    </row>
    <row r="952" spans="2:17" x14ac:dyDescent="0.2">
      <c r="B952" s="236"/>
      <c r="C952" s="236" t="s">
        <v>135</v>
      </c>
      <c r="D952" s="241" t="s">
        <v>754</v>
      </c>
      <c r="E952" s="236" t="s">
        <v>146</v>
      </c>
      <c r="F952" s="236" t="s">
        <v>254</v>
      </c>
      <c r="G952" s="236" t="s">
        <v>615</v>
      </c>
      <c r="H952" s="236" t="s">
        <v>346</v>
      </c>
      <c r="I952" s="236" t="s">
        <v>616</v>
      </c>
      <c r="J952" s="236" t="s">
        <v>616</v>
      </c>
      <c r="K952" s="236" t="s">
        <v>598</v>
      </c>
      <c r="L952" s="236" t="s">
        <v>583</v>
      </c>
      <c r="M952" s="236" t="s">
        <v>138</v>
      </c>
      <c r="N952" s="245"/>
      <c r="O952" s="240">
        <v>0</v>
      </c>
      <c r="P952" s="235" t="s">
        <v>277</v>
      </c>
      <c r="Q952" s="236" t="s">
        <v>278</v>
      </c>
    </row>
    <row r="953" spans="2:17" x14ac:dyDescent="0.2">
      <c r="B953" s="236"/>
      <c r="C953" s="236" t="s">
        <v>135</v>
      </c>
      <c r="D953" s="241" t="s">
        <v>755</v>
      </c>
      <c r="E953" s="236" t="s">
        <v>146</v>
      </c>
      <c r="F953" s="236" t="s">
        <v>254</v>
      </c>
      <c r="G953" s="236" t="s">
        <v>615</v>
      </c>
      <c r="H953" s="236" t="s">
        <v>346</v>
      </c>
      <c r="I953" s="236" t="s">
        <v>616</v>
      </c>
      <c r="J953" s="236" t="s">
        <v>616</v>
      </c>
      <c r="K953" s="236" t="s">
        <v>598</v>
      </c>
      <c r="L953" s="236" t="s">
        <v>583</v>
      </c>
      <c r="M953" s="236" t="s">
        <v>138</v>
      </c>
      <c r="N953" s="245"/>
      <c r="O953" s="240">
        <v>0</v>
      </c>
      <c r="P953" s="235" t="s">
        <v>277</v>
      </c>
      <c r="Q953" s="236" t="s">
        <v>278</v>
      </c>
    </row>
    <row r="954" spans="2:17" x14ac:dyDescent="0.2">
      <c r="B954" s="236"/>
      <c r="C954" s="236" t="s">
        <v>135</v>
      </c>
      <c r="D954" s="241" t="s">
        <v>756</v>
      </c>
      <c r="E954" s="236" t="s">
        <v>146</v>
      </c>
      <c r="F954" s="236" t="s">
        <v>254</v>
      </c>
      <c r="G954" s="236" t="s">
        <v>615</v>
      </c>
      <c r="H954" s="236" t="s">
        <v>346</v>
      </c>
      <c r="I954" s="236" t="s">
        <v>616</v>
      </c>
      <c r="J954" s="236" t="s">
        <v>616</v>
      </c>
      <c r="K954" s="236" t="s">
        <v>598</v>
      </c>
      <c r="L954" s="236" t="s">
        <v>583</v>
      </c>
      <c r="M954" s="236" t="s">
        <v>138</v>
      </c>
      <c r="N954" s="245"/>
      <c r="O954" s="240">
        <v>0</v>
      </c>
      <c r="P954" s="235" t="s">
        <v>277</v>
      </c>
      <c r="Q954" s="236" t="s">
        <v>278</v>
      </c>
    </row>
    <row r="955" spans="2:17" x14ac:dyDescent="0.2">
      <c r="B955" s="236"/>
      <c r="C955" s="236" t="s">
        <v>135</v>
      </c>
      <c r="D955" s="241" t="s">
        <v>757</v>
      </c>
      <c r="E955" s="236" t="s">
        <v>146</v>
      </c>
      <c r="F955" s="236" t="s">
        <v>254</v>
      </c>
      <c r="G955" s="236" t="s">
        <v>615</v>
      </c>
      <c r="H955" s="236" t="s">
        <v>346</v>
      </c>
      <c r="I955" s="236" t="s">
        <v>616</v>
      </c>
      <c r="J955" s="236" t="s">
        <v>616</v>
      </c>
      <c r="K955" s="236" t="s">
        <v>598</v>
      </c>
      <c r="L955" s="236" t="s">
        <v>583</v>
      </c>
      <c r="M955" s="236" t="s">
        <v>138</v>
      </c>
      <c r="N955" s="245"/>
      <c r="O955" s="240">
        <v>0</v>
      </c>
      <c r="P955" s="235" t="s">
        <v>277</v>
      </c>
      <c r="Q955" s="236" t="s">
        <v>278</v>
      </c>
    </row>
    <row r="956" spans="2:17" x14ac:dyDescent="0.2">
      <c r="B956" s="236"/>
      <c r="C956" s="236" t="s">
        <v>135</v>
      </c>
      <c r="D956" s="241" t="s">
        <v>758</v>
      </c>
      <c r="E956" s="236" t="s">
        <v>146</v>
      </c>
      <c r="F956" s="236" t="s">
        <v>254</v>
      </c>
      <c r="G956" s="236" t="s">
        <v>615</v>
      </c>
      <c r="H956" s="236" t="s">
        <v>346</v>
      </c>
      <c r="I956" s="236" t="s">
        <v>616</v>
      </c>
      <c r="J956" s="236" t="s">
        <v>616</v>
      </c>
      <c r="K956" s="236" t="s">
        <v>598</v>
      </c>
      <c r="L956" s="236" t="s">
        <v>583</v>
      </c>
      <c r="M956" s="236" t="s">
        <v>138</v>
      </c>
      <c r="N956" s="245"/>
      <c r="O956" s="240">
        <v>0</v>
      </c>
      <c r="P956" s="235" t="s">
        <v>277</v>
      </c>
      <c r="Q956" s="236" t="s">
        <v>278</v>
      </c>
    </row>
    <row r="957" spans="2:17" x14ac:dyDescent="0.2">
      <c r="B957" s="236">
        <v>145</v>
      </c>
      <c r="C957" s="236" t="s">
        <v>135</v>
      </c>
      <c r="D957" s="238" t="s">
        <v>752</v>
      </c>
      <c r="E957" s="236" t="s">
        <v>146</v>
      </c>
      <c r="F957" s="236" t="s">
        <v>254</v>
      </c>
      <c r="G957" s="236" t="s">
        <v>617</v>
      </c>
      <c r="H957" s="236" t="s">
        <v>135</v>
      </c>
      <c r="I957" s="236" t="s">
        <v>618</v>
      </c>
      <c r="J957" s="236" t="s">
        <v>618</v>
      </c>
      <c r="K957" s="236" t="s">
        <v>619</v>
      </c>
      <c r="L957" s="236" t="s">
        <v>588</v>
      </c>
      <c r="M957" s="236" t="s">
        <v>138</v>
      </c>
      <c r="N957" s="246" t="e">
        <f>O950*$N$1202</f>
        <v>#REF!</v>
      </c>
      <c r="O957" s="240">
        <v>0.37609999999999999</v>
      </c>
      <c r="P957" s="235" t="s">
        <v>277</v>
      </c>
      <c r="Q957" s="236" t="s">
        <v>278</v>
      </c>
    </row>
    <row r="958" spans="2:17" x14ac:dyDescent="0.2">
      <c r="B958" s="236"/>
      <c r="C958" s="236" t="s">
        <v>135</v>
      </c>
      <c r="D958" s="241" t="s">
        <v>753</v>
      </c>
      <c r="E958" s="236" t="s">
        <v>146</v>
      </c>
      <c r="F958" s="236" t="s">
        <v>254</v>
      </c>
      <c r="G958" s="236" t="s">
        <v>617</v>
      </c>
      <c r="H958" s="236" t="s">
        <v>135</v>
      </c>
      <c r="I958" s="236" t="s">
        <v>618</v>
      </c>
      <c r="J958" s="236" t="s">
        <v>618</v>
      </c>
      <c r="K958" s="236" t="s">
        <v>619</v>
      </c>
      <c r="L958" s="236" t="s">
        <v>588</v>
      </c>
      <c r="M958" s="236" t="s">
        <v>138</v>
      </c>
      <c r="N958" s="245"/>
      <c r="O958" s="240">
        <v>1.1599999999999999E-2</v>
      </c>
      <c r="P958" s="235" t="s">
        <v>277</v>
      </c>
      <c r="Q958" s="236" t="s">
        <v>278</v>
      </c>
    </row>
    <row r="959" spans="2:17" x14ac:dyDescent="0.2">
      <c r="B959" s="236"/>
      <c r="C959" s="236" t="s">
        <v>135</v>
      </c>
      <c r="D959" s="241" t="s">
        <v>754</v>
      </c>
      <c r="E959" s="236" t="s">
        <v>146</v>
      </c>
      <c r="F959" s="236" t="s">
        <v>254</v>
      </c>
      <c r="G959" s="236" t="s">
        <v>617</v>
      </c>
      <c r="H959" s="236" t="s">
        <v>135</v>
      </c>
      <c r="I959" s="236" t="s">
        <v>618</v>
      </c>
      <c r="J959" s="236" t="s">
        <v>618</v>
      </c>
      <c r="K959" s="236" t="s">
        <v>619</v>
      </c>
      <c r="L959" s="236" t="s">
        <v>588</v>
      </c>
      <c r="M959" s="236" t="s">
        <v>138</v>
      </c>
      <c r="N959" s="245"/>
      <c r="O959" s="240">
        <v>0.2545</v>
      </c>
      <c r="P959" s="235" t="s">
        <v>277</v>
      </c>
      <c r="Q959" s="236" t="s">
        <v>278</v>
      </c>
    </row>
    <row r="960" spans="2:17" x14ac:dyDescent="0.2">
      <c r="B960" s="236"/>
      <c r="C960" s="236" t="s">
        <v>135</v>
      </c>
      <c r="D960" s="241" t="s">
        <v>755</v>
      </c>
      <c r="E960" s="236" t="s">
        <v>146</v>
      </c>
      <c r="F960" s="236" t="s">
        <v>254</v>
      </c>
      <c r="G960" s="236" t="s">
        <v>617</v>
      </c>
      <c r="H960" s="236" t="s">
        <v>135</v>
      </c>
      <c r="I960" s="236" t="s">
        <v>618</v>
      </c>
      <c r="J960" s="236" t="s">
        <v>618</v>
      </c>
      <c r="K960" s="236" t="s">
        <v>619</v>
      </c>
      <c r="L960" s="236" t="s">
        <v>588</v>
      </c>
      <c r="M960" s="236" t="s">
        <v>138</v>
      </c>
      <c r="N960" s="245"/>
      <c r="O960" s="240">
        <v>0.3211</v>
      </c>
      <c r="P960" s="235" t="s">
        <v>277</v>
      </c>
      <c r="Q960" s="236" t="s">
        <v>278</v>
      </c>
    </row>
    <row r="961" spans="2:17" x14ac:dyDescent="0.2">
      <c r="B961" s="236"/>
      <c r="C961" s="236" t="s">
        <v>135</v>
      </c>
      <c r="D961" s="241" t="s">
        <v>756</v>
      </c>
      <c r="E961" s="236" t="s">
        <v>146</v>
      </c>
      <c r="F961" s="236" t="s">
        <v>254</v>
      </c>
      <c r="G961" s="236" t="s">
        <v>617</v>
      </c>
      <c r="H961" s="236" t="s">
        <v>135</v>
      </c>
      <c r="I961" s="236" t="s">
        <v>618</v>
      </c>
      <c r="J961" s="236" t="s">
        <v>618</v>
      </c>
      <c r="K961" s="236" t="s">
        <v>619</v>
      </c>
      <c r="L961" s="236" t="s">
        <v>588</v>
      </c>
      <c r="M961" s="236" t="s">
        <v>138</v>
      </c>
      <c r="N961" s="245"/>
      <c r="O961" s="240">
        <v>0</v>
      </c>
      <c r="P961" s="235" t="s">
        <v>277</v>
      </c>
      <c r="Q961" s="236" t="s">
        <v>278</v>
      </c>
    </row>
    <row r="962" spans="2:17" x14ac:dyDescent="0.2">
      <c r="B962" s="236"/>
      <c r="C962" s="236" t="s">
        <v>135</v>
      </c>
      <c r="D962" s="241" t="s">
        <v>757</v>
      </c>
      <c r="E962" s="236" t="s">
        <v>146</v>
      </c>
      <c r="F962" s="236" t="s">
        <v>254</v>
      </c>
      <c r="G962" s="236" t="s">
        <v>617</v>
      </c>
      <c r="H962" s="236" t="s">
        <v>135</v>
      </c>
      <c r="I962" s="236" t="s">
        <v>618</v>
      </c>
      <c r="J962" s="236" t="s">
        <v>618</v>
      </c>
      <c r="K962" s="236" t="s">
        <v>619</v>
      </c>
      <c r="L962" s="236" t="s">
        <v>588</v>
      </c>
      <c r="M962" s="236" t="s">
        <v>138</v>
      </c>
      <c r="N962" s="245"/>
      <c r="O962" s="240">
        <v>2.7000000000000001E-3</v>
      </c>
      <c r="P962" s="235" t="s">
        <v>277</v>
      </c>
      <c r="Q962" s="236" t="s">
        <v>278</v>
      </c>
    </row>
    <row r="963" spans="2:17" x14ac:dyDescent="0.2">
      <c r="B963" s="236"/>
      <c r="C963" s="236" t="s">
        <v>135</v>
      </c>
      <c r="D963" s="241" t="s">
        <v>758</v>
      </c>
      <c r="E963" s="236" t="s">
        <v>146</v>
      </c>
      <c r="F963" s="236" t="s">
        <v>254</v>
      </c>
      <c r="G963" s="236" t="s">
        <v>617</v>
      </c>
      <c r="H963" s="236" t="s">
        <v>135</v>
      </c>
      <c r="I963" s="236" t="s">
        <v>618</v>
      </c>
      <c r="J963" s="236" t="s">
        <v>618</v>
      </c>
      <c r="K963" s="236" t="s">
        <v>619</v>
      </c>
      <c r="L963" s="236" t="s">
        <v>588</v>
      </c>
      <c r="M963" s="236" t="s">
        <v>138</v>
      </c>
      <c r="N963" s="245"/>
      <c r="O963" s="240">
        <v>0.1045</v>
      </c>
      <c r="P963" s="235" t="s">
        <v>277</v>
      </c>
      <c r="Q963" s="236" t="s">
        <v>278</v>
      </c>
    </row>
    <row r="964" spans="2:17" x14ac:dyDescent="0.2">
      <c r="B964" s="236">
        <v>146</v>
      </c>
      <c r="C964" s="236" t="s">
        <v>135</v>
      </c>
      <c r="D964" s="238" t="s">
        <v>752</v>
      </c>
      <c r="E964" s="236" t="s">
        <v>146</v>
      </c>
      <c r="F964" s="236" t="s">
        <v>254</v>
      </c>
      <c r="G964" s="236" t="s">
        <v>620</v>
      </c>
      <c r="H964" s="236" t="s">
        <v>135</v>
      </c>
      <c r="I964" s="236" t="s">
        <v>621</v>
      </c>
      <c r="J964" s="236" t="s">
        <v>621</v>
      </c>
      <c r="K964" s="236" t="s">
        <v>622</v>
      </c>
      <c r="L964" s="236" t="s">
        <v>583</v>
      </c>
      <c r="M964" s="236" t="s">
        <v>138</v>
      </c>
      <c r="N964" s="246" t="e">
        <f>#REF!*$N$1202</f>
        <v>#REF!</v>
      </c>
      <c r="O964" s="240">
        <v>0.31509999999999999</v>
      </c>
      <c r="P964" s="235" t="s">
        <v>277</v>
      </c>
      <c r="Q964" s="236" t="s">
        <v>278</v>
      </c>
    </row>
    <row r="965" spans="2:17" x14ac:dyDescent="0.2">
      <c r="B965" s="236"/>
      <c r="C965" s="236" t="s">
        <v>135</v>
      </c>
      <c r="D965" s="241" t="s">
        <v>753</v>
      </c>
      <c r="E965" s="236" t="s">
        <v>146</v>
      </c>
      <c r="F965" s="236" t="s">
        <v>254</v>
      </c>
      <c r="G965" s="236" t="s">
        <v>620</v>
      </c>
      <c r="H965" s="236" t="s">
        <v>135</v>
      </c>
      <c r="I965" s="236" t="s">
        <v>621</v>
      </c>
      <c r="J965" s="236" t="s">
        <v>621</v>
      </c>
      <c r="K965" s="236" t="s">
        <v>622</v>
      </c>
      <c r="L965" s="236" t="s">
        <v>583</v>
      </c>
      <c r="M965" s="236" t="s">
        <v>138</v>
      </c>
      <c r="N965" s="245"/>
      <c r="O965" s="240">
        <v>0.1197</v>
      </c>
      <c r="P965" s="235" t="s">
        <v>277</v>
      </c>
      <c r="Q965" s="236" t="s">
        <v>278</v>
      </c>
    </row>
    <row r="966" spans="2:17" x14ac:dyDescent="0.2">
      <c r="B966" s="236"/>
      <c r="C966" s="236" t="s">
        <v>135</v>
      </c>
      <c r="D966" s="241" t="s">
        <v>754</v>
      </c>
      <c r="E966" s="236" t="s">
        <v>146</v>
      </c>
      <c r="F966" s="236" t="s">
        <v>254</v>
      </c>
      <c r="G966" s="236" t="s">
        <v>620</v>
      </c>
      <c r="H966" s="236" t="s">
        <v>135</v>
      </c>
      <c r="I966" s="236" t="s">
        <v>621</v>
      </c>
      <c r="J966" s="236" t="s">
        <v>621</v>
      </c>
      <c r="K966" s="236" t="s">
        <v>622</v>
      </c>
      <c r="L966" s="236" t="s">
        <v>583</v>
      </c>
      <c r="M966" s="236" t="s">
        <v>138</v>
      </c>
      <c r="N966" s="245"/>
      <c r="O966" s="240">
        <v>0.53869999999999996</v>
      </c>
      <c r="P966" s="235" t="s">
        <v>277</v>
      </c>
      <c r="Q966" s="236" t="s">
        <v>278</v>
      </c>
    </row>
    <row r="967" spans="2:17" x14ac:dyDescent="0.2">
      <c r="B967" s="236"/>
      <c r="C967" s="236" t="s">
        <v>135</v>
      </c>
      <c r="D967" s="241" t="s">
        <v>755</v>
      </c>
      <c r="E967" s="236" t="s">
        <v>146</v>
      </c>
      <c r="F967" s="236" t="s">
        <v>254</v>
      </c>
      <c r="G967" s="236" t="s">
        <v>620</v>
      </c>
      <c r="H967" s="236" t="s">
        <v>135</v>
      </c>
      <c r="I967" s="236" t="s">
        <v>621</v>
      </c>
      <c r="J967" s="236" t="s">
        <v>621</v>
      </c>
      <c r="K967" s="236" t="s">
        <v>622</v>
      </c>
      <c r="L967" s="236" t="s">
        <v>583</v>
      </c>
      <c r="M967" s="236" t="s">
        <v>138</v>
      </c>
      <c r="N967" s="245"/>
      <c r="O967" s="240">
        <v>5.8099999999999999E-2</v>
      </c>
      <c r="P967" s="235" t="s">
        <v>277</v>
      </c>
      <c r="Q967" s="236" t="s">
        <v>278</v>
      </c>
    </row>
    <row r="968" spans="2:17" x14ac:dyDescent="0.2">
      <c r="B968" s="236"/>
      <c r="C968" s="236" t="s">
        <v>135</v>
      </c>
      <c r="D968" s="241" t="s">
        <v>756</v>
      </c>
      <c r="E968" s="236" t="s">
        <v>146</v>
      </c>
      <c r="F968" s="236" t="s">
        <v>254</v>
      </c>
      <c r="G968" s="236" t="s">
        <v>620</v>
      </c>
      <c r="H968" s="236" t="s">
        <v>135</v>
      </c>
      <c r="I968" s="236" t="s">
        <v>621</v>
      </c>
      <c r="J968" s="236" t="s">
        <v>621</v>
      </c>
      <c r="K968" s="236" t="s">
        <v>622</v>
      </c>
      <c r="L968" s="236" t="s">
        <v>583</v>
      </c>
      <c r="M968" s="236" t="s">
        <v>138</v>
      </c>
      <c r="N968" s="245"/>
      <c r="O968" s="240">
        <v>0.13389999999999999</v>
      </c>
      <c r="P968" s="235" t="s">
        <v>277</v>
      </c>
      <c r="Q968" s="236" t="s">
        <v>278</v>
      </c>
    </row>
    <row r="969" spans="2:17" x14ac:dyDescent="0.2">
      <c r="B969" s="236"/>
      <c r="C969" s="236" t="s">
        <v>135</v>
      </c>
      <c r="D969" s="241" t="s">
        <v>757</v>
      </c>
      <c r="E969" s="236" t="s">
        <v>146</v>
      </c>
      <c r="F969" s="236" t="s">
        <v>254</v>
      </c>
      <c r="G969" s="236" t="s">
        <v>620</v>
      </c>
      <c r="H969" s="236" t="s">
        <v>135</v>
      </c>
      <c r="I969" s="236" t="s">
        <v>621</v>
      </c>
      <c r="J969" s="236" t="s">
        <v>621</v>
      </c>
      <c r="K969" s="236" t="s">
        <v>622</v>
      </c>
      <c r="L969" s="236" t="s">
        <v>583</v>
      </c>
      <c r="M969" s="236" t="s">
        <v>138</v>
      </c>
      <c r="N969" s="245"/>
      <c r="O969" s="240">
        <v>0.32269999999999999</v>
      </c>
      <c r="P969" s="235" t="s">
        <v>277</v>
      </c>
      <c r="Q969" s="236" t="s">
        <v>278</v>
      </c>
    </row>
    <row r="970" spans="2:17" x14ac:dyDescent="0.2">
      <c r="B970" s="236"/>
      <c r="C970" s="236" t="s">
        <v>135</v>
      </c>
      <c r="D970" s="241" t="s">
        <v>758</v>
      </c>
      <c r="E970" s="236" t="s">
        <v>146</v>
      </c>
      <c r="F970" s="236" t="s">
        <v>254</v>
      </c>
      <c r="G970" s="236" t="s">
        <v>620</v>
      </c>
      <c r="H970" s="236" t="s">
        <v>135</v>
      </c>
      <c r="I970" s="236" t="s">
        <v>621</v>
      </c>
      <c r="J970" s="236" t="s">
        <v>621</v>
      </c>
      <c r="K970" s="236" t="s">
        <v>622</v>
      </c>
      <c r="L970" s="236" t="s">
        <v>583</v>
      </c>
      <c r="M970" s="236" t="s">
        <v>138</v>
      </c>
      <c r="N970" s="245"/>
      <c r="O970" s="240">
        <v>0.42209999999999998</v>
      </c>
      <c r="P970" s="235" t="s">
        <v>277</v>
      </c>
      <c r="Q970" s="236" t="s">
        <v>278</v>
      </c>
    </row>
    <row r="971" spans="2:17" x14ac:dyDescent="0.2">
      <c r="B971" s="236">
        <v>147</v>
      </c>
      <c r="C971" s="236" t="s">
        <v>135</v>
      </c>
      <c r="D971" s="238" t="s">
        <v>752</v>
      </c>
      <c r="E971" s="236" t="s">
        <v>146</v>
      </c>
      <c r="F971" s="236" t="s">
        <v>254</v>
      </c>
      <c r="G971" s="236" t="s">
        <v>623</v>
      </c>
      <c r="H971" s="236" t="s">
        <v>135</v>
      </c>
      <c r="I971" s="236" t="s">
        <v>624</v>
      </c>
      <c r="J971" s="236" t="s">
        <v>624</v>
      </c>
      <c r="K971" s="236" t="s">
        <v>625</v>
      </c>
      <c r="L971" s="236" t="s">
        <v>583</v>
      </c>
      <c r="M971" s="236" t="s">
        <v>138</v>
      </c>
      <c r="N971" s="246" t="e">
        <f>O963*$N$1202</f>
        <v>#REF!</v>
      </c>
      <c r="O971" s="240">
        <v>0</v>
      </c>
      <c r="P971" s="235" t="s">
        <v>277</v>
      </c>
      <c r="Q971" s="236" t="s">
        <v>278</v>
      </c>
    </row>
    <row r="972" spans="2:17" x14ac:dyDescent="0.2">
      <c r="B972" s="236"/>
      <c r="C972" s="236" t="s">
        <v>135</v>
      </c>
      <c r="D972" s="241" t="s">
        <v>753</v>
      </c>
      <c r="E972" s="236" t="s">
        <v>146</v>
      </c>
      <c r="F972" s="236" t="s">
        <v>254</v>
      </c>
      <c r="G972" s="236" t="s">
        <v>623</v>
      </c>
      <c r="H972" s="236" t="s">
        <v>135</v>
      </c>
      <c r="I972" s="236" t="s">
        <v>624</v>
      </c>
      <c r="J972" s="236" t="s">
        <v>624</v>
      </c>
      <c r="K972" s="236" t="s">
        <v>625</v>
      </c>
      <c r="L972" s="236" t="s">
        <v>583</v>
      </c>
      <c r="M972" s="236" t="s">
        <v>138</v>
      </c>
      <c r="N972" s="245"/>
      <c r="O972" s="240">
        <v>2.0000000000000001E-4</v>
      </c>
      <c r="P972" s="235" t="s">
        <v>277</v>
      </c>
      <c r="Q972" s="236" t="s">
        <v>278</v>
      </c>
    </row>
    <row r="973" spans="2:17" x14ac:dyDescent="0.2">
      <c r="B973" s="236"/>
      <c r="C973" s="236" t="s">
        <v>135</v>
      </c>
      <c r="D973" s="241" t="s">
        <v>754</v>
      </c>
      <c r="E973" s="236" t="s">
        <v>146</v>
      </c>
      <c r="F973" s="236" t="s">
        <v>254</v>
      </c>
      <c r="G973" s="236" t="s">
        <v>623</v>
      </c>
      <c r="H973" s="236" t="s">
        <v>135</v>
      </c>
      <c r="I973" s="236" t="s">
        <v>624</v>
      </c>
      <c r="J973" s="236" t="s">
        <v>624</v>
      </c>
      <c r="K973" s="236" t="s">
        <v>625</v>
      </c>
      <c r="L973" s="236" t="s">
        <v>583</v>
      </c>
      <c r="M973" s="236" t="s">
        <v>138</v>
      </c>
      <c r="N973" s="245"/>
      <c r="O973" s="240">
        <v>0</v>
      </c>
      <c r="P973" s="235" t="s">
        <v>277</v>
      </c>
      <c r="Q973" s="236" t="s">
        <v>278</v>
      </c>
    </row>
    <row r="974" spans="2:17" x14ac:dyDescent="0.2">
      <c r="B974" s="236"/>
      <c r="C974" s="236" t="s">
        <v>135</v>
      </c>
      <c r="D974" s="241" t="s">
        <v>755</v>
      </c>
      <c r="E974" s="236" t="s">
        <v>146</v>
      </c>
      <c r="F974" s="236" t="s">
        <v>254</v>
      </c>
      <c r="G974" s="236" t="s">
        <v>623</v>
      </c>
      <c r="H974" s="236" t="s">
        <v>135</v>
      </c>
      <c r="I974" s="236" t="s">
        <v>624</v>
      </c>
      <c r="J974" s="236" t="s">
        <v>624</v>
      </c>
      <c r="K974" s="236" t="s">
        <v>625</v>
      </c>
      <c r="L974" s="236" t="s">
        <v>583</v>
      </c>
      <c r="M974" s="236" t="s">
        <v>138</v>
      </c>
      <c r="N974" s="245"/>
      <c r="O974" s="240">
        <v>0</v>
      </c>
      <c r="P974" s="235" t="s">
        <v>277</v>
      </c>
      <c r="Q974" s="236" t="s">
        <v>278</v>
      </c>
    </row>
    <row r="975" spans="2:17" x14ac:dyDescent="0.2">
      <c r="B975" s="236"/>
      <c r="C975" s="236" t="s">
        <v>135</v>
      </c>
      <c r="D975" s="241" t="s">
        <v>756</v>
      </c>
      <c r="E975" s="236" t="s">
        <v>146</v>
      </c>
      <c r="F975" s="236" t="s">
        <v>254</v>
      </c>
      <c r="G975" s="236" t="s">
        <v>623</v>
      </c>
      <c r="H975" s="236" t="s">
        <v>135</v>
      </c>
      <c r="I975" s="236" t="s">
        <v>624</v>
      </c>
      <c r="J975" s="236" t="s">
        <v>624</v>
      </c>
      <c r="K975" s="236" t="s">
        <v>625</v>
      </c>
      <c r="L975" s="236" t="s">
        <v>583</v>
      </c>
      <c r="M975" s="236" t="s">
        <v>138</v>
      </c>
      <c r="N975" s="245"/>
      <c r="O975" s="240">
        <v>0</v>
      </c>
      <c r="P975" s="235" t="s">
        <v>277</v>
      </c>
      <c r="Q975" s="236" t="s">
        <v>278</v>
      </c>
    </row>
    <row r="976" spans="2:17" x14ac:dyDescent="0.2">
      <c r="B976" s="236"/>
      <c r="C976" s="236" t="s">
        <v>135</v>
      </c>
      <c r="D976" s="241" t="s">
        <v>757</v>
      </c>
      <c r="E976" s="236" t="s">
        <v>146</v>
      </c>
      <c r="F976" s="236" t="s">
        <v>254</v>
      </c>
      <c r="G976" s="236" t="s">
        <v>623</v>
      </c>
      <c r="H976" s="236" t="s">
        <v>135</v>
      </c>
      <c r="I976" s="236" t="s">
        <v>624</v>
      </c>
      <c r="J976" s="236" t="s">
        <v>624</v>
      </c>
      <c r="K976" s="236" t="s">
        <v>625</v>
      </c>
      <c r="L976" s="236" t="s">
        <v>583</v>
      </c>
      <c r="M976" s="236" t="s">
        <v>138</v>
      </c>
      <c r="N976" s="245"/>
      <c r="O976" s="240">
        <v>0</v>
      </c>
      <c r="P976" s="235" t="s">
        <v>277</v>
      </c>
      <c r="Q976" s="236" t="s">
        <v>278</v>
      </c>
    </row>
    <row r="977" spans="2:17" x14ac:dyDescent="0.2">
      <c r="B977" s="236"/>
      <c r="C977" s="236" t="s">
        <v>135</v>
      </c>
      <c r="D977" s="241" t="s">
        <v>758</v>
      </c>
      <c r="E977" s="236" t="s">
        <v>146</v>
      </c>
      <c r="F977" s="236" t="s">
        <v>254</v>
      </c>
      <c r="G977" s="236" t="s">
        <v>623</v>
      </c>
      <c r="H977" s="236" t="s">
        <v>135</v>
      </c>
      <c r="I977" s="236" t="s">
        <v>624</v>
      </c>
      <c r="J977" s="236" t="s">
        <v>624</v>
      </c>
      <c r="K977" s="236" t="s">
        <v>625</v>
      </c>
      <c r="L977" s="236" t="s">
        <v>583</v>
      </c>
      <c r="M977" s="236" t="s">
        <v>138</v>
      </c>
      <c r="N977" s="245"/>
      <c r="O977" s="240">
        <v>0</v>
      </c>
      <c r="P977" s="235" t="s">
        <v>277</v>
      </c>
      <c r="Q977" s="236" t="s">
        <v>278</v>
      </c>
    </row>
    <row r="978" spans="2:17" x14ac:dyDescent="0.2">
      <c r="B978" s="236">
        <v>148</v>
      </c>
      <c r="C978" s="236" t="s">
        <v>135</v>
      </c>
      <c r="D978" s="238" t="s">
        <v>752</v>
      </c>
      <c r="E978" s="236" t="s">
        <v>146</v>
      </c>
      <c r="F978" s="236" t="s">
        <v>254</v>
      </c>
      <c r="G978" s="236" t="s">
        <v>626</v>
      </c>
      <c r="H978" s="236" t="s">
        <v>135</v>
      </c>
      <c r="I978" s="236" t="s">
        <v>627</v>
      </c>
      <c r="J978" s="236" t="s">
        <v>627</v>
      </c>
      <c r="K978" s="236" t="s">
        <v>628</v>
      </c>
      <c r="L978" s="236" t="s">
        <v>588</v>
      </c>
      <c r="M978" s="236" t="s">
        <v>138</v>
      </c>
      <c r="N978" s="246" t="e">
        <f>O969*$N$1202</f>
        <v>#REF!</v>
      </c>
      <c r="O978" s="240">
        <v>0</v>
      </c>
      <c r="P978" s="235" t="s">
        <v>277</v>
      </c>
      <c r="Q978" s="236" t="s">
        <v>278</v>
      </c>
    </row>
    <row r="979" spans="2:17" x14ac:dyDescent="0.2">
      <c r="B979" s="236"/>
      <c r="C979" s="236" t="s">
        <v>135</v>
      </c>
      <c r="D979" s="241" t="s">
        <v>753</v>
      </c>
      <c r="E979" s="236" t="s">
        <v>146</v>
      </c>
      <c r="F979" s="236" t="s">
        <v>254</v>
      </c>
      <c r="G979" s="236" t="s">
        <v>626</v>
      </c>
      <c r="H979" s="236" t="s">
        <v>135</v>
      </c>
      <c r="I979" s="236" t="s">
        <v>627</v>
      </c>
      <c r="J979" s="236" t="s">
        <v>627</v>
      </c>
      <c r="K979" s="236" t="s">
        <v>628</v>
      </c>
      <c r="L979" s="236" t="s">
        <v>588</v>
      </c>
      <c r="M979" s="236" t="s">
        <v>138</v>
      </c>
      <c r="N979" s="245"/>
      <c r="O979" s="240">
        <v>0</v>
      </c>
      <c r="P979" s="235" t="s">
        <v>277</v>
      </c>
      <c r="Q979" s="236" t="s">
        <v>278</v>
      </c>
    </row>
    <row r="980" spans="2:17" x14ac:dyDescent="0.2">
      <c r="B980" s="236"/>
      <c r="C980" s="236" t="s">
        <v>135</v>
      </c>
      <c r="D980" s="241" t="s">
        <v>754</v>
      </c>
      <c r="E980" s="236" t="s">
        <v>146</v>
      </c>
      <c r="F980" s="236" t="s">
        <v>254</v>
      </c>
      <c r="G980" s="236" t="s">
        <v>626</v>
      </c>
      <c r="H980" s="236" t="s">
        <v>135</v>
      </c>
      <c r="I980" s="236" t="s">
        <v>627</v>
      </c>
      <c r="J980" s="236" t="s">
        <v>627</v>
      </c>
      <c r="K980" s="236" t="s">
        <v>628</v>
      </c>
      <c r="L980" s="236" t="s">
        <v>588</v>
      </c>
      <c r="M980" s="236" t="s">
        <v>138</v>
      </c>
      <c r="N980" s="245"/>
      <c r="O980" s="240">
        <v>0</v>
      </c>
      <c r="P980" s="235" t="s">
        <v>277</v>
      </c>
      <c r="Q980" s="236" t="s">
        <v>278</v>
      </c>
    </row>
    <row r="981" spans="2:17" x14ac:dyDescent="0.2">
      <c r="B981" s="236"/>
      <c r="C981" s="236" t="s">
        <v>135</v>
      </c>
      <c r="D981" s="241" t="s">
        <v>755</v>
      </c>
      <c r="E981" s="236" t="s">
        <v>146</v>
      </c>
      <c r="F981" s="236" t="s">
        <v>254</v>
      </c>
      <c r="G981" s="236" t="s">
        <v>626</v>
      </c>
      <c r="H981" s="236" t="s">
        <v>135</v>
      </c>
      <c r="I981" s="236" t="s">
        <v>627</v>
      </c>
      <c r="J981" s="236" t="s">
        <v>627</v>
      </c>
      <c r="K981" s="236" t="s">
        <v>628</v>
      </c>
      <c r="L981" s="236" t="s">
        <v>588</v>
      </c>
      <c r="M981" s="236" t="s">
        <v>138</v>
      </c>
      <c r="N981" s="245"/>
      <c r="O981" s="240">
        <v>8.5000000000000006E-3</v>
      </c>
      <c r="P981" s="235" t="s">
        <v>277</v>
      </c>
      <c r="Q981" s="236" t="s">
        <v>278</v>
      </c>
    </row>
    <row r="982" spans="2:17" x14ac:dyDescent="0.2">
      <c r="B982" s="236"/>
      <c r="C982" s="236" t="s">
        <v>135</v>
      </c>
      <c r="D982" s="241" t="s">
        <v>756</v>
      </c>
      <c r="E982" s="236" t="s">
        <v>146</v>
      </c>
      <c r="F982" s="236" t="s">
        <v>254</v>
      </c>
      <c r="G982" s="236" t="s">
        <v>626</v>
      </c>
      <c r="H982" s="236" t="s">
        <v>135</v>
      </c>
      <c r="I982" s="236" t="s">
        <v>627</v>
      </c>
      <c r="J982" s="236" t="s">
        <v>627</v>
      </c>
      <c r="K982" s="236" t="s">
        <v>628</v>
      </c>
      <c r="L982" s="236" t="s">
        <v>588</v>
      </c>
      <c r="M982" s="236" t="s">
        <v>138</v>
      </c>
      <c r="N982" s="245"/>
      <c r="O982" s="240">
        <v>0</v>
      </c>
      <c r="P982" s="235" t="s">
        <v>277</v>
      </c>
      <c r="Q982" s="236" t="s">
        <v>278</v>
      </c>
    </row>
    <row r="983" spans="2:17" x14ac:dyDescent="0.2">
      <c r="B983" s="236"/>
      <c r="C983" s="236" t="s">
        <v>135</v>
      </c>
      <c r="D983" s="241" t="s">
        <v>757</v>
      </c>
      <c r="E983" s="236" t="s">
        <v>146</v>
      </c>
      <c r="F983" s="236" t="s">
        <v>254</v>
      </c>
      <c r="G983" s="236" t="s">
        <v>626</v>
      </c>
      <c r="H983" s="236" t="s">
        <v>135</v>
      </c>
      <c r="I983" s="236" t="s">
        <v>627</v>
      </c>
      <c r="J983" s="236" t="s">
        <v>627</v>
      </c>
      <c r="K983" s="236" t="s">
        <v>628</v>
      </c>
      <c r="L983" s="236" t="s">
        <v>588</v>
      </c>
      <c r="M983" s="236" t="s">
        <v>138</v>
      </c>
      <c r="N983" s="245"/>
      <c r="O983" s="240">
        <v>0</v>
      </c>
      <c r="P983" s="235" t="s">
        <v>277</v>
      </c>
      <c r="Q983" s="236" t="s">
        <v>278</v>
      </c>
    </row>
    <row r="984" spans="2:17" x14ac:dyDescent="0.2">
      <c r="B984" s="236"/>
      <c r="C984" s="236" t="s">
        <v>135</v>
      </c>
      <c r="D984" s="241" t="s">
        <v>758</v>
      </c>
      <c r="E984" s="236" t="s">
        <v>146</v>
      </c>
      <c r="F984" s="236" t="s">
        <v>254</v>
      </c>
      <c r="G984" s="236" t="s">
        <v>626</v>
      </c>
      <c r="H984" s="236" t="s">
        <v>135</v>
      </c>
      <c r="I984" s="236" t="s">
        <v>627</v>
      </c>
      <c r="J984" s="236" t="s">
        <v>627</v>
      </c>
      <c r="K984" s="236" t="s">
        <v>628</v>
      </c>
      <c r="L984" s="236" t="s">
        <v>588</v>
      </c>
      <c r="M984" s="236" t="s">
        <v>138</v>
      </c>
      <c r="N984" s="245"/>
      <c r="O984" s="240">
        <v>0</v>
      </c>
      <c r="P984" s="235" t="s">
        <v>277</v>
      </c>
      <c r="Q984" s="236" t="s">
        <v>278</v>
      </c>
    </row>
    <row r="985" spans="2:17" x14ac:dyDescent="0.2">
      <c r="B985" s="236">
        <v>149</v>
      </c>
      <c r="C985" s="236" t="s">
        <v>135</v>
      </c>
      <c r="D985" s="238" t="s">
        <v>752</v>
      </c>
      <c r="E985" s="236" t="s">
        <v>146</v>
      </c>
      <c r="F985" s="236" t="s">
        <v>254</v>
      </c>
      <c r="G985" s="236" t="s">
        <v>629</v>
      </c>
      <c r="H985" s="236" t="s">
        <v>610</v>
      </c>
      <c r="I985" s="236" t="s">
        <v>630</v>
      </c>
      <c r="J985" s="236" t="s">
        <v>630</v>
      </c>
      <c r="K985" s="236" t="s">
        <v>606</v>
      </c>
      <c r="L985" s="236" t="s">
        <v>591</v>
      </c>
      <c r="M985" s="236" t="s">
        <v>138</v>
      </c>
      <c r="N985" s="246" t="e">
        <f>O975*$N$1202</f>
        <v>#REF!</v>
      </c>
      <c r="O985" s="240">
        <v>3.1399999999999997E-2</v>
      </c>
      <c r="P985" s="235" t="s">
        <v>277</v>
      </c>
      <c r="Q985" s="236" t="s">
        <v>278</v>
      </c>
    </row>
    <row r="986" spans="2:17" x14ac:dyDescent="0.2">
      <c r="B986" s="236"/>
      <c r="C986" s="236" t="s">
        <v>135</v>
      </c>
      <c r="D986" s="241" t="s">
        <v>753</v>
      </c>
      <c r="E986" s="236" t="s">
        <v>146</v>
      </c>
      <c r="F986" s="236" t="s">
        <v>254</v>
      </c>
      <c r="G986" s="236" t="s">
        <v>629</v>
      </c>
      <c r="H986" s="236" t="s">
        <v>610</v>
      </c>
      <c r="I986" s="236" t="s">
        <v>630</v>
      </c>
      <c r="J986" s="236" t="s">
        <v>630</v>
      </c>
      <c r="K986" s="236" t="s">
        <v>606</v>
      </c>
      <c r="L986" s="236" t="s">
        <v>591</v>
      </c>
      <c r="M986" s="236" t="s">
        <v>138</v>
      </c>
      <c r="N986" s="245"/>
      <c r="O986" s="240">
        <v>0</v>
      </c>
      <c r="P986" s="235" t="s">
        <v>277</v>
      </c>
      <c r="Q986" s="236" t="s">
        <v>278</v>
      </c>
    </row>
    <row r="987" spans="2:17" x14ac:dyDescent="0.2">
      <c r="B987" s="236"/>
      <c r="C987" s="236" t="s">
        <v>135</v>
      </c>
      <c r="D987" s="241" t="s">
        <v>754</v>
      </c>
      <c r="E987" s="236" t="s">
        <v>146</v>
      </c>
      <c r="F987" s="236" t="s">
        <v>254</v>
      </c>
      <c r="G987" s="236" t="s">
        <v>629</v>
      </c>
      <c r="H987" s="236" t="s">
        <v>610</v>
      </c>
      <c r="I987" s="236" t="s">
        <v>630</v>
      </c>
      <c r="J987" s="236" t="s">
        <v>630</v>
      </c>
      <c r="K987" s="236" t="s">
        <v>606</v>
      </c>
      <c r="L987" s="236" t="s">
        <v>591</v>
      </c>
      <c r="M987" s="236" t="s">
        <v>138</v>
      </c>
      <c r="N987" s="245"/>
      <c r="O987" s="240">
        <v>0</v>
      </c>
      <c r="P987" s="235" t="s">
        <v>277</v>
      </c>
      <c r="Q987" s="236" t="s">
        <v>278</v>
      </c>
    </row>
    <row r="988" spans="2:17" x14ac:dyDescent="0.2">
      <c r="B988" s="236"/>
      <c r="C988" s="236" t="s">
        <v>135</v>
      </c>
      <c r="D988" s="241" t="s">
        <v>755</v>
      </c>
      <c r="E988" s="236" t="s">
        <v>146</v>
      </c>
      <c r="F988" s="236" t="s">
        <v>254</v>
      </c>
      <c r="G988" s="236" t="s">
        <v>629</v>
      </c>
      <c r="H988" s="236" t="s">
        <v>610</v>
      </c>
      <c r="I988" s="236" t="s">
        <v>630</v>
      </c>
      <c r="J988" s="236" t="s">
        <v>630</v>
      </c>
      <c r="K988" s="236" t="s">
        <v>606</v>
      </c>
      <c r="L988" s="236" t="s">
        <v>591</v>
      </c>
      <c r="M988" s="236" t="s">
        <v>138</v>
      </c>
      <c r="N988" s="245"/>
      <c r="O988" s="240">
        <v>0</v>
      </c>
      <c r="P988" s="235" t="s">
        <v>277</v>
      </c>
      <c r="Q988" s="236" t="s">
        <v>278</v>
      </c>
    </row>
    <row r="989" spans="2:17" x14ac:dyDescent="0.2">
      <c r="B989" s="236"/>
      <c r="C989" s="236" t="s">
        <v>135</v>
      </c>
      <c r="D989" s="241" t="s">
        <v>756</v>
      </c>
      <c r="E989" s="236" t="s">
        <v>146</v>
      </c>
      <c r="F989" s="236" t="s">
        <v>254</v>
      </c>
      <c r="G989" s="236" t="s">
        <v>629</v>
      </c>
      <c r="H989" s="236" t="s">
        <v>610</v>
      </c>
      <c r="I989" s="236" t="s">
        <v>630</v>
      </c>
      <c r="J989" s="236" t="s">
        <v>630</v>
      </c>
      <c r="K989" s="236" t="s">
        <v>606</v>
      </c>
      <c r="L989" s="236" t="s">
        <v>591</v>
      </c>
      <c r="M989" s="236" t="s">
        <v>138</v>
      </c>
      <c r="N989" s="245"/>
      <c r="O989" s="240">
        <v>0</v>
      </c>
      <c r="P989" s="235" t="s">
        <v>277</v>
      </c>
      <c r="Q989" s="236" t="s">
        <v>278</v>
      </c>
    </row>
    <row r="990" spans="2:17" x14ac:dyDescent="0.2">
      <c r="B990" s="236"/>
      <c r="C990" s="236" t="s">
        <v>135</v>
      </c>
      <c r="D990" s="241" t="s">
        <v>757</v>
      </c>
      <c r="E990" s="236" t="s">
        <v>146</v>
      </c>
      <c r="F990" s="236" t="s">
        <v>254</v>
      </c>
      <c r="G990" s="236" t="s">
        <v>629</v>
      </c>
      <c r="H990" s="236" t="s">
        <v>610</v>
      </c>
      <c r="I990" s="236" t="s">
        <v>630</v>
      </c>
      <c r="J990" s="236" t="s">
        <v>630</v>
      </c>
      <c r="K990" s="236" t="s">
        <v>606</v>
      </c>
      <c r="L990" s="236" t="s">
        <v>591</v>
      </c>
      <c r="M990" s="236" t="s">
        <v>138</v>
      </c>
      <c r="N990" s="245"/>
      <c r="O990" s="240">
        <v>0</v>
      </c>
      <c r="P990" s="235" t="s">
        <v>277</v>
      </c>
      <c r="Q990" s="236" t="s">
        <v>278</v>
      </c>
    </row>
    <row r="991" spans="2:17" x14ac:dyDescent="0.2">
      <c r="B991" s="236"/>
      <c r="C991" s="236" t="s">
        <v>135</v>
      </c>
      <c r="D991" s="241" t="s">
        <v>758</v>
      </c>
      <c r="E991" s="236" t="s">
        <v>146</v>
      </c>
      <c r="F991" s="236" t="s">
        <v>254</v>
      </c>
      <c r="G991" s="236" t="s">
        <v>629</v>
      </c>
      <c r="H991" s="236" t="s">
        <v>610</v>
      </c>
      <c r="I991" s="236" t="s">
        <v>630</v>
      </c>
      <c r="J991" s="236" t="s">
        <v>630</v>
      </c>
      <c r="K991" s="236" t="s">
        <v>606</v>
      </c>
      <c r="L991" s="236" t="s">
        <v>591</v>
      </c>
      <c r="M991" s="236" t="s">
        <v>138</v>
      </c>
      <c r="N991" s="245"/>
      <c r="O991" s="240">
        <v>0</v>
      </c>
      <c r="P991" s="235" t="s">
        <v>277</v>
      </c>
      <c r="Q991" s="236" t="s">
        <v>278</v>
      </c>
    </row>
    <row r="992" spans="2:17" x14ac:dyDescent="0.2">
      <c r="B992" s="236">
        <v>150</v>
      </c>
      <c r="C992" s="236" t="s">
        <v>135</v>
      </c>
      <c r="D992" s="238" t="s">
        <v>752</v>
      </c>
      <c r="E992" s="236" t="s">
        <v>146</v>
      </c>
      <c r="F992" s="236" t="s">
        <v>254</v>
      </c>
      <c r="G992" s="236" t="s">
        <v>631</v>
      </c>
      <c r="H992" s="236" t="s">
        <v>346</v>
      </c>
      <c r="I992" s="236" t="s">
        <v>632</v>
      </c>
      <c r="J992" s="236" t="s">
        <v>632</v>
      </c>
      <c r="K992" s="236" t="s">
        <v>633</v>
      </c>
      <c r="L992" s="236" t="s">
        <v>583</v>
      </c>
      <c r="M992" s="236" t="s">
        <v>138</v>
      </c>
      <c r="N992" s="246" t="e">
        <f>O981*$N$1202</f>
        <v>#REF!</v>
      </c>
      <c r="O992" s="240">
        <v>0</v>
      </c>
      <c r="P992" s="235" t="s">
        <v>277</v>
      </c>
      <c r="Q992" s="236" t="s">
        <v>278</v>
      </c>
    </row>
    <row r="993" spans="2:17" x14ac:dyDescent="0.2">
      <c r="B993" s="236"/>
      <c r="C993" s="236" t="s">
        <v>135</v>
      </c>
      <c r="D993" s="241" t="s">
        <v>753</v>
      </c>
      <c r="E993" s="236" t="s">
        <v>146</v>
      </c>
      <c r="F993" s="236" t="s">
        <v>254</v>
      </c>
      <c r="G993" s="236" t="s">
        <v>631</v>
      </c>
      <c r="H993" s="236" t="s">
        <v>346</v>
      </c>
      <c r="I993" s="236" t="s">
        <v>632</v>
      </c>
      <c r="J993" s="236" t="s">
        <v>632</v>
      </c>
      <c r="K993" s="236" t="s">
        <v>633</v>
      </c>
      <c r="L993" s="236" t="s">
        <v>583</v>
      </c>
      <c r="M993" s="236" t="s">
        <v>138</v>
      </c>
      <c r="N993" s="245"/>
      <c r="O993" s="240">
        <v>0</v>
      </c>
      <c r="P993" s="235" t="s">
        <v>277</v>
      </c>
      <c r="Q993" s="236" t="s">
        <v>278</v>
      </c>
    </row>
    <row r="994" spans="2:17" x14ac:dyDescent="0.2">
      <c r="B994" s="236"/>
      <c r="C994" s="236" t="s">
        <v>135</v>
      </c>
      <c r="D994" s="241" t="s">
        <v>754</v>
      </c>
      <c r="E994" s="236" t="s">
        <v>146</v>
      </c>
      <c r="F994" s="236" t="s">
        <v>254</v>
      </c>
      <c r="G994" s="236" t="s">
        <v>631</v>
      </c>
      <c r="H994" s="236" t="s">
        <v>346</v>
      </c>
      <c r="I994" s="236" t="s">
        <v>632</v>
      </c>
      <c r="J994" s="236" t="s">
        <v>632</v>
      </c>
      <c r="K994" s="236" t="s">
        <v>633</v>
      </c>
      <c r="L994" s="236" t="s">
        <v>583</v>
      </c>
      <c r="M994" s="236" t="s">
        <v>138</v>
      </c>
      <c r="N994" s="245"/>
      <c r="O994" s="240">
        <v>2.9999999999999997E-4</v>
      </c>
      <c r="P994" s="235" t="s">
        <v>277</v>
      </c>
      <c r="Q994" s="236" t="s">
        <v>278</v>
      </c>
    </row>
    <row r="995" spans="2:17" x14ac:dyDescent="0.2">
      <c r="B995" s="236"/>
      <c r="C995" s="236" t="s">
        <v>135</v>
      </c>
      <c r="D995" s="241" t="s">
        <v>755</v>
      </c>
      <c r="E995" s="236" t="s">
        <v>146</v>
      </c>
      <c r="F995" s="236" t="s">
        <v>254</v>
      </c>
      <c r="G995" s="236" t="s">
        <v>631</v>
      </c>
      <c r="H995" s="236" t="s">
        <v>346</v>
      </c>
      <c r="I995" s="236" t="s">
        <v>632</v>
      </c>
      <c r="J995" s="236" t="s">
        <v>632</v>
      </c>
      <c r="K995" s="236" t="s">
        <v>633</v>
      </c>
      <c r="L995" s="236" t="s">
        <v>583</v>
      </c>
      <c r="M995" s="236" t="s">
        <v>138</v>
      </c>
      <c r="N995" s="245"/>
      <c r="O995" s="240">
        <v>0</v>
      </c>
      <c r="P995" s="235" t="s">
        <v>277</v>
      </c>
      <c r="Q995" s="236" t="s">
        <v>278</v>
      </c>
    </row>
    <row r="996" spans="2:17" x14ac:dyDescent="0.2">
      <c r="B996" s="236"/>
      <c r="C996" s="236" t="s">
        <v>135</v>
      </c>
      <c r="D996" s="241" t="s">
        <v>756</v>
      </c>
      <c r="E996" s="236" t="s">
        <v>146</v>
      </c>
      <c r="F996" s="236" t="s">
        <v>254</v>
      </c>
      <c r="G996" s="236" t="s">
        <v>631</v>
      </c>
      <c r="H996" s="236" t="s">
        <v>346</v>
      </c>
      <c r="I996" s="236" t="s">
        <v>632</v>
      </c>
      <c r="J996" s="236" t="s">
        <v>632</v>
      </c>
      <c r="K996" s="236" t="s">
        <v>633</v>
      </c>
      <c r="L996" s="236" t="s">
        <v>583</v>
      </c>
      <c r="M996" s="236" t="s">
        <v>138</v>
      </c>
      <c r="N996" s="245"/>
      <c r="O996" s="240">
        <v>0</v>
      </c>
      <c r="P996" s="235" t="s">
        <v>277</v>
      </c>
      <c r="Q996" s="236" t="s">
        <v>278</v>
      </c>
    </row>
    <row r="997" spans="2:17" x14ac:dyDescent="0.2">
      <c r="B997" s="236"/>
      <c r="C997" s="236" t="s">
        <v>135</v>
      </c>
      <c r="D997" s="241" t="s">
        <v>757</v>
      </c>
      <c r="E997" s="236" t="s">
        <v>146</v>
      </c>
      <c r="F997" s="236" t="s">
        <v>254</v>
      </c>
      <c r="G997" s="236" t="s">
        <v>631</v>
      </c>
      <c r="H997" s="236" t="s">
        <v>346</v>
      </c>
      <c r="I997" s="236" t="s">
        <v>632</v>
      </c>
      <c r="J997" s="236" t="s">
        <v>632</v>
      </c>
      <c r="K997" s="236" t="s">
        <v>633</v>
      </c>
      <c r="L997" s="236" t="s">
        <v>583</v>
      </c>
      <c r="M997" s="236" t="s">
        <v>138</v>
      </c>
      <c r="N997" s="245"/>
      <c r="O997" s="240">
        <v>0</v>
      </c>
      <c r="P997" s="235" t="s">
        <v>277</v>
      </c>
      <c r="Q997" s="236" t="s">
        <v>278</v>
      </c>
    </row>
    <row r="998" spans="2:17" x14ac:dyDescent="0.2">
      <c r="B998" s="236"/>
      <c r="C998" s="236" t="s">
        <v>135</v>
      </c>
      <c r="D998" s="241" t="s">
        <v>758</v>
      </c>
      <c r="E998" s="236" t="s">
        <v>146</v>
      </c>
      <c r="F998" s="236" t="s">
        <v>254</v>
      </c>
      <c r="G998" s="236" t="s">
        <v>631</v>
      </c>
      <c r="H998" s="236" t="s">
        <v>346</v>
      </c>
      <c r="I998" s="236" t="s">
        <v>632</v>
      </c>
      <c r="J998" s="236" t="s">
        <v>632</v>
      </c>
      <c r="K998" s="236" t="s">
        <v>633</v>
      </c>
      <c r="L998" s="236" t="s">
        <v>583</v>
      </c>
      <c r="M998" s="236" t="s">
        <v>138</v>
      </c>
      <c r="N998" s="245"/>
      <c r="O998" s="240">
        <v>0</v>
      </c>
      <c r="P998" s="235" t="s">
        <v>277</v>
      </c>
      <c r="Q998" s="236" t="s">
        <v>278</v>
      </c>
    </row>
    <row r="999" spans="2:17" x14ac:dyDescent="0.2">
      <c r="B999" s="236">
        <v>151</v>
      </c>
      <c r="C999" s="236" t="s">
        <v>135</v>
      </c>
      <c r="D999" s="238" t="s">
        <v>752</v>
      </c>
      <c r="E999" s="236" t="s">
        <v>146</v>
      </c>
      <c r="F999" s="236" t="s">
        <v>254</v>
      </c>
      <c r="G999" s="236" t="s">
        <v>631</v>
      </c>
      <c r="H999" s="236" t="s">
        <v>346</v>
      </c>
      <c r="I999" s="236" t="s">
        <v>634</v>
      </c>
      <c r="J999" s="236" t="s">
        <v>634</v>
      </c>
      <c r="K999" s="236" t="s">
        <v>635</v>
      </c>
      <c r="L999" s="236" t="s">
        <v>596</v>
      </c>
      <c r="M999" s="236" t="s">
        <v>138</v>
      </c>
      <c r="N999" s="246" t="e">
        <f>O987*$N$1202</f>
        <v>#REF!</v>
      </c>
      <c r="O999" s="240">
        <v>0</v>
      </c>
      <c r="P999" s="235" t="s">
        <v>277</v>
      </c>
      <c r="Q999" s="236" t="s">
        <v>278</v>
      </c>
    </row>
    <row r="1000" spans="2:17" x14ac:dyDescent="0.2">
      <c r="B1000" s="236"/>
      <c r="C1000" s="236" t="s">
        <v>135</v>
      </c>
      <c r="D1000" s="241" t="s">
        <v>753</v>
      </c>
      <c r="E1000" s="236" t="s">
        <v>146</v>
      </c>
      <c r="F1000" s="236" t="s">
        <v>254</v>
      </c>
      <c r="G1000" s="236" t="s">
        <v>631</v>
      </c>
      <c r="H1000" s="236" t="s">
        <v>346</v>
      </c>
      <c r="I1000" s="236" t="s">
        <v>634</v>
      </c>
      <c r="J1000" s="236" t="s">
        <v>634</v>
      </c>
      <c r="K1000" s="236" t="s">
        <v>635</v>
      </c>
      <c r="L1000" s="236" t="s">
        <v>596</v>
      </c>
      <c r="M1000" s="236" t="s">
        <v>138</v>
      </c>
      <c r="N1000" s="245"/>
      <c r="O1000" s="240">
        <v>0</v>
      </c>
      <c r="P1000" s="235" t="s">
        <v>277</v>
      </c>
      <c r="Q1000" s="236" t="s">
        <v>278</v>
      </c>
    </row>
    <row r="1001" spans="2:17" x14ac:dyDescent="0.2">
      <c r="B1001" s="236"/>
      <c r="C1001" s="236" t="s">
        <v>135</v>
      </c>
      <c r="D1001" s="241" t="s">
        <v>754</v>
      </c>
      <c r="E1001" s="236" t="s">
        <v>146</v>
      </c>
      <c r="F1001" s="236" t="s">
        <v>254</v>
      </c>
      <c r="G1001" s="236" t="s">
        <v>631</v>
      </c>
      <c r="H1001" s="236" t="s">
        <v>346</v>
      </c>
      <c r="I1001" s="236" t="s">
        <v>634</v>
      </c>
      <c r="J1001" s="236" t="s">
        <v>634</v>
      </c>
      <c r="K1001" s="236" t="s">
        <v>635</v>
      </c>
      <c r="L1001" s="236" t="s">
        <v>596</v>
      </c>
      <c r="M1001" s="236" t="s">
        <v>138</v>
      </c>
      <c r="N1001" s="245"/>
      <c r="O1001" s="240">
        <v>0</v>
      </c>
      <c r="P1001" s="235" t="s">
        <v>277</v>
      </c>
      <c r="Q1001" s="236" t="s">
        <v>278</v>
      </c>
    </row>
    <row r="1002" spans="2:17" x14ac:dyDescent="0.2">
      <c r="B1002" s="236"/>
      <c r="C1002" s="236" t="s">
        <v>135</v>
      </c>
      <c r="D1002" s="241" t="s">
        <v>755</v>
      </c>
      <c r="E1002" s="236" t="s">
        <v>146</v>
      </c>
      <c r="F1002" s="236" t="s">
        <v>254</v>
      </c>
      <c r="G1002" s="236" t="s">
        <v>631</v>
      </c>
      <c r="H1002" s="236" t="s">
        <v>346</v>
      </c>
      <c r="I1002" s="236" t="s">
        <v>634</v>
      </c>
      <c r="J1002" s="236" t="s">
        <v>634</v>
      </c>
      <c r="K1002" s="236" t="s">
        <v>635</v>
      </c>
      <c r="L1002" s="236" t="s">
        <v>596</v>
      </c>
      <c r="M1002" s="236" t="s">
        <v>138</v>
      </c>
      <c r="N1002" s="245"/>
      <c r="O1002" s="240">
        <v>0</v>
      </c>
      <c r="P1002" s="235" t="s">
        <v>277</v>
      </c>
      <c r="Q1002" s="236" t="s">
        <v>278</v>
      </c>
    </row>
    <row r="1003" spans="2:17" x14ac:dyDescent="0.2">
      <c r="B1003" s="236"/>
      <c r="C1003" s="236" t="s">
        <v>135</v>
      </c>
      <c r="D1003" s="241" t="s">
        <v>756</v>
      </c>
      <c r="E1003" s="236" t="s">
        <v>146</v>
      </c>
      <c r="F1003" s="236" t="s">
        <v>254</v>
      </c>
      <c r="G1003" s="236" t="s">
        <v>631</v>
      </c>
      <c r="H1003" s="236" t="s">
        <v>346</v>
      </c>
      <c r="I1003" s="236" t="s">
        <v>634</v>
      </c>
      <c r="J1003" s="236" t="s">
        <v>634</v>
      </c>
      <c r="K1003" s="236" t="s">
        <v>635</v>
      </c>
      <c r="L1003" s="236" t="s">
        <v>596</v>
      </c>
      <c r="M1003" s="236" t="s">
        <v>138</v>
      </c>
      <c r="N1003" s="245"/>
      <c r="O1003" s="240">
        <v>0</v>
      </c>
      <c r="P1003" s="235" t="s">
        <v>277</v>
      </c>
      <c r="Q1003" s="236" t="s">
        <v>278</v>
      </c>
    </row>
    <row r="1004" spans="2:17" x14ac:dyDescent="0.2">
      <c r="B1004" s="236"/>
      <c r="C1004" s="236" t="s">
        <v>135</v>
      </c>
      <c r="D1004" s="241" t="s">
        <v>757</v>
      </c>
      <c r="E1004" s="236" t="s">
        <v>146</v>
      </c>
      <c r="F1004" s="236" t="s">
        <v>254</v>
      </c>
      <c r="G1004" s="236" t="s">
        <v>631</v>
      </c>
      <c r="H1004" s="236" t="s">
        <v>346</v>
      </c>
      <c r="I1004" s="236" t="s">
        <v>634</v>
      </c>
      <c r="J1004" s="236" t="s">
        <v>634</v>
      </c>
      <c r="K1004" s="236" t="s">
        <v>635</v>
      </c>
      <c r="L1004" s="236" t="s">
        <v>596</v>
      </c>
      <c r="M1004" s="236" t="s">
        <v>138</v>
      </c>
      <c r="N1004" s="245"/>
      <c r="O1004" s="240">
        <v>0</v>
      </c>
      <c r="P1004" s="235" t="s">
        <v>277</v>
      </c>
      <c r="Q1004" s="236" t="s">
        <v>278</v>
      </c>
    </row>
    <row r="1005" spans="2:17" x14ac:dyDescent="0.2">
      <c r="B1005" s="236"/>
      <c r="C1005" s="236" t="s">
        <v>135</v>
      </c>
      <c r="D1005" s="241" t="s">
        <v>758</v>
      </c>
      <c r="E1005" s="236" t="s">
        <v>146</v>
      </c>
      <c r="F1005" s="236" t="s">
        <v>254</v>
      </c>
      <c r="G1005" s="236" t="s">
        <v>631</v>
      </c>
      <c r="H1005" s="236" t="s">
        <v>346</v>
      </c>
      <c r="I1005" s="236" t="s">
        <v>634</v>
      </c>
      <c r="J1005" s="236" t="s">
        <v>634</v>
      </c>
      <c r="K1005" s="236" t="s">
        <v>635</v>
      </c>
      <c r="L1005" s="236" t="s">
        <v>596</v>
      </c>
      <c r="M1005" s="236" t="s">
        <v>138</v>
      </c>
      <c r="N1005" s="245"/>
      <c r="O1005" s="240">
        <v>0</v>
      </c>
      <c r="P1005" s="235" t="s">
        <v>277</v>
      </c>
      <c r="Q1005" s="236" t="s">
        <v>278</v>
      </c>
    </row>
    <row r="1006" spans="2:17" x14ac:dyDescent="0.2">
      <c r="B1006" s="236">
        <v>152</v>
      </c>
      <c r="C1006" s="236" t="s">
        <v>135</v>
      </c>
      <c r="D1006" s="238" t="s">
        <v>752</v>
      </c>
      <c r="E1006" s="236" t="s">
        <v>146</v>
      </c>
      <c r="F1006" s="236" t="s">
        <v>254</v>
      </c>
      <c r="G1006" s="236" t="s">
        <v>636</v>
      </c>
      <c r="H1006" s="236" t="s">
        <v>610</v>
      </c>
      <c r="I1006" s="236" t="s">
        <v>637</v>
      </c>
      <c r="J1006" s="236" t="s">
        <v>637</v>
      </c>
      <c r="K1006" s="236" t="s">
        <v>638</v>
      </c>
      <c r="L1006" s="236" t="s">
        <v>583</v>
      </c>
      <c r="M1006" s="236" t="s">
        <v>138</v>
      </c>
      <c r="N1006" s="246" t="e">
        <f>O993*$N$1202</f>
        <v>#REF!</v>
      </c>
      <c r="O1006" s="240">
        <v>0</v>
      </c>
      <c r="P1006" s="235" t="s">
        <v>277</v>
      </c>
      <c r="Q1006" s="236" t="s">
        <v>278</v>
      </c>
    </row>
    <row r="1007" spans="2:17" x14ac:dyDescent="0.2">
      <c r="B1007" s="236"/>
      <c r="C1007" s="236" t="s">
        <v>135</v>
      </c>
      <c r="D1007" s="241" t="s">
        <v>753</v>
      </c>
      <c r="E1007" s="236" t="s">
        <v>146</v>
      </c>
      <c r="F1007" s="236" t="s">
        <v>254</v>
      </c>
      <c r="G1007" s="236" t="s">
        <v>636</v>
      </c>
      <c r="H1007" s="236" t="s">
        <v>610</v>
      </c>
      <c r="I1007" s="236" t="s">
        <v>637</v>
      </c>
      <c r="J1007" s="236" t="s">
        <v>637</v>
      </c>
      <c r="K1007" s="236" t="s">
        <v>638</v>
      </c>
      <c r="L1007" s="236" t="s">
        <v>583</v>
      </c>
      <c r="M1007" s="236" t="s">
        <v>138</v>
      </c>
      <c r="N1007" s="245"/>
      <c r="O1007" s="240">
        <v>0</v>
      </c>
      <c r="P1007" s="235" t="s">
        <v>277</v>
      </c>
      <c r="Q1007" s="236" t="s">
        <v>278</v>
      </c>
    </row>
    <row r="1008" spans="2:17" x14ac:dyDescent="0.2">
      <c r="B1008" s="236"/>
      <c r="C1008" s="236" t="s">
        <v>135</v>
      </c>
      <c r="D1008" s="241" t="s">
        <v>754</v>
      </c>
      <c r="E1008" s="236" t="s">
        <v>146</v>
      </c>
      <c r="F1008" s="236" t="s">
        <v>254</v>
      </c>
      <c r="G1008" s="236" t="s">
        <v>636</v>
      </c>
      <c r="H1008" s="236" t="s">
        <v>610</v>
      </c>
      <c r="I1008" s="236" t="s">
        <v>637</v>
      </c>
      <c r="J1008" s="236" t="s">
        <v>637</v>
      </c>
      <c r="K1008" s="236" t="s">
        <v>638</v>
      </c>
      <c r="L1008" s="236" t="s">
        <v>583</v>
      </c>
      <c r="M1008" s="236" t="s">
        <v>138</v>
      </c>
      <c r="N1008" s="245"/>
      <c r="O1008" s="240">
        <v>0</v>
      </c>
      <c r="P1008" s="235" t="s">
        <v>277</v>
      </c>
      <c r="Q1008" s="236" t="s">
        <v>278</v>
      </c>
    </row>
    <row r="1009" spans="2:17" x14ac:dyDescent="0.2">
      <c r="B1009" s="236"/>
      <c r="C1009" s="236" t="s">
        <v>135</v>
      </c>
      <c r="D1009" s="241" t="s">
        <v>755</v>
      </c>
      <c r="E1009" s="236" t="s">
        <v>146</v>
      </c>
      <c r="F1009" s="236" t="s">
        <v>254</v>
      </c>
      <c r="G1009" s="236" t="s">
        <v>636</v>
      </c>
      <c r="H1009" s="236" t="s">
        <v>610</v>
      </c>
      <c r="I1009" s="236" t="s">
        <v>637</v>
      </c>
      <c r="J1009" s="236" t="s">
        <v>637</v>
      </c>
      <c r="K1009" s="236" t="s">
        <v>638</v>
      </c>
      <c r="L1009" s="236" t="s">
        <v>583</v>
      </c>
      <c r="M1009" s="236" t="s">
        <v>138</v>
      </c>
      <c r="N1009" s="245"/>
      <c r="O1009" s="240">
        <v>0</v>
      </c>
      <c r="P1009" s="235" t="s">
        <v>277</v>
      </c>
      <c r="Q1009" s="236" t="s">
        <v>278</v>
      </c>
    </row>
    <row r="1010" spans="2:17" x14ac:dyDescent="0.2">
      <c r="B1010" s="236"/>
      <c r="C1010" s="236" t="s">
        <v>135</v>
      </c>
      <c r="D1010" s="241" t="s">
        <v>756</v>
      </c>
      <c r="E1010" s="236" t="s">
        <v>146</v>
      </c>
      <c r="F1010" s="236" t="s">
        <v>254</v>
      </c>
      <c r="G1010" s="236" t="s">
        <v>636</v>
      </c>
      <c r="H1010" s="236" t="s">
        <v>610</v>
      </c>
      <c r="I1010" s="236" t="s">
        <v>637</v>
      </c>
      <c r="J1010" s="236" t="s">
        <v>637</v>
      </c>
      <c r="K1010" s="236" t="s">
        <v>638</v>
      </c>
      <c r="L1010" s="236" t="s">
        <v>583</v>
      </c>
      <c r="M1010" s="236" t="s">
        <v>138</v>
      </c>
      <c r="N1010" s="245"/>
      <c r="O1010" s="240">
        <v>0</v>
      </c>
      <c r="P1010" s="235" t="s">
        <v>277</v>
      </c>
      <c r="Q1010" s="236" t="s">
        <v>278</v>
      </c>
    </row>
    <row r="1011" spans="2:17" x14ac:dyDescent="0.2">
      <c r="B1011" s="236"/>
      <c r="C1011" s="236" t="s">
        <v>135</v>
      </c>
      <c r="D1011" s="241" t="s">
        <v>757</v>
      </c>
      <c r="E1011" s="236" t="s">
        <v>146</v>
      </c>
      <c r="F1011" s="236" t="s">
        <v>254</v>
      </c>
      <c r="G1011" s="236" t="s">
        <v>636</v>
      </c>
      <c r="H1011" s="236" t="s">
        <v>610</v>
      </c>
      <c r="I1011" s="236" t="s">
        <v>637</v>
      </c>
      <c r="J1011" s="236" t="s">
        <v>637</v>
      </c>
      <c r="K1011" s="236" t="s">
        <v>638</v>
      </c>
      <c r="L1011" s="236" t="s">
        <v>583</v>
      </c>
      <c r="M1011" s="236" t="s">
        <v>138</v>
      </c>
      <c r="N1011" s="245"/>
      <c r="O1011" s="240">
        <v>0</v>
      </c>
      <c r="P1011" s="235" t="s">
        <v>277</v>
      </c>
      <c r="Q1011" s="236" t="s">
        <v>278</v>
      </c>
    </row>
    <row r="1012" spans="2:17" x14ac:dyDescent="0.2">
      <c r="B1012" s="236"/>
      <c r="C1012" s="236" t="s">
        <v>135</v>
      </c>
      <c r="D1012" s="241" t="s">
        <v>758</v>
      </c>
      <c r="E1012" s="236" t="s">
        <v>146</v>
      </c>
      <c r="F1012" s="236" t="s">
        <v>254</v>
      </c>
      <c r="G1012" s="236" t="s">
        <v>636</v>
      </c>
      <c r="H1012" s="236" t="s">
        <v>610</v>
      </c>
      <c r="I1012" s="236" t="s">
        <v>637</v>
      </c>
      <c r="J1012" s="236" t="s">
        <v>637</v>
      </c>
      <c r="K1012" s="236" t="s">
        <v>638</v>
      </c>
      <c r="L1012" s="236" t="s">
        <v>583</v>
      </c>
      <c r="M1012" s="236" t="s">
        <v>138</v>
      </c>
      <c r="N1012" s="245"/>
      <c r="O1012" s="240">
        <v>0</v>
      </c>
      <c r="P1012" s="235" t="s">
        <v>277</v>
      </c>
      <c r="Q1012" s="236" t="s">
        <v>278</v>
      </c>
    </row>
    <row r="1013" spans="2:17" x14ac:dyDescent="0.2">
      <c r="B1013" s="236">
        <v>153</v>
      </c>
      <c r="C1013" s="236" t="s">
        <v>135</v>
      </c>
      <c r="D1013" s="238" t="s">
        <v>752</v>
      </c>
      <c r="E1013" s="236" t="s">
        <v>146</v>
      </c>
      <c r="F1013" s="236" t="s">
        <v>254</v>
      </c>
      <c r="G1013" s="236" t="s">
        <v>639</v>
      </c>
      <c r="H1013" s="236" t="s">
        <v>346</v>
      </c>
      <c r="I1013" s="236" t="s">
        <v>639</v>
      </c>
      <c r="J1013" s="236" t="s">
        <v>639</v>
      </c>
      <c r="K1013" s="236" t="s">
        <v>640</v>
      </c>
      <c r="L1013" s="236" t="s">
        <v>583</v>
      </c>
      <c r="M1013" s="236" t="s">
        <v>138</v>
      </c>
      <c r="N1013" s="246" t="e">
        <f>O999*$N$1202</f>
        <v>#REF!</v>
      </c>
      <c r="O1013" s="240">
        <v>0</v>
      </c>
      <c r="P1013" s="235" t="s">
        <v>277</v>
      </c>
      <c r="Q1013" s="236" t="s">
        <v>278</v>
      </c>
    </row>
    <row r="1014" spans="2:17" x14ac:dyDescent="0.2">
      <c r="B1014" s="236"/>
      <c r="C1014" s="236" t="s">
        <v>135</v>
      </c>
      <c r="D1014" s="241" t="s">
        <v>753</v>
      </c>
      <c r="E1014" s="236" t="s">
        <v>146</v>
      </c>
      <c r="F1014" s="236" t="s">
        <v>254</v>
      </c>
      <c r="G1014" s="236" t="s">
        <v>639</v>
      </c>
      <c r="H1014" s="236" t="s">
        <v>346</v>
      </c>
      <c r="I1014" s="236" t="s">
        <v>639</v>
      </c>
      <c r="J1014" s="236" t="s">
        <v>639</v>
      </c>
      <c r="K1014" s="236" t="s">
        <v>640</v>
      </c>
      <c r="L1014" s="236" t="s">
        <v>583</v>
      </c>
      <c r="M1014" s="236" t="s">
        <v>138</v>
      </c>
      <c r="N1014" s="245"/>
      <c r="O1014" s="240">
        <v>0</v>
      </c>
      <c r="P1014" s="235" t="s">
        <v>277</v>
      </c>
      <c r="Q1014" s="236" t="s">
        <v>278</v>
      </c>
    </row>
    <row r="1015" spans="2:17" x14ac:dyDescent="0.2">
      <c r="B1015" s="236"/>
      <c r="C1015" s="236" t="s">
        <v>135</v>
      </c>
      <c r="D1015" s="241" t="s">
        <v>754</v>
      </c>
      <c r="E1015" s="236" t="s">
        <v>146</v>
      </c>
      <c r="F1015" s="236" t="s">
        <v>254</v>
      </c>
      <c r="G1015" s="236" t="s">
        <v>639</v>
      </c>
      <c r="H1015" s="236" t="s">
        <v>346</v>
      </c>
      <c r="I1015" s="236" t="s">
        <v>639</v>
      </c>
      <c r="J1015" s="236" t="s">
        <v>639</v>
      </c>
      <c r="K1015" s="236" t="s">
        <v>640</v>
      </c>
      <c r="L1015" s="236" t="s">
        <v>583</v>
      </c>
      <c r="M1015" s="236" t="s">
        <v>138</v>
      </c>
      <c r="N1015" s="245"/>
      <c r="O1015" s="240">
        <v>0</v>
      </c>
      <c r="P1015" s="235" t="s">
        <v>277</v>
      </c>
      <c r="Q1015" s="236" t="s">
        <v>278</v>
      </c>
    </row>
    <row r="1016" spans="2:17" x14ac:dyDescent="0.2">
      <c r="B1016" s="236"/>
      <c r="C1016" s="236" t="s">
        <v>135</v>
      </c>
      <c r="D1016" s="241" t="s">
        <v>755</v>
      </c>
      <c r="E1016" s="236" t="s">
        <v>146</v>
      </c>
      <c r="F1016" s="236" t="s">
        <v>254</v>
      </c>
      <c r="G1016" s="236" t="s">
        <v>639</v>
      </c>
      <c r="H1016" s="236" t="s">
        <v>346</v>
      </c>
      <c r="I1016" s="236" t="s">
        <v>639</v>
      </c>
      <c r="J1016" s="236" t="s">
        <v>639</v>
      </c>
      <c r="K1016" s="236" t="s">
        <v>640</v>
      </c>
      <c r="L1016" s="236" t="s">
        <v>583</v>
      </c>
      <c r="M1016" s="236" t="s">
        <v>138</v>
      </c>
      <c r="N1016" s="245"/>
      <c r="O1016" s="240">
        <v>0</v>
      </c>
      <c r="P1016" s="235" t="s">
        <v>277</v>
      </c>
      <c r="Q1016" s="236" t="s">
        <v>278</v>
      </c>
    </row>
    <row r="1017" spans="2:17" x14ac:dyDescent="0.2">
      <c r="B1017" s="236"/>
      <c r="C1017" s="236" t="s">
        <v>135</v>
      </c>
      <c r="D1017" s="241" t="s">
        <v>756</v>
      </c>
      <c r="E1017" s="236" t="s">
        <v>146</v>
      </c>
      <c r="F1017" s="236" t="s">
        <v>254</v>
      </c>
      <c r="G1017" s="236" t="s">
        <v>639</v>
      </c>
      <c r="H1017" s="236" t="s">
        <v>346</v>
      </c>
      <c r="I1017" s="236" t="s">
        <v>639</v>
      </c>
      <c r="J1017" s="236" t="s">
        <v>639</v>
      </c>
      <c r="K1017" s="236" t="s">
        <v>640</v>
      </c>
      <c r="L1017" s="236" t="s">
        <v>583</v>
      </c>
      <c r="M1017" s="236" t="s">
        <v>138</v>
      </c>
      <c r="N1017" s="245"/>
      <c r="O1017" s="240">
        <v>0</v>
      </c>
      <c r="P1017" s="235" t="s">
        <v>277</v>
      </c>
      <c r="Q1017" s="236" t="s">
        <v>278</v>
      </c>
    </row>
    <row r="1018" spans="2:17" x14ac:dyDescent="0.2">
      <c r="B1018" s="236"/>
      <c r="C1018" s="236" t="s">
        <v>135</v>
      </c>
      <c r="D1018" s="241" t="s">
        <v>757</v>
      </c>
      <c r="E1018" s="236" t="s">
        <v>146</v>
      </c>
      <c r="F1018" s="236" t="s">
        <v>254</v>
      </c>
      <c r="G1018" s="236" t="s">
        <v>639</v>
      </c>
      <c r="H1018" s="236" t="s">
        <v>346</v>
      </c>
      <c r="I1018" s="236" t="s">
        <v>639</v>
      </c>
      <c r="J1018" s="236" t="s">
        <v>639</v>
      </c>
      <c r="K1018" s="236" t="s">
        <v>640</v>
      </c>
      <c r="L1018" s="236" t="s">
        <v>583</v>
      </c>
      <c r="M1018" s="236" t="s">
        <v>138</v>
      </c>
      <c r="N1018" s="245"/>
      <c r="O1018" s="240">
        <v>0</v>
      </c>
      <c r="P1018" s="235" t="s">
        <v>277</v>
      </c>
      <c r="Q1018" s="236" t="s">
        <v>278</v>
      </c>
    </row>
    <row r="1019" spans="2:17" x14ac:dyDescent="0.2">
      <c r="B1019" s="236"/>
      <c r="C1019" s="236" t="s">
        <v>135</v>
      </c>
      <c r="D1019" s="241" t="s">
        <v>758</v>
      </c>
      <c r="E1019" s="236" t="s">
        <v>146</v>
      </c>
      <c r="F1019" s="236" t="s">
        <v>254</v>
      </c>
      <c r="G1019" s="236" t="s">
        <v>639</v>
      </c>
      <c r="H1019" s="236" t="s">
        <v>346</v>
      </c>
      <c r="I1019" s="236" t="s">
        <v>639</v>
      </c>
      <c r="J1019" s="236" t="s">
        <v>639</v>
      </c>
      <c r="K1019" s="236" t="s">
        <v>640</v>
      </c>
      <c r="L1019" s="236" t="s">
        <v>583</v>
      </c>
      <c r="M1019" s="236" t="s">
        <v>138</v>
      </c>
      <c r="N1019" s="245"/>
      <c r="O1019" s="240">
        <v>0</v>
      </c>
      <c r="P1019" s="235" t="s">
        <v>277</v>
      </c>
      <c r="Q1019" s="236" t="s">
        <v>278</v>
      </c>
    </row>
    <row r="1020" spans="2:17" x14ac:dyDescent="0.2">
      <c r="B1020" s="236">
        <v>154</v>
      </c>
      <c r="C1020" s="236" t="s">
        <v>135</v>
      </c>
      <c r="D1020" s="238" t="s">
        <v>752</v>
      </c>
      <c r="E1020" s="236" t="s">
        <v>146</v>
      </c>
      <c r="F1020" s="236" t="s">
        <v>254</v>
      </c>
      <c r="G1020" s="236" t="s">
        <v>641</v>
      </c>
      <c r="H1020" s="236" t="s">
        <v>135</v>
      </c>
      <c r="I1020" s="236" t="s">
        <v>642</v>
      </c>
      <c r="J1020" s="236" t="s">
        <v>642</v>
      </c>
      <c r="K1020" s="236" t="s">
        <v>643</v>
      </c>
      <c r="L1020" s="236" t="s">
        <v>583</v>
      </c>
      <c r="M1020" s="236" t="s">
        <v>138</v>
      </c>
      <c r="N1020" s="246" t="e">
        <f>#REF!*$N$1202</f>
        <v>#REF!</v>
      </c>
      <c r="O1020" s="240">
        <v>0</v>
      </c>
      <c r="P1020" s="235" t="s">
        <v>277</v>
      </c>
      <c r="Q1020" s="236" t="s">
        <v>278</v>
      </c>
    </row>
    <row r="1021" spans="2:17" x14ac:dyDescent="0.2">
      <c r="B1021" s="236"/>
      <c r="C1021" s="236" t="s">
        <v>135</v>
      </c>
      <c r="D1021" s="241" t="s">
        <v>753</v>
      </c>
      <c r="E1021" s="236" t="s">
        <v>146</v>
      </c>
      <c r="F1021" s="236" t="s">
        <v>254</v>
      </c>
      <c r="G1021" s="236" t="s">
        <v>641</v>
      </c>
      <c r="H1021" s="236" t="s">
        <v>135</v>
      </c>
      <c r="I1021" s="236" t="s">
        <v>642</v>
      </c>
      <c r="J1021" s="236" t="s">
        <v>642</v>
      </c>
      <c r="K1021" s="236" t="s">
        <v>643</v>
      </c>
      <c r="L1021" s="236" t="s">
        <v>583</v>
      </c>
      <c r="M1021" s="236" t="s">
        <v>138</v>
      </c>
      <c r="N1021" s="245"/>
      <c r="O1021" s="240">
        <v>0</v>
      </c>
      <c r="P1021" s="235" t="s">
        <v>277</v>
      </c>
      <c r="Q1021" s="236" t="s">
        <v>278</v>
      </c>
    </row>
    <row r="1022" spans="2:17" x14ac:dyDescent="0.2">
      <c r="B1022" s="236"/>
      <c r="C1022" s="236" t="s">
        <v>135</v>
      </c>
      <c r="D1022" s="241" t="s">
        <v>754</v>
      </c>
      <c r="E1022" s="236" t="s">
        <v>146</v>
      </c>
      <c r="F1022" s="236" t="s">
        <v>254</v>
      </c>
      <c r="G1022" s="236" t="s">
        <v>641</v>
      </c>
      <c r="H1022" s="236" t="s">
        <v>135</v>
      </c>
      <c r="I1022" s="236" t="s">
        <v>642</v>
      </c>
      <c r="J1022" s="236" t="s">
        <v>642</v>
      </c>
      <c r="K1022" s="236" t="s">
        <v>643</v>
      </c>
      <c r="L1022" s="236" t="s">
        <v>583</v>
      </c>
      <c r="M1022" s="236" t="s">
        <v>138</v>
      </c>
      <c r="N1022" s="245"/>
      <c r="O1022" s="240">
        <v>0</v>
      </c>
      <c r="P1022" s="235" t="s">
        <v>277</v>
      </c>
      <c r="Q1022" s="236" t="s">
        <v>278</v>
      </c>
    </row>
    <row r="1023" spans="2:17" x14ac:dyDescent="0.2">
      <c r="B1023" s="236"/>
      <c r="C1023" s="236" t="s">
        <v>135</v>
      </c>
      <c r="D1023" s="241" t="s">
        <v>755</v>
      </c>
      <c r="E1023" s="236" t="s">
        <v>146</v>
      </c>
      <c r="F1023" s="236" t="s">
        <v>254</v>
      </c>
      <c r="G1023" s="236" t="s">
        <v>641</v>
      </c>
      <c r="H1023" s="236" t="s">
        <v>135</v>
      </c>
      <c r="I1023" s="236" t="s">
        <v>642</v>
      </c>
      <c r="J1023" s="236" t="s">
        <v>642</v>
      </c>
      <c r="K1023" s="236" t="s">
        <v>643</v>
      </c>
      <c r="L1023" s="236" t="s">
        <v>583</v>
      </c>
      <c r="M1023" s="236" t="s">
        <v>138</v>
      </c>
      <c r="N1023" s="245"/>
      <c r="O1023" s="240">
        <v>0</v>
      </c>
      <c r="P1023" s="235" t="s">
        <v>277</v>
      </c>
      <c r="Q1023" s="236" t="s">
        <v>278</v>
      </c>
    </row>
    <row r="1024" spans="2:17" x14ac:dyDescent="0.2">
      <c r="B1024" s="236"/>
      <c r="C1024" s="236" t="s">
        <v>135</v>
      </c>
      <c r="D1024" s="241" t="s">
        <v>756</v>
      </c>
      <c r="E1024" s="236" t="s">
        <v>146</v>
      </c>
      <c r="F1024" s="236" t="s">
        <v>254</v>
      </c>
      <c r="G1024" s="236" t="s">
        <v>641</v>
      </c>
      <c r="H1024" s="236" t="s">
        <v>135</v>
      </c>
      <c r="I1024" s="236" t="s">
        <v>642</v>
      </c>
      <c r="J1024" s="236" t="s">
        <v>642</v>
      </c>
      <c r="K1024" s="236" t="s">
        <v>643</v>
      </c>
      <c r="L1024" s="236" t="s">
        <v>583</v>
      </c>
      <c r="M1024" s="236" t="s">
        <v>138</v>
      </c>
      <c r="N1024" s="245"/>
      <c r="O1024" s="240">
        <v>0</v>
      </c>
      <c r="P1024" s="235" t="s">
        <v>277</v>
      </c>
      <c r="Q1024" s="236" t="s">
        <v>278</v>
      </c>
    </row>
    <row r="1025" spans="2:17" x14ac:dyDescent="0.2">
      <c r="B1025" s="236"/>
      <c r="C1025" s="236" t="s">
        <v>135</v>
      </c>
      <c r="D1025" s="241" t="s">
        <v>757</v>
      </c>
      <c r="E1025" s="236" t="s">
        <v>146</v>
      </c>
      <c r="F1025" s="236" t="s">
        <v>254</v>
      </c>
      <c r="G1025" s="236" t="s">
        <v>641</v>
      </c>
      <c r="H1025" s="236" t="s">
        <v>135</v>
      </c>
      <c r="I1025" s="236" t="s">
        <v>642</v>
      </c>
      <c r="J1025" s="236" t="s">
        <v>642</v>
      </c>
      <c r="K1025" s="236" t="s">
        <v>643</v>
      </c>
      <c r="L1025" s="236" t="s">
        <v>583</v>
      </c>
      <c r="M1025" s="236" t="s">
        <v>138</v>
      </c>
      <c r="N1025" s="245"/>
      <c r="O1025" s="240">
        <v>0</v>
      </c>
      <c r="P1025" s="235" t="s">
        <v>277</v>
      </c>
      <c r="Q1025" s="236" t="s">
        <v>278</v>
      </c>
    </row>
    <row r="1026" spans="2:17" x14ac:dyDescent="0.2">
      <c r="B1026" s="236"/>
      <c r="C1026" s="236" t="s">
        <v>135</v>
      </c>
      <c r="D1026" s="241" t="s">
        <v>758</v>
      </c>
      <c r="E1026" s="236" t="s">
        <v>146</v>
      </c>
      <c r="F1026" s="236" t="s">
        <v>254</v>
      </c>
      <c r="G1026" s="236" t="s">
        <v>641</v>
      </c>
      <c r="H1026" s="236" t="s">
        <v>135</v>
      </c>
      <c r="I1026" s="236" t="s">
        <v>642</v>
      </c>
      <c r="J1026" s="236" t="s">
        <v>642</v>
      </c>
      <c r="K1026" s="236" t="s">
        <v>643</v>
      </c>
      <c r="L1026" s="236" t="s">
        <v>583</v>
      </c>
      <c r="M1026" s="236" t="s">
        <v>138</v>
      </c>
      <c r="N1026" s="245"/>
      <c r="O1026" s="240">
        <v>0</v>
      </c>
      <c r="P1026" s="235" t="s">
        <v>277</v>
      </c>
      <c r="Q1026" s="236" t="s">
        <v>278</v>
      </c>
    </row>
    <row r="1027" spans="2:17" x14ac:dyDescent="0.2">
      <c r="B1027" s="236">
        <v>155</v>
      </c>
      <c r="C1027" s="236" t="s">
        <v>135</v>
      </c>
      <c r="D1027" s="238" t="s">
        <v>752</v>
      </c>
      <c r="E1027" s="236" t="s">
        <v>146</v>
      </c>
      <c r="F1027" s="236" t="s">
        <v>254</v>
      </c>
      <c r="G1027" s="236" t="s">
        <v>644</v>
      </c>
      <c r="H1027" s="236" t="s">
        <v>135</v>
      </c>
      <c r="I1027" s="236" t="s">
        <v>644</v>
      </c>
      <c r="J1027" s="236" t="s">
        <v>644</v>
      </c>
      <c r="K1027" s="236" t="s">
        <v>315</v>
      </c>
      <c r="L1027" s="236" t="s">
        <v>318</v>
      </c>
      <c r="M1027" s="236" t="s">
        <v>138</v>
      </c>
      <c r="N1027" s="246" t="e">
        <f>O1012*$N$1202</f>
        <v>#REF!</v>
      </c>
      <c r="O1027" s="240">
        <v>0</v>
      </c>
      <c r="P1027" s="235" t="s">
        <v>277</v>
      </c>
      <c r="Q1027" s="236" t="s">
        <v>278</v>
      </c>
    </row>
    <row r="1028" spans="2:17" x14ac:dyDescent="0.2">
      <c r="B1028" s="236"/>
      <c r="C1028" s="236" t="s">
        <v>135</v>
      </c>
      <c r="D1028" s="241" t="s">
        <v>753</v>
      </c>
      <c r="E1028" s="236" t="s">
        <v>146</v>
      </c>
      <c r="F1028" s="236" t="s">
        <v>254</v>
      </c>
      <c r="G1028" s="236" t="s">
        <v>644</v>
      </c>
      <c r="H1028" s="236" t="s">
        <v>135</v>
      </c>
      <c r="I1028" s="236" t="s">
        <v>644</v>
      </c>
      <c r="J1028" s="236" t="s">
        <v>644</v>
      </c>
      <c r="K1028" s="236" t="s">
        <v>315</v>
      </c>
      <c r="L1028" s="236" t="s">
        <v>318</v>
      </c>
      <c r="M1028" s="236" t="s">
        <v>138</v>
      </c>
      <c r="N1028" s="245"/>
      <c r="O1028" s="240">
        <v>0</v>
      </c>
      <c r="P1028" s="235" t="s">
        <v>277</v>
      </c>
      <c r="Q1028" s="236" t="s">
        <v>278</v>
      </c>
    </row>
    <row r="1029" spans="2:17" x14ac:dyDescent="0.2">
      <c r="B1029" s="236"/>
      <c r="C1029" s="236" t="s">
        <v>135</v>
      </c>
      <c r="D1029" s="241" t="s">
        <v>754</v>
      </c>
      <c r="E1029" s="236" t="s">
        <v>146</v>
      </c>
      <c r="F1029" s="236" t="s">
        <v>254</v>
      </c>
      <c r="G1029" s="236" t="s">
        <v>644</v>
      </c>
      <c r="H1029" s="236" t="s">
        <v>135</v>
      </c>
      <c r="I1029" s="236" t="s">
        <v>644</v>
      </c>
      <c r="J1029" s="236" t="s">
        <v>644</v>
      </c>
      <c r="K1029" s="236" t="s">
        <v>315</v>
      </c>
      <c r="L1029" s="236" t="s">
        <v>318</v>
      </c>
      <c r="M1029" s="236" t="s">
        <v>138</v>
      </c>
      <c r="N1029" s="245"/>
      <c r="O1029" s="240">
        <v>1.2500000000000001E-2</v>
      </c>
      <c r="P1029" s="235" t="s">
        <v>277</v>
      </c>
      <c r="Q1029" s="236" t="s">
        <v>278</v>
      </c>
    </row>
    <row r="1030" spans="2:17" x14ac:dyDescent="0.2">
      <c r="B1030" s="236"/>
      <c r="C1030" s="236" t="s">
        <v>135</v>
      </c>
      <c r="D1030" s="241" t="s">
        <v>755</v>
      </c>
      <c r="E1030" s="236" t="s">
        <v>146</v>
      </c>
      <c r="F1030" s="236" t="s">
        <v>254</v>
      </c>
      <c r="G1030" s="236" t="s">
        <v>644</v>
      </c>
      <c r="H1030" s="236" t="s">
        <v>135</v>
      </c>
      <c r="I1030" s="236" t="s">
        <v>644</v>
      </c>
      <c r="J1030" s="236" t="s">
        <v>644</v>
      </c>
      <c r="K1030" s="236" t="s">
        <v>315</v>
      </c>
      <c r="L1030" s="236" t="s">
        <v>318</v>
      </c>
      <c r="M1030" s="236" t="s">
        <v>138</v>
      </c>
      <c r="N1030" s="245"/>
      <c r="O1030" s="240">
        <v>2.9999999999999997E-4</v>
      </c>
      <c r="P1030" s="235" t="s">
        <v>277</v>
      </c>
      <c r="Q1030" s="236" t="s">
        <v>278</v>
      </c>
    </row>
    <row r="1031" spans="2:17" x14ac:dyDescent="0.2">
      <c r="B1031" s="236"/>
      <c r="C1031" s="236" t="s">
        <v>135</v>
      </c>
      <c r="D1031" s="241" t="s">
        <v>756</v>
      </c>
      <c r="E1031" s="236" t="s">
        <v>146</v>
      </c>
      <c r="F1031" s="236" t="s">
        <v>254</v>
      </c>
      <c r="G1031" s="236" t="s">
        <v>644</v>
      </c>
      <c r="H1031" s="236" t="s">
        <v>135</v>
      </c>
      <c r="I1031" s="236" t="s">
        <v>644</v>
      </c>
      <c r="J1031" s="236" t="s">
        <v>644</v>
      </c>
      <c r="K1031" s="236" t="s">
        <v>315</v>
      </c>
      <c r="L1031" s="236" t="s">
        <v>318</v>
      </c>
      <c r="M1031" s="236" t="s">
        <v>138</v>
      </c>
      <c r="N1031" s="245"/>
      <c r="O1031" s="240">
        <v>0</v>
      </c>
      <c r="P1031" s="235" t="s">
        <v>277</v>
      </c>
      <c r="Q1031" s="236" t="s">
        <v>278</v>
      </c>
    </row>
    <row r="1032" spans="2:17" x14ac:dyDescent="0.2">
      <c r="B1032" s="236"/>
      <c r="C1032" s="236" t="s">
        <v>135</v>
      </c>
      <c r="D1032" s="241" t="s">
        <v>757</v>
      </c>
      <c r="E1032" s="236" t="s">
        <v>146</v>
      </c>
      <c r="F1032" s="236" t="s">
        <v>254</v>
      </c>
      <c r="G1032" s="236" t="s">
        <v>644</v>
      </c>
      <c r="H1032" s="236" t="s">
        <v>135</v>
      </c>
      <c r="I1032" s="236" t="s">
        <v>644</v>
      </c>
      <c r="J1032" s="236" t="s">
        <v>644</v>
      </c>
      <c r="K1032" s="236" t="s">
        <v>315</v>
      </c>
      <c r="L1032" s="236" t="s">
        <v>318</v>
      </c>
      <c r="M1032" s="236" t="s">
        <v>138</v>
      </c>
      <c r="N1032" s="245"/>
      <c r="O1032" s="240">
        <v>0</v>
      </c>
      <c r="P1032" s="235" t="s">
        <v>277</v>
      </c>
      <c r="Q1032" s="236" t="s">
        <v>278</v>
      </c>
    </row>
    <row r="1033" spans="2:17" x14ac:dyDescent="0.2">
      <c r="B1033" s="236"/>
      <c r="C1033" s="236" t="s">
        <v>135</v>
      </c>
      <c r="D1033" s="241" t="s">
        <v>758</v>
      </c>
      <c r="E1033" s="236" t="s">
        <v>146</v>
      </c>
      <c r="F1033" s="236" t="s">
        <v>254</v>
      </c>
      <c r="G1033" s="236" t="s">
        <v>644</v>
      </c>
      <c r="H1033" s="236" t="s">
        <v>135</v>
      </c>
      <c r="I1033" s="236" t="s">
        <v>644</v>
      </c>
      <c r="J1033" s="236" t="s">
        <v>644</v>
      </c>
      <c r="K1033" s="236" t="s">
        <v>315</v>
      </c>
      <c r="L1033" s="236" t="s">
        <v>318</v>
      </c>
      <c r="M1033" s="236" t="s">
        <v>138</v>
      </c>
      <c r="N1033" s="245"/>
      <c r="O1033" s="240">
        <v>0</v>
      </c>
      <c r="P1033" s="235" t="s">
        <v>277</v>
      </c>
      <c r="Q1033" s="236" t="s">
        <v>278</v>
      </c>
    </row>
    <row r="1034" spans="2:17" x14ac:dyDescent="0.2">
      <c r="B1034" s="236">
        <v>156</v>
      </c>
      <c r="C1034" s="236" t="s">
        <v>135</v>
      </c>
      <c r="D1034" s="238" t="s">
        <v>752</v>
      </c>
      <c r="E1034" s="236" t="s">
        <v>146</v>
      </c>
      <c r="F1034" s="236" t="s">
        <v>254</v>
      </c>
      <c r="G1034" s="236" t="s">
        <v>645</v>
      </c>
      <c r="H1034" s="236" t="s">
        <v>135</v>
      </c>
      <c r="I1034" s="236" t="s">
        <v>646</v>
      </c>
      <c r="J1034" s="236" t="s">
        <v>646</v>
      </c>
      <c r="K1034" s="236" t="s">
        <v>315</v>
      </c>
      <c r="L1034" s="236" t="s">
        <v>318</v>
      </c>
      <c r="M1034" s="236" t="s">
        <v>138</v>
      </c>
      <c r="N1034" s="246" t="e">
        <f>O1018*$N$1202</f>
        <v>#REF!</v>
      </c>
      <c r="O1034" s="240">
        <v>0</v>
      </c>
      <c r="P1034" s="235" t="s">
        <v>277</v>
      </c>
      <c r="Q1034" s="236" t="s">
        <v>278</v>
      </c>
    </row>
    <row r="1035" spans="2:17" x14ac:dyDescent="0.2">
      <c r="B1035" s="236"/>
      <c r="C1035" s="236" t="s">
        <v>135</v>
      </c>
      <c r="D1035" s="241" t="s">
        <v>753</v>
      </c>
      <c r="E1035" s="236" t="s">
        <v>146</v>
      </c>
      <c r="F1035" s="236" t="s">
        <v>254</v>
      </c>
      <c r="G1035" s="236" t="s">
        <v>645</v>
      </c>
      <c r="H1035" s="236" t="s">
        <v>135</v>
      </c>
      <c r="I1035" s="236" t="s">
        <v>646</v>
      </c>
      <c r="J1035" s="236" t="s">
        <v>646</v>
      </c>
      <c r="K1035" s="236" t="s">
        <v>315</v>
      </c>
      <c r="L1035" s="236" t="s">
        <v>318</v>
      </c>
      <c r="M1035" s="236" t="s">
        <v>138</v>
      </c>
      <c r="N1035" s="245"/>
      <c r="O1035" s="240">
        <v>0</v>
      </c>
      <c r="P1035" s="235" t="s">
        <v>277</v>
      </c>
      <c r="Q1035" s="236" t="s">
        <v>278</v>
      </c>
    </row>
    <row r="1036" spans="2:17" x14ac:dyDescent="0.2">
      <c r="B1036" s="236"/>
      <c r="C1036" s="236" t="s">
        <v>135</v>
      </c>
      <c r="D1036" s="241" t="s">
        <v>754</v>
      </c>
      <c r="E1036" s="236" t="s">
        <v>146</v>
      </c>
      <c r="F1036" s="236" t="s">
        <v>254</v>
      </c>
      <c r="G1036" s="236" t="s">
        <v>645</v>
      </c>
      <c r="H1036" s="236" t="s">
        <v>135</v>
      </c>
      <c r="I1036" s="236" t="s">
        <v>646</v>
      </c>
      <c r="J1036" s="236" t="s">
        <v>646</v>
      </c>
      <c r="K1036" s="236" t="s">
        <v>315</v>
      </c>
      <c r="L1036" s="236" t="s">
        <v>318</v>
      </c>
      <c r="M1036" s="236" t="s">
        <v>138</v>
      </c>
      <c r="N1036" s="245"/>
      <c r="O1036" s="240">
        <v>1.2999999999999999E-3</v>
      </c>
      <c r="P1036" s="235" t="s">
        <v>277</v>
      </c>
      <c r="Q1036" s="236" t="s">
        <v>278</v>
      </c>
    </row>
    <row r="1037" spans="2:17" x14ac:dyDescent="0.2">
      <c r="B1037" s="236"/>
      <c r="C1037" s="236" t="s">
        <v>135</v>
      </c>
      <c r="D1037" s="241" t="s">
        <v>755</v>
      </c>
      <c r="E1037" s="236" t="s">
        <v>146</v>
      </c>
      <c r="F1037" s="236" t="s">
        <v>254</v>
      </c>
      <c r="G1037" s="236" t="s">
        <v>645</v>
      </c>
      <c r="H1037" s="236" t="s">
        <v>135</v>
      </c>
      <c r="I1037" s="236" t="s">
        <v>646</v>
      </c>
      <c r="J1037" s="236" t="s">
        <v>646</v>
      </c>
      <c r="K1037" s="236" t="s">
        <v>315</v>
      </c>
      <c r="L1037" s="236" t="s">
        <v>318</v>
      </c>
      <c r="M1037" s="236" t="s">
        <v>138</v>
      </c>
      <c r="N1037" s="245"/>
      <c r="O1037" s="240">
        <v>5.1999999999999998E-3</v>
      </c>
      <c r="P1037" s="235" t="s">
        <v>277</v>
      </c>
      <c r="Q1037" s="236" t="s">
        <v>278</v>
      </c>
    </row>
    <row r="1038" spans="2:17" x14ac:dyDescent="0.2">
      <c r="B1038" s="236"/>
      <c r="C1038" s="236" t="s">
        <v>135</v>
      </c>
      <c r="D1038" s="241" t="s">
        <v>756</v>
      </c>
      <c r="E1038" s="236" t="s">
        <v>146</v>
      </c>
      <c r="F1038" s="236" t="s">
        <v>254</v>
      </c>
      <c r="G1038" s="236" t="s">
        <v>645</v>
      </c>
      <c r="H1038" s="236" t="s">
        <v>135</v>
      </c>
      <c r="I1038" s="236" t="s">
        <v>646</v>
      </c>
      <c r="J1038" s="236" t="s">
        <v>646</v>
      </c>
      <c r="K1038" s="236" t="s">
        <v>315</v>
      </c>
      <c r="L1038" s="236" t="s">
        <v>318</v>
      </c>
      <c r="M1038" s="236" t="s">
        <v>138</v>
      </c>
      <c r="N1038" s="245"/>
      <c r="O1038" s="240">
        <v>0</v>
      </c>
      <c r="P1038" s="235" t="s">
        <v>277</v>
      </c>
      <c r="Q1038" s="236" t="s">
        <v>278</v>
      </c>
    </row>
    <row r="1039" spans="2:17" x14ac:dyDescent="0.2">
      <c r="B1039" s="236"/>
      <c r="C1039" s="236" t="s">
        <v>135</v>
      </c>
      <c r="D1039" s="241" t="s">
        <v>757</v>
      </c>
      <c r="E1039" s="236" t="s">
        <v>146</v>
      </c>
      <c r="F1039" s="236" t="s">
        <v>254</v>
      </c>
      <c r="G1039" s="236" t="s">
        <v>645</v>
      </c>
      <c r="H1039" s="236" t="s">
        <v>135</v>
      </c>
      <c r="I1039" s="236" t="s">
        <v>646</v>
      </c>
      <c r="J1039" s="236" t="s">
        <v>646</v>
      </c>
      <c r="K1039" s="236" t="s">
        <v>315</v>
      </c>
      <c r="L1039" s="236" t="s">
        <v>318</v>
      </c>
      <c r="M1039" s="236" t="s">
        <v>138</v>
      </c>
      <c r="N1039" s="245"/>
      <c r="O1039" s="240">
        <v>0</v>
      </c>
      <c r="P1039" s="235" t="s">
        <v>277</v>
      </c>
      <c r="Q1039" s="236" t="s">
        <v>278</v>
      </c>
    </row>
    <row r="1040" spans="2:17" x14ac:dyDescent="0.2">
      <c r="B1040" s="236"/>
      <c r="C1040" s="236" t="s">
        <v>135</v>
      </c>
      <c r="D1040" s="241" t="s">
        <v>758</v>
      </c>
      <c r="E1040" s="236" t="s">
        <v>146</v>
      </c>
      <c r="F1040" s="236" t="s">
        <v>254</v>
      </c>
      <c r="G1040" s="236" t="s">
        <v>645</v>
      </c>
      <c r="H1040" s="236" t="s">
        <v>135</v>
      </c>
      <c r="I1040" s="236" t="s">
        <v>646</v>
      </c>
      <c r="J1040" s="236" t="s">
        <v>646</v>
      </c>
      <c r="K1040" s="236" t="s">
        <v>315</v>
      </c>
      <c r="L1040" s="236" t="s">
        <v>318</v>
      </c>
      <c r="M1040" s="236" t="s">
        <v>138</v>
      </c>
      <c r="N1040" s="245"/>
      <c r="O1040" s="240">
        <v>0</v>
      </c>
      <c r="P1040" s="235" t="s">
        <v>277</v>
      </c>
      <c r="Q1040" s="236" t="s">
        <v>278</v>
      </c>
    </row>
    <row r="1041" spans="2:17" x14ac:dyDescent="0.2">
      <c r="B1041" s="236">
        <v>157</v>
      </c>
      <c r="C1041" s="236" t="s">
        <v>135</v>
      </c>
      <c r="D1041" s="238" t="s">
        <v>752</v>
      </c>
      <c r="E1041" s="236" t="s">
        <v>146</v>
      </c>
      <c r="F1041" s="236" t="s">
        <v>254</v>
      </c>
      <c r="G1041" s="236" t="s">
        <v>647</v>
      </c>
      <c r="H1041" s="236" t="s">
        <v>468</v>
      </c>
      <c r="I1041" s="236" t="s">
        <v>648</v>
      </c>
      <c r="J1041" s="236" t="s">
        <v>648</v>
      </c>
      <c r="K1041" s="236" t="s">
        <v>638</v>
      </c>
      <c r="L1041" s="236" t="s">
        <v>583</v>
      </c>
      <c r="M1041" s="236" t="s">
        <v>138</v>
      </c>
      <c r="N1041" s="246" t="e">
        <f>O1024*$N$1202</f>
        <v>#REF!</v>
      </c>
      <c r="O1041" s="240">
        <v>0</v>
      </c>
      <c r="P1041" s="235" t="s">
        <v>277</v>
      </c>
      <c r="Q1041" s="236" t="s">
        <v>278</v>
      </c>
    </row>
    <row r="1042" spans="2:17" x14ac:dyDescent="0.2">
      <c r="B1042" s="236"/>
      <c r="C1042" s="236" t="s">
        <v>135</v>
      </c>
      <c r="D1042" s="241" t="s">
        <v>753</v>
      </c>
      <c r="E1042" s="236" t="s">
        <v>146</v>
      </c>
      <c r="F1042" s="236" t="s">
        <v>254</v>
      </c>
      <c r="G1042" s="236" t="s">
        <v>647</v>
      </c>
      <c r="H1042" s="236" t="s">
        <v>468</v>
      </c>
      <c r="I1042" s="236" t="s">
        <v>648</v>
      </c>
      <c r="J1042" s="236" t="s">
        <v>648</v>
      </c>
      <c r="K1042" s="236" t="s">
        <v>638</v>
      </c>
      <c r="L1042" s="236" t="s">
        <v>583</v>
      </c>
      <c r="M1042" s="236" t="s">
        <v>138</v>
      </c>
      <c r="N1042" s="245"/>
      <c r="O1042" s="240">
        <v>0</v>
      </c>
      <c r="P1042" s="235" t="s">
        <v>277</v>
      </c>
      <c r="Q1042" s="236" t="s">
        <v>278</v>
      </c>
    </row>
    <row r="1043" spans="2:17" x14ac:dyDescent="0.2">
      <c r="B1043" s="236"/>
      <c r="C1043" s="236" t="s">
        <v>135</v>
      </c>
      <c r="D1043" s="241" t="s">
        <v>754</v>
      </c>
      <c r="E1043" s="236" t="s">
        <v>146</v>
      </c>
      <c r="F1043" s="236" t="s">
        <v>254</v>
      </c>
      <c r="G1043" s="236" t="s">
        <v>647</v>
      </c>
      <c r="H1043" s="236" t="s">
        <v>468</v>
      </c>
      <c r="I1043" s="236" t="s">
        <v>648</v>
      </c>
      <c r="J1043" s="236" t="s">
        <v>648</v>
      </c>
      <c r="K1043" s="236" t="s">
        <v>638</v>
      </c>
      <c r="L1043" s="236" t="s">
        <v>583</v>
      </c>
      <c r="M1043" s="236" t="s">
        <v>138</v>
      </c>
      <c r="N1043" s="245"/>
      <c r="O1043" s="240">
        <v>0</v>
      </c>
      <c r="P1043" s="235" t="s">
        <v>277</v>
      </c>
      <c r="Q1043" s="236" t="s">
        <v>278</v>
      </c>
    </row>
    <row r="1044" spans="2:17" x14ac:dyDescent="0.2">
      <c r="B1044" s="236"/>
      <c r="C1044" s="236" t="s">
        <v>135</v>
      </c>
      <c r="D1044" s="241" t="s">
        <v>755</v>
      </c>
      <c r="E1044" s="236" t="s">
        <v>146</v>
      </c>
      <c r="F1044" s="236" t="s">
        <v>254</v>
      </c>
      <c r="G1044" s="236" t="s">
        <v>647</v>
      </c>
      <c r="H1044" s="236" t="s">
        <v>468</v>
      </c>
      <c r="I1044" s="236" t="s">
        <v>648</v>
      </c>
      <c r="J1044" s="236" t="s">
        <v>648</v>
      </c>
      <c r="K1044" s="236" t="s">
        <v>638</v>
      </c>
      <c r="L1044" s="236" t="s">
        <v>583</v>
      </c>
      <c r="M1044" s="236" t="s">
        <v>138</v>
      </c>
      <c r="N1044" s="245"/>
      <c r="O1044" s="240">
        <v>0</v>
      </c>
      <c r="P1044" s="235" t="s">
        <v>277</v>
      </c>
      <c r="Q1044" s="236" t="s">
        <v>278</v>
      </c>
    </row>
    <row r="1045" spans="2:17" x14ac:dyDescent="0.2">
      <c r="B1045" s="236"/>
      <c r="C1045" s="236" t="s">
        <v>135</v>
      </c>
      <c r="D1045" s="241" t="s">
        <v>756</v>
      </c>
      <c r="E1045" s="236" t="s">
        <v>146</v>
      </c>
      <c r="F1045" s="236" t="s">
        <v>254</v>
      </c>
      <c r="G1045" s="236" t="s">
        <v>647</v>
      </c>
      <c r="H1045" s="236" t="s">
        <v>468</v>
      </c>
      <c r="I1045" s="236" t="s">
        <v>648</v>
      </c>
      <c r="J1045" s="236" t="s">
        <v>648</v>
      </c>
      <c r="K1045" s="236" t="s">
        <v>638</v>
      </c>
      <c r="L1045" s="236" t="s">
        <v>583</v>
      </c>
      <c r="M1045" s="236" t="s">
        <v>138</v>
      </c>
      <c r="N1045" s="245"/>
      <c r="O1045" s="240">
        <v>0</v>
      </c>
      <c r="P1045" s="235" t="s">
        <v>277</v>
      </c>
      <c r="Q1045" s="236" t="s">
        <v>278</v>
      </c>
    </row>
    <row r="1046" spans="2:17" x14ac:dyDescent="0.2">
      <c r="B1046" s="236"/>
      <c r="C1046" s="236" t="s">
        <v>135</v>
      </c>
      <c r="D1046" s="241" t="s">
        <v>757</v>
      </c>
      <c r="E1046" s="236" t="s">
        <v>146</v>
      </c>
      <c r="F1046" s="236" t="s">
        <v>254</v>
      </c>
      <c r="G1046" s="236" t="s">
        <v>647</v>
      </c>
      <c r="H1046" s="236" t="s">
        <v>468</v>
      </c>
      <c r="I1046" s="236" t="s">
        <v>648</v>
      </c>
      <c r="J1046" s="236" t="s">
        <v>648</v>
      </c>
      <c r="K1046" s="236" t="s">
        <v>638</v>
      </c>
      <c r="L1046" s="236" t="s">
        <v>583</v>
      </c>
      <c r="M1046" s="236" t="s">
        <v>138</v>
      </c>
      <c r="N1046" s="245"/>
      <c r="O1046" s="240">
        <v>0</v>
      </c>
      <c r="P1046" s="235" t="s">
        <v>277</v>
      </c>
      <c r="Q1046" s="236" t="s">
        <v>278</v>
      </c>
    </row>
    <row r="1047" spans="2:17" x14ac:dyDescent="0.2">
      <c r="B1047" s="236"/>
      <c r="C1047" s="236" t="s">
        <v>135</v>
      </c>
      <c r="D1047" s="241" t="s">
        <v>758</v>
      </c>
      <c r="E1047" s="236" t="s">
        <v>146</v>
      </c>
      <c r="F1047" s="236" t="s">
        <v>254</v>
      </c>
      <c r="G1047" s="236" t="s">
        <v>647</v>
      </c>
      <c r="H1047" s="236" t="s">
        <v>468</v>
      </c>
      <c r="I1047" s="236" t="s">
        <v>648</v>
      </c>
      <c r="J1047" s="236" t="s">
        <v>648</v>
      </c>
      <c r="K1047" s="236" t="s">
        <v>638</v>
      </c>
      <c r="L1047" s="236" t="s">
        <v>583</v>
      </c>
      <c r="M1047" s="236" t="s">
        <v>138</v>
      </c>
      <c r="N1047" s="245"/>
      <c r="O1047" s="240">
        <v>0</v>
      </c>
      <c r="P1047" s="235" t="s">
        <v>277</v>
      </c>
      <c r="Q1047" s="236" t="s">
        <v>278</v>
      </c>
    </row>
    <row r="1048" spans="2:17" x14ac:dyDescent="0.2">
      <c r="B1048" s="236">
        <v>158</v>
      </c>
      <c r="C1048" s="236" t="s">
        <v>135</v>
      </c>
      <c r="D1048" s="238" t="s">
        <v>752</v>
      </c>
      <c r="E1048" s="236" t="s">
        <v>146</v>
      </c>
      <c r="F1048" s="236" t="s">
        <v>254</v>
      </c>
      <c r="G1048" s="236" t="s">
        <v>649</v>
      </c>
      <c r="H1048" s="236" t="s">
        <v>468</v>
      </c>
      <c r="I1048" s="236" t="s">
        <v>650</v>
      </c>
      <c r="J1048" s="236" t="s">
        <v>650</v>
      </c>
      <c r="K1048" s="236" t="s">
        <v>611</v>
      </c>
      <c r="L1048" s="236" t="s">
        <v>596</v>
      </c>
      <c r="M1048" s="236" t="s">
        <v>138</v>
      </c>
      <c r="N1048" s="246" t="e">
        <f>O1030*$N$1202</f>
        <v>#REF!</v>
      </c>
      <c r="O1048" s="240">
        <v>8.0999999999999996E-3</v>
      </c>
      <c r="P1048" s="235" t="s">
        <v>277</v>
      </c>
      <c r="Q1048" s="236" t="s">
        <v>278</v>
      </c>
    </row>
    <row r="1049" spans="2:17" x14ac:dyDescent="0.2">
      <c r="B1049" s="236"/>
      <c r="C1049" s="236" t="s">
        <v>135</v>
      </c>
      <c r="D1049" s="241" t="s">
        <v>753</v>
      </c>
      <c r="E1049" s="236" t="s">
        <v>146</v>
      </c>
      <c r="F1049" s="236" t="s">
        <v>254</v>
      </c>
      <c r="G1049" s="236" t="s">
        <v>649</v>
      </c>
      <c r="H1049" s="236" t="s">
        <v>468</v>
      </c>
      <c r="I1049" s="236" t="s">
        <v>650</v>
      </c>
      <c r="J1049" s="236" t="s">
        <v>650</v>
      </c>
      <c r="K1049" s="236" t="s">
        <v>611</v>
      </c>
      <c r="L1049" s="236" t="s">
        <v>596</v>
      </c>
      <c r="M1049" s="236" t="s">
        <v>138</v>
      </c>
      <c r="N1049" s="245"/>
      <c r="O1049" s="240">
        <v>0</v>
      </c>
      <c r="P1049" s="235" t="s">
        <v>277</v>
      </c>
      <c r="Q1049" s="236" t="s">
        <v>278</v>
      </c>
    </row>
    <row r="1050" spans="2:17" x14ac:dyDescent="0.2">
      <c r="B1050" s="236"/>
      <c r="C1050" s="236" t="s">
        <v>135</v>
      </c>
      <c r="D1050" s="241" t="s">
        <v>754</v>
      </c>
      <c r="E1050" s="236" t="s">
        <v>146</v>
      </c>
      <c r="F1050" s="236" t="s">
        <v>254</v>
      </c>
      <c r="G1050" s="236" t="s">
        <v>649</v>
      </c>
      <c r="H1050" s="236" t="s">
        <v>468</v>
      </c>
      <c r="I1050" s="236" t="s">
        <v>650</v>
      </c>
      <c r="J1050" s="236" t="s">
        <v>650</v>
      </c>
      <c r="K1050" s="236" t="s">
        <v>611</v>
      </c>
      <c r="L1050" s="236" t="s">
        <v>596</v>
      </c>
      <c r="M1050" s="236" t="s">
        <v>138</v>
      </c>
      <c r="N1050" s="245"/>
      <c r="O1050" s="240">
        <v>0</v>
      </c>
      <c r="P1050" s="235" t="s">
        <v>277</v>
      </c>
      <c r="Q1050" s="236" t="s">
        <v>278</v>
      </c>
    </row>
    <row r="1051" spans="2:17" x14ac:dyDescent="0.2">
      <c r="B1051" s="236"/>
      <c r="C1051" s="236" t="s">
        <v>135</v>
      </c>
      <c r="D1051" s="241" t="s">
        <v>755</v>
      </c>
      <c r="E1051" s="236" t="s">
        <v>146</v>
      </c>
      <c r="F1051" s="236" t="s">
        <v>254</v>
      </c>
      <c r="G1051" s="236" t="s">
        <v>649</v>
      </c>
      <c r="H1051" s="236" t="s">
        <v>468</v>
      </c>
      <c r="I1051" s="236" t="s">
        <v>650</v>
      </c>
      <c r="J1051" s="236" t="s">
        <v>650</v>
      </c>
      <c r="K1051" s="236" t="s">
        <v>611</v>
      </c>
      <c r="L1051" s="236" t="s">
        <v>596</v>
      </c>
      <c r="M1051" s="236" t="s">
        <v>138</v>
      </c>
      <c r="N1051" s="245"/>
      <c r="O1051" s="240">
        <v>0</v>
      </c>
      <c r="P1051" s="235" t="s">
        <v>277</v>
      </c>
      <c r="Q1051" s="236" t="s">
        <v>278</v>
      </c>
    </row>
    <row r="1052" spans="2:17" x14ac:dyDescent="0.2">
      <c r="B1052" s="236"/>
      <c r="C1052" s="236" t="s">
        <v>135</v>
      </c>
      <c r="D1052" s="241" t="s">
        <v>756</v>
      </c>
      <c r="E1052" s="236" t="s">
        <v>146</v>
      </c>
      <c r="F1052" s="236" t="s">
        <v>254</v>
      </c>
      <c r="G1052" s="236" t="s">
        <v>649</v>
      </c>
      <c r="H1052" s="236" t="s">
        <v>468</v>
      </c>
      <c r="I1052" s="236" t="s">
        <v>650</v>
      </c>
      <c r="J1052" s="236" t="s">
        <v>650</v>
      </c>
      <c r="K1052" s="236" t="s">
        <v>611</v>
      </c>
      <c r="L1052" s="236" t="s">
        <v>596</v>
      </c>
      <c r="M1052" s="236" t="s">
        <v>138</v>
      </c>
      <c r="N1052" s="245"/>
      <c r="O1052" s="240">
        <v>0</v>
      </c>
      <c r="P1052" s="235" t="s">
        <v>277</v>
      </c>
      <c r="Q1052" s="236" t="s">
        <v>278</v>
      </c>
    </row>
    <row r="1053" spans="2:17" x14ac:dyDescent="0.2">
      <c r="B1053" s="236"/>
      <c r="C1053" s="236" t="s">
        <v>135</v>
      </c>
      <c r="D1053" s="241" t="s">
        <v>757</v>
      </c>
      <c r="E1053" s="236" t="s">
        <v>146</v>
      </c>
      <c r="F1053" s="236" t="s">
        <v>254</v>
      </c>
      <c r="G1053" s="236" t="s">
        <v>649</v>
      </c>
      <c r="H1053" s="236" t="s">
        <v>468</v>
      </c>
      <c r="I1053" s="236" t="s">
        <v>650</v>
      </c>
      <c r="J1053" s="236" t="s">
        <v>650</v>
      </c>
      <c r="K1053" s="236" t="s">
        <v>611</v>
      </c>
      <c r="L1053" s="236" t="s">
        <v>596</v>
      </c>
      <c r="M1053" s="236" t="s">
        <v>138</v>
      </c>
      <c r="N1053" s="245"/>
      <c r="O1053" s="240">
        <v>0</v>
      </c>
      <c r="P1053" s="235" t="s">
        <v>277</v>
      </c>
      <c r="Q1053" s="236" t="s">
        <v>278</v>
      </c>
    </row>
    <row r="1054" spans="2:17" x14ac:dyDescent="0.2">
      <c r="B1054" s="236"/>
      <c r="C1054" s="236" t="s">
        <v>135</v>
      </c>
      <c r="D1054" s="241" t="s">
        <v>758</v>
      </c>
      <c r="E1054" s="236" t="s">
        <v>146</v>
      </c>
      <c r="F1054" s="236" t="s">
        <v>254</v>
      </c>
      <c r="G1054" s="236" t="s">
        <v>649</v>
      </c>
      <c r="H1054" s="236" t="s">
        <v>468</v>
      </c>
      <c r="I1054" s="236" t="s">
        <v>650</v>
      </c>
      <c r="J1054" s="236" t="s">
        <v>650</v>
      </c>
      <c r="K1054" s="236" t="s">
        <v>611</v>
      </c>
      <c r="L1054" s="236" t="s">
        <v>596</v>
      </c>
      <c r="M1054" s="236" t="s">
        <v>138</v>
      </c>
      <c r="N1054" s="245"/>
      <c r="O1054" s="240">
        <v>0</v>
      </c>
      <c r="P1054" s="235" t="s">
        <v>277</v>
      </c>
      <c r="Q1054" s="236" t="s">
        <v>278</v>
      </c>
    </row>
    <row r="1055" spans="2:17" x14ac:dyDescent="0.2">
      <c r="B1055" s="236">
        <v>159</v>
      </c>
      <c r="C1055" s="236" t="s">
        <v>135</v>
      </c>
      <c r="D1055" s="238" t="s">
        <v>752</v>
      </c>
      <c r="E1055" s="236" t="s">
        <v>146</v>
      </c>
      <c r="F1055" s="236" t="s">
        <v>254</v>
      </c>
      <c r="G1055" s="236" t="s">
        <v>649</v>
      </c>
      <c r="H1055" s="236" t="s">
        <v>468</v>
      </c>
      <c r="I1055" s="236" t="s">
        <v>650</v>
      </c>
      <c r="J1055" s="236" t="s">
        <v>650</v>
      </c>
      <c r="K1055" s="236" t="s">
        <v>611</v>
      </c>
      <c r="L1055" s="236" t="s">
        <v>591</v>
      </c>
      <c r="M1055" s="236" t="s">
        <v>138</v>
      </c>
      <c r="N1055" s="246" t="e">
        <f>O1036*$N$1202</f>
        <v>#REF!</v>
      </c>
      <c r="O1055" s="240">
        <v>0</v>
      </c>
      <c r="P1055" s="235" t="s">
        <v>277</v>
      </c>
      <c r="Q1055" s="236" t="s">
        <v>278</v>
      </c>
    </row>
    <row r="1056" spans="2:17" x14ac:dyDescent="0.2">
      <c r="B1056" s="236"/>
      <c r="C1056" s="236" t="s">
        <v>135</v>
      </c>
      <c r="D1056" s="241" t="s">
        <v>753</v>
      </c>
      <c r="E1056" s="236" t="s">
        <v>146</v>
      </c>
      <c r="F1056" s="236" t="s">
        <v>254</v>
      </c>
      <c r="G1056" s="236" t="s">
        <v>649</v>
      </c>
      <c r="H1056" s="236" t="s">
        <v>468</v>
      </c>
      <c r="I1056" s="236" t="s">
        <v>650</v>
      </c>
      <c r="J1056" s="236" t="s">
        <v>650</v>
      </c>
      <c r="K1056" s="236" t="s">
        <v>611</v>
      </c>
      <c r="L1056" s="236" t="s">
        <v>591</v>
      </c>
      <c r="M1056" s="236" t="s">
        <v>138</v>
      </c>
      <c r="N1056" s="245"/>
      <c r="O1056" s="240">
        <v>0</v>
      </c>
      <c r="P1056" s="235" t="s">
        <v>277</v>
      </c>
      <c r="Q1056" s="236" t="s">
        <v>278</v>
      </c>
    </row>
    <row r="1057" spans="2:17" x14ac:dyDescent="0.2">
      <c r="B1057" s="236"/>
      <c r="C1057" s="236" t="s">
        <v>135</v>
      </c>
      <c r="D1057" s="241" t="s">
        <v>754</v>
      </c>
      <c r="E1057" s="236" t="s">
        <v>146</v>
      </c>
      <c r="F1057" s="236" t="s">
        <v>254</v>
      </c>
      <c r="G1057" s="236" t="s">
        <v>649</v>
      </c>
      <c r="H1057" s="236" t="s">
        <v>468</v>
      </c>
      <c r="I1057" s="236" t="s">
        <v>650</v>
      </c>
      <c r="J1057" s="236" t="s">
        <v>650</v>
      </c>
      <c r="K1057" s="236" t="s">
        <v>611</v>
      </c>
      <c r="L1057" s="236" t="s">
        <v>591</v>
      </c>
      <c r="M1057" s="236" t="s">
        <v>138</v>
      </c>
      <c r="N1057" s="245"/>
      <c r="O1057" s="240">
        <v>1E-4</v>
      </c>
      <c r="P1057" s="235" t="s">
        <v>277</v>
      </c>
      <c r="Q1057" s="236" t="s">
        <v>278</v>
      </c>
    </row>
    <row r="1058" spans="2:17" x14ac:dyDescent="0.2">
      <c r="B1058" s="236"/>
      <c r="C1058" s="236" t="s">
        <v>135</v>
      </c>
      <c r="D1058" s="241" t="s">
        <v>755</v>
      </c>
      <c r="E1058" s="236" t="s">
        <v>146</v>
      </c>
      <c r="F1058" s="236" t="s">
        <v>254</v>
      </c>
      <c r="G1058" s="236" t="s">
        <v>649</v>
      </c>
      <c r="H1058" s="236" t="s">
        <v>468</v>
      </c>
      <c r="I1058" s="236" t="s">
        <v>650</v>
      </c>
      <c r="J1058" s="236" t="s">
        <v>650</v>
      </c>
      <c r="K1058" s="236" t="s">
        <v>611</v>
      </c>
      <c r="L1058" s="236" t="s">
        <v>591</v>
      </c>
      <c r="M1058" s="236" t="s">
        <v>138</v>
      </c>
      <c r="N1058" s="245"/>
      <c r="O1058" s="240">
        <v>0</v>
      </c>
      <c r="P1058" s="235" t="s">
        <v>277</v>
      </c>
      <c r="Q1058" s="236" t="s">
        <v>278</v>
      </c>
    </row>
    <row r="1059" spans="2:17" x14ac:dyDescent="0.2">
      <c r="B1059" s="236"/>
      <c r="C1059" s="236" t="s">
        <v>135</v>
      </c>
      <c r="D1059" s="241" t="s">
        <v>756</v>
      </c>
      <c r="E1059" s="236" t="s">
        <v>146</v>
      </c>
      <c r="F1059" s="236" t="s">
        <v>254</v>
      </c>
      <c r="G1059" s="236" t="s">
        <v>649</v>
      </c>
      <c r="H1059" s="236" t="s">
        <v>468</v>
      </c>
      <c r="I1059" s="236" t="s">
        <v>650</v>
      </c>
      <c r="J1059" s="236" t="s">
        <v>650</v>
      </c>
      <c r="K1059" s="236" t="s">
        <v>611</v>
      </c>
      <c r="L1059" s="236" t="s">
        <v>591</v>
      </c>
      <c r="M1059" s="236" t="s">
        <v>138</v>
      </c>
      <c r="N1059" s="245"/>
      <c r="O1059" s="240">
        <v>0</v>
      </c>
      <c r="P1059" s="235" t="s">
        <v>277</v>
      </c>
      <c r="Q1059" s="236" t="s">
        <v>278</v>
      </c>
    </row>
    <row r="1060" spans="2:17" x14ac:dyDescent="0.2">
      <c r="B1060" s="236"/>
      <c r="C1060" s="236" t="s">
        <v>135</v>
      </c>
      <c r="D1060" s="241" t="s">
        <v>757</v>
      </c>
      <c r="E1060" s="236" t="s">
        <v>146</v>
      </c>
      <c r="F1060" s="236" t="s">
        <v>254</v>
      </c>
      <c r="G1060" s="236" t="s">
        <v>649</v>
      </c>
      <c r="H1060" s="236" t="s">
        <v>468</v>
      </c>
      <c r="I1060" s="236" t="s">
        <v>650</v>
      </c>
      <c r="J1060" s="236" t="s">
        <v>650</v>
      </c>
      <c r="K1060" s="236" t="s">
        <v>611</v>
      </c>
      <c r="L1060" s="236" t="s">
        <v>591</v>
      </c>
      <c r="M1060" s="236" t="s">
        <v>138</v>
      </c>
      <c r="N1060" s="245"/>
      <c r="O1060" s="240">
        <v>0</v>
      </c>
      <c r="P1060" s="235" t="s">
        <v>277</v>
      </c>
      <c r="Q1060" s="236" t="s">
        <v>278</v>
      </c>
    </row>
    <row r="1061" spans="2:17" x14ac:dyDescent="0.2">
      <c r="B1061" s="236"/>
      <c r="C1061" s="236" t="s">
        <v>135</v>
      </c>
      <c r="D1061" s="241" t="s">
        <v>758</v>
      </c>
      <c r="E1061" s="236" t="s">
        <v>146</v>
      </c>
      <c r="F1061" s="236" t="s">
        <v>254</v>
      </c>
      <c r="G1061" s="236" t="s">
        <v>649</v>
      </c>
      <c r="H1061" s="236" t="s">
        <v>468</v>
      </c>
      <c r="I1061" s="236" t="s">
        <v>650</v>
      </c>
      <c r="J1061" s="236" t="s">
        <v>650</v>
      </c>
      <c r="K1061" s="236" t="s">
        <v>611</v>
      </c>
      <c r="L1061" s="236" t="s">
        <v>591</v>
      </c>
      <c r="M1061" s="236" t="s">
        <v>138</v>
      </c>
      <c r="N1061" s="245"/>
      <c r="O1061" s="240">
        <v>0</v>
      </c>
      <c r="P1061" s="235" t="s">
        <v>277</v>
      </c>
      <c r="Q1061" s="236" t="s">
        <v>278</v>
      </c>
    </row>
    <row r="1062" spans="2:17" x14ac:dyDescent="0.2">
      <c r="B1062" s="236">
        <v>160</v>
      </c>
      <c r="C1062" s="236" t="s">
        <v>135</v>
      </c>
      <c r="D1062" s="238" t="s">
        <v>752</v>
      </c>
      <c r="E1062" s="236" t="s">
        <v>146</v>
      </c>
      <c r="F1062" s="236" t="s">
        <v>254</v>
      </c>
      <c r="G1062" s="236" t="s">
        <v>651</v>
      </c>
      <c r="H1062" s="236" t="s">
        <v>135</v>
      </c>
      <c r="I1062" s="236" t="s">
        <v>652</v>
      </c>
      <c r="J1062" s="236" t="s">
        <v>652</v>
      </c>
      <c r="K1062" s="236" t="s">
        <v>653</v>
      </c>
      <c r="L1062" s="236" t="s">
        <v>588</v>
      </c>
      <c r="M1062" s="236" t="s">
        <v>138</v>
      </c>
      <c r="N1062" s="246" t="e">
        <f>O1042*$N$1202</f>
        <v>#REF!</v>
      </c>
      <c r="O1062" s="240">
        <v>0.26850000000000002</v>
      </c>
      <c r="P1062" s="235" t="s">
        <v>277</v>
      </c>
      <c r="Q1062" s="236" t="s">
        <v>278</v>
      </c>
    </row>
    <row r="1063" spans="2:17" x14ac:dyDescent="0.2">
      <c r="B1063" s="236"/>
      <c r="C1063" s="236" t="s">
        <v>135</v>
      </c>
      <c r="D1063" s="241" t="s">
        <v>753</v>
      </c>
      <c r="E1063" s="236" t="s">
        <v>146</v>
      </c>
      <c r="F1063" s="236" t="s">
        <v>254</v>
      </c>
      <c r="G1063" s="236" t="s">
        <v>651</v>
      </c>
      <c r="H1063" s="236" t="s">
        <v>135</v>
      </c>
      <c r="I1063" s="236" t="s">
        <v>652</v>
      </c>
      <c r="J1063" s="236" t="s">
        <v>652</v>
      </c>
      <c r="K1063" s="236" t="s">
        <v>653</v>
      </c>
      <c r="L1063" s="236" t="s">
        <v>588</v>
      </c>
      <c r="M1063" s="236" t="s">
        <v>138</v>
      </c>
      <c r="N1063" s="245"/>
      <c r="O1063" s="240">
        <v>0.20580000000000001</v>
      </c>
      <c r="P1063" s="235" t="s">
        <v>277</v>
      </c>
      <c r="Q1063" s="236" t="s">
        <v>278</v>
      </c>
    </row>
    <row r="1064" spans="2:17" x14ac:dyDescent="0.2">
      <c r="B1064" s="236"/>
      <c r="C1064" s="236" t="s">
        <v>135</v>
      </c>
      <c r="D1064" s="241" t="s">
        <v>754</v>
      </c>
      <c r="E1064" s="236" t="s">
        <v>146</v>
      </c>
      <c r="F1064" s="236" t="s">
        <v>254</v>
      </c>
      <c r="G1064" s="236" t="s">
        <v>651</v>
      </c>
      <c r="H1064" s="236" t="s">
        <v>135</v>
      </c>
      <c r="I1064" s="236" t="s">
        <v>652</v>
      </c>
      <c r="J1064" s="236" t="s">
        <v>652</v>
      </c>
      <c r="K1064" s="236" t="s">
        <v>653</v>
      </c>
      <c r="L1064" s="236" t="s">
        <v>588</v>
      </c>
      <c r="M1064" s="236" t="s">
        <v>138</v>
      </c>
      <c r="N1064" s="245"/>
      <c r="O1064" s="240">
        <v>4.87E-2</v>
      </c>
      <c r="P1064" s="235" t="s">
        <v>277</v>
      </c>
      <c r="Q1064" s="236" t="s">
        <v>278</v>
      </c>
    </row>
    <row r="1065" spans="2:17" x14ac:dyDescent="0.2">
      <c r="B1065" s="236"/>
      <c r="C1065" s="236" t="s">
        <v>135</v>
      </c>
      <c r="D1065" s="241" t="s">
        <v>755</v>
      </c>
      <c r="E1065" s="236" t="s">
        <v>146</v>
      </c>
      <c r="F1065" s="236" t="s">
        <v>254</v>
      </c>
      <c r="G1065" s="236" t="s">
        <v>651</v>
      </c>
      <c r="H1065" s="236" t="s">
        <v>135</v>
      </c>
      <c r="I1065" s="236" t="s">
        <v>652</v>
      </c>
      <c r="J1065" s="236" t="s">
        <v>652</v>
      </c>
      <c r="K1065" s="236" t="s">
        <v>653</v>
      </c>
      <c r="L1065" s="236" t="s">
        <v>588</v>
      </c>
      <c r="M1065" s="236" t="s">
        <v>138</v>
      </c>
      <c r="N1065" s="245"/>
      <c r="O1065" s="240">
        <v>5.5100000000000003E-2</v>
      </c>
      <c r="P1065" s="235" t="s">
        <v>277</v>
      </c>
      <c r="Q1065" s="236" t="s">
        <v>278</v>
      </c>
    </row>
    <row r="1066" spans="2:17" x14ac:dyDescent="0.2">
      <c r="B1066" s="236"/>
      <c r="C1066" s="236" t="s">
        <v>135</v>
      </c>
      <c r="D1066" s="241" t="s">
        <v>756</v>
      </c>
      <c r="E1066" s="236" t="s">
        <v>146</v>
      </c>
      <c r="F1066" s="236" t="s">
        <v>254</v>
      </c>
      <c r="G1066" s="236" t="s">
        <v>651</v>
      </c>
      <c r="H1066" s="236" t="s">
        <v>135</v>
      </c>
      <c r="I1066" s="236" t="s">
        <v>652</v>
      </c>
      <c r="J1066" s="236" t="s">
        <v>652</v>
      </c>
      <c r="K1066" s="236" t="s">
        <v>653</v>
      </c>
      <c r="L1066" s="236" t="s">
        <v>588</v>
      </c>
      <c r="M1066" s="236" t="s">
        <v>138</v>
      </c>
      <c r="N1066" s="245"/>
      <c r="O1066" s="240">
        <v>0.28649999999999998</v>
      </c>
      <c r="P1066" s="235" t="s">
        <v>277</v>
      </c>
      <c r="Q1066" s="236" t="s">
        <v>278</v>
      </c>
    </row>
    <row r="1067" spans="2:17" x14ac:dyDescent="0.2">
      <c r="B1067" s="236"/>
      <c r="C1067" s="236" t="s">
        <v>135</v>
      </c>
      <c r="D1067" s="241" t="s">
        <v>757</v>
      </c>
      <c r="E1067" s="236" t="s">
        <v>146</v>
      </c>
      <c r="F1067" s="236" t="s">
        <v>254</v>
      </c>
      <c r="G1067" s="236" t="s">
        <v>651</v>
      </c>
      <c r="H1067" s="236" t="s">
        <v>135</v>
      </c>
      <c r="I1067" s="236" t="s">
        <v>652</v>
      </c>
      <c r="J1067" s="236" t="s">
        <v>652</v>
      </c>
      <c r="K1067" s="236" t="s">
        <v>653</v>
      </c>
      <c r="L1067" s="236" t="s">
        <v>588</v>
      </c>
      <c r="M1067" s="236" t="s">
        <v>138</v>
      </c>
      <c r="N1067" s="245"/>
      <c r="O1067" s="240">
        <v>0.64859999999999995</v>
      </c>
      <c r="P1067" s="235" t="s">
        <v>277</v>
      </c>
      <c r="Q1067" s="236" t="s">
        <v>278</v>
      </c>
    </row>
    <row r="1068" spans="2:17" x14ac:dyDescent="0.2">
      <c r="B1068" s="236"/>
      <c r="C1068" s="236" t="s">
        <v>135</v>
      </c>
      <c r="D1068" s="241" t="s">
        <v>758</v>
      </c>
      <c r="E1068" s="236" t="s">
        <v>146</v>
      </c>
      <c r="F1068" s="236" t="s">
        <v>254</v>
      </c>
      <c r="G1068" s="236" t="s">
        <v>651</v>
      </c>
      <c r="H1068" s="236" t="s">
        <v>135</v>
      </c>
      <c r="I1068" s="236" t="s">
        <v>652</v>
      </c>
      <c r="J1068" s="236" t="s">
        <v>652</v>
      </c>
      <c r="K1068" s="236" t="s">
        <v>653</v>
      </c>
      <c r="L1068" s="236" t="s">
        <v>588</v>
      </c>
      <c r="M1068" s="236" t="s">
        <v>138</v>
      </c>
      <c r="N1068" s="245"/>
      <c r="O1068" s="240">
        <v>0.33550000000000002</v>
      </c>
      <c r="P1068" s="235" t="s">
        <v>277</v>
      </c>
      <c r="Q1068" s="236" t="s">
        <v>278</v>
      </c>
    </row>
    <row r="1069" spans="2:17" x14ac:dyDescent="0.2">
      <c r="B1069" s="236">
        <v>161</v>
      </c>
      <c r="C1069" s="236" t="s">
        <v>135</v>
      </c>
      <c r="D1069" s="238" t="s">
        <v>752</v>
      </c>
      <c r="E1069" s="236" t="s">
        <v>146</v>
      </c>
      <c r="F1069" s="236" t="s">
        <v>254</v>
      </c>
      <c r="G1069" s="236" t="s">
        <v>654</v>
      </c>
      <c r="H1069" s="236" t="s">
        <v>655</v>
      </c>
      <c r="I1069" s="236" t="s">
        <v>656</v>
      </c>
      <c r="J1069" s="236" t="s">
        <v>656</v>
      </c>
      <c r="K1069" s="236" t="s">
        <v>657</v>
      </c>
      <c r="L1069" s="236" t="s">
        <v>658</v>
      </c>
      <c r="M1069" s="236" t="s">
        <v>138</v>
      </c>
      <c r="N1069" s="246" t="e">
        <f>O1048*$N$1202</f>
        <v>#REF!</v>
      </c>
      <c r="O1069" s="240">
        <v>0</v>
      </c>
      <c r="P1069" s="235" t="s">
        <v>277</v>
      </c>
      <c r="Q1069" s="236" t="s">
        <v>278</v>
      </c>
    </row>
    <row r="1070" spans="2:17" x14ac:dyDescent="0.2">
      <c r="B1070" s="236"/>
      <c r="C1070" s="236" t="s">
        <v>135</v>
      </c>
      <c r="D1070" s="241" t="s">
        <v>753</v>
      </c>
      <c r="E1070" s="236" t="s">
        <v>146</v>
      </c>
      <c r="F1070" s="236" t="s">
        <v>254</v>
      </c>
      <c r="G1070" s="236" t="s">
        <v>654</v>
      </c>
      <c r="H1070" s="236" t="s">
        <v>655</v>
      </c>
      <c r="I1070" s="236" t="s">
        <v>656</v>
      </c>
      <c r="J1070" s="236" t="s">
        <v>656</v>
      </c>
      <c r="K1070" s="236" t="s">
        <v>657</v>
      </c>
      <c r="L1070" s="236" t="s">
        <v>658</v>
      </c>
      <c r="M1070" s="236" t="s">
        <v>138</v>
      </c>
      <c r="N1070" s="245"/>
      <c r="O1070" s="240">
        <v>0</v>
      </c>
      <c r="P1070" s="235" t="s">
        <v>277</v>
      </c>
      <c r="Q1070" s="236" t="s">
        <v>278</v>
      </c>
    </row>
    <row r="1071" spans="2:17" x14ac:dyDescent="0.2">
      <c r="B1071" s="236"/>
      <c r="C1071" s="236" t="s">
        <v>135</v>
      </c>
      <c r="D1071" s="241" t="s">
        <v>754</v>
      </c>
      <c r="E1071" s="236" t="s">
        <v>146</v>
      </c>
      <c r="F1071" s="236" t="s">
        <v>254</v>
      </c>
      <c r="G1071" s="236" t="s">
        <v>654</v>
      </c>
      <c r="H1071" s="236" t="s">
        <v>655</v>
      </c>
      <c r="I1071" s="236" t="s">
        <v>656</v>
      </c>
      <c r="J1071" s="236" t="s">
        <v>656</v>
      </c>
      <c r="K1071" s="236" t="s">
        <v>657</v>
      </c>
      <c r="L1071" s="236" t="s">
        <v>658</v>
      </c>
      <c r="M1071" s="236" t="s">
        <v>138</v>
      </c>
      <c r="N1071" s="245"/>
      <c r="O1071" s="240">
        <v>0</v>
      </c>
      <c r="P1071" s="235" t="s">
        <v>277</v>
      </c>
      <c r="Q1071" s="236" t="s">
        <v>278</v>
      </c>
    </row>
    <row r="1072" spans="2:17" x14ac:dyDescent="0.2">
      <c r="B1072" s="236"/>
      <c r="C1072" s="236" t="s">
        <v>135</v>
      </c>
      <c r="D1072" s="241" t="s">
        <v>755</v>
      </c>
      <c r="E1072" s="236" t="s">
        <v>146</v>
      </c>
      <c r="F1072" s="236" t="s">
        <v>254</v>
      </c>
      <c r="G1072" s="236" t="s">
        <v>654</v>
      </c>
      <c r="H1072" s="236" t="s">
        <v>655</v>
      </c>
      <c r="I1072" s="236" t="s">
        <v>656</v>
      </c>
      <c r="J1072" s="236" t="s">
        <v>656</v>
      </c>
      <c r="K1072" s="236" t="s">
        <v>657</v>
      </c>
      <c r="L1072" s="236" t="s">
        <v>658</v>
      </c>
      <c r="M1072" s="236" t="s">
        <v>138</v>
      </c>
      <c r="N1072" s="245"/>
      <c r="O1072" s="240">
        <v>1E-4</v>
      </c>
      <c r="P1072" s="235" t="s">
        <v>277</v>
      </c>
      <c r="Q1072" s="236" t="s">
        <v>278</v>
      </c>
    </row>
    <row r="1073" spans="2:17" x14ac:dyDescent="0.2">
      <c r="B1073" s="236"/>
      <c r="C1073" s="236" t="s">
        <v>135</v>
      </c>
      <c r="D1073" s="241" t="s">
        <v>756</v>
      </c>
      <c r="E1073" s="236" t="s">
        <v>146</v>
      </c>
      <c r="F1073" s="236" t="s">
        <v>254</v>
      </c>
      <c r="G1073" s="236" t="s">
        <v>654</v>
      </c>
      <c r="H1073" s="236" t="s">
        <v>655</v>
      </c>
      <c r="I1073" s="236" t="s">
        <v>656</v>
      </c>
      <c r="J1073" s="236" t="s">
        <v>656</v>
      </c>
      <c r="K1073" s="236" t="s">
        <v>657</v>
      </c>
      <c r="L1073" s="236" t="s">
        <v>658</v>
      </c>
      <c r="M1073" s="236" t="s">
        <v>138</v>
      </c>
      <c r="N1073" s="245"/>
      <c r="O1073" s="240">
        <v>0</v>
      </c>
      <c r="P1073" s="235" t="s">
        <v>277</v>
      </c>
      <c r="Q1073" s="236" t="s">
        <v>278</v>
      </c>
    </row>
    <row r="1074" spans="2:17" x14ac:dyDescent="0.2">
      <c r="B1074" s="236"/>
      <c r="C1074" s="236" t="s">
        <v>135</v>
      </c>
      <c r="D1074" s="241" t="s">
        <v>757</v>
      </c>
      <c r="E1074" s="236" t="s">
        <v>146</v>
      </c>
      <c r="F1074" s="236" t="s">
        <v>254</v>
      </c>
      <c r="G1074" s="236" t="s">
        <v>654</v>
      </c>
      <c r="H1074" s="236" t="s">
        <v>655</v>
      </c>
      <c r="I1074" s="236" t="s">
        <v>656</v>
      </c>
      <c r="J1074" s="236" t="s">
        <v>656</v>
      </c>
      <c r="K1074" s="236" t="s">
        <v>657</v>
      </c>
      <c r="L1074" s="236" t="s">
        <v>658</v>
      </c>
      <c r="M1074" s="236" t="s">
        <v>138</v>
      </c>
      <c r="N1074" s="245"/>
      <c r="O1074" s="240">
        <v>0</v>
      </c>
      <c r="P1074" s="235" t="s">
        <v>277</v>
      </c>
      <c r="Q1074" s="236" t="s">
        <v>278</v>
      </c>
    </row>
    <row r="1075" spans="2:17" x14ac:dyDescent="0.2">
      <c r="B1075" s="236"/>
      <c r="C1075" s="236" t="s">
        <v>135</v>
      </c>
      <c r="D1075" s="241" t="s">
        <v>758</v>
      </c>
      <c r="E1075" s="236" t="s">
        <v>146</v>
      </c>
      <c r="F1075" s="236" t="s">
        <v>254</v>
      </c>
      <c r="G1075" s="236" t="s">
        <v>654</v>
      </c>
      <c r="H1075" s="236" t="s">
        <v>655</v>
      </c>
      <c r="I1075" s="236" t="s">
        <v>656</v>
      </c>
      <c r="J1075" s="236" t="s">
        <v>656</v>
      </c>
      <c r="K1075" s="236" t="s">
        <v>657</v>
      </c>
      <c r="L1075" s="236" t="s">
        <v>658</v>
      </c>
      <c r="M1075" s="236" t="s">
        <v>138</v>
      </c>
      <c r="N1075" s="245"/>
      <c r="O1075" s="240">
        <v>0</v>
      </c>
      <c r="P1075" s="235" t="s">
        <v>277</v>
      </c>
      <c r="Q1075" s="236" t="s">
        <v>278</v>
      </c>
    </row>
    <row r="1076" spans="2:17" x14ac:dyDescent="0.2">
      <c r="B1076" s="236">
        <v>162</v>
      </c>
      <c r="C1076" s="236" t="s">
        <v>135</v>
      </c>
      <c r="D1076" s="238" t="s">
        <v>752</v>
      </c>
      <c r="E1076" s="236" t="s">
        <v>146</v>
      </c>
      <c r="F1076" s="236" t="s">
        <v>254</v>
      </c>
      <c r="G1076" s="236" t="s">
        <v>654</v>
      </c>
      <c r="H1076" s="236" t="s">
        <v>655</v>
      </c>
      <c r="I1076" s="236" t="s">
        <v>659</v>
      </c>
      <c r="J1076" s="236" t="s">
        <v>659</v>
      </c>
      <c r="K1076" s="236" t="s">
        <v>660</v>
      </c>
      <c r="L1076" s="236" t="s">
        <v>660</v>
      </c>
      <c r="M1076" s="236" t="s">
        <v>138</v>
      </c>
      <c r="N1076" s="246" t="e">
        <f>#REF!*$N$1202</f>
        <v>#REF!</v>
      </c>
      <c r="O1076" s="240">
        <v>0</v>
      </c>
      <c r="P1076" s="235" t="s">
        <v>277</v>
      </c>
      <c r="Q1076" s="236" t="s">
        <v>278</v>
      </c>
    </row>
    <row r="1077" spans="2:17" x14ac:dyDescent="0.2">
      <c r="B1077" s="236"/>
      <c r="C1077" s="236" t="s">
        <v>135</v>
      </c>
      <c r="D1077" s="241" t="s">
        <v>753</v>
      </c>
      <c r="E1077" s="236" t="s">
        <v>146</v>
      </c>
      <c r="F1077" s="236" t="s">
        <v>254</v>
      </c>
      <c r="G1077" s="236" t="s">
        <v>654</v>
      </c>
      <c r="H1077" s="236" t="s">
        <v>655</v>
      </c>
      <c r="I1077" s="236" t="s">
        <v>659</v>
      </c>
      <c r="J1077" s="236" t="s">
        <v>659</v>
      </c>
      <c r="K1077" s="236" t="s">
        <v>660</v>
      </c>
      <c r="L1077" s="236" t="s">
        <v>660</v>
      </c>
      <c r="M1077" s="236" t="s">
        <v>138</v>
      </c>
      <c r="N1077" s="245"/>
      <c r="O1077" s="240">
        <v>0</v>
      </c>
      <c r="P1077" s="235" t="s">
        <v>277</v>
      </c>
      <c r="Q1077" s="236" t="s">
        <v>278</v>
      </c>
    </row>
    <row r="1078" spans="2:17" x14ac:dyDescent="0.2">
      <c r="B1078" s="236"/>
      <c r="C1078" s="236" t="s">
        <v>135</v>
      </c>
      <c r="D1078" s="241" t="s">
        <v>754</v>
      </c>
      <c r="E1078" s="236" t="s">
        <v>146</v>
      </c>
      <c r="F1078" s="236" t="s">
        <v>254</v>
      </c>
      <c r="G1078" s="236" t="s">
        <v>654</v>
      </c>
      <c r="H1078" s="236" t="s">
        <v>655</v>
      </c>
      <c r="I1078" s="236" t="s">
        <v>659</v>
      </c>
      <c r="J1078" s="236" t="s">
        <v>659</v>
      </c>
      <c r="K1078" s="236" t="s">
        <v>660</v>
      </c>
      <c r="L1078" s="236" t="s">
        <v>660</v>
      </c>
      <c r="M1078" s="236" t="s">
        <v>138</v>
      </c>
      <c r="N1078" s="245"/>
      <c r="O1078" s="240">
        <v>0</v>
      </c>
      <c r="P1078" s="235" t="s">
        <v>277</v>
      </c>
      <c r="Q1078" s="236" t="s">
        <v>278</v>
      </c>
    </row>
    <row r="1079" spans="2:17" x14ac:dyDescent="0.2">
      <c r="B1079" s="236"/>
      <c r="C1079" s="236" t="s">
        <v>135</v>
      </c>
      <c r="D1079" s="241" t="s">
        <v>755</v>
      </c>
      <c r="E1079" s="236" t="s">
        <v>146</v>
      </c>
      <c r="F1079" s="236" t="s">
        <v>254</v>
      </c>
      <c r="G1079" s="236" t="s">
        <v>654</v>
      </c>
      <c r="H1079" s="236" t="s">
        <v>655</v>
      </c>
      <c r="I1079" s="236" t="s">
        <v>659</v>
      </c>
      <c r="J1079" s="236" t="s">
        <v>659</v>
      </c>
      <c r="K1079" s="236" t="s">
        <v>660</v>
      </c>
      <c r="L1079" s="236" t="s">
        <v>660</v>
      </c>
      <c r="M1079" s="236" t="s">
        <v>138</v>
      </c>
      <c r="N1079" s="245"/>
      <c r="O1079" s="240">
        <v>1E-4</v>
      </c>
      <c r="P1079" s="235" t="s">
        <v>277</v>
      </c>
      <c r="Q1079" s="236" t="s">
        <v>278</v>
      </c>
    </row>
    <row r="1080" spans="2:17" x14ac:dyDescent="0.2">
      <c r="B1080" s="236"/>
      <c r="C1080" s="236" t="s">
        <v>135</v>
      </c>
      <c r="D1080" s="241" t="s">
        <v>756</v>
      </c>
      <c r="E1080" s="236" t="s">
        <v>146</v>
      </c>
      <c r="F1080" s="236" t="s">
        <v>254</v>
      </c>
      <c r="G1080" s="236" t="s">
        <v>654</v>
      </c>
      <c r="H1080" s="236" t="s">
        <v>655</v>
      </c>
      <c r="I1080" s="236" t="s">
        <v>659</v>
      </c>
      <c r="J1080" s="236" t="s">
        <v>659</v>
      </c>
      <c r="K1080" s="236" t="s">
        <v>660</v>
      </c>
      <c r="L1080" s="236" t="s">
        <v>660</v>
      </c>
      <c r="M1080" s="236" t="s">
        <v>138</v>
      </c>
      <c r="N1080" s="245"/>
      <c r="O1080" s="240">
        <v>0</v>
      </c>
      <c r="P1080" s="235" t="s">
        <v>277</v>
      </c>
      <c r="Q1080" s="236" t="s">
        <v>278</v>
      </c>
    </row>
    <row r="1081" spans="2:17" x14ac:dyDescent="0.2">
      <c r="B1081" s="236"/>
      <c r="C1081" s="236" t="s">
        <v>135</v>
      </c>
      <c r="D1081" s="241" t="s">
        <v>757</v>
      </c>
      <c r="E1081" s="236" t="s">
        <v>146</v>
      </c>
      <c r="F1081" s="236" t="s">
        <v>254</v>
      </c>
      <c r="G1081" s="236" t="s">
        <v>654</v>
      </c>
      <c r="H1081" s="236" t="s">
        <v>655</v>
      </c>
      <c r="I1081" s="236" t="s">
        <v>659</v>
      </c>
      <c r="J1081" s="236" t="s">
        <v>659</v>
      </c>
      <c r="K1081" s="236" t="s">
        <v>660</v>
      </c>
      <c r="L1081" s="236" t="s">
        <v>660</v>
      </c>
      <c r="M1081" s="236" t="s">
        <v>138</v>
      </c>
      <c r="N1081" s="245"/>
      <c r="O1081" s="240">
        <v>0</v>
      </c>
      <c r="P1081" s="235" t="s">
        <v>277</v>
      </c>
      <c r="Q1081" s="236" t="s">
        <v>278</v>
      </c>
    </row>
    <row r="1082" spans="2:17" x14ac:dyDescent="0.2">
      <c r="B1082" s="236"/>
      <c r="C1082" s="236" t="s">
        <v>135</v>
      </c>
      <c r="D1082" s="241" t="s">
        <v>758</v>
      </c>
      <c r="E1082" s="236" t="s">
        <v>146</v>
      </c>
      <c r="F1082" s="236" t="s">
        <v>254</v>
      </c>
      <c r="G1082" s="236" t="s">
        <v>654</v>
      </c>
      <c r="H1082" s="236" t="s">
        <v>655</v>
      </c>
      <c r="I1082" s="236" t="s">
        <v>659</v>
      </c>
      <c r="J1082" s="236" t="s">
        <v>659</v>
      </c>
      <c r="K1082" s="236" t="s">
        <v>660</v>
      </c>
      <c r="L1082" s="236" t="s">
        <v>660</v>
      </c>
      <c r="M1082" s="236" t="s">
        <v>138</v>
      </c>
      <c r="N1082" s="245"/>
      <c r="O1082" s="240">
        <v>0</v>
      </c>
      <c r="P1082" s="235" t="s">
        <v>277</v>
      </c>
      <c r="Q1082" s="236" t="s">
        <v>278</v>
      </c>
    </row>
    <row r="1083" spans="2:17" x14ac:dyDescent="0.2">
      <c r="B1083" s="236">
        <v>163</v>
      </c>
      <c r="C1083" s="236" t="s">
        <v>135</v>
      </c>
      <c r="D1083" s="238" t="s">
        <v>752</v>
      </c>
      <c r="E1083" s="236" t="s">
        <v>146</v>
      </c>
      <c r="F1083" s="236" t="s">
        <v>254</v>
      </c>
      <c r="G1083" s="236" t="s">
        <v>661</v>
      </c>
      <c r="H1083" s="236" t="s">
        <v>135</v>
      </c>
      <c r="I1083" s="236" t="s">
        <v>662</v>
      </c>
      <c r="J1083" s="236" t="s">
        <v>662</v>
      </c>
      <c r="K1083" s="236" t="s">
        <v>662</v>
      </c>
      <c r="L1083" s="236" t="s">
        <v>583</v>
      </c>
      <c r="M1083" s="236" t="s">
        <v>138</v>
      </c>
      <c r="N1083" s="246" t="e">
        <f>O1061*$N$1202</f>
        <v>#REF!</v>
      </c>
      <c r="O1083" s="240">
        <v>0</v>
      </c>
      <c r="P1083" s="235" t="s">
        <v>277</v>
      </c>
      <c r="Q1083" s="236" t="s">
        <v>278</v>
      </c>
    </row>
    <row r="1084" spans="2:17" x14ac:dyDescent="0.2">
      <c r="B1084" s="236"/>
      <c r="C1084" s="236" t="s">
        <v>135</v>
      </c>
      <c r="D1084" s="241" t="s">
        <v>753</v>
      </c>
      <c r="E1084" s="236" t="s">
        <v>146</v>
      </c>
      <c r="F1084" s="236" t="s">
        <v>254</v>
      </c>
      <c r="G1084" s="236" t="s">
        <v>661</v>
      </c>
      <c r="H1084" s="236" t="s">
        <v>135</v>
      </c>
      <c r="I1084" s="236" t="s">
        <v>662</v>
      </c>
      <c r="J1084" s="236" t="s">
        <v>662</v>
      </c>
      <c r="K1084" s="236" t="s">
        <v>662</v>
      </c>
      <c r="L1084" s="236" t="s">
        <v>583</v>
      </c>
      <c r="M1084" s="236" t="s">
        <v>138</v>
      </c>
      <c r="N1084" s="245"/>
      <c r="O1084" s="240">
        <v>5.9999999999999995E-4</v>
      </c>
      <c r="P1084" s="235" t="s">
        <v>277</v>
      </c>
      <c r="Q1084" s="236" t="s">
        <v>278</v>
      </c>
    </row>
    <row r="1085" spans="2:17" x14ac:dyDescent="0.2">
      <c r="B1085" s="236"/>
      <c r="C1085" s="236" t="s">
        <v>135</v>
      </c>
      <c r="D1085" s="241" t="s">
        <v>754</v>
      </c>
      <c r="E1085" s="236" t="s">
        <v>146</v>
      </c>
      <c r="F1085" s="236" t="s">
        <v>254</v>
      </c>
      <c r="G1085" s="236" t="s">
        <v>661</v>
      </c>
      <c r="H1085" s="236" t="s">
        <v>135</v>
      </c>
      <c r="I1085" s="236" t="s">
        <v>662</v>
      </c>
      <c r="J1085" s="236" t="s">
        <v>662</v>
      </c>
      <c r="K1085" s="236" t="s">
        <v>662</v>
      </c>
      <c r="L1085" s="236" t="s">
        <v>583</v>
      </c>
      <c r="M1085" s="236" t="s">
        <v>138</v>
      </c>
      <c r="N1085" s="245"/>
      <c r="O1085" s="240">
        <v>0</v>
      </c>
      <c r="P1085" s="235" t="s">
        <v>277</v>
      </c>
      <c r="Q1085" s="236" t="s">
        <v>278</v>
      </c>
    </row>
    <row r="1086" spans="2:17" x14ac:dyDescent="0.2">
      <c r="B1086" s="236"/>
      <c r="C1086" s="236" t="s">
        <v>135</v>
      </c>
      <c r="D1086" s="241" t="s">
        <v>755</v>
      </c>
      <c r="E1086" s="236" t="s">
        <v>146</v>
      </c>
      <c r="F1086" s="236" t="s">
        <v>254</v>
      </c>
      <c r="G1086" s="236" t="s">
        <v>661</v>
      </c>
      <c r="H1086" s="236" t="s">
        <v>135</v>
      </c>
      <c r="I1086" s="236" t="s">
        <v>662</v>
      </c>
      <c r="J1086" s="236" t="s">
        <v>662</v>
      </c>
      <c r="K1086" s="236" t="s">
        <v>662</v>
      </c>
      <c r="L1086" s="236" t="s">
        <v>583</v>
      </c>
      <c r="M1086" s="236" t="s">
        <v>138</v>
      </c>
      <c r="N1086" s="245"/>
      <c r="O1086" s="240">
        <v>0</v>
      </c>
      <c r="P1086" s="235" t="s">
        <v>277</v>
      </c>
      <c r="Q1086" s="236" t="s">
        <v>278</v>
      </c>
    </row>
    <row r="1087" spans="2:17" x14ac:dyDescent="0.2">
      <c r="B1087" s="236"/>
      <c r="C1087" s="236" t="s">
        <v>135</v>
      </c>
      <c r="D1087" s="241" t="s">
        <v>756</v>
      </c>
      <c r="E1087" s="236" t="s">
        <v>146</v>
      </c>
      <c r="F1087" s="236" t="s">
        <v>254</v>
      </c>
      <c r="G1087" s="236" t="s">
        <v>661</v>
      </c>
      <c r="H1087" s="236" t="s">
        <v>135</v>
      </c>
      <c r="I1087" s="236" t="s">
        <v>662</v>
      </c>
      <c r="J1087" s="236" t="s">
        <v>662</v>
      </c>
      <c r="K1087" s="236" t="s">
        <v>662</v>
      </c>
      <c r="L1087" s="236" t="s">
        <v>583</v>
      </c>
      <c r="M1087" s="236" t="s">
        <v>138</v>
      </c>
      <c r="N1087" s="245"/>
      <c r="O1087" s="240">
        <v>0</v>
      </c>
      <c r="P1087" s="235" t="s">
        <v>277</v>
      </c>
      <c r="Q1087" s="236" t="s">
        <v>278</v>
      </c>
    </row>
    <row r="1088" spans="2:17" x14ac:dyDescent="0.2">
      <c r="B1088" s="236"/>
      <c r="C1088" s="236" t="s">
        <v>135</v>
      </c>
      <c r="D1088" s="241" t="s">
        <v>757</v>
      </c>
      <c r="E1088" s="236" t="s">
        <v>146</v>
      </c>
      <c r="F1088" s="236" t="s">
        <v>254</v>
      </c>
      <c r="G1088" s="236" t="s">
        <v>661</v>
      </c>
      <c r="H1088" s="236" t="s">
        <v>135</v>
      </c>
      <c r="I1088" s="236" t="s">
        <v>662</v>
      </c>
      <c r="J1088" s="236" t="s">
        <v>662</v>
      </c>
      <c r="K1088" s="236" t="s">
        <v>662</v>
      </c>
      <c r="L1088" s="236" t="s">
        <v>583</v>
      </c>
      <c r="M1088" s="236" t="s">
        <v>138</v>
      </c>
      <c r="N1088" s="245"/>
      <c r="O1088" s="240">
        <v>0</v>
      </c>
      <c r="P1088" s="235" t="s">
        <v>277</v>
      </c>
      <c r="Q1088" s="236" t="s">
        <v>278</v>
      </c>
    </row>
    <row r="1089" spans="2:17" x14ac:dyDescent="0.2">
      <c r="B1089" s="236"/>
      <c r="C1089" s="236" t="s">
        <v>135</v>
      </c>
      <c r="D1089" s="241" t="s">
        <v>758</v>
      </c>
      <c r="E1089" s="236" t="s">
        <v>146</v>
      </c>
      <c r="F1089" s="236" t="s">
        <v>254</v>
      </c>
      <c r="G1089" s="236" t="s">
        <v>661</v>
      </c>
      <c r="H1089" s="236" t="s">
        <v>135</v>
      </c>
      <c r="I1089" s="236" t="s">
        <v>662</v>
      </c>
      <c r="J1089" s="236" t="s">
        <v>662</v>
      </c>
      <c r="K1089" s="236" t="s">
        <v>662</v>
      </c>
      <c r="L1089" s="236" t="s">
        <v>583</v>
      </c>
      <c r="M1089" s="236" t="s">
        <v>138</v>
      </c>
      <c r="N1089" s="245"/>
      <c r="O1089" s="240">
        <v>0</v>
      </c>
      <c r="P1089" s="235" t="s">
        <v>277</v>
      </c>
      <c r="Q1089" s="236" t="s">
        <v>278</v>
      </c>
    </row>
    <row r="1090" spans="2:17" x14ac:dyDescent="0.2">
      <c r="B1090" s="236">
        <v>164</v>
      </c>
      <c r="C1090" s="236" t="s">
        <v>135</v>
      </c>
      <c r="D1090" s="238" t="s">
        <v>752</v>
      </c>
      <c r="E1090" s="236" t="s">
        <v>146</v>
      </c>
      <c r="F1090" s="236" t="s">
        <v>254</v>
      </c>
      <c r="G1090" s="236" t="s">
        <v>663</v>
      </c>
      <c r="H1090" s="236" t="s">
        <v>468</v>
      </c>
      <c r="I1090" s="236" t="s">
        <v>664</v>
      </c>
      <c r="J1090" s="236" t="s">
        <v>664</v>
      </c>
      <c r="K1090" s="236" t="s">
        <v>665</v>
      </c>
      <c r="L1090" s="236" t="s">
        <v>583</v>
      </c>
      <c r="M1090" s="236" t="s">
        <v>138</v>
      </c>
      <c r="N1090" s="246" t="e">
        <f>O1067*$N$1202</f>
        <v>#REF!</v>
      </c>
      <c r="O1090" s="240">
        <v>0</v>
      </c>
      <c r="P1090" s="235" t="s">
        <v>277</v>
      </c>
      <c r="Q1090" s="236" t="s">
        <v>278</v>
      </c>
    </row>
    <row r="1091" spans="2:17" x14ac:dyDescent="0.2">
      <c r="B1091" s="236"/>
      <c r="C1091" s="236" t="s">
        <v>135</v>
      </c>
      <c r="D1091" s="241" t="s">
        <v>753</v>
      </c>
      <c r="E1091" s="236" t="s">
        <v>146</v>
      </c>
      <c r="F1091" s="236" t="s">
        <v>254</v>
      </c>
      <c r="G1091" s="236" t="s">
        <v>663</v>
      </c>
      <c r="H1091" s="236" t="s">
        <v>468</v>
      </c>
      <c r="I1091" s="236" t="s">
        <v>664</v>
      </c>
      <c r="J1091" s="236" t="s">
        <v>664</v>
      </c>
      <c r="K1091" s="236" t="s">
        <v>665</v>
      </c>
      <c r="L1091" s="236" t="s">
        <v>583</v>
      </c>
      <c r="M1091" s="236" t="s">
        <v>138</v>
      </c>
      <c r="N1091" s="245"/>
      <c r="O1091" s="240">
        <v>0</v>
      </c>
      <c r="P1091" s="235" t="s">
        <v>277</v>
      </c>
      <c r="Q1091" s="236" t="s">
        <v>278</v>
      </c>
    </row>
    <row r="1092" spans="2:17" x14ac:dyDescent="0.2">
      <c r="B1092" s="236"/>
      <c r="C1092" s="236" t="s">
        <v>135</v>
      </c>
      <c r="D1092" s="241" t="s">
        <v>754</v>
      </c>
      <c r="E1092" s="236" t="s">
        <v>146</v>
      </c>
      <c r="F1092" s="236" t="s">
        <v>254</v>
      </c>
      <c r="G1092" s="236" t="s">
        <v>663</v>
      </c>
      <c r="H1092" s="236" t="s">
        <v>468</v>
      </c>
      <c r="I1092" s="236" t="s">
        <v>664</v>
      </c>
      <c r="J1092" s="236" t="s">
        <v>664</v>
      </c>
      <c r="K1092" s="236" t="s">
        <v>665</v>
      </c>
      <c r="L1092" s="236" t="s">
        <v>583</v>
      </c>
      <c r="M1092" s="236" t="s">
        <v>138</v>
      </c>
      <c r="N1092" s="245"/>
      <c r="O1092" s="240">
        <v>0</v>
      </c>
      <c r="P1092" s="235" t="s">
        <v>277</v>
      </c>
      <c r="Q1092" s="236" t="s">
        <v>278</v>
      </c>
    </row>
    <row r="1093" spans="2:17" x14ac:dyDescent="0.2">
      <c r="B1093" s="236"/>
      <c r="C1093" s="236" t="s">
        <v>135</v>
      </c>
      <c r="D1093" s="241" t="s">
        <v>755</v>
      </c>
      <c r="E1093" s="236" t="s">
        <v>146</v>
      </c>
      <c r="F1093" s="236" t="s">
        <v>254</v>
      </c>
      <c r="G1093" s="236" t="s">
        <v>663</v>
      </c>
      <c r="H1093" s="236" t="s">
        <v>468</v>
      </c>
      <c r="I1093" s="236" t="s">
        <v>664</v>
      </c>
      <c r="J1093" s="236" t="s">
        <v>664</v>
      </c>
      <c r="K1093" s="236" t="s">
        <v>665</v>
      </c>
      <c r="L1093" s="236" t="s">
        <v>583</v>
      </c>
      <c r="M1093" s="236" t="s">
        <v>138</v>
      </c>
      <c r="N1093" s="245"/>
      <c r="O1093" s="240">
        <v>6.9999999999999999E-4</v>
      </c>
      <c r="P1093" s="235" t="s">
        <v>277</v>
      </c>
      <c r="Q1093" s="236" t="s">
        <v>278</v>
      </c>
    </row>
    <row r="1094" spans="2:17" x14ac:dyDescent="0.2">
      <c r="B1094" s="236"/>
      <c r="C1094" s="236" t="s">
        <v>135</v>
      </c>
      <c r="D1094" s="241" t="s">
        <v>756</v>
      </c>
      <c r="E1094" s="236" t="s">
        <v>146</v>
      </c>
      <c r="F1094" s="236" t="s">
        <v>254</v>
      </c>
      <c r="G1094" s="236" t="s">
        <v>663</v>
      </c>
      <c r="H1094" s="236" t="s">
        <v>468</v>
      </c>
      <c r="I1094" s="236" t="s">
        <v>664</v>
      </c>
      <c r="J1094" s="236" t="s">
        <v>664</v>
      </c>
      <c r="K1094" s="236" t="s">
        <v>665</v>
      </c>
      <c r="L1094" s="236" t="s">
        <v>583</v>
      </c>
      <c r="M1094" s="236" t="s">
        <v>138</v>
      </c>
      <c r="N1094" s="245"/>
      <c r="O1094" s="240">
        <v>0</v>
      </c>
      <c r="P1094" s="235" t="s">
        <v>277</v>
      </c>
      <c r="Q1094" s="236" t="s">
        <v>278</v>
      </c>
    </row>
    <row r="1095" spans="2:17" x14ac:dyDescent="0.2">
      <c r="B1095" s="236"/>
      <c r="C1095" s="236" t="s">
        <v>135</v>
      </c>
      <c r="D1095" s="241" t="s">
        <v>757</v>
      </c>
      <c r="E1095" s="236" t="s">
        <v>146</v>
      </c>
      <c r="F1095" s="236" t="s">
        <v>254</v>
      </c>
      <c r="G1095" s="236" t="s">
        <v>663</v>
      </c>
      <c r="H1095" s="236" t="s">
        <v>468</v>
      </c>
      <c r="I1095" s="236" t="s">
        <v>664</v>
      </c>
      <c r="J1095" s="236" t="s">
        <v>664</v>
      </c>
      <c r="K1095" s="236" t="s">
        <v>665</v>
      </c>
      <c r="L1095" s="236" t="s">
        <v>583</v>
      </c>
      <c r="M1095" s="236" t="s">
        <v>138</v>
      </c>
      <c r="N1095" s="245"/>
      <c r="O1095" s="240">
        <v>0</v>
      </c>
      <c r="P1095" s="235" t="s">
        <v>277</v>
      </c>
      <c r="Q1095" s="236" t="s">
        <v>278</v>
      </c>
    </row>
    <row r="1096" spans="2:17" x14ac:dyDescent="0.2">
      <c r="B1096" s="236"/>
      <c r="C1096" s="236" t="s">
        <v>135</v>
      </c>
      <c r="D1096" s="241" t="s">
        <v>758</v>
      </c>
      <c r="E1096" s="236" t="s">
        <v>146</v>
      </c>
      <c r="F1096" s="236" t="s">
        <v>254</v>
      </c>
      <c r="G1096" s="236" t="s">
        <v>663</v>
      </c>
      <c r="H1096" s="236" t="s">
        <v>468</v>
      </c>
      <c r="I1096" s="236" t="s">
        <v>664</v>
      </c>
      <c r="J1096" s="236" t="s">
        <v>664</v>
      </c>
      <c r="K1096" s="236" t="s">
        <v>665</v>
      </c>
      <c r="L1096" s="236" t="s">
        <v>583</v>
      </c>
      <c r="M1096" s="236" t="s">
        <v>138</v>
      </c>
      <c r="N1096" s="245"/>
      <c r="O1096" s="240">
        <v>0</v>
      </c>
      <c r="P1096" s="235" t="s">
        <v>277</v>
      </c>
      <c r="Q1096" s="236" t="s">
        <v>278</v>
      </c>
    </row>
    <row r="1097" spans="2:17" x14ac:dyDescent="0.2">
      <c r="B1097" s="236">
        <v>165</v>
      </c>
      <c r="C1097" s="236" t="s">
        <v>135</v>
      </c>
      <c r="D1097" s="238" t="s">
        <v>752</v>
      </c>
      <c r="E1097" s="236" t="s">
        <v>146</v>
      </c>
      <c r="F1097" s="236" t="s">
        <v>254</v>
      </c>
      <c r="G1097" s="236" t="s">
        <v>666</v>
      </c>
      <c r="H1097" s="236" t="s">
        <v>135</v>
      </c>
      <c r="I1097" s="236" t="s">
        <v>667</v>
      </c>
      <c r="J1097" s="236" t="s">
        <v>667</v>
      </c>
      <c r="K1097" s="236" t="s">
        <v>668</v>
      </c>
      <c r="L1097" s="236" t="s">
        <v>583</v>
      </c>
      <c r="M1097" s="236" t="s">
        <v>138</v>
      </c>
      <c r="N1097" s="246" t="e">
        <f>O1073*$N$1202</f>
        <v>#REF!</v>
      </c>
      <c r="O1097" s="240">
        <v>0</v>
      </c>
      <c r="P1097" s="235" t="s">
        <v>277</v>
      </c>
      <c r="Q1097" s="236" t="s">
        <v>278</v>
      </c>
    </row>
    <row r="1098" spans="2:17" x14ac:dyDescent="0.2">
      <c r="B1098" s="236"/>
      <c r="C1098" s="236" t="s">
        <v>135</v>
      </c>
      <c r="D1098" s="241" t="s">
        <v>753</v>
      </c>
      <c r="E1098" s="236" t="s">
        <v>146</v>
      </c>
      <c r="F1098" s="236" t="s">
        <v>254</v>
      </c>
      <c r="G1098" s="236" t="s">
        <v>666</v>
      </c>
      <c r="H1098" s="236" t="s">
        <v>135</v>
      </c>
      <c r="I1098" s="236" t="s">
        <v>667</v>
      </c>
      <c r="J1098" s="236" t="s">
        <v>667</v>
      </c>
      <c r="K1098" s="236" t="s">
        <v>668</v>
      </c>
      <c r="L1098" s="236" t="s">
        <v>583</v>
      </c>
      <c r="M1098" s="236" t="s">
        <v>138</v>
      </c>
      <c r="N1098" s="245"/>
      <c r="O1098" s="240">
        <v>0</v>
      </c>
      <c r="P1098" s="235" t="s">
        <v>277</v>
      </c>
      <c r="Q1098" s="236" t="s">
        <v>278</v>
      </c>
    </row>
    <row r="1099" spans="2:17" x14ac:dyDescent="0.2">
      <c r="B1099" s="236"/>
      <c r="C1099" s="236" t="s">
        <v>135</v>
      </c>
      <c r="D1099" s="241" t="s">
        <v>754</v>
      </c>
      <c r="E1099" s="236" t="s">
        <v>146</v>
      </c>
      <c r="F1099" s="236" t="s">
        <v>254</v>
      </c>
      <c r="G1099" s="236" t="s">
        <v>666</v>
      </c>
      <c r="H1099" s="236" t="s">
        <v>135</v>
      </c>
      <c r="I1099" s="236" t="s">
        <v>667</v>
      </c>
      <c r="J1099" s="236" t="s">
        <v>667</v>
      </c>
      <c r="K1099" s="236" t="s">
        <v>668</v>
      </c>
      <c r="L1099" s="236" t="s">
        <v>583</v>
      </c>
      <c r="M1099" s="236" t="s">
        <v>138</v>
      </c>
      <c r="N1099" s="245"/>
      <c r="O1099" s="240">
        <v>0</v>
      </c>
      <c r="P1099" s="235" t="s">
        <v>277</v>
      </c>
      <c r="Q1099" s="236" t="s">
        <v>278</v>
      </c>
    </row>
    <row r="1100" spans="2:17" x14ac:dyDescent="0.2">
      <c r="B1100" s="236"/>
      <c r="C1100" s="236" t="s">
        <v>135</v>
      </c>
      <c r="D1100" s="241" t="s">
        <v>755</v>
      </c>
      <c r="E1100" s="236" t="s">
        <v>146</v>
      </c>
      <c r="F1100" s="236" t="s">
        <v>254</v>
      </c>
      <c r="G1100" s="236" t="s">
        <v>666</v>
      </c>
      <c r="H1100" s="236" t="s">
        <v>135</v>
      </c>
      <c r="I1100" s="236" t="s">
        <v>667</v>
      </c>
      <c r="J1100" s="236" t="s">
        <v>667</v>
      </c>
      <c r="K1100" s="236" t="s">
        <v>668</v>
      </c>
      <c r="L1100" s="236" t="s">
        <v>583</v>
      </c>
      <c r="M1100" s="236" t="s">
        <v>138</v>
      </c>
      <c r="N1100" s="245"/>
      <c r="O1100" s="240">
        <v>1E-4</v>
      </c>
      <c r="P1100" s="235" t="s">
        <v>277</v>
      </c>
      <c r="Q1100" s="236" t="s">
        <v>278</v>
      </c>
    </row>
    <row r="1101" spans="2:17" x14ac:dyDescent="0.2">
      <c r="B1101" s="236"/>
      <c r="C1101" s="236" t="s">
        <v>135</v>
      </c>
      <c r="D1101" s="241" t="s">
        <v>756</v>
      </c>
      <c r="E1101" s="236" t="s">
        <v>146</v>
      </c>
      <c r="F1101" s="236" t="s">
        <v>254</v>
      </c>
      <c r="G1101" s="236" t="s">
        <v>666</v>
      </c>
      <c r="H1101" s="236" t="s">
        <v>135</v>
      </c>
      <c r="I1101" s="236" t="s">
        <v>667</v>
      </c>
      <c r="J1101" s="236" t="s">
        <v>667</v>
      </c>
      <c r="K1101" s="236" t="s">
        <v>668</v>
      </c>
      <c r="L1101" s="236" t="s">
        <v>583</v>
      </c>
      <c r="M1101" s="236" t="s">
        <v>138</v>
      </c>
      <c r="N1101" s="245"/>
      <c r="O1101" s="240">
        <v>0</v>
      </c>
      <c r="P1101" s="235" t="s">
        <v>277</v>
      </c>
      <c r="Q1101" s="236" t="s">
        <v>278</v>
      </c>
    </row>
    <row r="1102" spans="2:17" x14ac:dyDescent="0.2">
      <c r="B1102" s="236"/>
      <c r="C1102" s="236" t="s">
        <v>135</v>
      </c>
      <c r="D1102" s="241" t="s">
        <v>757</v>
      </c>
      <c r="E1102" s="236" t="s">
        <v>146</v>
      </c>
      <c r="F1102" s="236" t="s">
        <v>254</v>
      </c>
      <c r="G1102" s="236" t="s">
        <v>666</v>
      </c>
      <c r="H1102" s="236" t="s">
        <v>135</v>
      </c>
      <c r="I1102" s="236" t="s">
        <v>667</v>
      </c>
      <c r="J1102" s="236" t="s">
        <v>667</v>
      </c>
      <c r="K1102" s="236" t="s">
        <v>668</v>
      </c>
      <c r="L1102" s="236" t="s">
        <v>583</v>
      </c>
      <c r="M1102" s="236" t="s">
        <v>138</v>
      </c>
      <c r="N1102" s="245"/>
      <c r="O1102" s="240">
        <v>0</v>
      </c>
      <c r="P1102" s="235" t="s">
        <v>277</v>
      </c>
      <c r="Q1102" s="236" t="s">
        <v>278</v>
      </c>
    </row>
    <row r="1103" spans="2:17" x14ac:dyDescent="0.2">
      <c r="B1103" s="236"/>
      <c r="C1103" s="236" t="s">
        <v>135</v>
      </c>
      <c r="D1103" s="241" t="s">
        <v>758</v>
      </c>
      <c r="E1103" s="236" t="s">
        <v>146</v>
      </c>
      <c r="F1103" s="236" t="s">
        <v>254</v>
      </c>
      <c r="G1103" s="236" t="s">
        <v>666</v>
      </c>
      <c r="H1103" s="236" t="s">
        <v>135</v>
      </c>
      <c r="I1103" s="236" t="s">
        <v>667</v>
      </c>
      <c r="J1103" s="236" t="s">
        <v>667</v>
      </c>
      <c r="K1103" s="236" t="s">
        <v>668</v>
      </c>
      <c r="L1103" s="236" t="s">
        <v>583</v>
      </c>
      <c r="M1103" s="236" t="s">
        <v>138</v>
      </c>
      <c r="N1103" s="245"/>
      <c r="O1103" s="240">
        <v>0</v>
      </c>
      <c r="P1103" s="235" t="s">
        <v>277</v>
      </c>
      <c r="Q1103" s="236" t="s">
        <v>278</v>
      </c>
    </row>
    <row r="1104" spans="2:17" x14ac:dyDescent="0.2">
      <c r="B1104" s="236">
        <v>166</v>
      </c>
      <c r="C1104" s="236" t="s">
        <v>135</v>
      </c>
      <c r="D1104" s="238" t="s">
        <v>752</v>
      </c>
      <c r="E1104" s="236" t="s">
        <v>146</v>
      </c>
      <c r="F1104" s="236" t="s">
        <v>254</v>
      </c>
      <c r="G1104" s="236" t="s">
        <v>669</v>
      </c>
      <c r="H1104" s="236" t="s">
        <v>468</v>
      </c>
      <c r="I1104" s="236" t="s">
        <v>670</v>
      </c>
      <c r="J1104" s="236" t="s">
        <v>670</v>
      </c>
      <c r="K1104" s="236" t="s">
        <v>611</v>
      </c>
      <c r="L1104" s="236" t="s">
        <v>588</v>
      </c>
      <c r="M1104" s="236" t="s">
        <v>138</v>
      </c>
      <c r="N1104" s="246" t="e">
        <f>O1079*$N$1202</f>
        <v>#REF!</v>
      </c>
      <c r="O1104" s="240">
        <v>0</v>
      </c>
      <c r="P1104" s="235" t="s">
        <v>277</v>
      </c>
      <c r="Q1104" s="236" t="s">
        <v>278</v>
      </c>
    </row>
    <row r="1105" spans="2:17" x14ac:dyDescent="0.2">
      <c r="B1105" s="236"/>
      <c r="C1105" s="236" t="s">
        <v>135</v>
      </c>
      <c r="D1105" s="241" t="s">
        <v>753</v>
      </c>
      <c r="E1105" s="236" t="s">
        <v>146</v>
      </c>
      <c r="F1105" s="236" t="s">
        <v>254</v>
      </c>
      <c r="G1105" s="236" t="s">
        <v>669</v>
      </c>
      <c r="H1105" s="236" t="s">
        <v>468</v>
      </c>
      <c r="I1105" s="236" t="s">
        <v>670</v>
      </c>
      <c r="J1105" s="236" t="s">
        <v>670</v>
      </c>
      <c r="K1105" s="236" t="s">
        <v>611</v>
      </c>
      <c r="L1105" s="236" t="s">
        <v>588</v>
      </c>
      <c r="M1105" s="236" t="s">
        <v>138</v>
      </c>
      <c r="N1105" s="245"/>
      <c r="O1105" s="240">
        <v>0</v>
      </c>
      <c r="P1105" s="235" t="s">
        <v>277</v>
      </c>
      <c r="Q1105" s="236" t="s">
        <v>278</v>
      </c>
    </row>
    <row r="1106" spans="2:17" x14ac:dyDescent="0.2">
      <c r="B1106" s="236"/>
      <c r="C1106" s="236" t="s">
        <v>135</v>
      </c>
      <c r="D1106" s="241" t="s">
        <v>754</v>
      </c>
      <c r="E1106" s="236" t="s">
        <v>146</v>
      </c>
      <c r="F1106" s="236" t="s">
        <v>254</v>
      </c>
      <c r="G1106" s="236" t="s">
        <v>669</v>
      </c>
      <c r="H1106" s="236" t="s">
        <v>468</v>
      </c>
      <c r="I1106" s="236" t="s">
        <v>670</v>
      </c>
      <c r="J1106" s="236" t="s">
        <v>670</v>
      </c>
      <c r="K1106" s="236" t="s">
        <v>611</v>
      </c>
      <c r="L1106" s="236" t="s">
        <v>588</v>
      </c>
      <c r="M1106" s="236" t="s">
        <v>138</v>
      </c>
      <c r="N1106" s="245"/>
      <c r="O1106" s="240">
        <v>0</v>
      </c>
      <c r="P1106" s="235" t="s">
        <v>277</v>
      </c>
      <c r="Q1106" s="236" t="s">
        <v>278</v>
      </c>
    </row>
    <row r="1107" spans="2:17" x14ac:dyDescent="0.2">
      <c r="B1107" s="236"/>
      <c r="C1107" s="236" t="s">
        <v>135</v>
      </c>
      <c r="D1107" s="241" t="s">
        <v>755</v>
      </c>
      <c r="E1107" s="236" t="s">
        <v>146</v>
      </c>
      <c r="F1107" s="236" t="s">
        <v>254</v>
      </c>
      <c r="G1107" s="236" t="s">
        <v>669</v>
      </c>
      <c r="H1107" s="236" t="s">
        <v>468</v>
      </c>
      <c r="I1107" s="236" t="s">
        <v>670</v>
      </c>
      <c r="J1107" s="236" t="s">
        <v>670</v>
      </c>
      <c r="K1107" s="236" t="s">
        <v>611</v>
      </c>
      <c r="L1107" s="236" t="s">
        <v>588</v>
      </c>
      <c r="M1107" s="236" t="s">
        <v>138</v>
      </c>
      <c r="N1107" s="245"/>
      <c r="O1107" s="240">
        <v>1E-4</v>
      </c>
      <c r="P1107" s="235" t="s">
        <v>277</v>
      </c>
      <c r="Q1107" s="236" t="s">
        <v>278</v>
      </c>
    </row>
    <row r="1108" spans="2:17" x14ac:dyDescent="0.2">
      <c r="B1108" s="236"/>
      <c r="C1108" s="236" t="s">
        <v>135</v>
      </c>
      <c r="D1108" s="241" t="s">
        <v>756</v>
      </c>
      <c r="E1108" s="236" t="s">
        <v>146</v>
      </c>
      <c r="F1108" s="236" t="s">
        <v>254</v>
      </c>
      <c r="G1108" s="236" t="s">
        <v>669</v>
      </c>
      <c r="H1108" s="236" t="s">
        <v>468</v>
      </c>
      <c r="I1108" s="236" t="s">
        <v>670</v>
      </c>
      <c r="J1108" s="236" t="s">
        <v>670</v>
      </c>
      <c r="K1108" s="236" t="s">
        <v>611</v>
      </c>
      <c r="L1108" s="236" t="s">
        <v>588</v>
      </c>
      <c r="M1108" s="236" t="s">
        <v>138</v>
      </c>
      <c r="N1108" s="245"/>
      <c r="O1108" s="240">
        <v>0</v>
      </c>
      <c r="P1108" s="235" t="s">
        <v>277</v>
      </c>
      <c r="Q1108" s="236" t="s">
        <v>278</v>
      </c>
    </row>
    <row r="1109" spans="2:17" x14ac:dyDescent="0.2">
      <c r="B1109" s="236"/>
      <c r="C1109" s="236" t="s">
        <v>135</v>
      </c>
      <c r="D1109" s="241" t="s">
        <v>757</v>
      </c>
      <c r="E1109" s="236" t="s">
        <v>146</v>
      </c>
      <c r="F1109" s="236" t="s">
        <v>254</v>
      </c>
      <c r="G1109" s="236" t="s">
        <v>669</v>
      </c>
      <c r="H1109" s="236" t="s">
        <v>468</v>
      </c>
      <c r="I1109" s="236" t="s">
        <v>670</v>
      </c>
      <c r="J1109" s="236" t="s">
        <v>670</v>
      </c>
      <c r="K1109" s="236" t="s">
        <v>611</v>
      </c>
      <c r="L1109" s="236" t="s">
        <v>588</v>
      </c>
      <c r="M1109" s="236" t="s">
        <v>138</v>
      </c>
      <c r="N1109" s="245"/>
      <c r="O1109" s="240">
        <v>0</v>
      </c>
      <c r="P1109" s="235" t="s">
        <v>277</v>
      </c>
      <c r="Q1109" s="236" t="s">
        <v>278</v>
      </c>
    </row>
    <row r="1110" spans="2:17" x14ac:dyDescent="0.2">
      <c r="B1110" s="236"/>
      <c r="C1110" s="236" t="s">
        <v>135</v>
      </c>
      <c r="D1110" s="241" t="s">
        <v>758</v>
      </c>
      <c r="E1110" s="236" t="s">
        <v>146</v>
      </c>
      <c r="F1110" s="236" t="s">
        <v>254</v>
      </c>
      <c r="G1110" s="236" t="s">
        <v>669</v>
      </c>
      <c r="H1110" s="236" t="s">
        <v>468</v>
      </c>
      <c r="I1110" s="236" t="s">
        <v>670</v>
      </c>
      <c r="J1110" s="236" t="s">
        <v>670</v>
      </c>
      <c r="K1110" s="236" t="s">
        <v>611</v>
      </c>
      <c r="L1110" s="236" t="s">
        <v>588</v>
      </c>
      <c r="M1110" s="236" t="s">
        <v>138</v>
      </c>
      <c r="N1110" s="245"/>
      <c r="O1110" s="240">
        <v>0</v>
      </c>
      <c r="P1110" s="235" t="s">
        <v>277</v>
      </c>
      <c r="Q1110" s="236" t="s">
        <v>278</v>
      </c>
    </row>
    <row r="1111" spans="2:17" x14ac:dyDescent="0.2">
      <c r="B1111" s="236">
        <v>167</v>
      </c>
      <c r="C1111" s="236" t="s">
        <v>135</v>
      </c>
      <c r="D1111" s="238" t="s">
        <v>752</v>
      </c>
      <c r="E1111" s="236" t="s">
        <v>146</v>
      </c>
      <c r="F1111" s="236" t="s">
        <v>254</v>
      </c>
      <c r="G1111" s="236" t="s">
        <v>671</v>
      </c>
      <c r="H1111" s="236" t="s">
        <v>593</v>
      </c>
      <c r="I1111" s="236" t="s">
        <v>672</v>
      </c>
      <c r="J1111" s="236" t="s">
        <v>672</v>
      </c>
      <c r="K1111" s="236" t="s">
        <v>673</v>
      </c>
      <c r="L1111" s="236" t="s">
        <v>591</v>
      </c>
      <c r="M1111" s="236" t="s">
        <v>138</v>
      </c>
      <c r="N1111" s="246" t="e">
        <f>O1085*$N$1202</f>
        <v>#REF!</v>
      </c>
      <c r="O1111" s="240">
        <v>0</v>
      </c>
      <c r="P1111" s="235" t="s">
        <v>277</v>
      </c>
      <c r="Q1111" s="236" t="s">
        <v>278</v>
      </c>
    </row>
    <row r="1112" spans="2:17" x14ac:dyDescent="0.2">
      <c r="B1112" s="236"/>
      <c r="C1112" s="236" t="s">
        <v>135</v>
      </c>
      <c r="D1112" s="241" t="s">
        <v>753</v>
      </c>
      <c r="E1112" s="236" t="s">
        <v>146</v>
      </c>
      <c r="F1112" s="236" t="s">
        <v>254</v>
      </c>
      <c r="G1112" s="236" t="s">
        <v>671</v>
      </c>
      <c r="H1112" s="236" t="s">
        <v>593</v>
      </c>
      <c r="I1112" s="236" t="s">
        <v>672</v>
      </c>
      <c r="J1112" s="236" t="s">
        <v>672</v>
      </c>
      <c r="K1112" s="236" t="s">
        <v>673</v>
      </c>
      <c r="L1112" s="236" t="s">
        <v>591</v>
      </c>
      <c r="M1112" s="236" t="s">
        <v>138</v>
      </c>
      <c r="N1112" s="245"/>
      <c r="O1112" s="240">
        <v>0.12379999999999999</v>
      </c>
      <c r="P1112" s="235" t="s">
        <v>277</v>
      </c>
      <c r="Q1112" s="236" t="s">
        <v>278</v>
      </c>
    </row>
    <row r="1113" spans="2:17" x14ac:dyDescent="0.2">
      <c r="B1113" s="236"/>
      <c r="C1113" s="236" t="s">
        <v>135</v>
      </c>
      <c r="D1113" s="241" t="s">
        <v>754</v>
      </c>
      <c r="E1113" s="236" t="s">
        <v>146</v>
      </c>
      <c r="F1113" s="236" t="s">
        <v>254</v>
      </c>
      <c r="G1113" s="236" t="s">
        <v>671</v>
      </c>
      <c r="H1113" s="236" t="s">
        <v>593</v>
      </c>
      <c r="I1113" s="236" t="s">
        <v>672</v>
      </c>
      <c r="J1113" s="236" t="s">
        <v>672</v>
      </c>
      <c r="K1113" s="236" t="s">
        <v>673</v>
      </c>
      <c r="L1113" s="236" t="s">
        <v>591</v>
      </c>
      <c r="M1113" s="236" t="s">
        <v>138</v>
      </c>
      <c r="N1113" s="245"/>
      <c r="O1113" s="240">
        <v>0</v>
      </c>
      <c r="P1113" s="235" t="s">
        <v>277</v>
      </c>
      <c r="Q1113" s="236" t="s">
        <v>278</v>
      </c>
    </row>
    <row r="1114" spans="2:17" x14ac:dyDescent="0.2">
      <c r="B1114" s="236"/>
      <c r="C1114" s="236" t="s">
        <v>135</v>
      </c>
      <c r="D1114" s="241" t="s">
        <v>755</v>
      </c>
      <c r="E1114" s="236" t="s">
        <v>146</v>
      </c>
      <c r="F1114" s="236" t="s">
        <v>254</v>
      </c>
      <c r="G1114" s="236" t="s">
        <v>671</v>
      </c>
      <c r="H1114" s="236" t="s">
        <v>593</v>
      </c>
      <c r="I1114" s="236" t="s">
        <v>672</v>
      </c>
      <c r="J1114" s="236" t="s">
        <v>672</v>
      </c>
      <c r="K1114" s="236" t="s">
        <v>673</v>
      </c>
      <c r="L1114" s="236" t="s">
        <v>591</v>
      </c>
      <c r="M1114" s="236" t="s">
        <v>138</v>
      </c>
      <c r="N1114" s="245"/>
      <c r="O1114" s="240">
        <v>6.4000000000000003E-3</v>
      </c>
      <c r="P1114" s="235" t="s">
        <v>277</v>
      </c>
      <c r="Q1114" s="236" t="s">
        <v>278</v>
      </c>
    </row>
    <row r="1115" spans="2:17" x14ac:dyDescent="0.2">
      <c r="B1115" s="236"/>
      <c r="C1115" s="236" t="s">
        <v>135</v>
      </c>
      <c r="D1115" s="241" t="s">
        <v>756</v>
      </c>
      <c r="E1115" s="236" t="s">
        <v>146</v>
      </c>
      <c r="F1115" s="236" t="s">
        <v>254</v>
      </c>
      <c r="G1115" s="236" t="s">
        <v>671</v>
      </c>
      <c r="H1115" s="236" t="s">
        <v>593</v>
      </c>
      <c r="I1115" s="236" t="s">
        <v>672</v>
      </c>
      <c r="J1115" s="236" t="s">
        <v>672</v>
      </c>
      <c r="K1115" s="236" t="s">
        <v>673</v>
      </c>
      <c r="L1115" s="236" t="s">
        <v>591</v>
      </c>
      <c r="M1115" s="236" t="s">
        <v>138</v>
      </c>
      <c r="N1115" s="245"/>
      <c r="O1115" s="240">
        <v>2.6499999999999999E-2</v>
      </c>
      <c r="P1115" s="235" t="s">
        <v>277</v>
      </c>
      <c r="Q1115" s="236" t="s">
        <v>278</v>
      </c>
    </row>
    <row r="1116" spans="2:17" x14ac:dyDescent="0.2">
      <c r="B1116" s="236"/>
      <c r="C1116" s="236" t="s">
        <v>135</v>
      </c>
      <c r="D1116" s="241" t="s">
        <v>757</v>
      </c>
      <c r="E1116" s="236" t="s">
        <v>146</v>
      </c>
      <c r="F1116" s="236" t="s">
        <v>254</v>
      </c>
      <c r="G1116" s="236" t="s">
        <v>671</v>
      </c>
      <c r="H1116" s="236" t="s">
        <v>593</v>
      </c>
      <c r="I1116" s="236" t="s">
        <v>672</v>
      </c>
      <c r="J1116" s="236" t="s">
        <v>672</v>
      </c>
      <c r="K1116" s="236" t="s">
        <v>673</v>
      </c>
      <c r="L1116" s="236" t="s">
        <v>591</v>
      </c>
      <c r="M1116" s="236" t="s">
        <v>138</v>
      </c>
      <c r="N1116" s="245"/>
      <c r="O1116" s="240">
        <v>1.5E-3</v>
      </c>
      <c r="P1116" s="235" t="s">
        <v>277</v>
      </c>
      <c r="Q1116" s="236" t="s">
        <v>278</v>
      </c>
    </row>
    <row r="1117" spans="2:17" x14ac:dyDescent="0.2">
      <c r="B1117" s="236"/>
      <c r="C1117" s="236" t="s">
        <v>135</v>
      </c>
      <c r="D1117" s="241" t="s">
        <v>758</v>
      </c>
      <c r="E1117" s="236" t="s">
        <v>146</v>
      </c>
      <c r="F1117" s="236" t="s">
        <v>254</v>
      </c>
      <c r="G1117" s="236" t="s">
        <v>671</v>
      </c>
      <c r="H1117" s="236" t="s">
        <v>593</v>
      </c>
      <c r="I1117" s="236" t="s">
        <v>672</v>
      </c>
      <c r="J1117" s="236" t="s">
        <v>672</v>
      </c>
      <c r="K1117" s="236" t="s">
        <v>673</v>
      </c>
      <c r="L1117" s="236" t="s">
        <v>591</v>
      </c>
      <c r="M1117" s="236" t="s">
        <v>138</v>
      </c>
      <c r="N1117" s="245"/>
      <c r="O1117" s="240">
        <v>0</v>
      </c>
      <c r="P1117" s="235" t="s">
        <v>277</v>
      </c>
      <c r="Q1117" s="236" t="s">
        <v>278</v>
      </c>
    </row>
    <row r="1118" spans="2:17" x14ac:dyDescent="0.2">
      <c r="B1118" s="236">
        <v>168</v>
      </c>
      <c r="C1118" s="236" t="s">
        <v>135</v>
      </c>
      <c r="D1118" s="238" t="s">
        <v>752</v>
      </c>
      <c r="E1118" s="236" t="s">
        <v>146</v>
      </c>
      <c r="F1118" s="236" t="s">
        <v>254</v>
      </c>
      <c r="G1118" s="236" t="s">
        <v>674</v>
      </c>
      <c r="H1118" s="236" t="s">
        <v>593</v>
      </c>
      <c r="I1118" s="236" t="s">
        <v>675</v>
      </c>
      <c r="J1118" s="236" t="s">
        <v>675</v>
      </c>
      <c r="K1118" s="236" t="s">
        <v>676</v>
      </c>
      <c r="L1118" s="236" t="s">
        <v>318</v>
      </c>
      <c r="M1118" s="236" t="s">
        <v>138</v>
      </c>
      <c r="N1118" s="246" t="e">
        <f>O1091*$N$1202</f>
        <v>#REF!</v>
      </c>
      <c r="O1118" s="240">
        <v>0</v>
      </c>
      <c r="P1118" s="235" t="s">
        <v>277</v>
      </c>
      <c r="Q1118" s="236" t="s">
        <v>278</v>
      </c>
    </row>
    <row r="1119" spans="2:17" x14ac:dyDescent="0.2">
      <c r="B1119" s="236"/>
      <c r="C1119" s="236" t="s">
        <v>135</v>
      </c>
      <c r="D1119" s="241" t="s">
        <v>753</v>
      </c>
      <c r="E1119" s="236" t="s">
        <v>146</v>
      </c>
      <c r="F1119" s="236" t="s">
        <v>254</v>
      </c>
      <c r="G1119" s="236" t="s">
        <v>674</v>
      </c>
      <c r="H1119" s="236" t="s">
        <v>593</v>
      </c>
      <c r="I1119" s="236" t="s">
        <v>675</v>
      </c>
      <c r="J1119" s="236" t="s">
        <v>675</v>
      </c>
      <c r="K1119" s="236" t="s">
        <v>676</v>
      </c>
      <c r="L1119" s="236" t="s">
        <v>318</v>
      </c>
      <c r="M1119" s="236" t="s">
        <v>138</v>
      </c>
      <c r="N1119" s="245"/>
      <c r="O1119" s="240">
        <v>0</v>
      </c>
      <c r="P1119" s="235" t="s">
        <v>277</v>
      </c>
      <c r="Q1119" s="236" t="s">
        <v>278</v>
      </c>
    </row>
    <row r="1120" spans="2:17" x14ac:dyDescent="0.2">
      <c r="B1120" s="236"/>
      <c r="C1120" s="236" t="s">
        <v>135</v>
      </c>
      <c r="D1120" s="241" t="s">
        <v>754</v>
      </c>
      <c r="E1120" s="236" t="s">
        <v>146</v>
      </c>
      <c r="F1120" s="236" t="s">
        <v>254</v>
      </c>
      <c r="G1120" s="236" t="s">
        <v>674</v>
      </c>
      <c r="H1120" s="236" t="s">
        <v>593</v>
      </c>
      <c r="I1120" s="236" t="s">
        <v>675</v>
      </c>
      <c r="J1120" s="236" t="s">
        <v>675</v>
      </c>
      <c r="K1120" s="236" t="s">
        <v>676</v>
      </c>
      <c r="L1120" s="236" t="s">
        <v>318</v>
      </c>
      <c r="M1120" s="236" t="s">
        <v>138</v>
      </c>
      <c r="N1120" s="245"/>
      <c r="O1120" s="240">
        <v>0</v>
      </c>
      <c r="P1120" s="235" t="s">
        <v>277</v>
      </c>
      <c r="Q1120" s="236" t="s">
        <v>278</v>
      </c>
    </row>
    <row r="1121" spans="2:17" x14ac:dyDescent="0.2">
      <c r="B1121" s="236"/>
      <c r="C1121" s="236" t="s">
        <v>135</v>
      </c>
      <c r="D1121" s="241" t="s">
        <v>755</v>
      </c>
      <c r="E1121" s="236" t="s">
        <v>146</v>
      </c>
      <c r="F1121" s="236" t="s">
        <v>254</v>
      </c>
      <c r="G1121" s="236" t="s">
        <v>674</v>
      </c>
      <c r="H1121" s="236" t="s">
        <v>593</v>
      </c>
      <c r="I1121" s="236" t="s">
        <v>675</v>
      </c>
      <c r="J1121" s="236" t="s">
        <v>675</v>
      </c>
      <c r="K1121" s="236" t="s">
        <v>676</v>
      </c>
      <c r="L1121" s="236" t="s">
        <v>318</v>
      </c>
      <c r="M1121" s="236" t="s">
        <v>138</v>
      </c>
      <c r="N1121" s="245"/>
      <c r="O1121" s="240">
        <v>0</v>
      </c>
      <c r="P1121" s="235" t="s">
        <v>277</v>
      </c>
      <c r="Q1121" s="236" t="s">
        <v>278</v>
      </c>
    </row>
    <row r="1122" spans="2:17" x14ac:dyDescent="0.2">
      <c r="B1122" s="236"/>
      <c r="C1122" s="236" t="s">
        <v>135</v>
      </c>
      <c r="D1122" s="241" t="s">
        <v>756</v>
      </c>
      <c r="E1122" s="236" t="s">
        <v>146</v>
      </c>
      <c r="F1122" s="236" t="s">
        <v>254</v>
      </c>
      <c r="G1122" s="236" t="s">
        <v>674</v>
      </c>
      <c r="H1122" s="236" t="s">
        <v>593</v>
      </c>
      <c r="I1122" s="236" t="s">
        <v>675</v>
      </c>
      <c r="J1122" s="236" t="s">
        <v>675</v>
      </c>
      <c r="K1122" s="236" t="s">
        <v>676</v>
      </c>
      <c r="L1122" s="236" t="s">
        <v>318</v>
      </c>
      <c r="M1122" s="236" t="s">
        <v>138</v>
      </c>
      <c r="N1122" s="245"/>
      <c r="O1122" s="240">
        <v>0</v>
      </c>
      <c r="P1122" s="235" t="s">
        <v>277</v>
      </c>
      <c r="Q1122" s="236" t="s">
        <v>278</v>
      </c>
    </row>
    <row r="1123" spans="2:17" x14ac:dyDescent="0.2">
      <c r="B1123" s="236"/>
      <c r="C1123" s="236" t="s">
        <v>135</v>
      </c>
      <c r="D1123" s="241" t="s">
        <v>757</v>
      </c>
      <c r="E1123" s="236" t="s">
        <v>146</v>
      </c>
      <c r="F1123" s="236" t="s">
        <v>254</v>
      </c>
      <c r="G1123" s="236" t="s">
        <v>674</v>
      </c>
      <c r="H1123" s="236" t="s">
        <v>593</v>
      </c>
      <c r="I1123" s="236" t="s">
        <v>675</v>
      </c>
      <c r="J1123" s="236" t="s">
        <v>675</v>
      </c>
      <c r="K1123" s="236" t="s">
        <v>676</v>
      </c>
      <c r="L1123" s="236" t="s">
        <v>318</v>
      </c>
      <c r="M1123" s="236" t="s">
        <v>138</v>
      </c>
      <c r="N1123" s="245"/>
      <c r="O1123" s="240">
        <v>0</v>
      </c>
      <c r="P1123" s="235" t="s">
        <v>277</v>
      </c>
      <c r="Q1123" s="236" t="s">
        <v>278</v>
      </c>
    </row>
    <row r="1124" spans="2:17" x14ac:dyDescent="0.2">
      <c r="B1124" s="236"/>
      <c r="C1124" s="236" t="s">
        <v>135</v>
      </c>
      <c r="D1124" s="241" t="s">
        <v>758</v>
      </c>
      <c r="E1124" s="236" t="s">
        <v>146</v>
      </c>
      <c r="F1124" s="236" t="s">
        <v>254</v>
      </c>
      <c r="G1124" s="236" t="s">
        <v>674</v>
      </c>
      <c r="H1124" s="236" t="s">
        <v>593</v>
      </c>
      <c r="I1124" s="236" t="s">
        <v>675</v>
      </c>
      <c r="J1124" s="236" t="s">
        <v>675</v>
      </c>
      <c r="K1124" s="236" t="s">
        <v>676</v>
      </c>
      <c r="L1124" s="236" t="s">
        <v>318</v>
      </c>
      <c r="M1124" s="236" t="s">
        <v>138</v>
      </c>
      <c r="N1124" s="245"/>
      <c r="O1124" s="240">
        <v>0</v>
      </c>
      <c r="P1124" s="235" t="s">
        <v>277</v>
      </c>
      <c r="Q1124" s="236" t="s">
        <v>278</v>
      </c>
    </row>
    <row r="1125" spans="2:17" x14ac:dyDescent="0.2">
      <c r="B1125" s="236">
        <v>169</v>
      </c>
      <c r="C1125" s="236" t="s">
        <v>135</v>
      </c>
      <c r="D1125" s="238" t="s">
        <v>752</v>
      </c>
      <c r="E1125" s="236" t="s">
        <v>146</v>
      </c>
      <c r="F1125" s="236" t="s">
        <v>254</v>
      </c>
      <c r="G1125" s="236" t="s">
        <v>651</v>
      </c>
      <c r="H1125" s="236" t="s">
        <v>135</v>
      </c>
      <c r="I1125" s="236" t="s">
        <v>677</v>
      </c>
      <c r="J1125" s="236" t="s">
        <v>677</v>
      </c>
      <c r="K1125" s="236" t="s">
        <v>678</v>
      </c>
      <c r="L1125" s="236" t="s">
        <v>583</v>
      </c>
      <c r="M1125" s="236" t="s">
        <v>138</v>
      </c>
      <c r="N1125" s="246" t="e">
        <f>O1097*$N$1202</f>
        <v>#REF!</v>
      </c>
      <c r="O1125" s="240">
        <v>0</v>
      </c>
      <c r="P1125" s="235" t="s">
        <v>277</v>
      </c>
      <c r="Q1125" s="236" t="s">
        <v>278</v>
      </c>
    </row>
    <row r="1126" spans="2:17" x14ac:dyDescent="0.2">
      <c r="B1126" s="236"/>
      <c r="C1126" s="236" t="s">
        <v>135</v>
      </c>
      <c r="D1126" s="241" t="s">
        <v>753</v>
      </c>
      <c r="E1126" s="236" t="s">
        <v>146</v>
      </c>
      <c r="F1126" s="236" t="s">
        <v>254</v>
      </c>
      <c r="G1126" s="236" t="s">
        <v>651</v>
      </c>
      <c r="H1126" s="236" t="s">
        <v>135</v>
      </c>
      <c r="I1126" s="236" t="s">
        <v>677</v>
      </c>
      <c r="J1126" s="236" t="s">
        <v>677</v>
      </c>
      <c r="K1126" s="236" t="s">
        <v>678</v>
      </c>
      <c r="L1126" s="236" t="s">
        <v>583</v>
      </c>
      <c r="M1126" s="236" t="s">
        <v>138</v>
      </c>
      <c r="N1126" s="245"/>
      <c r="O1126" s="240">
        <v>0</v>
      </c>
      <c r="P1126" s="235" t="s">
        <v>277</v>
      </c>
      <c r="Q1126" s="236" t="s">
        <v>278</v>
      </c>
    </row>
    <row r="1127" spans="2:17" x14ac:dyDescent="0.2">
      <c r="B1127" s="236"/>
      <c r="C1127" s="236" t="s">
        <v>135</v>
      </c>
      <c r="D1127" s="241" t="s">
        <v>754</v>
      </c>
      <c r="E1127" s="236" t="s">
        <v>146</v>
      </c>
      <c r="F1127" s="236" t="s">
        <v>254</v>
      </c>
      <c r="G1127" s="236" t="s">
        <v>651</v>
      </c>
      <c r="H1127" s="236" t="s">
        <v>135</v>
      </c>
      <c r="I1127" s="236" t="s">
        <v>677</v>
      </c>
      <c r="J1127" s="236" t="s">
        <v>677</v>
      </c>
      <c r="K1127" s="236" t="s">
        <v>678</v>
      </c>
      <c r="L1127" s="236" t="s">
        <v>583</v>
      </c>
      <c r="M1127" s="236" t="s">
        <v>138</v>
      </c>
      <c r="N1127" s="245"/>
      <c r="O1127" s="240">
        <v>0.13569999999999999</v>
      </c>
      <c r="P1127" s="235" t="s">
        <v>277</v>
      </c>
      <c r="Q1127" s="236" t="s">
        <v>278</v>
      </c>
    </row>
    <row r="1128" spans="2:17" x14ac:dyDescent="0.2">
      <c r="B1128" s="236"/>
      <c r="C1128" s="236" t="s">
        <v>135</v>
      </c>
      <c r="D1128" s="241" t="s">
        <v>755</v>
      </c>
      <c r="E1128" s="236" t="s">
        <v>146</v>
      </c>
      <c r="F1128" s="236" t="s">
        <v>254</v>
      </c>
      <c r="G1128" s="236" t="s">
        <v>651</v>
      </c>
      <c r="H1128" s="236" t="s">
        <v>135</v>
      </c>
      <c r="I1128" s="236" t="s">
        <v>677</v>
      </c>
      <c r="J1128" s="236" t="s">
        <v>677</v>
      </c>
      <c r="K1128" s="236" t="s">
        <v>678</v>
      </c>
      <c r="L1128" s="236" t="s">
        <v>583</v>
      </c>
      <c r="M1128" s="236" t="s">
        <v>138</v>
      </c>
      <c r="N1128" s="245"/>
      <c r="O1128" s="240">
        <v>0.47910000000000003</v>
      </c>
      <c r="P1128" s="235" t="s">
        <v>277</v>
      </c>
      <c r="Q1128" s="236" t="s">
        <v>278</v>
      </c>
    </row>
    <row r="1129" spans="2:17" x14ac:dyDescent="0.2">
      <c r="B1129" s="236"/>
      <c r="C1129" s="236" t="s">
        <v>135</v>
      </c>
      <c r="D1129" s="241" t="s">
        <v>756</v>
      </c>
      <c r="E1129" s="236" t="s">
        <v>146</v>
      </c>
      <c r="F1129" s="236" t="s">
        <v>254</v>
      </c>
      <c r="G1129" s="236" t="s">
        <v>651</v>
      </c>
      <c r="H1129" s="236" t="s">
        <v>135</v>
      </c>
      <c r="I1129" s="236" t="s">
        <v>677</v>
      </c>
      <c r="J1129" s="236" t="s">
        <v>677</v>
      </c>
      <c r="K1129" s="236" t="s">
        <v>678</v>
      </c>
      <c r="L1129" s="236" t="s">
        <v>583</v>
      </c>
      <c r="M1129" s="236" t="s">
        <v>138</v>
      </c>
      <c r="N1129" s="245"/>
      <c r="O1129" s="240">
        <v>0</v>
      </c>
      <c r="P1129" s="235" t="s">
        <v>277</v>
      </c>
      <c r="Q1129" s="236" t="s">
        <v>278</v>
      </c>
    </row>
    <row r="1130" spans="2:17" x14ac:dyDescent="0.2">
      <c r="B1130" s="236"/>
      <c r="C1130" s="236" t="s">
        <v>135</v>
      </c>
      <c r="D1130" s="241" t="s">
        <v>757</v>
      </c>
      <c r="E1130" s="236" t="s">
        <v>146</v>
      </c>
      <c r="F1130" s="236" t="s">
        <v>254</v>
      </c>
      <c r="G1130" s="236" t="s">
        <v>651</v>
      </c>
      <c r="H1130" s="236" t="s">
        <v>135</v>
      </c>
      <c r="I1130" s="236" t="s">
        <v>677</v>
      </c>
      <c r="J1130" s="236" t="s">
        <v>677</v>
      </c>
      <c r="K1130" s="236" t="s">
        <v>678</v>
      </c>
      <c r="L1130" s="236" t="s">
        <v>583</v>
      </c>
      <c r="M1130" s="236" t="s">
        <v>138</v>
      </c>
      <c r="N1130" s="245"/>
      <c r="O1130" s="240">
        <v>0</v>
      </c>
      <c r="P1130" s="235" t="s">
        <v>277</v>
      </c>
      <c r="Q1130" s="236" t="s">
        <v>278</v>
      </c>
    </row>
    <row r="1131" spans="2:17" x14ac:dyDescent="0.2">
      <c r="B1131" s="236"/>
      <c r="C1131" s="236" t="s">
        <v>135</v>
      </c>
      <c r="D1131" s="241" t="s">
        <v>758</v>
      </c>
      <c r="E1131" s="236" t="s">
        <v>146</v>
      </c>
      <c r="F1131" s="236" t="s">
        <v>254</v>
      </c>
      <c r="G1131" s="236" t="s">
        <v>651</v>
      </c>
      <c r="H1131" s="236" t="s">
        <v>135</v>
      </c>
      <c r="I1131" s="236" t="s">
        <v>677</v>
      </c>
      <c r="J1131" s="236" t="s">
        <v>677</v>
      </c>
      <c r="K1131" s="236" t="s">
        <v>678</v>
      </c>
      <c r="L1131" s="236" t="s">
        <v>583</v>
      </c>
      <c r="M1131" s="236" t="s">
        <v>138</v>
      </c>
      <c r="N1131" s="245"/>
      <c r="O1131" s="240">
        <v>3.3E-3</v>
      </c>
      <c r="P1131" s="235" t="s">
        <v>277</v>
      </c>
      <c r="Q1131" s="236" t="s">
        <v>278</v>
      </c>
    </row>
    <row r="1132" spans="2:17" x14ac:dyDescent="0.2">
      <c r="B1132" s="236">
        <v>170</v>
      </c>
      <c r="C1132" s="236" t="s">
        <v>135</v>
      </c>
      <c r="D1132" s="238" t="s">
        <v>752</v>
      </c>
      <c r="E1132" s="236" t="s">
        <v>146</v>
      </c>
      <c r="F1132" s="236" t="s">
        <v>254</v>
      </c>
      <c r="G1132" s="236" t="s">
        <v>592</v>
      </c>
      <c r="H1132" s="236" t="s">
        <v>593</v>
      </c>
      <c r="I1132" s="236" t="s">
        <v>679</v>
      </c>
      <c r="J1132" s="236" t="s">
        <v>679</v>
      </c>
      <c r="K1132" s="236" t="s">
        <v>680</v>
      </c>
      <c r="L1132" s="236" t="s">
        <v>596</v>
      </c>
      <c r="M1132" s="236" t="s">
        <v>138</v>
      </c>
      <c r="N1132" s="246" t="e">
        <f>#REF!*$N$1202</f>
        <v>#REF!</v>
      </c>
      <c r="O1132" s="240">
        <v>0</v>
      </c>
      <c r="P1132" s="235" t="s">
        <v>277</v>
      </c>
      <c r="Q1132" s="236" t="s">
        <v>278</v>
      </c>
    </row>
    <row r="1133" spans="2:17" x14ac:dyDescent="0.2">
      <c r="B1133" s="236"/>
      <c r="C1133" s="236" t="s">
        <v>135</v>
      </c>
      <c r="D1133" s="241" t="s">
        <v>753</v>
      </c>
      <c r="E1133" s="236" t="s">
        <v>146</v>
      </c>
      <c r="F1133" s="236" t="s">
        <v>254</v>
      </c>
      <c r="G1133" s="236" t="s">
        <v>592</v>
      </c>
      <c r="H1133" s="236" t="s">
        <v>593</v>
      </c>
      <c r="I1133" s="236" t="s">
        <v>679</v>
      </c>
      <c r="J1133" s="236" t="s">
        <v>679</v>
      </c>
      <c r="K1133" s="236" t="s">
        <v>680</v>
      </c>
      <c r="L1133" s="236" t="s">
        <v>596</v>
      </c>
      <c r="M1133" s="236" t="s">
        <v>138</v>
      </c>
      <c r="N1133" s="245"/>
      <c r="O1133" s="240">
        <v>0</v>
      </c>
      <c r="P1133" s="235" t="s">
        <v>277</v>
      </c>
      <c r="Q1133" s="236" t="s">
        <v>278</v>
      </c>
    </row>
    <row r="1134" spans="2:17" x14ac:dyDescent="0.2">
      <c r="B1134" s="236"/>
      <c r="C1134" s="236" t="s">
        <v>135</v>
      </c>
      <c r="D1134" s="241" t="s">
        <v>754</v>
      </c>
      <c r="E1134" s="236" t="s">
        <v>146</v>
      </c>
      <c r="F1134" s="236" t="s">
        <v>254</v>
      </c>
      <c r="G1134" s="236" t="s">
        <v>592</v>
      </c>
      <c r="H1134" s="236" t="s">
        <v>593</v>
      </c>
      <c r="I1134" s="236" t="s">
        <v>679</v>
      </c>
      <c r="J1134" s="236" t="s">
        <v>679</v>
      </c>
      <c r="K1134" s="236" t="s">
        <v>680</v>
      </c>
      <c r="L1134" s="236" t="s">
        <v>596</v>
      </c>
      <c r="M1134" s="236" t="s">
        <v>138</v>
      </c>
      <c r="N1134" s="245"/>
      <c r="O1134" s="240">
        <v>0</v>
      </c>
      <c r="P1134" s="235" t="s">
        <v>277</v>
      </c>
      <c r="Q1134" s="236" t="s">
        <v>278</v>
      </c>
    </row>
    <row r="1135" spans="2:17" x14ac:dyDescent="0.2">
      <c r="B1135" s="236"/>
      <c r="C1135" s="236" t="s">
        <v>135</v>
      </c>
      <c r="D1135" s="241" t="s">
        <v>755</v>
      </c>
      <c r="E1135" s="236" t="s">
        <v>146</v>
      </c>
      <c r="F1135" s="236" t="s">
        <v>254</v>
      </c>
      <c r="G1135" s="236" t="s">
        <v>592</v>
      </c>
      <c r="H1135" s="236" t="s">
        <v>593</v>
      </c>
      <c r="I1135" s="236" t="s">
        <v>679</v>
      </c>
      <c r="J1135" s="236" t="s">
        <v>679</v>
      </c>
      <c r="K1135" s="236" t="s">
        <v>680</v>
      </c>
      <c r="L1135" s="236" t="s">
        <v>596</v>
      </c>
      <c r="M1135" s="236" t="s">
        <v>138</v>
      </c>
      <c r="N1135" s="245"/>
      <c r="O1135" s="240">
        <v>2.2599999999999999E-2</v>
      </c>
      <c r="P1135" s="235" t="s">
        <v>277</v>
      </c>
      <c r="Q1135" s="236" t="s">
        <v>278</v>
      </c>
    </row>
    <row r="1136" spans="2:17" x14ac:dyDescent="0.2">
      <c r="B1136" s="236"/>
      <c r="C1136" s="236" t="s">
        <v>135</v>
      </c>
      <c r="D1136" s="241" t="s">
        <v>756</v>
      </c>
      <c r="E1136" s="236" t="s">
        <v>146</v>
      </c>
      <c r="F1136" s="236" t="s">
        <v>254</v>
      </c>
      <c r="G1136" s="236" t="s">
        <v>592</v>
      </c>
      <c r="H1136" s="236" t="s">
        <v>593</v>
      </c>
      <c r="I1136" s="236" t="s">
        <v>679</v>
      </c>
      <c r="J1136" s="236" t="s">
        <v>679</v>
      </c>
      <c r="K1136" s="236" t="s">
        <v>680</v>
      </c>
      <c r="L1136" s="236" t="s">
        <v>596</v>
      </c>
      <c r="M1136" s="236" t="s">
        <v>138</v>
      </c>
      <c r="N1136" s="245"/>
      <c r="O1136" s="240">
        <v>0</v>
      </c>
      <c r="P1136" s="235" t="s">
        <v>277</v>
      </c>
      <c r="Q1136" s="236" t="s">
        <v>278</v>
      </c>
    </row>
    <row r="1137" spans="2:17" x14ac:dyDescent="0.2">
      <c r="B1137" s="236"/>
      <c r="C1137" s="236" t="s">
        <v>135</v>
      </c>
      <c r="D1137" s="241" t="s">
        <v>757</v>
      </c>
      <c r="E1137" s="236" t="s">
        <v>146</v>
      </c>
      <c r="F1137" s="236" t="s">
        <v>254</v>
      </c>
      <c r="G1137" s="236" t="s">
        <v>592</v>
      </c>
      <c r="H1137" s="236" t="s">
        <v>593</v>
      </c>
      <c r="I1137" s="236" t="s">
        <v>679</v>
      </c>
      <c r="J1137" s="236" t="s">
        <v>679</v>
      </c>
      <c r="K1137" s="236" t="s">
        <v>680</v>
      </c>
      <c r="L1137" s="236" t="s">
        <v>596</v>
      </c>
      <c r="M1137" s="236" t="s">
        <v>138</v>
      </c>
      <c r="N1137" s="245"/>
      <c r="O1137" s="240">
        <v>0</v>
      </c>
      <c r="P1137" s="235" t="s">
        <v>277</v>
      </c>
      <c r="Q1137" s="236" t="s">
        <v>278</v>
      </c>
    </row>
    <row r="1138" spans="2:17" x14ac:dyDescent="0.2">
      <c r="B1138" s="236"/>
      <c r="C1138" s="236" t="s">
        <v>135</v>
      </c>
      <c r="D1138" s="241" t="s">
        <v>758</v>
      </c>
      <c r="E1138" s="236" t="s">
        <v>146</v>
      </c>
      <c r="F1138" s="236" t="s">
        <v>254</v>
      </c>
      <c r="G1138" s="236" t="s">
        <v>592</v>
      </c>
      <c r="H1138" s="236" t="s">
        <v>593</v>
      </c>
      <c r="I1138" s="236" t="s">
        <v>679</v>
      </c>
      <c r="J1138" s="236" t="s">
        <v>679</v>
      </c>
      <c r="K1138" s="236" t="s">
        <v>680</v>
      </c>
      <c r="L1138" s="236" t="s">
        <v>596</v>
      </c>
      <c r="M1138" s="236" t="s">
        <v>138</v>
      </c>
      <c r="N1138" s="245"/>
      <c r="O1138" s="240">
        <v>0</v>
      </c>
      <c r="P1138" s="235" t="s">
        <v>277</v>
      </c>
      <c r="Q1138" s="236" t="s">
        <v>278</v>
      </c>
    </row>
    <row r="1139" spans="2:17" x14ac:dyDescent="0.2">
      <c r="B1139" s="236">
        <v>171</v>
      </c>
      <c r="C1139" s="236" t="s">
        <v>135</v>
      </c>
      <c r="D1139" s="238" t="s">
        <v>752</v>
      </c>
      <c r="E1139" s="236" t="s">
        <v>146</v>
      </c>
      <c r="F1139" s="236" t="s">
        <v>254</v>
      </c>
      <c r="G1139" s="236" t="s">
        <v>681</v>
      </c>
      <c r="H1139" s="236" t="s">
        <v>135</v>
      </c>
      <c r="I1139" s="236" t="s">
        <v>682</v>
      </c>
      <c r="J1139" s="236" t="s">
        <v>682</v>
      </c>
      <c r="K1139" s="236" t="s">
        <v>611</v>
      </c>
      <c r="L1139" s="236" t="s">
        <v>588</v>
      </c>
      <c r="M1139" s="236" t="s">
        <v>138</v>
      </c>
      <c r="N1139" s="246" t="e">
        <f>O1110*$N$1202</f>
        <v>#REF!</v>
      </c>
      <c r="O1139" s="240">
        <v>0</v>
      </c>
      <c r="P1139" s="235" t="s">
        <v>277</v>
      </c>
      <c r="Q1139" s="236" t="s">
        <v>278</v>
      </c>
    </row>
    <row r="1140" spans="2:17" x14ac:dyDescent="0.2">
      <c r="B1140" s="236"/>
      <c r="C1140" s="236" t="s">
        <v>135</v>
      </c>
      <c r="D1140" s="241" t="s">
        <v>753</v>
      </c>
      <c r="E1140" s="236" t="s">
        <v>146</v>
      </c>
      <c r="F1140" s="236" t="s">
        <v>254</v>
      </c>
      <c r="G1140" s="236" t="s">
        <v>681</v>
      </c>
      <c r="H1140" s="236" t="s">
        <v>135</v>
      </c>
      <c r="I1140" s="236" t="s">
        <v>682</v>
      </c>
      <c r="J1140" s="236" t="s">
        <v>682</v>
      </c>
      <c r="K1140" s="236" t="s">
        <v>611</v>
      </c>
      <c r="L1140" s="236" t="s">
        <v>588</v>
      </c>
      <c r="M1140" s="236" t="s">
        <v>138</v>
      </c>
      <c r="N1140" s="245"/>
      <c r="O1140" s="240">
        <v>0</v>
      </c>
      <c r="P1140" s="235" t="s">
        <v>277</v>
      </c>
      <c r="Q1140" s="236" t="s">
        <v>278</v>
      </c>
    </row>
    <row r="1141" spans="2:17" x14ac:dyDescent="0.2">
      <c r="B1141" s="236"/>
      <c r="C1141" s="236" t="s">
        <v>135</v>
      </c>
      <c r="D1141" s="241" t="s">
        <v>754</v>
      </c>
      <c r="E1141" s="236" t="s">
        <v>146</v>
      </c>
      <c r="F1141" s="236" t="s">
        <v>254</v>
      </c>
      <c r="G1141" s="236" t="s">
        <v>681</v>
      </c>
      <c r="H1141" s="236" t="s">
        <v>135</v>
      </c>
      <c r="I1141" s="236" t="s">
        <v>682</v>
      </c>
      <c r="J1141" s="236" t="s">
        <v>682</v>
      </c>
      <c r="K1141" s="236" t="s">
        <v>611</v>
      </c>
      <c r="L1141" s="236" t="s">
        <v>588</v>
      </c>
      <c r="M1141" s="236" t="s">
        <v>138</v>
      </c>
      <c r="N1141" s="245"/>
      <c r="O1141" s="240">
        <v>5.9999999999999995E-4</v>
      </c>
      <c r="P1141" s="235" t="s">
        <v>277</v>
      </c>
      <c r="Q1141" s="236" t="s">
        <v>278</v>
      </c>
    </row>
    <row r="1142" spans="2:17" x14ac:dyDescent="0.2">
      <c r="B1142" s="236"/>
      <c r="C1142" s="236" t="s">
        <v>135</v>
      </c>
      <c r="D1142" s="241" t="s">
        <v>755</v>
      </c>
      <c r="E1142" s="236" t="s">
        <v>146</v>
      </c>
      <c r="F1142" s="236" t="s">
        <v>254</v>
      </c>
      <c r="G1142" s="236" t="s">
        <v>681</v>
      </c>
      <c r="H1142" s="236" t="s">
        <v>135</v>
      </c>
      <c r="I1142" s="236" t="s">
        <v>682</v>
      </c>
      <c r="J1142" s="236" t="s">
        <v>682</v>
      </c>
      <c r="K1142" s="236" t="s">
        <v>611</v>
      </c>
      <c r="L1142" s="236" t="s">
        <v>588</v>
      </c>
      <c r="M1142" s="236" t="s">
        <v>138</v>
      </c>
      <c r="N1142" s="245"/>
      <c r="O1142" s="240">
        <v>0</v>
      </c>
      <c r="P1142" s="235" t="s">
        <v>277</v>
      </c>
      <c r="Q1142" s="236" t="s">
        <v>278</v>
      </c>
    </row>
    <row r="1143" spans="2:17" x14ac:dyDescent="0.2">
      <c r="B1143" s="236"/>
      <c r="C1143" s="236" t="s">
        <v>135</v>
      </c>
      <c r="D1143" s="241" t="s">
        <v>756</v>
      </c>
      <c r="E1143" s="236" t="s">
        <v>146</v>
      </c>
      <c r="F1143" s="236" t="s">
        <v>254</v>
      </c>
      <c r="G1143" s="236" t="s">
        <v>681</v>
      </c>
      <c r="H1143" s="236" t="s">
        <v>135</v>
      </c>
      <c r="I1143" s="236" t="s">
        <v>682</v>
      </c>
      <c r="J1143" s="236" t="s">
        <v>682</v>
      </c>
      <c r="K1143" s="236" t="s">
        <v>611</v>
      </c>
      <c r="L1143" s="236" t="s">
        <v>588</v>
      </c>
      <c r="M1143" s="236" t="s">
        <v>138</v>
      </c>
      <c r="N1143" s="245"/>
      <c r="O1143" s="240">
        <v>0</v>
      </c>
      <c r="P1143" s="235" t="s">
        <v>277</v>
      </c>
      <c r="Q1143" s="236" t="s">
        <v>278</v>
      </c>
    </row>
    <row r="1144" spans="2:17" x14ac:dyDescent="0.2">
      <c r="B1144" s="236"/>
      <c r="C1144" s="236" t="s">
        <v>135</v>
      </c>
      <c r="D1144" s="241" t="s">
        <v>757</v>
      </c>
      <c r="E1144" s="236" t="s">
        <v>146</v>
      </c>
      <c r="F1144" s="236" t="s">
        <v>254</v>
      </c>
      <c r="G1144" s="236" t="s">
        <v>681</v>
      </c>
      <c r="H1144" s="236" t="s">
        <v>135</v>
      </c>
      <c r="I1144" s="236" t="s">
        <v>682</v>
      </c>
      <c r="J1144" s="236" t="s">
        <v>682</v>
      </c>
      <c r="K1144" s="236" t="s">
        <v>611</v>
      </c>
      <c r="L1144" s="236" t="s">
        <v>588</v>
      </c>
      <c r="M1144" s="236" t="s">
        <v>138</v>
      </c>
      <c r="N1144" s="245"/>
      <c r="O1144" s="240">
        <v>0</v>
      </c>
      <c r="P1144" s="235" t="s">
        <v>277</v>
      </c>
      <c r="Q1144" s="236" t="s">
        <v>278</v>
      </c>
    </row>
    <row r="1145" spans="2:17" x14ac:dyDescent="0.2">
      <c r="B1145" s="236"/>
      <c r="C1145" s="236" t="s">
        <v>135</v>
      </c>
      <c r="D1145" s="241" t="s">
        <v>758</v>
      </c>
      <c r="E1145" s="236" t="s">
        <v>146</v>
      </c>
      <c r="F1145" s="236" t="s">
        <v>254</v>
      </c>
      <c r="G1145" s="236" t="s">
        <v>681</v>
      </c>
      <c r="H1145" s="236" t="s">
        <v>135</v>
      </c>
      <c r="I1145" s="236" t="s">
        <v>682</v>
      </c>
      <c r="J1145" s="236" t="s">
        <v>682</v>
      </c>
      <c r="K1145" s="236" t="s">
        <v>611</v>
      </c>
      <c r="L1145" s="236" t="s">
        <v>588</v>
      </c>
      <c r="M1145" s="236" t="s">
        <v>138</v>
      </c>
      <c r="N1145" s="245"/>
      <c r="O1145" s="240">
        <v>1E-4</v>
      </c>
      <c r="P1145" s="235" t="s">
        <v>277</v>
      </c>
      <c r="Q1145" s="236" t="s">
        <v>278</v>
      </c>
    </row>
    <row r="1146" spans="2:17" x14ac:dyDescent="0.2">
      <c r="B1146" s="236">
        <v>172</v>
      </c>
      <c r="C1146" s="236" t="s">
        <v>135</v>
      </c>
      <c r="D1146" s="238" t="s">
        <v>752</v>
      </c>
      <c r="E1146" s="236" t="s">
        <v>146</v>
      </c>
      <c r="F1146" s="236" t="s">
        <v>254</v>
      </c>
      <c r="G1146" s="236" t="s">
        <v>315</v>
      </c>
      <c r="H1146" s="236" t="s">
        <v>315</v>
      </c>
      <c r="I1146" s="236" t="s">
        <v>683</v>
      </c>
      <c r="J1146" s="236" t="s">
        <v>683</v>
      </c>
      <c r="K1146" s="236" t="s">
        <v>606</v>
      </c>
      <c r="L1146" s="236" t="s">
        <v>591</v>
      </c>
      <c r="M1146" s="236" t="s">
        <v>138</v>
      </c>
      <c r="N1146" s="246" t="e">
        <f>O1116*$N$1202</f>
        <v>#REF!</v>
      </c>
      <c r="O1146" s="240">
        <v>0</v>
      </c>
      <c r="P1146" s="235" t="s">
        <v>277</v>
      </c>
      <c r="Q1146" s="236" t="s">
        <v>278</v>
      </c>
    </row>
    <row r="1147" spans="2:17" x14ac:dyDescent="0.2">
      <c r="B1147" s="236"/>
      <c r="C1147" s="236" t="s">
        <v>135</v>
      </c>
      <c r="D1147" s="241" t="s">
        <v>753</v>
      </c>
      <c r="E1147" s="236" t="s">
        <v>146</v>
      </c>
      <c r="F1147" s="236" t="s">
        <v>254</v>
      </c>
      <c r="G1147" s="236" t="s">
        <v>315</v>
      </c>
      <c r="H1147" s="236" t="s">
        <v>315</v>
      </c>
      <c r="I1147" s="236" t="s">
        <v>683</v>
      </c>
      <c r="J1147" s="236" t="s">
        <v>683</v>
      </c>
      <c r="K1147" s="236" t="s">
        <v>606</v>
      </c>
      <c r="L1147" s="236" t="s">
        <v>591</v>
      </c>
      <c r="M1147" s="236" t="s">
        <v>138</v>
      </c>
      <c r="N1147" s="245"/>
      <c r="O1147" s="240">
        <v>0</v>
      </c>
      <c r="P1147" s="235" t="s">
        <v>277</v>
      </c>
      <c r="Q1147" s="236" t="s">
        <v>278</v>
      </c>
    </row>
    <row r="1148" spans="2:17" x14ac:dyDescent="0.2">
      <c r="B1148" s="236"/>
      <c r="C1148" s="236" t="s">
        <v>135</v>
      </c>
      <c r="D1148" s="241" t="s">
        <v>754</v>
      </c>
      <c r="E1148" s="236" t="s">
        <v>146</v>
      </c>
      <c r="F1148" s="236" t="s">
        <v>254</v>
      </c>
      <c r="G1148" s="236" t="s">
        <v>315</v>
      </c>
      <c r="H1148" s="236" t="s">
        <v>315</v>
      </c>
      <c r="I1148" s="236" t="s">
        <v>683</v>
      </c>
      <c r="J1148" s="236" t="s">
        <v>683</v>
      </c>
      <c r="K1148" s="236" t="s">
        <v>606</v>
      </c>
      <c r="L1148" s="236" t="s">
        <v>591</v>
      </c>
      <c r="M1148" s="236" t="s">
        <v>138</v>
      </c>
      <c r="N1148" s="245"/>
      <c r="O1148" s="240">
        <v>0</v>
      </c>
      <c r="P1148" s="235" t="s">
        <v>277</v>
      </c>
      <c r="Q1148" s="236" t="s">
        <v>278</v>
      </c>
    </row>
    <row r="1149" spans="2:17" x14ac:dyDescent="0.2">
      <c r="B1149" s="236"/>
      <c r="C1149" s="236" t="s">
        <v>135</v>
      </c>
      <c r="D1149" s="241" t="s">
        <v>755</v>
      </c>
      <c r="E1149" s="236" t="s">
        <v>146</v>
      </c>
      <c r="F1149" s="236" t="s">
        <v>254</v>
      </c>
      <c r="G1149" s="236" t="s">
        <v>315</v>
      </c>
      <c r="H1149" s="236" t="s">
        <v>315</v>
      </c>
      <c r="I1149" s="236" t="s">
        <v>683</v>
      </c>
      <c r="J1149" s="236" t="s">
        <v>683</v>
      </c>
      <c r="K1149" s="236" t="s">
        <v>606</v>
      </c>
      <c r="L1149" s="236" t="s">
        <v>591</v>
      </c>
      <c r="M1149" s="236" t="s">
        <v>138</v>
      </c>
      <c r="N1149" s="245"/>
      <c r="O1149" s="240">
        <v>4.0000000000000002E-4</v>
      </c>
      <c r="P1149" s="235" t="s">
        <v>277</v>
      </c>
      <c r="Q1149" s="236" t="s">
        <v>278</v>
      </c>
    </row>
    <row r="1150" spans="2:17" x14ac:dyDescent="0.2">
      <c r="B1150" s="236"/>
      <c r="C1150" s="236" t="s">
        <v>135</v>
      </c>
      <c r="D1150" s="241" t="s">
        <v>756</v>
      </c>
      <c r="E1150" s="236" t="s">
        <v>146</v>
      </c>
      <c r="F1150" s="236" t="s">
        <v>254</v>
      </c>
      <c r="G1150" s="236" t="s">
        <v>315</v>
      </c>
      <c r="H1150" s="236" t="s">
        <v>315</v>
      </c>
      <c r="I1150" s="236" t="s">
        <v>683</v>
      </c>
      <c r="J1150" s="236" t="s">
        <v>683</v>
      </c>
      <c r="K1150" s="236" t="s">
        <v>606</v>
      </c>
      <c r="L1150" s="236" t="s">
        <v>591</v>
      </c>
      <c r="M1150" s="236" t="s">
        <v>138</v>
      </c>
      <c r="N1150" s="245"/>
      <c r="O1150" s="240">
        <v>0</v>
      </c>
      <c r="P1150" s="235" t="s">
        <v>277</v>
      </c>
      <c r="Q1150" s="236" t="s">
        <v>278</v>
      </c>
    </row>
    <row r="1151" spans="2:17" x14ac:dyDescent="0.2">
      <c r="B1151" s="236"/>
      <c r="C1151" s="236" t="s">
        <v>135</v>
      </c>
      <c r="D1151" s="241" t="s">
        <v>757</v>
      </c>
      <c r="E1151" s="236" t="s">
        <v>146</v>
      </c>
      <c r="F1151" s="236" t="s">
        <v>254</v>
      </c>
      <c r="G1151" s="236" t="s">
        <v>315</v>
      </c>
      <c r="H1151" s="236" t="s">
        <v>315</v>
      </c>
      <c r="I1151" s="236" t="s">
        <v>683</v>
      </c>
      <c r="J1151" s="236" t="s">
        <v>683</v>
      </c>
      <c r="K1151" s="236" t="s">
        <v>606</v>
      </c>
      <c r="L1151" s="236" t="s">
        <v>591</v>
      </c>
      <c r="M1151" s="236" t="s">
        <v>138</v>
      </c>
      <c r="N1151" s="245"/>
      <c r="O1151" s="240">
        <v>0</v>
      </c>
      <c r="P1151" s="235" t="s">
        <v>277</v>
      </c>
      <c r="Q1151" s="236" t="s">
        <v>278</v>
      </c>
    </row>
    <row r="1152" spans="2:17" x14ac:dyDescent="0.2">
      <c r="B1152" s="236"/>
      <c r="C1152" s="236" t="s">
        <v>135</v>
      </c>
      <c r="D1152" s="241" t="s">
        <v>758</v>
      </c>
      <c r="E1152" s="236" t="s">
        <v>146</v>
      </c>
      <c r="F1152" s="236" t="s">
        <v>254</v>
      </c>
      <c r="G1152" s="236" t="s">
        <v>315</v>
      </c>
      <c r="H1152" s="236" t="s">
        <v>315</v>
      </c>
      <c r="I1152" s="236" t="s">
        <v>683</v>
      </c>
      <c r="J1152" s="236" t="s">
        <v>683</v>
      </c>
      <c r="K1152" s="236" t="s">
        <v>606</v>
      </c>
      <c r="L1152" s="236" t="s">
        <v>591</v>
      </c>
      <c r="M1152" s="236" t="s">
        <v>138</v>
      </c>
      <c r="N1152" s="245"/>
      <c r="O1152" s="240">
        <v>0</v>
      </c>
      <c r="P1152" s="235" t="s">
        <v>277</v>
      </c>
      <c r="Q1152" s="236" t="s">
        <v>278</v>
      </c>
    </row>
    <row r="1153" spans="2:17" x14ac:dyDescent="0.2">
      <c r="B1153" s="236">
        <v>173</v>
      </c>
      <c r="C1153" s="236" t="s">
        <v>135</v>
      </c>
      <c r="D1153" s="238" t="s">
        <v>752</v>
      </c>
      <c r="E1153" s="236" t="s">
        <v>146</v>
      </c>
      <c r="F1153" s="236" t="s">
        <v>254</v>
      </c>
      <c r="G1153" s="236" t="s">
        <v>684</v>
      </c>
      <c r="H1153" s="236" t="s">
        <v>468</v>
      </c>
      <c r="I1153" s="236" t="s">
        <v>685</v>
      </c>
      <c r="J1153" s="236" t="s">
        <v>685</v>
      </c>
      <c r="K1153" s="236" t="s">
        <v>686</v>
      </c>
      <c r="L1153" s="236" t="s">
        <v>596</v>
      </c>
      <c r="M1153" s="236" t="s">
        <v>138</v>
      </c>
      <c r="N1153" s="246" t="e">
        <f>O1122*$N$1202</f>
        <v>#REF!</v>
      </c>
      <c r="O1153" s="240">
        <v>0</v>
      </c>
      <c r="P1153" s="235" t="s">
        <v>277</v>
      </c>
      <c r="Q1153" s="236" t="s">
        <v>278</v>
      </c>
    </row>
    <row r="1154" spans="2:17" x14ac:dyDescent="0.2">
      <c r="B1154" s="236"/>
      <c r="C1154" s="236" t="s">
        <v>135</v>
      </c>
      <c r="D1154" s="241" t="s">
        <v>753</v>
      </c>
      <c r="E1154" s="236" t="s">
        <v>146</v>
      </c>
      <c r="F1154" s="236" t="s">
        <v>254</v>
      </c>
      <c r="G1154" s="236" t="s">
        <v>684</v>
      </c>
      <c r="H1154" s="236" t="s">
        <v>468</v>
      </c>
      <c r="I1154" s="236" t="s">
        <v>685</v>
      </c>
      <c r="J1154" s="236" t="s">
        <v>685</v>
      </c>
      <c r="K1154" s="236" t="s">
        <v>686</v>
      </c>
      <c r="L1154" s="236" t="s">
        <v>596</v>
      </c>
      <c r="M1154" s="236" t="s">
        <v>138</v>
      </c>
      <c r="N1154" s="245"/>
      <c r="O1154" s="240">
        <v>0</v>
      </c>
      <c r="P1154" s="235" t="s">
        <v>277</v>
      </c>
      <c r="Q1154" s="236" t="s">
        <v>278</v>
      </c>
    </row>
    <row r="1155" spans="2:17" x14ac:dyDescent="0.2">
      <c r="B1155" s="236"/>
      <c r="C1155" s="236" t="s">
        <v>135</v>
      </c>
      <c r="D1155" s="241" t="s">
        <v>754</v>
      </c>
      <c r="E1155" s="236" t="s">
        <v>146</v>
      </c>
      <c r="F1155" s="236" t="s">
        <v>254</v>
      </c>
      <c r="G1155" s="236" t="s">
        <v>684</v>
      </c>
      <c r="H1155" s="236" t="s">
        <v>468</v>
      </c>
      <c r="I1155" s="236" t="s">
        <v>685</v>
      </c>
      <c r="J1155" s="236" t="s">
        <v>685</v>
      </c>
      <c r="K1155" s="236" t="s">
        <v>686</v>
      </c>
      <c r="L1155" s="236" t="s">
        <v>596</v>
      </c>
      <c r="M1155" s="236" t="s">
        <v>138</v>
      </c>
      <c r="N1155" s="245"/>
      <c r="O1155" s="240">
        <v>0</v>
      </c>
      <c r="P1155" s="235" t="s">
        <v>277</v>
      </c>
      <c r="Q1155" s="236" t="s">
        <v>278</v>
      </c>
    </row>
    <row r="1156" spans="2:17" x14ac:dyDescent="0.2">
      <c r="B1156" s="236"/>
      <c r="C1156" s="236" t="s">
        <v>135</v>
      </c>
      <c r="D1156" s="241" t="s">
        <v>755</v>
      </c>
      <c r="E1156" s="236" t="s">
        <v>146</v>
      </c>
      <c r="F1156" s="236" t="s">
        <v>254</v>
      </c>
      <c r="G1156" s="236" t="s">
        <v>684</v>
      </c>
      <c r="H1156" s="236" t="s">
        <v>468</v>
      </c>
      <c r="I1156" s="236" t="s">
        <v>685</v>
      </c>
      <c r="J1156" s="236" t="s">
        <v>685</v>
      </c>
      <c r="K1156" s="236" t="s">
        <v>686</v>
      </c>
      <c r="L1156" s="236" t="s">
        <v>596</v>
      </c>
      <c r="M1156" s="236" t="s">
        <v>138</v>
      </c>
      <c r="N1156" s="245"/>
      <c r="O1156" s="240">
        <v>1E-4</v>
      </c>
      <c r="P1156" s="235" t="s">
        <v>277</v>
      </c>
      <c r="Q1156" s="236" t="s">
        <v>278</v>
      </c>
    </row>
    <row r="1157" spans="2:17" x14ac:dyDescent="0.2">
      <c r="B1157" s="236"/>
      <c r="C1157" s="236" t="s">
        <v>135</v>
      </c>
      <c r="D1157" s="241" t="s">
        <v>756</v>
      </c>
      <c r="E1157" s="236" t="s">
        <v>146</v>
      </c>
      <c r="F1157" s="236" t="s">
        <v>254</v>
      </c>
      <c r="G1157" s="236" t="s">
        <v>684</v>
      </c>
      <c r="H1157" s="236" t="s">
        <v>468</v>
      </c>
      <c r="I1157" s="236" t="s">
        <v>685</v>
      </c>
      <c r="J1157" s="236" t="s">
        <v>685</v>
      </c>
      <c r="K1157" s="236" t="s">
        <v>686</v>
      </c>
      <c r="L1157" s="236" t="s">
        <v>596</v>
      </c>
      <c r="M1157" s="236" t="s">
        <v>138</v>
      </c>
      <c r="N1157" s="245"/>
      <c r="O1157" s="240">
        <v>0</v>
      </c>
      <c r="P1157" s="235" t="s">
        <v>277</v>
      </c>
      <c r="Q1157" s="236" t="s">
        <v>278</v>
      </c>
    </row>
    <row r="1158" spans="2:17" x14ac:dyDescent="0.2">
      <c r="B1158" s="236"/>
      <c r="C1158" s="236" t="s">
        <v>135</v>
      </c>
      <c r="D1158" s="241" t="s">
        <v>757</v>
      </c>
      <c r="E1158" s="236" t="s">
        <v>146</v>
      </c>
      <c r="F1158" s="236" t="s">
        <v>254</v>
      </c>
      <c r="G1158" s="236" t="s">
        <v>684</v>
      </c>
      <c r="H1158" s="236" t="s">
        <v>468</v>
      </c>
      <c r="I1158" s="236" t="s">
        <v>685</v>
      </c>
      <c r="J1158" s="236" t="s">
        <v>685</v>
      </c>
      <c r="K1158" s="236" t="s">
        <v>686</v>
      </c>
      <c r="L1158" s="236" t="s">
        <v>596</v>
      </c>
      <c r="M1158" s="236" t="s">
        <v>138</v>
      </c>
      <c r="N1158" s="245"/>
      <c r="O1158" s="240">
        <v>0</v>
      </c>
      <c r="P1158" s="235" t="s">
        <v>277</v>
      </c>
      <c r="Q1158" s="236" t="s">
        <v>278</v>
      </c>
    </row>
    <row r="1159" spans="2:17" x14ac:dyDescent="0.2">
      <c r="B1159" s="236"/>
      <c r="C1159" s="236" t="s">
        <v>135</v>
      </c>
      <c r="D1159" s="241" t="s">
        <v>758</v>
      </c>
      <c r="E1159" s="236" t="s">
        <v>146</v>
      </c>
      <c r="F1159" s="236" t="s">
        <v>254</v>
      </c>
      <c r="G1159" s="236" t="s">
        <v>684</v>
      </c>
      <c r="H1159" s="236" t="s">
        <v>468</v>
      </c>
      <c r="I1159" s="236" t="s">
        <v>685</v>
      </c>
      <c r="J1159" s="236" t="s">
        <v>685</v>
      </c>
      <c r="K1159" s="236" t="s">
        <v>686</v>
      </c>
      <c r="L1159" s="236" t="s">
        <v>596</v>
      </c>
      <c r="M1159" s="236" t="s">
        <v>138</v>
      </c>
      <c r="N1159" s="245"/>
      <c r="O1159" s="240">
        <v>0</v>
      </c>
      <c r="P1159" s="235" t="s">
        <v>277</v>
      </c>
      <c r="Q1159" s="236" t="s">
        <v>278</v>
      </c>
    </row>
    <row r="1160" spans="2:17" x14ac:dyDescent="0.2">
      <c r="B1160" s="236">
        <v>174</v>
      </c>
      <c r="C1160" s="236" t="s">
        <v>135</v>
      </c>
      <c r="D1160" s="238" t="s">
        <v>752</v>
      </c>
      <c r="E1160" s="236" t="s">
        <v>146</v>
      </c>
      <c r="F1160" s="236" t="s">
        <v>254</v>
      </c>
      <c r="G1160" s="236" t="s">
        <v>687</v>
      </c>
      <c r="H1160" s="236" t="s">
        <v>585</v>
      </c>
      <c r="I1160" s="236" t="s">
        <v>688</v>
      </c>
      <c r="J1160" s="236" t="s">
        <v>688</v>
      </c>
      <c r="K1160" s="236" t="s">
        <v>689</v>
      </c>
      <c r="L1160" s="236" t="s">
        <v>583</v>
      </c>
      <c r="M1160" s="236" t="s">
        <v>138</v>
      </c>
      <c r="N1160" s="246" t="e">
        <f>O1123*$N$1202</f>
        <v>#REF!</v>
      </c>
      <c r="O1160" s="240">
        <v>0</v>
      </c>
      <c r="P1160" s="235" t="s">
        <v>277</v>
      </c>
      <c r="Q1160" s="236" t="s">
        <v>278</v>
      </c>
    </row>
    <row r="1161" spans="2:17" x14ac:dyDescent="0.2">
      <c r="B1161" s="236"/>
      <c r="C1161" s="236" t="s">
        <v>135</v>
      </c>
      <c r="D1161" s="241" t="s">
        <v>753</v>
      </c>
      <c r="E1161" s="236" t="s">
        <v>146</v>
      </c>
      <c r="F1161" s="236" t="s">
        <v>254</v>
      </c>
      <c r="G1161" s="236" t="s">
        <v>687</v>
      </c>
      <c r="H1161" s="236" t="s">
        <v>585</v>
      </c>
      <c r="I1161" s="236" t="s">
        <v>688</v>
      </c>
      <c r="J1161" s="236" t="s">
        <v>688</v>
      </c>
      <c r="K1161" s="236" t="s">
        <v>689</v>
      </c>
      <c r="L1161" s="236" t="s">
        <v>583</v>
      </c>
      <c r="M1161" s="236" t="s">
        <v>138</v>
      </c>
      <c r="N1161" s="245"/>
      <c r="O1161" s="240">
        <v>6.9999999999999999E-4</v>
      </c>
      <c r="P1161" s="235" t="s">
        <v>277</v>
      </c>
      <c r="Q1161" s="236" t="s">
        <v>278</v>
      </c>
    </row>
    <row r="1162" spans="2:17" x14ac:dyDescent="0.2">
      <c r="B1162" s="236"/>
      <c r="C1162" s="236" t="s">
        <v>135</v>
      </c>
      <c r="D1162" s="241" t="s">
        <v>754</v>
      </c>
      <c r="E1162" s="236" t="s">
        <v>146</v>
      </c>
      <c r="F1162" s="236" t="s">
        <v>254</v>
      </c>
      <c r="G1162" s="236" t="s">
        <v>687</v>
      </c>
      <c r="H1162" s="236" t="s">
        <v>585</v>
      </c>
      <c r="I1162" s="236" t="s">
        <v>688</v>
      </c>
      <c r="J1162" s="236" t="s">
        <v>688</v>
      </c>
      <c r="K1162" s="236" t="s">
        <v>689</v>
      </c>
      <c r="L1162" s="236" t="s">
        <v>583</v>
      </c>
      <c r="M1162" s="236" t="s">
        <v>138</v>
      </c>
      <c r="N1162" s="245"/>
      <c r="O1162" s="240">
        <v>0</v>
      </c>
      <c r="P1162" s="235" t="s">
        <v>277</v>
      </c>
      <c r="Q1162" s="236" t="s">
        <v>278</v>
      </c>
    </row>
    <row r="1163" spans="2:17" x14ac:dyDescent="0.2">
      <c r="B1163" s="236"/>
      <c r="C1163" s="236" t="s">
        <v>135</v>
      </c>
      <c r="D1163" s="241" t="s">
        <v>755</v>
      </c>
      <c r="E1163" s="236" t="s">
        <v>146</v>
      </c>
      <c r="F1163" s="236" t="s">
        <v>254</v>
      </c>
      <c r="G1163" s="236" t="s">
        <v>687</v>
      </c>
      <c r="H1163" s="236" t="s">
        <v>585</v>
      </c>
      <c r="I1163" s="236" t="s">
        <v>688</v>
      </c>
      <c r="J1163" s="236" t="s">
        <v>688</v>
      </c>
      <c r="K1163" s="236" t="s">
        <v>689</v>
      </c>
      <c r="L1163" s="236" t="s">
        <v>583</v>
      </c>
      <c r="M1163" s="236" t="s">
        <v>138</v>
      </c>
      <c r="N1163" s="245"/>
      <c r="O1163" s="240">
        <v>0</v>
      </c>
      <c r="P1163" s="235" t="s">
        <v>277</v>
      </c>
      <c r="Q1163" s="236" t="s">
        <v>278</v>
      </c>
    </row>
    <row r="1164" spans="2:17" x14ac:dyDescent="0.2">
      <c r="B1164" s="236"/>
      <c r="C1164" s="236" t="s">
        <v>135</v>
      </c>
      <c r="D1164" s="241" t="s">
        <v>756</v>
      </c>
      <c r="E1164" s="236" t="s">
        <v>146</v>
      </c>
      <c r="F1164" s="236" t="s">
        <v>254</v>
      </c>
      <c r="G1164" s="236" t="s">
        <v>687</v>
      </c>
      <c r="H1164" s="236" t="s">
        <v>585</v>
      </c>
      <c r="I1164" s="236" t="s">
        <v>688</v>
      </c>
      <c r="J1164" s="236" t="s">
        <v>688</v>
      </c>
      <c r="K1164" s="236" t="s">
        <v>689</v>
      </c>
      <c r="L1164" s="236" t="s">
        <v>583</v>
      </c>
      <c r="M1164" s="236" t="s">
        <v>138</v>
      </c>
      <c r="N1164" s="245"/>
      <c r="O1164" s="240">
        <v>0</v>
      </c>
      <c r="P1164" s="235" t="s">
        <v>277</v>
      </c>
      <c r="Q1164" s="236" t="s">
        <v>278</v>
      </c>
    </row>
    <row r="1165" spans="2:17" x14ac:dyDescent="0.2">
      <c r="B1165" s="236"/>
      <c r="C1165" s="236" t="s">
        <v>135</v>
      </c>
      <c r="D1165" s="241" t="s">
        <v>757</v>
      </c>
      <c r="E1165" s="236" t="s">
        <v>146</v>
      </c>
      <c r="F1165" s="236" t="s">
        <v>254</v>
      </c>
      <c r="G1165" s="236" t="s">
        <v>687</v>
      </c>
      <c r="H1165" s="236" t="s">
        <v>585</v>
      </c>
      <c r="I1165" s="236" t="s">
        <v>688</v>
      </c>
      <c r="J1165" s="236" t="s">
        <v>688</v>
      </c>
      <c r="K1165" s="236" t="s">
        <v>689</v>
      </c>
      <c r="L1165" s="236" t="s">
        <v>583</v>
      </c>
      <c r="M1165" s="236" t="s">
        <v>138</v>
      </c>
      <c r="N1165" s="245"/>
      <c r="O1165" s="240">
        <v>0</v>
      </c>
      <c r="P1165" s="235" t="s">
        <v>277</v>
      </c>
      <c r="Q1165" s="236" t="s">
        <v>278</v>
      </c>
    </row>
    <row r="1166" spans="2:17" x14ac:dyDescent="0.2">
      <c r="B1166" s="236"/>
      <c r="C1166" s="236" t="s">
        <v>135</v>
      </c>
      <c r="D1166" s="241" t="s">
        <v>758</v>
      </c>
      <c r="E1166" s="236" t="s">
        <v>146</v>
      </c>
      <c r="F1166" s="236" t="s">
        <v>254</v>
      </c>
      <c r="G1166" s="236" t="s">
        <v>687</v>
      </c>
      <c r="H1166" s="236" t="s">
        <v>585</v>
      </c>
      <c r="I1166" s="236" t="s">
        <v>688</v>
      </c>
      <c r="J1166" s="236" t="s">
        <v>688</v>
      </c>
      <c r="K1166" s="236" t="s">
        <v>689</v>
      </c>
      <c r="L1166" s="236" t="s">
        <v>583</v>
      </c>
      <c r="M1166" s="236" t="s">
        <v>138</v>
      </c>
      <c r="N1166" s="245"/>
      <c r="O1166" s="240">
        <v>0</v>
      </c>
      <c r="P1166" s="235" t="s">
        <v>277</v>
      </c>
      <c r="Q1166" s="236" t="s">
        <v>278</v>
      </c>
    </row>
    <row r="1167" spans="2:17" x14ac:dyDescent="0.2">
      <c r="B1167" s="236">
        <v>175</v>
      </c>
      <c r="C1167" s="236" t="s">
        <v>135</v>
      </c>
      <c r="D1167" s="238" t="s">
        <v>752</v>
      </c>
      <c r="E1167" s="236" t="s">
        <v>146</v>
      </c>
      <c r="F1167" s="236" t="s">
        <v>254</v>
      </c>
      <c r="G1167" s="236" t="s">
        <v>690</v>
      </c>
      <c r="H1167" s="236" t="s">
        <v>135</v>
      </c>
      <c r="I1167" s="236" t="s">
        <v>691</v>
      </c>
      <c r="J1167" s="236" t="s">
        <v>691</v>
      </c>
      <c r="K1167" s="236" t="s">
        <v>653</v>
      </c>
      <c r="L1167" s="236" t="s">
        <v>588</v>
      </c>
      <c r="M1167" s="236" t="s">
        <v>138</v>
      </c>
      <c r="N1167" s="246" t="e">
        <f>O1129*$N$1202</f>
        <v>#REF!</v>
      </c>
      <c r="O1167" s="240">
        <v>0</v>
      </c>
      <c r="P1167" s="235" t="s">
        <v>277</v>
      </c>
      <c r="Q1167" s="236" t="s">
        <v>278</v>
      </c>
    </row>
    <row r="1168" spans="2:17" x14ac:dyDescent="0.2">
      <c r="B1168" s="236"/>
      <c r="C1168" s="236" t="s">
        <v>135</v>
      </c>
      <c r="D1168" s="241" t="s">
        <v>753</v>
      </c>
      <c r="E1168" s="236" t="s">
        <v>146</v>
      </c>
      <c r="F1168" s="236" t="s">
        <v>254</v>
      </c>
      <c r="G1168" s="236" t="s">
        <v>690</v>
      </c>
      <c r="H1168" s="236" t="s">
        <v>135</v>
      </c>
      <c r="I1168" s="236" t="s">
        <v>691</v>
      </c>
      <c r="J1168" s="236" t="s">
        <v>691</v>
      </c>
      <c r="K1168" s="236" t="s">
        <v>653</v>
      </c>
      <c r="L1168" s="236" t="s">
        <v>588</v>
      </c>
      <c r="M1168" s="236" t="s">
        <v>138</v>
      </c>
      <c r="N1168" s="245"/>
      <c r="O1168" s="240">
        <v>5.0000000000000001E-4</v>
      </c>
      <c r="P1168" s="235" t="s">
        <v>277</v>
      </c>
      <c r="Q1168" s="236" t="s">
        <v>278</v>
      </c>
    </row>
    <row r="1169" spans="2:17" x14ac:dyDescent="0.2">
      <c r="B1169" s="236"/>
      <c r="C1169" s="236" t="s">
        <v>135</v>
      </c>
      <c r="D1169" s="241" t="s">
        <v>754</v>
      </c>
      <c r="E1169" s="236" t="s">
        <v>146</v>
      </c>
      <c r="F1169" s="236" t="s">
        <v>254</v>
      </c>
      <c r="G1169" s="236" t="s">
        <v>690</v>
      </c>
      <c r="H1169" s="236" t="s">
        <v>135</v>
      </c>
      <c r="I1169" s="236" t="s">
        <v>691</v>
      </c>
      <c r="J1169" s="236" t="s">
        <v>691</v>
      </c>
      <c r="K1169" s="236" t="s">
        <v>653</v>
      </c>
      <c r="L1169" s="236" t="s">
        <v>588</v>
      </c>
      <c r="M1169" s="236" t="s">
        <v>138</v>
      </c>
      <c r="N1169" s="245"/>
      <c r="O1169" s="240">
        <v>0</v>
      </c>
      <c r="P1169" s="235" t="s">
        <v>277</v>
      </c>
      <c r="Q1169" s="236" t="s">
        <v>278</v>
      </c>
    </row>
    <row r="1170" spans="2:17" x14ac:dyDescent="0.2">
      <c r="B1170" s="236"/>
      <c r="C1170" s="236" t="s">
        <v>135</v>
      </c>
      <c r="D1170" s="241" t="s">
        <v>755</v>
      </c>
      <c r="E1170" s="236" t="s">
        <v>146</v>
      </c>
      <c r="F1170" s="236" t="s">
        <v>254</v>
      </c>
      <c r="G1170" s="236" t="s">
        <v>690</v>
      </c>
      <c r="H1170" s="236" t="s">
        <v>135</v>
      </c>
      <c r="I1170" s="236" t="s">
        <v>691</v>
      </c>
      <c r="J1170" s="236" t="s">
        <v>691</v>
      </c>
      <c r="K1170" s="236" t="s">
        <v>653</v>
      </c>
      <c r="L1170" s="236" t="s">
        <v>588</v>
      </c>
      <c r="M1170" s="236" t="s">
        <v>138</v>
      </c>
      <c r="N1170" s="245"/>
      <c r="O1170" s="240">
        <v>0</v>
      </c>
      <c r="P1170" s="235" t="s">
        <v>277</v>
      </c>
      <c r="Q1170" s="236" t="s">
        <v>278</v>
      </c>
    </row>
    <row r="1171" spans="2:17" x14ac:dyDescent="0.2">
      <c r="B1171" s="236"/>
      <c r="C1171" s="236" t="s">
        <v>135</v>
      </c>
      <c r="D1171" s="241" t="s">
        <v>756</v>
      </c>
      <c r="E1171" s="236" t="s">
        <v>146</v>
      </c>
      <c r="F1171" s="236" t="s">
        <v>254</v>
      </c>
      <c r="G1171" s="236" t="s">
        <v>690</v>
      </c>
      <c r="H1171" s="236" t="s">
        <v>135</v>
      </c>
      <c r="I1171" s="236" t="s">
        <v>691</v>
      </c>
      <c r="J1171" s="236" t="s">
        <v>691</v>
      </c>
      <c r="K1171" s="236" t="s">
        <v>653</v>
      </c>
      <c r="L1171" s="236" t="s">
        <v>588</v>
      </c>
      <c r="M1171" s="236" t="s">
        <v>138</v>
      </c>
      <c r="N1171" s="245"/>
      <c r="O1171" s="240">
        <v>0</v>
      </c>
      <c r="P1171" s="235" t="s">
        <v>277</v>
      </c>
      <c r="Q1171" s="236" t="s">
        <v>278</v>
      </c>
    </row>
    <row r="1172" spans="2:17" x14ac:dyDescent="0.2">
      <c r="B1172" s="236"/>
      <c r="C1172" s="236" t="s">
        <v>135</v>
      </c>
      <c r="D1172" s="241" t="s">
        <v>757</v>
      </c>
      <c r="E1172" s="236" t="s">
        <v>146</v>
      </c>
      <c r="F1172" s="236" t="s">
        <v>254</v>
      </c>
      <c r="G1172" s="236" t="s">
        <v>690</v>
      </c>
      <c r="H1172" s="236" t="s">
        <v>135</v>
      </c>
      <c r="I1172" s="236" t="s">
        <v>691</v>
      </c>
      <c r="J1172" s="236" t="s">
        <v>691</v>
      </c>
      <c r="K1172" s="236" t="s">
        <v>653</v>
      </c>
      <c r="L1172" s="236" t="s">
        <v>588</v>
      </c>
      <c r="M1172" s="236" t="s">
        <v>138</v>
      </c>
      <c r="N1172" s="245"/>
      <c r="O1172" s="240">
        <v>0</v>
      </c>
      <c r="P1172" s="235" t="s">
        <v>277</v>
      </c>
      <c r="Q1172" s="236" t="s">
        <v>278</v>
      </c>
    </row>
    <row r="1173" spans="2:17" x14ac:dyDescent="0.2">
      <c r="B1173" s="236"/>
      <c r="C1173" s="236" t="s">
        <v>135</v>
      </c>
      <c r="D1173" s="241" t="s">
        <v>758</v>
      </c>
      <c r="E1173" s="236" t="s">
        <v>146</v>
      </c>
      <c r="F1173" s="236" t="s">
        <v>254</v>
      </c>
      <c r="G1173" s="236" t="s">
        <v>690</v>
      </c>
      <c r="H1173" s="236" t="s">
        <v>135</v>
      </c>
      <c r="I1173" s="236" t="s">
        <v>691</v>
      </c>
      <c r="J1173" s="236" t="s">
        <v>691</v>
      </c>
      <c r="K1173" s="236" t="s">
        <v>653</v>
      </c>
      <c r="L1173" s="236" t="s">
        <v>588</v>
      </c>
      <c r="M1173" s="236" t="s">
        <v>138</v>
      </c>
      <c r="N1173" s="245"/>
      <c r="O1173" s="240">
        <v>0</v>
      </c>
      <c r="P1173" s="235" t="s">
        <v>277</v>
      </c>
      <c r="Q1173" s="236" t="s">
        <v>278</v>
      </c>
    </row>
    <row r="1174" spans="2:17" x14ac:dyDescent="0.2">
      <c r="B1174" s="236">
        <v>176</v>
      </c>
      <c r="C1174" s="236" t="s">
        <v>135</v>
      </c>
      <c r="D1174" s="238" t="s">
        <v>752</v>
      </c>
      <c r="E1174" s="236" t="s">
        <v>146</v>
      </c>
      <c r="F1174" s="236" t="s">
        <v>254</v>
      </c>
      <c r="G1174" s="236" t="s">
        <v>315</v>
      </c>
      <c r="H1174" s="236" t="s">
        <v>315</v>
      </c>
      <c r="I1174" s="236" t="s">
        <v>455</v>
      </c>
      <c r="J1174" s="236" t="s">
        <v>455</v>
      </c>
      <c r="K1174" s="236" t="s">
        <v>315</v>
      </c>
      <c r="L1174" s="236" t="s">
        <v>315</v>
      </c>
      <c r="M1174" s="236" t="s">
        <v>138</v>
      </c>
      <c r="N1174" s="246" t="e">
        <f>O1135*$N$1202</f>
        <v>#REF!</v>
      </c>
      <c r="O1174" s="240">
        <v>0</v>
      </c>
      <c r="P1174" s="235" t="s">
        <v>277</v>
      </c>
      <c r="Q1174" s="236" t="s">
        <v>278</v>
      </c>
    </row>
    <row r="1175" spans="2:17" x14ac:dyDescent="0.2">
      <c r="B1175" s="236"/>
      <c r="C1175" s="236" t="s">
        <v>135</v>
      </c>
      <c r="D1175" s="241" t="s">
        <v>753</v>
      </c>
      <c r="E1175" s="236" t="s">
        <v>146</v>
      </c>
      <c r="F1175" s="236" t="s">
        <v>254</v>
      </c>
      <c r="G1175" s="236" t="s">
        <v>315</v>
      </c>
      <c r="H1175" s="236" t="s">
        <v>315</v>
      </c>
      <c r="I1175" s="236" t="s">
        <v>455</v>
      </c>
      <c r="J1175" s="236" t="s">
        <v>455</v>
      </c>
      <c r="K1175" s="236" t="s">
        <v>315</v>
      </c>
      <c r="L1175" s="236" t="s">
        <v>315</v>
      </c>
      <c r="M1175" s="236" t="s">
        <v>138</v>
      </c>
      <c r="N1175" s="245"/>
      <c r="O1175" s="240">
        <v>0</v>
      </c>
      <c r="P1175" s="235" t="s">
        <v>277</v>
      </c>
      <c r="Q1175" s="236" t="s">
        <v>278</v>
      </c>
    </row>
    <row r="1176" spans="2:17" x14ac:dyDescent="0.2">
      <c r="B1176" s="236"/>
      <c r="C1176" s="236" t="s">
        <v>135</v>
      </c>
      <c r="D1176" s="241" t="s">
        <v>754</v>
      </c>
      <c r="E1176" s="236" t="s">
        <v>146</v>
      </c>
      <c r="F1176" s="236" t="s">
        <v>254</v>
      </c>
      <c r="G1176" s="236" t="s">
        <v>315</v>
      </c>
      <c r="H1176" s="236" t="s">
        <v>315</v>
      </c>
      <c r="I1176" s="236" t="s">
        <v>455</v>
      </c>
      <c r="J1176" s="236" t="s">
        <v>455</v>
      </c>
      <c r="K1176" s="236" t="s">
        <v>315</v>
      </c>
      <c r="L1176" s="236" t="s">
        <v>315</v>
      </c>
      <c r="M1176" s="236" t="s">
        <v>138</v>
      </c>
      <c r="N1176" s="245"/>
      <c r="O1176" s="240">
        <v>0</v>
      </c>
      <c r="P1176" s="235" t="s">
        <v>277</v>
      </c>
      <c r="Q1176" s="236" t="s">
        <v>278</v>
      </c>
    </row>
    <row r="1177" spans="2:17" x14ac:dyDescent="0.2">
      <c r="B1177" s="236"/>
      <c r="C1177" s="236" t="s">
        <v>135</v>
      </c>
      <c r="D1177" s="241" t="s">
        <v>755</v>
      </c>
      <c r="E1177" s="236" t="s">
        <v>146</v>
      </c>
      <c r="F1177" s="236" t="s">
        <v>254</v>
      </c>
      <c r="G1177" s="236" t="s">
        <v>315</v>
      </c>
      <c r="H1177" s="236" t="s">
        <v>315</v>
      </c>
      <c r="I1177" s="236" t="s">
        <v>455</v>
      </c>
      <c r="J1177" s="236" t="s">
        <v>455</v>
      </c>
      <c r="K1177" s="236" t="s">
        <v>315</v>
      </c>
      <c r="L1177" s="236" t="s">
        <v>315</v>
      </c>
      <c r="M1177" s="236" t="s">
        <v>138</v>
      </c>
      <c r="N1177" s="245"/>
      <c r="O1177" s="240">
        <v>3.1600000000000003E-2</v>
      </c>
      <c r="P1177" s="235" t="s">
        <v>277</v>
      </c>
      <c r="Q1177" s="236" t="s">
        <v>278</v>
      </c>
    </row>
    <row r="1178" spans="2:17" x14ac:dyDescent="0.2">
      <c r="B1178" s="236"/>
      <c r="C1178" s="236" t="s">
        <v>135</v>
      </c>
      <c r="D1178" s="241" t="s">
        <v>756</v>
      </c>
      <c r="E1178" s="236" t="s">
        <v>146</v>
      </c>
      <c r="F1178" s="236" t="s">
        <v>254</v>
      </c>
      <c r="G1178" s="236" t="s">
        <v>315</v>
      </c>
      <c r="H1178" s="236" t="s">
        <v>315</v>
      </c>
      <c r="I1178" s="236" t="s">
        <v>455</v>
      </c>
      <c r="J1178" s="236" t="s">
        <v>455</v>
      </c>
      <c r="K1178" s="236" t="s">
        <v>315</v>
      </c>
      <c r="L1178" s="236" t="s">
        <v>315</v>
      </c>
      <c r="M1178" s="236" t="s">
        <v>138</v>
      </c>
      <c r="N1178" s="245"/>
      <c r="O1178" s="240">
        <v>4.0000000000000002E-4</v>
      </c>
      <c r="P1178" s="235" t="s">
        <v>277</v>
      </c>
      <c r="Q1178" s="236" t="s">
        <v>278</v>
      </c>
    </row>
    <row r="1179" spans="2:17" x14ac:dyDescent="0.2">
      <c r="B1179" s="236"/>
      <c r="C1179" s="236" t="s">
        <v>135</v>
      </c>
      <c r="D1179" s="241" t="s">
        <v>757</v>
      </c>
      <c r="E1179" s="236" t="s">
        <v>146</v>
      </c>
      <c r="F1179" s="236" t="s">
        <v>254</v>
      </c>
      <c r="G1179" s="236" t="s">
        <v>315</v>
      </c>
      <c r="H1179" s="236" t="s">
        <v>315</v>
      </c>
      <c r="I1179" s="236" t="s">
        <v>455</v>
      </c>
      <c r="J1179" s="236" t="s">
        <v>455</v>
      </c>
      <c r="K1179" s="236" t="s">
        <v>315</v>
      </c>
      <c r="L1179" s="236" t="s">
        <v>315</v>
      </c>
      <c r="M1179" s="236" t="s">
        <v>138</v>
      </c>
      <c r="N1179" s="245"/>
      <c r="O1179" s="240">
        <v>2.3E-3</v>
      </c>
      <c r="P1179" s="235" t="s">
        <v>277</v>
      </c>
      <c r="Q1179" s="236" t="s">
        <v>278</v>
      </c>
    </row>
    <row r="1180" spans="2:17" x14ac:dyDescent="0.2">
      <c r="B1180" s="236"/>
      <c r="C1180" s="236" t="s">
        <v>135</v>
      </c>
      <c r="D1180" s="241" t="s">
        <v>758</v>
      </c>
      <c r="E1180" s="236" t="s">
        <v>146</v>
      </c>
      <c r="F1180" s="236" t="s">
        <v>254</v>
      </c>
      <c r="G1180" s="236" t="s">
        <v>315</v>
      </c>
      <c r="H1180" s="236" t="s">
        <v>315</v>
      </c>
      <c r="I1180" s="236" t="s">
        <v>455</v>
      </c>
      <c r="J1180" s="236" t="s">
        <v>455</v>
      </c>
      <c r="K1180" s="236" t="s">
        <v>315</v>
      </c>
      <c r="L1180" s="236" t="s">
        <v>315</v>
      </c>
      <c r="M1180" s="236" t="s">
        <v>138</v>
      </c>
      <c r="N1180" s="245"/>
      <c r="O1180" s="240">
        <v>0.13439999999999999</v>
      </c>
      <c r="P1180" s="235" t="s">
        <v>277</v>
      </c>
      <c r="Q1180" s="236" t="s">
        <v>278</v>
      </c>
    </row>
    <row r="1181" spans="2:17" x14ac:dyDescent="0.2">
      <c r="B1181" s="236">
        <v>177</v>
      </c>
      <c r="C1181" s="236" t="s">
        <v>135</v>
      </c>
      <c r="D1181" s="238" t="s">
        <v>752</v>
      </c>
      <c r="E1181" s="236" t="s">
        <v>146</v>
      </c>
      <c r="F1181" s="236" t="s">
        <v>254</v>
      </c>
      <c r="G1181" s="236" t="s">
        <v>651</v>
      </c>
      <c r="H1181" s="236" t="s">
        <v>135</v>
      </c>
      <c r="I1181" s="236" t="s">
        <v>692</v>
      </c>
      <c r="J1181" s="236" t="s">
        <v>692</v>
      </c>
      <c r="K1181" s="236" t="s">
        <v>611</v>
      </c>
      <c r="L1181" s="236" t="s">
        <v>583</v>
      </c>
      <c r="M1181" s="236" t="s">
        <v>138</v>
      </c>
      <c r="N1181" s="246" t="e">
        <f>O1141*$N$1202</f>
        <v>#REF!</v>
      </c>
      <c r="O1181" s="240">
        <v>0</v>
      </c>
      <c r="P1181" s="235" t="s">
        <v>277</v>
      </c>
      <c r="Q1181" s="236" t="s">
        <v>278</v>
      </c>
    </row>
    <row r="1182" spans="2:17" x14ac:dyDescent="0.2">
      <c r="B1182" s="236"/>
      <c r="C1182" s="236" t="s">
        <v>135</v>
      </c>
      <c r="D1182" s="241" t="s">
        <v>753</v>
      </c>
      <c r="E1182" s="236" t="s">
        <v>146</v>
      </c>
      <c r="F1182" s="236" t="s">
        <v>254</v>
      </c>
      <c r="G1182" s="236" t="s">
        <v>651</v>
      </c>
      <c r="H1182" s="236" t="s">
        <v>135</v>
      </c>
      <c r="I1182" s="236" t="s">
        <v>692</v>
      </c>
      <c r="J1182" s="236" t="s">
        <v>692</v>
      </c>
      <c r="K1182" s="236" t="s">
        <v>611</v>
      </c>
      <c r="L1182" s="236" t="s">
        <v>583</v>
      </c>
      <c r="M1182" s="236" t="s">
        <v>138</v>
      </c>
      <c r="N1182" s="245"/>
      <c r="O1182" s="240">
        <v>8.1900000000000001E-2</v>
      </c>
      <c r="P1182" s="235" t="s">
        <v>277</v>
      </c>
      <c r="Q1182" s="236" t="s">
        <v>278</v>
      </c>
    </row>
    <row r="1183" spans="2:17" x14ac:dyDescent="0.2">
      <c r="B1183" s="236"/>
      <c r="C1183" s="236" t="s">
        <v>135</v>
      </c>
      <c r="D1183" s="241" t="s">
        <v>754</v>
      </c>
      <c r="E1183" s="236" t="s">
        <v>146</v>
      </c>
      <c r="F1183" s="236" t="s">
        <v>254</v>
      </c>
      <c r="G1183" s="236" t="s">
        <v>651</v>
      </c>
      <c r="H1183" s="236" t="s">
        <v>135</v>
      </c>
      <c r="I1183" s="236" t="s">
        <v>692</v>
      </c>
      <c r="J1183" s="236" t="s">
        <v>692</v>
      </c>
      <c r="K1183" s="236" t="s">
        <v>611</v>
      </c>
      <c r="L1183" s="236" t="s">
        <v>583</v>
      </c>
      <c r="M1183" s="236" t="s">
        <v>138</v>
      </c>
      <c r="N1183" s="245"/>
      <c r="O1183" s="240">
        <v>7.1000000000000004E-3</v>
      </c>
      <c r="P1183" s="235" t="s">
        <v>277</v>
      </c>
      <c r="Q1183" s="236" t="s">
        <v>278</v>
      </c>
    </row>
    <row r="1184" spans="2:17" x14ac:dyDescent="0.2">
      <c r="B1184" s="236"/>
      <c r="C1184" s="236" t="s">
        <v>135</v>
      </c>
      <c r="D1184" s="241" t="s">
        <v>755</v>
      </c>
      <c r="E1184" s="236" t="s">
        <v>146</v>
      </c>
      <c r="F1184" s="236" t="s">
        <v>254</v>
      </c>
      <c r="G1184" s="236" t="s">
        <v>651</v>
      </c>
      <c r="H1184" s="236" t="s">
        <v>135</v>
      </c>
      <c r="I1184" s="236" t="s">
        <v>692</v>
      </c>
      <c r="J1184" s="236" t="s">
        <v>692</v>
      </c>
      <c r="K1184" s="236" t="s">
        <v>611</v>
      </c>
      <c r="L1184" s="236" t="s">
        <v>583</v>
      </c>
      <c r="M1184" s="236" t="s">
        <v>138</v>
      </c>
      <c r="N1184" s="245"/>
      <c r="O1184" s="240">
        <v>0</v>
      </c>
      <c r="P1184" s="235" t="s">
        <v>277</v>
      </c>
      <c r="Q1184" s="236" t="s">
        <v>278</v>
      </c>
    </row>
    <row r="1185" spans="2:17" x14ac:dyDescent="0.2">
      <c r="B1185" s="236"/>
      <c r="C1185" s="236" t="s">
        <v>135</v>
      </c>
      <c r="D1185" s="241" t="s">
        <v>756</v>
      </c>
      <c r="E1185" s="236" t="s">
        <v>146</v>
      </c>
      <c r="F1185" s="236" t="s">
        <v>254</v>
      </c>
      <c r="G1185" s="236" t="s">
        <v>651</v>
      </c>
      <c r="H1185" s="236" t="s">
        <v>135</v>
      </c>
      <c r="I1185" s="236" t="s">
        <v>692</v>
      </c>
      <c r="J1185" s="236" t="s">
        <v>692</v>
      </c>
      <c r="K1185" s="236" t="s">
        <v>611</v>
      </c>
      <c r="L1185" s="236" t="s">
        <v>583</v>
      </c>
      <c r="M1185" s="236" t="s">
        <v>138</v>
      </c>
      <c r="N1185" s="245"/>
      <c r="O1185" s="240">
        <v>0.45390000000000003</v>
      </c>
      <c r="P1185" s="235" t="s">
        <v>277</v>
      </c>
      <c r="Q1185" s="236" t="s">
        <v>278</v>
      </c>
    </row>
    <row r="1186" spans="2:17" x14ac:dyDescent="0.2">
      <c r="B1186" s="236"/>
      <c r="C1186" s="236" t="s">
        <v>135</v>
      </c>
      <c r="D1186" s="241" t="s">
        <v>757</v>
      </c>
      <c r="E1186" s="236" t="s">
        <v>146</v>
      </c>
      <c r="F1186" s="236" t="s">
        <v>254</v>
      </c>
      <c r="G1186" s="236" t="s">
        <v>651</v>
      </c>
      <c r="H1186" s="236" t="s">
        <v>135</v>
      </c>
      <c r="I1186" s="236" t="s">
        <v>692</v>
      </c>
      <c r="J1186" s="236" t="s">
        <v>692</v>
      </c>
      <c r="K1186" s="236" t="s">
        <v>611</v>
      </c>
      <c r="L1186" s="236" t="s">
        <v>583</v>
      </c>
      <c r="M1186" s="236" t="s">
        <v>138</v>
      </c>
      <c r="N1186" s="245"/>
      <c r="O1186" s="240">
        <v>1.2999999999999999E-2</v>
      </c>
      <c r="P1186" s="235" t="s">
        <v>277</v>
      </c>
      <c r="Q1186" s="236" t="s">
        <v>278</v>
      </c>
    </row>
    <row r="1187" spans="2:17" x14ac:dyDescent="0.2">
      <c r="B1187" s="236"/>
      <c r="C1187" s="236" t="s">
        <v>135</v>
      </c>
      <c r="D1187" s="241" t="s">
        <v>758</v>
      </c>
      <c r="E1187" s="236" t="s">
        <v>146</v>
      </c>
      <c r="F1187" s="236" t="s">
        <v>254</v>
      </c>
      <c r="G1187" s="236" t="s">
        <v>651</v>
      </c>
      <c r="H1187" s="236" t="s">
        <v>135</v>
      </c>
      <c r="I1187" s="236" t="s">
        <v>692</v>
      </c>
      <c r="J1187" s="236" t="s">
        <v>692</v>
      </c>
      <c r="K1187" s="236" t="s">
        <v>611</v>
      </c>
      <c r="L1187" s="236" t="s">
        <v>583</v>
      </c>
      <c r="M1187" s="236" t="s">
        <v>138</v>
      </c>
      <c r="N1187" s="245"/>
      <c r="O1187" s="240">
        <v>0</v>
      </c>
      <c r="P1187" s="235" t="s">
        <v>277</v>
      </c>
      <c r="Q1187" s="236" t="s">
        <v>278</v>
      </c>
    </row>
    <row r="1188" spans="2:17" x14ac:dyDescent="0.2">
      <c r="B1188" s="236">
        <v>178</v>
      </c>
      <c r="C1188" s="236" t="s">
        <v>135</v>
      </c>
      <c r="D1188" s="238" t="s">
        <v>752</v>
      </c>
      <c r="E1188" s="236" t="s">
        <v>146</v>
      </c>
      <c r="F1188" s="236" t="s">
        <v>254</v>
      </c>
      <c r="G1188" s="236" t="s">
        <v>626</v>
      </c>
      <c r="H1188" s="236" t="s">
        <v>135</v>
      </c>
      <c r="I1188" s="236" t="s">
        <v>693</v>
      </c>
      <c r="J1188" s="236" t="s">
        <v>693</v>
      </c>
      <c r="K1188" s="236" t="s">
        <v>678</v>
      </c>
      <c r="L1188" s="236" t="s">
        <v>694</v>
      </c>
      <c r="M1188" s="236" t="s">
        <v>138</v>
      </c>
      <c r="N1188" s="246" t="e">
        <f>O1147*$N$1202</f>
        <v>#REF!</v>
      </c>
      <c r="O1188" s="240">
        <v>0</v>
      </c>
      <c r="P1188" s="235" t="s">
        <v>277</v>
      </c>
      <c r="Q1188" s="236" t="s">
        <v>278</v>
      </c>
    </row>
    <row r="1189" spans="2:17" x14ac:dyDescent="0.2">
      <c r="B1189" s="236"/>
      <c r="C1189" s="236" t="s">
        <v>135</v>
      </c>
      <c r="D1189" s="241" t="s">
        <v>753</v>
      </c>
      <c r="E1189" s="236" t="s">
        <v>146</v>
      </c>
      <c r="F1189" s="236" t="s">
        <v>254</v>
      </c>
      <c r="G1189" s="236" t="s">
        <v>626</v>
      </c>
      <c r="H1189" s="236" t="s">
        <v>135</v>
      </c>
      <c r="I1189" s="236" t="s">
        <v>693</v>
      </c>
      <c r="J1189" s="236" t="s">
        <v>693</v>
      </c>
      <c r="K1189" s="236" t="s">
        <v>678</v>
      </c>
      <c r="L1189" s="236" t="s">
        <v>694</v>
      </c>
      <c r="M1189" s="236" t="s">
        <v>138</v>
      </c>
      <c r="N1189" s="245"/>
      <c r="O1189" s="240">
        <v>0</v>
      </c>
      <c r="P1189" s="235" t="s">
        <v>277</v>
      </c>
      <c r="Q1189" s="236" t="s">
        <v>278</v>
      </c>
    </row>
    <row r="1190" spans="2:17" x14ac:dyDescent="0.2">
      <c r="B1190" s="236"/>
      <c r="C1190" s="236" t="s">
        <v>135</v>
      </c>
      <c r="D1190" s="241" t="s">
        <v>754</v>
      </c>
      <c r="E1190" s="236" t="s">
        <v>146</v>
      </c>
      <c r="F1190" s="236" t="s">
        <v>254</v>
      </c>
      <c r="G1190" s="236" t="s">
        <v>626</v>
      </c>
      <c r="H1190" s="236" t="s">
        <v>135</v>
      </c>
      <c r="I1190" s="236" t="s">
        <v>693</v>
      </c>
      <c r="J1190" s="236" t="s">
        <v>693</v>
      </c>
      <c r="K1190" s="236" t="s">
        <v>678</v>
      </c>
      <c r="L1190" s="236" t="s">
        <v>694</v>
      </c>
      <c r="M1190" s="236" t="s">
        <v>138</v>
      </c>
      <c r="N1190" s="245"/>
      <c r="O1190" s="240">
        <v>0</v>
      </c>
      <c r="P1190" s="235" t="s">
        <v>277</v>
      </c>
      <c r="Q1190" s="236" t="s">
        <v>278</v>
      </c>
    </row>
    <row r="1191" spans="2:17" x14ac:dyDescent="0.2">
      <c r="B1191" s="236"/>
      <c r="C1191" s="236" t="s">
        <v>135</v>
      </c>
      <c r="D1191" s="241" t="s">
        <v>755</v>
      </c>
      <c r="E1191" s="236" t="s">
        <v>146</v>
      </c>
      <c r="F1191" s="236" t="s">
        <v>254</v>
      </c>
      <c r="G1191" s="236" t="s">
        <v>626</v>
      </c>
      <c r="H1191" s="236" t="s">
        <v>135</v>
      </c>
      <c r="I1191" s="236" t="s">
        <v>693</v>
      </c>
      <c r="J1191" s="236" t="s">
        <v>693</v>
      </c>
      <c r="K1191" s="236" t="s">
        <v>678</v>
      </c>
      <c r="L1191" s="236" t="s">
        <v>694</v>
      </c>
      <c r="M1191" s="236" t="s">
        <v>138</v>
      </c>
      <c r="N1191" s="245"/>
      <c r="O1191" s="240">
        <v>2.9999999999999997E-4</v>
      </c>
      <c r="P1191" s="235" t="s">
        <v>277</v>
      </c>
      <c r="Q1191" s="236" t="s">
        <v>278</v>
      </c>
    </row>
    <row r="1192" spans="2:17" x14ac:dyDescent="0.2">
      <c r="B1192" s="236"/>
      <c r="C1192" s="236" t="s">
        <v>135</v>
      </c>
      <c r="D1192" s="241" t="s">
        <v>756</v>
      </c>
      <c r="E1192" s="236" t="s">
        <v>146</v>
      </c>
      <c r="F1192" s="236" t="s">
        <v>254</v>
      </c>
      <c r="G1192" s="236" t="s">
        <v>626</v>
      </c>
      <c r="H1192" s="236" t="s">
        <v>135</v>
      </c>
      <c r="I1192" s="236" t="s">
        <v>693</v>
      </c>
      <c r="J1192" s="236" t="s">
        <v>693</v>
      </c>
      <c r="K1192" s="236" t="s">
        <v>678</v>
      </c>
      <c r="L1192" s="236" t="s">
        <v>694</v>
      </c>
      <c r="M1192" s="236" t="s">
        <v>138</v>
      </c>
      <c r="N1192" s="245"/>
      <c r="O1192" s="240">
        <v>0</v>
      </c>
      <c r="P1192" s="235" t="s">
        <v>277</v>
      </c>
      <c r="Q1192" s="236" t="s">
        <v>278</v>
      </c>
    </row>
    <row r="1193" spans="2:17" x14ac:dyDescent="0.2">
      <c r="B1193" s="236"/>
      <c r="C1193" s="236" t="s">
        <v>135</v>
      </c>
      <c r="D1193" s="241" t="s">
        <v>757</v>
      </c>
      <c r="E1193" s="236" t="s">
        <v>146</v>
      </c>
      <c r="F1193" s="236" t="s">
        <v>254</v>
      </c>
      <c r="G1193" s="236" t="s">
        <v>626</v>
      </c>
      <c r="H1193" s="236" t="s">
        <v>135</v>
      </c>
      <c r="I1193" s="236" t="s">
        <v>693</v>
      </c>
      <c r="J1193" s="236" t="s">
        <v>693</v>
      </c>
      <c r="K1193" s="236" t="s">
        <v>678</v>
      </c>
      <c r="L1193" s="236" t="s">
        <v>694</v>
      </c>
      <c r="M1193" s="236" t="s">
        <v>138</v>
      </c>
      <c r="N1193" s="245"/>
      <c r="O1193" s="240">
        <v>0</v>
      </c>
      <c r="P1193" s="235" t="s">
        <v>277</v>
      </c>
      <c r="Q1193" s="236" t="s">
        <v>278</v>
      </c>
    </row>
    <row r="1194" spans="2:17" x14ac:dyDescent="0.2">
      <c r="B1194" s="236"/>
      <c r="C1194" s="236" t="s">
        <v>135</v>
      </c>
      <c r="D1194" s="241" t="s">
        <v>758</v>
      </c>
      <c r="E1194" s="236" t="s">
        <v>146</v>
      </c>
      <c r="F1194" s="236" t="s">
        <v>254</v>
      </c>
      <c r="G1194" s="236" t="s">
        <v>626</v>
      </c>
      <c r="H1194" s="236" t="s">
        <v>135</v>
      </c>
      <c r="I1194" s="236" t="s">
        <v>693</v>
      </c>
      <c r="J1194" s="236" t="s">
        <v>693</v>
      </c>
      <c r="K1194" s="236" t="s">
        <v>678</v>
      </c>
      <c r="L1194" s="236" t="s">
        <v>694</v>
      </c>
      <c r="M1194" s="236" t="s">
        <v>138</v>
      </c>
      <c r="N1194" s="245"/>
      <c r="O1194" s="240">
        <v>0</v>
      </c>
      <c r="P1194" s="235" t="s">
        <v>277</v>
      </c>
      <c r="Q1194" s="236" t="s">
        <v>278</v>
      </c>
    </row>
    <row r="1195" spans="2:17" x14ac:dyDescent="0.2">
      <c r="B1195" s="236">
        <v>179</v>
      </c>
      <c r="C1195" s="236" t="s">
        <v>135</v>
      </c>
      <c r="D1195" s="238" t="s">
        <v>752</v>
      </c>
      <c r="E1195" s="236" t="s">
        <v>146</v>
      </c>
      <c r="F1195" s="236" t="s">
        <v>254</v>
      </c>
      <c r="G1195" s="236" t="s">
        <v>626</v>
      </c>
      <c r="H1195" s="236" t="s">
        <v>135</v>
      </c>
      <c r="I1195" s="236" t="s">
        <v>693</v>
      </c>
      <c r="J1195" s="236" t="s">
        <v>693</v>
      </c>
      <c r="K1195" s="236" t="s">
        <v>678</v>
      </c>
      <c r="L1195" s="236" t="s">
        <v>318</v>
      </c>
      <c r="M1195" s="236" t="s">
        <v>138</v>
      </c>
      <c r="N1195" s="247" t="e">
        <f>O1153*$N$1202</f>
        <v>#REF!</v>
      </c>
      <c r="O1195" s="240">
        <v>0</v>
      </c>
      <c r="P1195" s="235" t="s">
        <v>277</v>
      </c>
      <c r="Q1195" s="236" t="s">
        <v>278</v>
      </c>
    </row>
    <row r="1196" spans="2:17" x14ac:dyDescent="0.2">
      <c r="B1196" s="236"/>
      <c r="C1196" s="236" t="s">
        <v>135</v>
      </c>
      <c r="D1196" s="241" t="s">
        <v>753</v>
      </c>
      <c r="E1196" s="236" t="s">
        <v>146</v>
      </c>
      <c r="F1196" s="236" t="s">
        <v>254</v>
      </c>
      <c r="G1196" s="236" t="s">
        <v>626</v>
      </c>
      <c r="H1196" s="236" t="s">
        <v>135</v>
      </c>
      <c r="I1196" s="236" t="s">
        <v>693</v>
      </c>
      <c r="J1196" s="236" t="s">
        <v>693</v>
      </c>
      <c r="K1196" s="236" t="s">
        <v>678</v>
      </c>
      <c r="L1196" s="236" t="s">
        <v>318</v>
      </c>
      <c r="M1196" s="236" t="s">
        <v>138</v>
      </c>
      <c r="N1196" s="245"/>
      <c r="O1196" s="240">
        <v>2.0000000000000001E-4</v>
      </c>
      <c r="P1196" s="235" t="s">
        <v>277</v>
      </c>
      <c r="Q1196" s="236" t="s">
        <v>278</v>
      </c>
    </row>
    <row r="1197" spans="2:17" x14ac:dyDescent="0.2">
      <c r="B1197" s="236"/>
      <c r="C1197" s="236" t="s">
        <v>135</v>
      </c>
      <c r="D1197" s="241" t="s">
        <v>754</v>
      </c>
      <c r="E1197" s="236" t="s">
        <v>146</v>
      </c>
      <c r="F1197" s="236" t="s">
        <v>254</v>
      </c>
      <c r="G1197" s="236" t="s">
        <v>626</v>
      </c>
      <c r="H1197" s="236" t="s">
        <v>135</v>
      </c>
      <c r="I1197" s="236" t="s">
        <v>693</v>
      </c>
      <c r="J1197" s="236" t="s">
        <v>693</v>
      </c>
      <c r="K1197" s="236" t="s">
        <v>678</v>
      </c>
      <c r="L1197" s="236" t="s">
        <v>318</v>
      </c>
      <c r="M1197" s="236" t="s">
        <v>138</v>
      </c>
      <c r="N1197" s="245"/>
      <c r="O1197" s="240">
        <v>0</v>
      </c>
      <c r="P1197" s="235" t="s">
        <v>277</v>
      </c>
      <c r="Q1197" s="236" t="s">
        <v>278</v>
      </c>
    </row>
    <row r="1198" spans="2:17" x14ac:dyDescent="0.2">
      <c r="B1198" s="236"/>
      <c r="C1198" s="236" t="s">
        <v>135</v>
      </c>
      <c r="D1198" s="241" t="s">
        <v>755</v>
      </c>
      <c r="E1198" s="236" t="s">
        <v>146</v>
      </c>
      <c r="F1198" s="236" t="s">
        <v>254</v>
      </c>
      <c r="G1198" s="236" t="s">
        <v>626</v>
      </c>
      <c r="H1198" s="236" t="s">
        <v>135</v>
      </c>
      <c r="I1198" s="236" t="s">
        <v>693</v>
      </c>
      <c r="J1198" s="236" t="s">
        <v>693</v>
      </c>
      <c r="K1198" s="236" t="s">
        <v>678</v>
      </c>
      <c r="L1198" s="236" t="s">
        <v>318</v>
      </c>
      <c r="M1198" s="236" t="s">
        <v>138</v>
      </c>
      <c r="N1198" s="245"/>
      <c r="O1198" s="240">
        <v>2.0000000000000001E-4</v>
      </c>
      <c r="P1198" s="235" t="s">
        <v>277</v>
      </c>
      <c r="Q1198" s="236" t="s">
        <v>278</v>
      </c>
    </row>
    <row r="1199" spans="2:17" x14ac:dyDescent="0.2">
      <c r="B1199" s="236"/>
      <c r="C1199" s="236" t="s">
        <v>135</v>
      </c>
      <c r="D1199" s="241" t="s">
        <v>756</v>
      </c>
      <c r="E1199" s="236" t="s">
        <v>146</v>
      </c>
      <c r="F1199" s="236" t="s">
        <v>254</v>
      </c>
      <c r="G1199" s="236" t="s">
        <v>626</v>
      </c>
      <c r="H1199" s="236" t="s">
        <v>135</v>
      </c>
      <c r="I1199" s="236" t="s">
        <v>693</v>
      </c>
      <c r="J1199" s="236" t="s">
        <v>693</v>
      </c>
      <c r="K1199" s="236" t="s">
        <v>678</v>
      </c>
      <c r="L1199" s="236" t="s">
        <v>318</v>
      </c>
      <c r="M1199" s="236" t="s">
        <v>138</v>
      </c>
      <c r="N1199" s="245"/>
      <c r="O1199" s="240">
        <v>0</v>
      </c>
      <c r="P1199" s="235" t="s">
        <v>277</v>
      </c>
      <c r="Q1199" s="236" t="s">
        <v>278</v>
      </c>
    </row>
    <row r="1200" spans="2:17" x14ac:dyDescent="0.2">
      <c r="B1200" s="236"/>
      <c r="C1200" s="236" t="s">
        <v>135</v>
      </c>
      <c r="D1200" s="241" t="s">
        <v>757</v>
      </c>
      <c r="E1200" s="236" t="s">
        <v>146</v>
      </c>
      <c r="F1200" s="236" t="s">
        <v>254</v>
      </c>
      <c r="G1200" s="236" t="s">
        <v>626</v>
      </c>
      <c r="H1200" s="236" t="s">
        <v>135</v>
      </c>
      <c r="I1200" s="236" t="s">
        <v>693</v>
      </c>
      <c r="J1200" s="236" t="s">
        <v>693</v>
      </c>
      <c r="K1200" s="236" t="s">
        <v>678</v>
      </c>
      <c r="L1200" s="236" t="s">
        <v>318</v>
      </c>
      <c r="M1200" s="236" t="s">
        <v>138</v>
      </c>
      <c r="N1200" s="245"/>
      <c r="O1200" s="240">
        <v>0</v>
      </c>
      <c r="P1200" s="235" t="s">
        <v>277</v>
      </c>
      <c r="Q1200" s="236" t="s">
        <v>278</v>
      </c>
    </row>
    <row r="1201" spans="2:17" x14ac:dyDescent="0.2">
      <c r="B1201" s="236"/>
      <c r="C1201" s="236" t="s">
        <v>135</v>
      </c>
      <c r="D1201" s="241" t="s">
        <v>758</v>
      </c>
      <c r="E1201" s="236" t="s">
        <v>146</v>
      </c>
      <c r="F1201" s="236" t="s">
        <v>254</v>
      </c>
      <c r="G1201" s="236" t="s">
        <v>626</v>
      </c>
      <c r="H1201" s="236" t="s">
        <v>135</v>
      </c>
      <c r="I1201" s="236" t="s">
        <v>693</v>
      </c>
      <c r="J1201" s="236" t="s">
        <v>693</v>
      </c>
      <c r="K1201" s="236" t="s">
        <v>678</v>
      </c>
      <c r="L1201" s="236" t="s">
        <v>318</v>
      </c>
      <c r="M1201" s="236" t="s">
        <v>138</v>
      </c>
      <c r="N1201" s="245"/>
      <c r="O1201" s="240">
        <v>0</v>
      </c>
      <c r="P1201" s="235" t="s">
        <v>277</v>
      </c>
      <c r="Q1201" s="236" t="s">
        <v>278</v>
      </c>
    </row>
    <row r="1202" spans="2:17" x14ac:dyDescent="0.2">
      <c r="B1202" s="232">
        <v>183</v>
      </c>
      <c r="C1202" s="232" t="s">
        <v>135</v>
      </c>
      <c r="D1202" s="232" t="s">
        <v>117</v>
      </c>
      <c r="E1202" s="232" t="s">
        <v>146</v>
      </c>
      <c r="F1202" s="232" t="s">
        <v>254</v>
      </c>
      <c r="G1202" s="232" t="s">
        <v>480</v>
      </c>
      <c r="H1202" s="232" t="s">
        <v>480</v>
      </c>
      <c r="I1202" s="232" t="s">
        <v>480</v>
      </c>
      <c r="J1202" s="232" t="s">
        <v>480</v>
      </c>
      <c r="K1202" s="232" t="s">
        <v>480</v>
      </c>
      <c r="L1202" s="232" t="s">
        <v>480</v>
      </c>
      <c r="M1202" s="236" t="s">
        <v>138</v>
      </c>
      <c r="N1202" s="233" t="e">
        <f>'RetailFoodservice - UnPacked'!I18</f>
        <v>#REF!</v>
      </c>
      <c r="O1202" s="274"/>
      <c r="P1202" s="235" t="s">
        <v>277</v>
      </c>
      <c r="Q1202" s="236" t="s">
        <v>278</v>
      </c>
    </row>
    <row r="1203" spans="2:17" x14ac:dyDescent="0.2">
      <c r="B1203" s="236">
        <v>184</v>
      </c>
      <c r="C1203" s="236" t="s">
        <v>135</v>
      </c>
      <c r="D1203" s="238" t="s">
        <v>752</v>
      </c>
      <c r="E1203" s="236" t="s">
        <v>155</v>
      </c>
      <c r="F1203" s="236" t="s">
        <v>254</v>
      </c>
      <c r="G1203" s="236" t="s">
        <v>695</v>
      </c>
      <c r="H1203" s="236" t="s">
        <v>135</v>
      </c>
      <c r="I1203" s="236" t="s">
        <v>696</v>
      </c>
      <c r="J1203" s="236" t="s">
        <v>696</v>
      </c>
      <c r="K1203" s="236" t="s">
        <v>697</v>
      </c>
      <c r="L1203" s="236" t="s">
        <v>698</v>
      </c>
      <c r="M1203" s="236" t="s">
        <v>138</v>
      </c>
      <c r="N1203" s="245" t="e">
        <f>O1166*$N$1371</f>
        <v>#REF!</v>
      </c>
      <c r="O1203" s="240">
        <v>0.86470000000000002</v>
      </c>
      <c r="P1203" s="235" t="s">
        <v>277</v>
      </c>
      <c r="Q1203" s="236" t="s">
        <v>278</v>
      </c>
    </row>
    <row r="1204" spans="2:17" x14ac:dyDescent="0.2">
      <c r="B1204" s="236"/>
      <c r="C1204" s="236" t="s">
        <v>135</v>
      </c>
      <c r="D1204" s="241" t="s">
        <v>753</v>
      </c>
      <c r="E1204" s="236" t="s">
        <v>155</v>
      </c>
      <c r="F1204" s="236" t="s">
        <v>254</v>
      </c>
      <c r="G1204" s="236" t="s">
        <v>695</v>
      </c>
      <c r="H1204" s="236" t="s">
        <v>135</v>
      </c>
      <c r="I1204" s="236" t="s">
        <v>696</v>
      </c>
      <c r="J1204" s="236" t="s">
        <v>696</v>
      </c>
      <c r="K1204" s="236" t="s">
        <v>697</v>
      </c>
      <c r="L1204" s="236" t="s">
        <v>698</v>
      </c>
      <c r="M1204" s="236" t="s">
        <v>138</v>
      </c>
      <c r="N1204" s="247"/>
      <c r="O1204" s="240">
        <v>0</v>
      </c>
      <c r="P1204" s="235" t="s">
        <v>277</v>
      </c>
      <c r="Q1204" s="236" t="s">
        <v>278</v>
      </c>
    </row>
    <row r="1205" spans="2:17" x14ac:dyDescent="0.2">
      <c r="B1205" s="236"/>
      <c r="C1205" s="236" t="s">
        <v>135</v>
      </c>
      <c r="D1205" s="241" t="s">
        <v>754</v>
      </c>
      <c r="E1205" s="236" t="s">
        <v>155</v>
      </c>
      <c r="F1205" s="236" t="s">
        <v>254</v>
      </c>
      <c r="G1205" s="236" t="s">
        <v>695</v>
      </c>
      <c r="H1205" s="236" t="s">
        <v>135</v>
      </c>
      <c r="I1205" s="236" t="s">
        <v>696</v>
      </c>
      <c r="J1205" s="236" t="s">
        <v>696</v>
      </c>
      <c r="K1205" s="236" t="s">
        <v>697</v>
      </c>
      <c r="L1205" s="236" t="s">
        <v>698</v>
      </c>
      <c r="M1205" s="236" t="s">
        <v>138</v>
      </c>
      <c r="N1205" s="247"/>
      <c r="O1205" s="240">
        <v>0</v>
      </c>
      <c r="P1205" s="235" t="s">
        <v>277</v>
      </c>
      <c r="Q1205" s="236" t="s">
        <v>278</v>
      </c>
    </row>
    <row r="1206" spans="2:17" x14ac:dyDescent="0.2">
      <c r="B1206" s="236"/>
      <c r="C1206" s="236" t="s">
        <v>135</v>
      </c>
      <c r="D1206" s="241" t="s">
        <v>755</v>
      </c>
      <c r="E1206" s="236" t="s">
        <v>155</v>
      </c>
      <c r="F1206" s="236" t="s">
        <v>254</v>
      </c>
      <c r="G1206" s="236" t="s">
        <v>695</v>
      </c>
      <c r="H1206" s="236" t="s">
        <v>135</v>
      </c>
      <c r="I1206" s="236" t="s">
        <v>696</v>
      </c>
      <c r="J1206" s="236" t="s">
        <v>696</v>
      </c>
      <c r="K1206" s="236" t="s">
        <v>697</v>
      </c>
      <c r="L1206" s="236" t="s">
        <v>698</v>
      </c>
      <c r="M1206" s="236" t="s">
        <v>138</v>
      </c>
      <c r="N1206" s="247"/>
      <c r="O1206" s="240">
        <v>0</v>
      </c>
      <c r="P1206" s="235" t="s">
        <v>277</v>
      </c>
      <c r="Q1206" s="236" t="s">
        <v>278</v>
      </c>
    </row>
    <row r="1207" spans="2:17" x14ac:dyDescent="0.2">
      <c r="B1207" s="236"/>
      <c r="C1207" s="236" t="s">
        <v>135</v>
      </c>
      <c r="D1207" s="241" t="s">
        <v>756</v>
      </c>
      <c r="E1207" s="236" t="s">
        <v>155</v>
      </c>
      <c r="F1207" s="236" t="s">
        <v>254</v>
      </c>
      <c r="G1207" s="236" t="s">
        <v>695</v>
      </c>
      <c r="H1207" s="236" t="s">
        <v>135</v>
      </c>
      <c r="I1207" s="236" t="s">
        <v>696</v>
      </c>
      <c r="J1207" s="236" t="s">
        <v>696</v>
      </c>
      <c r="K1207" s="236" t="s">
        <v>697</v>
      </c>
      <c r="L1207" s="236" t="s">
        <v>698</v>
      </c>
      <c r="M1207" s="236" t="s">
        <v>138</v>
      </c>
      <c r="N1207" s="247"/>
      <c r="O1207" s="240">
        <v>0</v>
      </c>
      <c r="P1207" s="235" t="s">
        <v>277</v>
      </c>
      <c r="Q1207" s="236" t="s">
        <v>278</v>
      </c>
    </row>
    <row r="1208" spans="2:17" x14ac:dyDescent="0.2">
      <c r="B1208" s="236"/>
      <c r="C1208" s="236" t="s">
        <v>135</v>
      </c>
      <c r="D1208" s="241" t="s">
        <v>757</v>
      </c>
      <c r="E1208" s="236" t="s">
        <v>155</v>
      </c>
      <c r="F1208" s="236" t="s">
        <v>254</v>
      </c>
      <c r="G1208" s="236" t="s">
        <v>695</v>
      </c>
      <c r="H1208" s="236" t="s">
        <v>135</v>
      </c>
      <c r="I1208" s="236" t="s">
        <v>696</v>
      </c>
      <c r="J1208" s="236" t="s">
        <v>696</v>
      </c>
      <c r="K1208" s="236" t="s">
        <v>697</v>
      </c>
      <c r="L1208" s="236" t="s">
        <v>698</v>
      </c>
      <c r="M1208" s="236" t="s">
        <v>138</v>
      </c>
      <c r="N1208" s="247"/>
      <c r="O1208" s="240">
        <v>0</v>
      </c>
      <c r="P1208" s="235" t="s">
        <v>277</v>
      </c>
      <c r="Q1208" s="236" t="s">
        <v>278</v>
      </c>
    </row>
    <row r="1209" spans="2:17" x14ac:dyDescent="0.2">
      <c r="B1209" s="236"/>
      <c r="C1209" s="236" t="s">
        <v>135</v>
      </c>
      <c r="D1209" s="241" t="s">
        <v>758</v>
      </c>
      <c r="E1209" s="236" t="s">
        <v>155</v>
      </c>
      <c r="F1209" s="236" t="s">
        <v>254</v>
      </c>
      <c r="G1209" s="236" t="s">
        <v>695</v>
      </c>
      <c r="H1209" s="236" t="s">
        <v>135</v>
      </c>
      <c r="I1209" s="236" t="s">
        <v>696</v>
      </c>
      <c r="J1209" s="236" t="s">
        <v>696</v>
      </c>
      <c r="K1209" s="236" t="s">
        <v>697</v>
      </c>
      <c r="L1209" s="236" t="s">
        <v>698</v>
      </c>
      <c r="M1209" s="236" t="s">
        <v>138</v>
      </c>
      <c r="N1209" s="247"/>
      <c r="O1209" s="275" t="s">
        <v>765</v>
      </c>
      <c r="P1209" s="235" t="s">
        <v>277</v>
      </c>
      <c r="Q1209" s="236" t="s">
        <v>278</v>
      </c>
    </row>
    <row r="1210" spans="2:17" x14ac:dyDescent="0.2">
      <c r="B1210" s="236">
        <v>185</v>
      </c>
      <c r="C1210" s="236" t="s">
        <v>135</v>
      </c>
      <c r="D1210" s="238" t="s">
        <v>752</v>
      </c>
      <c r="E1210" s="236" t="s">
        <v>155</v>
      </c>
      <c r="F1210" s="236" t="s">
        <v>254</v>
      </c>
      <c r="G1210" s="236" t="s">
        <v>699</v>
      </c>
      <c r="H1210" s="236" t="s">
        <v>135</v>
      </c>
      <c r="I1210" s="236" t="s">
        <v>700</v>
      </c>
      <c r="J1210" s="236" t="s">
        <v>700</v>
      </c>
      <c r="K1210" s="236" t="s">
        <v>701</v>
      </c>
      <c r="L1210" s="236" t="s">
        <v>698</v>
      </c>
      <c r="M1210" s="236" t="s">
        <v>138</v>
      </c>
      <c r="N1210" s="246" t="e">
        <f>O1172*$N$1371</f>
        <v>#REF!</v>
      </c>
      <c r="O1210" s="240">
        <v>0</v>
      </c>
      <c r="P1210" s="235" t="s">
        <v>277</v>
      </c>
      <c r="Q1210" s="236" t="s">
        <v>278</v>
      </c>
    </row>
    <row r="1211" spans="2:17" x14ac:dyDescent="0.2">
      <c r="B1211" s="236"/>
      <c r="C1211" s="236" t="s">
        <v>135</v>
      </c>
      <c r="D1211" s="241" t="s">
        <v>753</v>
      </c>
      <c r="E1211" s="236" t="s">
        <v>155</v>
      </c>
      <c r="F1211" s="236" t="s">
        <v>254</v>
      </c>
      <c r="G1211" s="236" t="s">
        <v>699</v>
      </c>
      <c r="H1211" s="236" t="s">
        <v>135</v>
      </c>
      <c r="I1211" s="236" t="s">
        <v>700</v>
      </c>
      <c r="J1211" s="236" t="s">
        <v>700</v>
      </c>
      <c r="K1211" s="236" t="s">
        <v>701</v>
      </c>
      <c r="L1211" s="236" t="s">
        <v>698</v>
      </c>
      <c r="M1211" s="236" t="s">
        <v>138</v>
      </c>
      <c r="N1211" s="247"/>
      <c r="O1211" s="240">
        <v>0.33600000000000002</v>
      </c>
      <c r="P1211" s="235" t="s">
        <v>277</v>
      </c>
      <c r="Q1211" s="236" t="s">
        <v>278</v>
      </c>
    </row>
    <row r="1212" spans="2:17" x14ac:dyDescent="0.2">
      <c r="B1212" s="236"/>
      <c r="C1212" s="236" t="s">
        <v>135</v>
      </c>
      <c r="D1212" s="241" t="s">
        <v>754</v>
      </c>
      <c r="E1212" s="236" t="s">
        <v>155</v>
      </c>
      <c r="F1212" s="236" t="s">
        <v>254</v>
      </c>
      <c r="G1212" s="236" t="s">
        <v>699</v>
      </c>
      <c r="H1212" s="236" t="s">
        <v>135</v>
      </c>
      <c r="I1212" s="236" t="s">
        <v>700</v>
      </c>
      <c r="J1212" s="236" t="s">
        <v>700</v>
      </c>
      <c r="K1212" s="236" t="s">
        <v>701</v>
      </c>
      <c r="L1212" s="236" t="s">
        <v>698</v>
      </c>
      <c r="M1212" s="236" t="s">
        <v>138</v>
      </c>
      <c r="N1212" s="247"/>
      <c r="O1212" s="240">
        <v>5.79E-2</v>
      </c>
      <c r="P1212" s="235" t="s">
        <v>277</v>
      </c>
      <c r="Q1212" s="236" t="s">
        <v>278</v>
      </c>
    </row>
    <row r="1213" spans="2:17" x14ac:dyDescent="0.2">
      <c r="B1213" s="236"/>
      <c r="C1213" s="236" t="s">
        <v>135</v>
      </c>
      <c r="D1213" s="241" t="s">
        <v>755</v>
      </c>
      <c r="E1213" s="236" t="s">
        <v>155</v>
      </c>
      <c r="F1213" s="236" t="s">
        <v>254</v>
      </c>
      <c r="G1213" s="236" t="s">
        <v>699</v>
      </c>
      <c r="H1213" s="236" t="s">
        <v>135</v>
      </c>
      <c r="I1213" s="236" t="s">
        <v>700</v>
      </c>
      <c r="J1213" s="236" t="s">
        <v>700</v>
      </c>
      <c r="K1213" s="236" t="s">
        <v>701</v>
      </c>
      <c r="L1213" s="236" t="s">
        <v>698</v>
      </c>
      <c r="M1213" s="236" t="s">
        <v>138</v>
      </c>
      <c r="N1213" s="247"/>
      <c r="O1213" s="240">
        <v>4.5499999999999999E-2</v>
      </c>
      <c r="P1213" s="235" t="s">
        <v>277</v>
      </c>
      <c r="Q1213" s="236" t="s">
        <v>278</v>
      </c>
    </row>
    <row r="1214" spans="2:17" x14ac:dyDescent="0.2">
      <c r="B1214" s="236"/>
      <c r="C1214" s="236" t="s">
        <v>135</v>
      </c>
      <c r="D1214" s="241" t="s">
        <v>756</v>
      </c>
      <c r="E1214" s="236" t="s">
        <v>155</v>
      </c>
      <c r="F1214" s="236" t="s">
        <v>254</v>
      </c>
      <c r="G1214" s="236" t="s">
        <v>699</v>
      </c>
      <c r="H1214" s="236" t="s">
        <v>135</v>
      </c>
      <c r="I1214" s="236" t="s">
        <v>700</v>
      </c>
      <c r="J1214" s="236" t="s">
        <v>700</v>
      </c>
      <c r="K1214" s="236" t="s">
        <v>701</v>
      </c>
      <c r="L1214" s="236" t="s">
        <v>698</v>
      </c>
      <c r="M1214" s="236" t="s">
        <v>138</v>
      </c>
      <c r="N1214" s="247"/>
      <c r="O1214" s="240">
        <v>0</v>
      </c>
      <c r="P1214" s="235" t="s">
        <v>277</v>
      </c>
      <c r="Q1214" s="236" t="s">
        <v>278</v>
      </c>
    </row>
    <row r="1215" spans="2:17" x14ac:dyDescent="0.2">
      <c r="B1215" s="236"/>
      <c r="C1215" s="236" t="s">
        <v>135</v>
      </c>
      <c r="D1215" s="241" t="s">
        <v>757</v>
      </c>
      <c r="E1215" s="236" t="s">
        <v>155</v>
      </c>
      <c r="F1215" s="236" t="s">
        <v>254</v>
      </c>
      <c r="G1215" s="236" t="s">
        <v>699</v>
      </c>
      <c r="H1215" s="236" t="s">
        <v>135</v>
      </c>
      <c r="I1215" s="236" t="s">
        <v>700</v>
      </c>
      <c r="J1215" s="236" t="s">
        <v>700</v>
      </c>
      <c r="K1215" s="236" t="s">
        <v>701</v>
      </c>
      <c r="L1215" s="236" t="s">
        <v>698</v>
      </c>
      <c r="M1215" s="236" t="s">
        <v>138</v>
      </c>
      <c r="N1215" s="247"/>
      <c r="O1215" s="240">
        <v>0</v>
      </c>
      <c r="P1215" s="235" t="s">
        <v>277</v>
      </c>
      <c r="Q1215" s="236" t="s">
        <v>278</v>
      </c>
    </row>
    <row r="1216" spans="2:17" x14ac:dyDescent="0.2">
      <c r="B1216" s="236"/>
      <c r="C1216" s="236" t="s">
        <v>135</v>
      </c>
      <c r="D1216" s="241" t="s">
        <v>758</v>
      </c>
      <c r="E1216" s="236" t="s">
        <v>155</v>
      </c>
      <c r="F1216" s="236" t="s">
        <v>254</v>
      </c>
      <c r="G1216" s="236" t="s">
        <v>699</v>
      </c>
      <c r="H1216" s="236" t="s">
        <v>135</v>
      </c>
      <c r="I1216" s="236" t="s">
        <v>700</v>
      </c>
      <c r="J1216" s="236" t="s">
        <v>700</v>
      </c>
      <c r="K1216" s="236" t="s">
        <v>701</v>
      </c>
      <c r="L1216" s="236" t="s">
        <v>698</v>
      </c>
      <c r="M1216" s="236" t="s">
        <v>138</v>
      </c>
      <c r="N1216" s="247"/>
      <c r="O1216" s="240"/>
      <c r="P1216" s="235" t="s">
        <v>277</v>
      </c>
      <c r="Q1216" s="236" t="s">
        <v>278</v>
      </c>
    </row>
    <row r="1217" spans="2:17" s="229" customFormat="1" x14ac:dyDescent="0.2">
      <c r="B1217" s="228">
        <v>186</v>
      </c>
      <c r="C1217" s="228" t="s">
        <v>135</v>
      </c>
      <c r="D1217" s="281" t="s">
        <v>752</v>
      </c>
      <c r="E1217" s="228" t="s">
        <v>155</v>
      </c>
      <c r="F1217" s="228" t="s">
        <v>254</v>
      </c>
      <c r="G1217" s="228" t="s">
        <v>699</v>
      </c>
      <c r="H1217" s="228" t="s">
        <v>135</v>
      </c>
      <c r="I1217" s="228" t="s">
        <v>702</v>
      </c>
      <c r="J1217" s="228" t="s">
        <v>702</v>
      </c>
      <c r="K1217" s="228" t="s">
        <v>701</v>
      </c>
      <c r="L1217" s="228" t="s">
        <v>155</v>
      </c>
      <c r="M1217" s="228" t="s">
        <v>138</v>
      </c>
      <c r="N1217" s="230" t="e">
        <f>O1178*$N$1371</f>
        <v>#REF!</v>
      </c>
      <c r="O1217" s="249"/>
      <c r="P1217" s="235" t="s">
        <v>277</v>
      </c>
      <c r="Q1217" s="236" t="s">
        <v>278</v>
      </c>
    </row>
    <row r="1218" spans="2:17" s="229" customFormat="1" x14ac:dyDescent="0.2">
      <c r="B1218" s="228"/>
      <c r="C1218" s="228" t="s">
        <v>135</v>
      </c>
      <c r="D1218" s="282" t="s">
        <v>753</v>
      </c>
      <c r="E1218" s="228" t="s">
        <v>155</v>
      </c>
      <c r="F1218" s="228" t="s">
        <v>254</v>
      </c>
      <c r="G1218" s="228" t="s">
        <v>699</v>
      </c>
      <c r="H1218" s="228" t="s">
        <v>135</v>
      </c>
      <c r="I1218" s="228" t="s">
        <v>702</v>
      </c>
      <c r="J1218" s="228" t="s">
        <v>702</v>
      </c>
      <c r="K1218" s="228" t="s">
        <v>701</v>
      </c>
      <c r="L1218" s="228" t="s">
        <v>155</v>
      </c>
      <c r="M1218" s="228" t="s">
        <v>138</v>
      </c>
      <c r="N1218" s="231"/>
      <c r="O1218" s="249"/>
      <c r="P1218" s="235" t="s">
        <v>277</v>
      </c>
      <c r="Q1218" s="236" t="s">
        <v>278</v>
      </c>
    </row>
    <row r="1219" spans="2:17" s="229" customFormat="1" x14ac:dyDescent="0.2">
      <c r="B1219" s="228"/>
      <c r="C1219" s="228" t="s">
        <v>135</v>
      </c>
      <c r="D1219" s="282" t="s">
        <v>754</v>
      </c>
      <c r="E1219" s="228" t="s">
        <v>155</v>
      </c>
      <c r="F1219" s="228" t="s">
        <v>254</v>
      </c>
      <c r="G1219" s="228" t="s">
        <v>699</v>
      </c>
      <c r="H1219" s="228" t="s">
        <v>135</v>
      </c>
      <c r="I1219" s="228" t="s">
        <v>702</v>
      </c>
      <c r="J1219" s="228" t="s">
        <v>702</v>
      </c>
      <c r="K1219" s="228" t="s">
        <v>701</v>
      </c>
      <c r="L1219" s="228" t="s">
        <v>155</v>
      </c>
      <c r="M1219" s="228" t="s">
        <v>138</v>
      </c>
      <c r="N1219" s="231"/>
      <c r="O1219" s="249"/>
      <c r="P1219" s="235" t="s">
        <v>277</v>
      </c>
      <c r="Q1219" s="236" t="s">
        <v>278</v>
      </c>
    </row>
    <row r="1220" spans="2:17" s="229" customFormat="1" x14ac:dyDescent="0.2">
      <c r="B1220" s="228"/>
      <c r="C1220" s="228" t="s">
        <v>135</v>
      </c>
      <c r="D1220" s="282" t="s">
        <v>755</v>
      </c>
      <c r="E1220" s="228" t="s">
        <v>155</v>
      </c>
      <c r="F1220" s="228" t="s">
        <v>254</v>
      </c>
      <c r="G1220" s="228" t="s">
        <v>699</v>
      </c>
      <c r="H1220" s="228" t="s">
        <v>135</v>
      </c>
      <c r="I1220" s="228" t="s">
        <v>702</v>
      </c>
      <c r="J1220" s="228" t="s">
        <v>702</v>
      </c>
      <c r="K1220" s="228" t="s">
        <v>701</v>
      </c>
      <c r="L1220" s="228" t="s">
        <v>155</v>
      </c>
      <c r="M1220" s="228" t="s">
        <v>138</v>
      </c>
      <c r="N1220" s="231"/>
      <c r="O1220" s="249"/>
      <c r="P1220" s="235" t="s">
        <v>277</v>
      </c>
      <c r="Q1220" s="236" t="s">
        <v>278</v>
      </c>
    </row>
    <row r="1221" spans="2:17" s="229" customFormat="1" x14ac:dyDescent="0.2">
      <c r="B1221" s="228"/>
      <c r="C1221" s="228" t="s">
        <v>135</v>
      </c>
      <c r="D1221" s="282" t="s">
        <v>756</v>
      </c>
      <c r="E1221" s="228" t="s">
        <v>155</v>
      </c>
      <c r="F1221" s="228" t="s">
        <v>254</v>
      </c>
      <c r="G1221" s="228" t="s">
        <v>699</v>
      </c>
      <c r="H1221" s="228" t="s">
        <v>135</v>
      </c>
      <c r="I1221" s="228" t="s">
        <v>702</v>
      </c>
      <c r="J1221" s="228" t="s">
        <v>702</v>
      </c>
      <c r="K1221" s="228" t="s">
        <v>701</v>
      </c>
      <c r="L1221" s="228" t="s">
        <v>155</v>
      </c>
      <c r="M1221" s="228" t="s">
        <v>138</v>
      </c>
      <c r="N1221" s="231"/>
      <c r="O1221" s="249"/>
      <c r="P1221" s="235" t="s">
        <v>277</v>
      </c>
      <c r="Q1221" s="236" t="s">
        <v>278</v>
      </c>
    </row>
    <row r="1222" spans="2:17" s="229" customFormat="1" x14ac:dyDescent="0.2">
      <c r="B1222" s="228"/>
      <c r="C1222" s="228" t="s">
        <v>135</v>
      </c>
      <c r="D1222" s="282" t="s">
        <v>757</v>
      </c>
      <c r="E1222" s="228" t="s">
        <v>155</v>
      </c>
      <c r="F1222" s="228" t="s">
        <v>254</v>
      </c>
      <c r="G1222" s="228" t="s">
        <v>699</v>
      </c>
      <c r="H1222" s="228" t="s">
        <v>135</v>
      </c>
      <c r="I1222" s="228" t="s">
        <v>702</v>
      </c>
      <c r="J1222" s="228" t="s">
        <v>702</v>
      </c>
      <c r="K1222" s="228" t="s">
        <v>701</v>
      </c>
      <c r="L1222" s="228" t="s">
        <v>155</v>
      </c>
      <c r="M1222" s="228" t="s">
        <v>138</v>
      </c>
      <c r="N1222" s="231"/>
      <c r="O1222" s="249"/>
      <c r="P1222" s="235" t="s">
        <v>277</v>
      </c>
      <c r="Q1222" s="236" t="s">
        <v>278</v>
      </c>
    </row>
    <row r="1223" spans="2:17" s="229" customFormat="1" x14ac:dyDescent="0.2">
      <c r="B1223" s="228"/>
      <c r="C1223" s="228" t="s">
        <v>135</v>
      </c>
      <c r="D1223" s="282" t="s">
        <v>758</v>
      </c>
      <c r="E1223" s="228" t="s">
        <v>155</v>
      </c>
      <c r="F1223" s="228" t="s">
        <v>254</v>
      </c>
      <c r="G1223" s="228" t="s">
        <v>699</v>
      </c>
      <c r="H1223" s="228" t="s">
        <v>135</v>
      </c>
      <c r="I1223" s="228" t="s">
        <v>702</v>
      </c>
      <c r="J1223" s="228" t="s">
        <v>702</v>
      </c>
      <c r="K1223" s="228" t="s">
        <v>701</v>
      </c>
      <c r="L1223" s="228" t="s">
        <v>155</v>
      </c>
      <c r="M1223" s="228" t="s">
        <v>138</v>
      </c>
      <c r="N1223" s="231"/>
      <c r="O1223" s="248" t="s">
        <v>765</v>
      </c>
      <c r="P1223" s="235" t="s">
        <v>277</v>
      </c>
      <c r="Q1223" s="236" t="s">
        <v>278</v>
      </c>
    </row>
    <row r="1224" spans="2:17" x14ac:dyDescent="0.2">
      <c r="B1224" s="236">
        <v>187</v>
      </c>
      <c r="C1224" s="236" t="s">
        <v>135</v>
      </c>
      <c r="D1224" s="238" t="s">
        <v>752</v>
      </c>
      <c r="E1224" s="236" t="s">
        <v>155</v>
      </c>
      <c r="F1224" s="236" t="s">
        <v>254</v>
      </c>
      <c r="G1224" s="236" t="s">
        <v>703</v>
      </c>
      <c r="H1224" s="236" t="s">
        <v>610</v>
      </c>
      <c r="I1224" s="236" t="s">
        <v>704</v>
      </c>
      <c r="J1224" s="236" t="s">
        <v>704</v>
      </c>
      <c r="K1224" s="236" t="s">
        <v>705</v>
      </c>
      <c r="L1224" s="236" t="s">
        <v>698</v>
      </c>
      <c r="M1224" s="236" t="s">
        <v>138</v>
      </c>
      <c r="N1224" s="246" t="e">
        <f>O1184*$N$1371</f>
        <v>#REF!</v>
      </c>
      <c r="O1224" s="240">
        <v>3.3E-3</v>
      </c>
      <c r="P1224" s="235" t="s">
        <v>277</v>
      </c>
      <c r="Q1224" s="236" t="s">
        <v>278</v>
      </c>
    </row>
    <row r="1225" spans="2:17" x14ac:dyDescent="0.2">
      <c r="B1225" s="236"/>
      <c r="C1225" s="236" t="s">
        <v>135</v>
      </c>
      <c r="D1225" s="241" t="s">
        <v>753</v>
      </c>
      <c r="E1225" s="236" t="s">
        <v>155</v>
      </c>
      <c r="F1225" s="236" t="s">
        <v>254</v>
      </c>
      <c r="G1225" s="236" t="s">
        <v>703</v>
      </c>
      <c r="H1225" s="236" t="s">
        <v>610</v>
      </c>
      <c r="I1225" s="236" t="s">
        <v>704</v>
      </c>
      <c r="J1225" s="236" t="s">
        <v>704</v>
      </c>
      <c r="K1225" s="236" t="s">
        <v>705</v>
      </c>
      <c r="L1225" s="236" t="s">
        <v>698</v>
      </c>
      <c r="M1225" s="236" t="s">
        <v>138</v>
      </c>
      <c r="N1225" s="247"/>
      <c r="O1225" s="240">
        <v>0</v>
      </c>
      <c r="P1225" s="235" t="s">
        <v>277</v>
      </c>
      <c r="Q1225" s="236" t="s">
        <v>278</v>
      </c>
    </row>
    <row r="1226" spans="2:17" x14ac:dyDescent="0.2">
      <c r="B1226" s="236"/>
      <c r="C1226" s="236" t="s">
        <v>135</v>
      </c>
      <c r="D1226" s="241" t="s">
        <v>754</v>
      </c>
      <c r="E1226" s="236" t="s">
        <v>155</v>
      </c>
      <c r="F1226" s="236" t="s">
        <v>254</v>
      </c>
      <c r="G1226" s="236" t="s">
        <v>703</v>
      </c>
      <c r="H1226" s="236" t="s">
        <v>610</v>
      </c>
      <c r="I1226" s="236" t="s">
        <v>704</v>
      </c>
      <c r="J1226" s="236" t="s">
        <v>704</v>
      </c>
      <c r="K1226" s="236" t="s">
        <v>705</v>
      </c>
      <c r="L1226" s="236" t="s">
        <v>698</v>
      </c>
      <c r="M1226" s="236" t="s">
        <v>138</v>
      </c>
      <c r="N1226" s="247"/>
      <c r="O1226" s="240">
        <v>0</v>
      </c>
      <c r="P1226" s="235" t="s">
        <v>277</v>
      </c>
      <c r="Q1226" s="236" t="s">
        <v>278</v>
      </c>
    </row>
    <row r="1227" spans="2:17" x14ac:dyDescent="0.2">
      <c r="B1227" s="236"/>
      <c r="C1227" s="236" t="s">
        <v>135</v>
      </c>
      <c r="D1227" s="241" t="s">
        <v>755</v>
      </c>
      <c r="E1227" s="236" t="s">
        <v>155</v>
      </c>
      <c r="F1227" s="236" t="s">
        <v>254</v>
      </c>
      <c r="G1227" s="236" t="s">
        <v>703</v>
      </c>
      <c r="H1227" s="236" t="s">
        <v>610</v>
      </c>
      <c r="I1227" s="236" t="s">
        <v>704</v>
      </c>
      <c r="J1227" s="236" t="s">
        <v>704</v>
      </c>
      <c r="K1227" s="236" t="s">
        <v>705</v>
      </c>
      <c r="L1227" s="236" t="s">
        <v>698</v>
      </c>
      <c r="M1227" s="236" t="s">
        <v>138</v>
      </c>
      <c r="N1227" s="247"/>
      <c r="O1227" s="240">
        <v>0</v>
      </c>
      <c r="P1227" s="235" t="s">
        <v>277</v>
      </c>
      <c r="Q1227" s="236" t="s">
        <v>278</v>
      </c>
    </row>
    <row r="1228" spans="2:17" x14ac:dyDescent="0.2">
      <c r="B1228" s="236"/>
      <c r="C1228" s="236" t="s">
        <v>135</v>
      </c>
      <c r="D1228" s="241" t="s">
        <v>756</v>
      </c>
      <c r="E1228" s="236" t="s">
        <v>155</v>
      </c>
      <c r="F1228" s="236" t="s">
        <v>254</v>
      </c>
      <c r="G1228" s="236" t="s">
        <v>703</v>
      </c>
      <c r="H1228" s="236" t="s">
        <v>610</v>
      </c>
      <c r="I1228" s="236" t="s">
        <v>704</v>
      </c>
      <c r="J1228" s="236" t="s">
        <v>704</v>
      </c>
      <c r="K1228" s="236" t="s">
        <v>705</v>
      </c>
      <c r="L1228" s="236" t="s">
        <v>698</v>
      </c>
      <c r="M1228" s="236" t="s">
        <v>138</v>
      </c>
      <c r="N1228" s="247"/>
      <c r="O1228" s="240">
        <v>0</v>
      </c>
      <c r="P1228" s="235" t="s">
        <v>277</v>
      </c>
      <c r="Q1228" s="236" t="s">
        <v>278</v>
      </c>
    </row>
    <row r="1229" spans="2:17" x14ac:dyDescent="0.2">
      <c r="B1229" s="236"/>
      <c r="C1229" s="236" t="s">
        <v>135</v>
      </c>
      <c r="D1229" s="241" t="s">
        <v>757</v>
      </c>
      <c r="E1229" s="236" t="s">
        <v>155</v>
      </c>
      <c r="F1229" s="236" t="s">
        <v>254</v>
      </c>
      <c r="G1229" s="236" t="s">
        <v>703</v>
      </c>
      <c r="H1229" s="236" t="s">
        <v>610</v>
      </c>
      <c r="I1229" s="236" t="s">
        <v>704</v>
      </c>
      <c r="J1229" s="236" t="s">
        <v>704</v>
      </c>
      <c r="K1229" s="236" t="s">
        <v>705</v>
      </c>
      <c r="L1229" s="236" t="s">
        <v>698</v>
      </c>
      <c r="M1229" s="236" t="s">
        <v>138</v>
      </c>
      <c r="N1229" s="247"/>
      <c r="O1229" s="240">
        <v>0</v>
      </c>
      <c r="P1229" s="235" t="s">
        <v>277</v>
      </c>
      <c r="Q1229" s="236" t="s">
        <v>278</v>
      </c>
    </row>
    <row r="1230" spans="2:17" x14ac:dyDescent="0.2">
      <c r="B1230" s="236"/>
      <c r="C1230" s="236" t="s">
        <v>135</v>
      </c>
      <c r="D1230" s="241" t="s">
        <v>758</v>
      </c>
      <c r="E1230" s="236" t="s">
        <v>155</v>
      </c>
      <c r="F1230" s="236" t="s">
        <v>254</v>
      </c>
      <c r="G1230" s="236" t="s">
        <v>703</v>
      </c>
      <c r="H1230" s="236" t="s">
        <v>610</v>
      </c>
      <c r="I1230" s="236" t="s">
        <v>704</v>
      </c>
      <c r="J1230" s="236" t="s">
        <v>704</v>
      </c>
      <c r="K1230" s="236" t="s">
        <v>705</v>
      </c>
      <c r="L1230" s="236" t="s">
        <v>698</v>
      </c>
      <c r="M1230" s="236" t="s">
        <v>138</v>
      </c>
      <c r="N1230" s="247"/>
      <c r="O1230" s="275" t="s">
        <v>765</v>
      </c>
      <c r="P1230" s="235" t="s">
        <v>277</v>
      </c>
      <c r="Q1230" s="236" t="s">
        <v>278</v>
      </c>
    </row>
    <row r="1231" spans="2:17" x14ac:dyDescent="0.2">
      <c r="B1231" s="236">
        <v>188</v>
      </c>
      <c r="C1231" s="236" t="s">
        <v>135</v>
      </c>
      <c r="D1231" s="238" t="s">
        <v>752</v>
      </c>
      <c r="E1231" s="236" t="s">
        <v>155</v>
      </c>
      <c r="F1231" s="236" t="s">
        <v>254</v>
      </c>
      <c r="G1231" s="236" t="s">
        <v>706</v>
      </c>
      <c r="H1231" s="236" t="s">
        <v>135</v>
      </c>
      <c r="I1231" s="236" t="s">
        <v>707</v>
      </c>
      <c r="J1231" s="236" t="s">
        <v>707</v>
      </c>
      <c r="K1231" s="236" t="s">
        <v>708</v>
      </c>
      <c r="L1231" s="236" t="s">
        <v>698</v>
      </c>
      <c r="M1231" s="236" t="s">
        <v>138</v>
      </c>
      <c r="N1231" s="246" t="e">
        <f>O1190*$N$1371</f>
        <v>#REF!</v>
      </c>
      <c r="O1231" s="240">
        <v>3.95E-2</v>
      </c>
      <c r="P1231" s="235" t="s">
        <v>277</v>
      </c>
      <c r="Q1231" s="236" t="s">
        <v>278</v>
      </c>
    </row>
    <row r="1232" spans="2:17" x14ac:dyDescent="0.2">
      <c r="B1232" s="236"/>
      <c r="C1232" s="236" t="s">
        <v>135</v>
      </c>
      <c r="D1232" s="241" t="s">
        <v>753</v>
      </c>
      <c r="E1232" s="236" t="s">
        <v>155</v>
      </c>
      <c r="F1232" s="236" t="s">
        <v>254</v>
      </c>
      <c r="G1232" s="236" t="s">
        <v>706</v>
      </c>
      <c r="H1232" s="236" t="s">
        <v>135</v>
      </c>
      <c r="I1232" s="236" t="s">
        <v>707</v>
      </c>
      <c r="J1232" s="236" t="s">
        <v>707</v>
      </c>
      <c r="K1232" s="236" t="s">
        <v>708</v>
      </c>
      <c r="L1232" s="236" t="s">
        <v>698</v>
      </c>
      <c r="M1232" s="236" t="s">
        <v>138</v>
      </c>
      <c r="N1232" s="247"/>
      <c r="O1232" s="240">
        <v>0</v>
      </c>
      <c r="P1232" s="235" t="s">
        <v>277</v>
      </c>
      <c r="Q1232" s="236" t="s">
        <v>278</v>
      </c>
    </row>
    <row r="1233" spans="2:17" x14ac:dyDescent="0.2">
      <c r="B1233" s="236"/>
      <c r="C1233" s="236" t="s">
        <v>135</v>
      </c>
      <c r="D1233" s="241" t="s">
        <v>754</v>
      </c>
      <c r="E1233" s="236" t="s">
        <v>155</v>
      </c>
      <c r="F1233" s="236" t="s">
        <v>254</v>
      </c>
      <c r="G1233" s="236" t="s">
        <v>706</v>
      </c>
      <c r="H1233" s="236" t="s">
        <v>135</v>
      </c>
      <c r="I1233" s="236" t="s">
        <v>707</v>
      </c>
      <c r="J1233" s="236" t="s">
        <v>707</v>
      </c>
      <c r="K1233" s="236" t="s">
        <v>708</v>
      </c>
      <c r="L1233" s="236" t="s">
        <v>698</v>
      </c>
      <c r="M1233" s="236" t="s">
        <v>138</v>
      </c>
      <c r="N1233" s="247"/>
      <c r="O1233" s="240">
        <v>0</v>
      </c>
      <c r="P1233" s="235" t="s">
        <v>277</v>
      </c>
      <c r="Q1233" s="236" t="s">
        <v>278</v>
      </c>
    </row>
    <row r="1234" spans="2:17" x14ac:dyDescent="0.2">
      <c r="B1234" s="236"/>
      <c r="C1234" s="236" t="s">
        <v>135</v>
      </c>
      <c r="D1234" s="241" t="s">
        <v>755</v>
      </c>
      <c r="E1234" s="236" t="s">
        <v>155</v>
      </c>
      <c r="F1234" s="236" t="s">
        <v>254</v>
      </c>
      <c r="G1234" s="236" t="s">
        <v>706</v>
      </c>
      <c r="H1234" s="236" t="s">
        <v>135</v>
      </c>
      <c r="I1234" s="236" t="s">
        <v>707</v>
      </c>
      <c r="J1234" s="236" t="s">
        <v>707</v>
      </c>
      <c r="K1234" s="236" t="s">
        <v>708</v>
      </c>
      <c r="L1234" s="236" t="s">
        <v>698</v>
      </c>
      <c r="M1234" s="236" t="s">
        <v>138</v>
      </c>
      <c r="N1234" s="247"/>
      <c r="O1234" s="240">
        <v>0</v>
      </c>
      <c r="P1234" s="235" t="s">
        <v>277</v>
      </c>
      <c r="Q1234" s="236" t="s">
        <v>278</v>
      </c>
    </row>
    <row r="1235" spans="2:17" x14ac:dyDescent="0.2">
      <c r="B1235" s="236"/>
      <c r="C1235" s="236" t="s">
        <v>135</v>
      </c>
      <c r="D1235" s="241" t="s">
        <v>756</v>
      </c>
      <c r="E1235" s="236" t="s">
        <v>155</v>
      </c>
      <c r="F1235" s="236" t="s">
        <v>254</v>
      </c>
      <c r="G1235" s="236" t="s">
        <v>706</v>
      </c>
      <c r="H1235" s="236" t="s">
        <v>135</v>
      </c>
      <c r="I1235" s="236" t="s">
        <v>707</v>
      </c>
      <c r="J1235" s="236" t="s">
        <v>707</v>
      </c>
      <c r="K1235" s="236" t="s">
        <v>708</v>
      </c>
      <c r="L1235" s="236" t="s">
        <v>698</v>
      </c>
      <c r="M1235" s="236" t="s">
        <v>138</v>
      </c>
      <c r="N1235" s="247"/>
      <c r="O1235" s="240">
        <v>0</v>
      </c>
      <c r="P1235" s="235" t="s">
        <v>277</v>
      </c>
      <c r="Q1235" s="236" t="s">
        <v>278</v>
      </c>
    </row>
    <row r="1236" spans="2:17" x14ac:dyDescent="0.2">
      <c r="B1236" s="236"/>
      <c r="C1236" s="236" t="s">
        <v>135</v>
      </c>
      <c r="D1236" s="241" t="s">
        <v>757</v>
      </c>
      <c r="E1236" s="236" t="s">
        <v>155</v>
      </c>
      <c r="F1236" s="236" t="s">
        <v>254</v>
      </c>
      <c r="G1236" s="236" t="s">
        <v>706</v>
      </c>
      <c r="H1236" s="236" t="s">
        <v>135</v>
      </c>
      <c r="I1236" s="236" t="s">
        <v>707</v>
      </c>
      <c r="J1236" s="236" t="s">
        <v>707</v>
      </c>
      <c r="K1236" s="236" t="s">
        <v>708</v>
      </c>
      <c r="L1236" s="236" t="s">
        <v>698</v>
      </c>
      <c r="M1236" s="236" t="s">
        <v>138</v>
      </c>
      <c r="N1236" s="247"/>
      <c r="O1236" s="240">
        <v>0</v>
      </c>
      <c r="P1236" s="235" t="s">
        <v>277</v>
      </c>
      <c r="Q1236" s="236" t="s">
        <v>278</v>
      </c>
    </row>
    <row r="1237" spans="2:17" x14ac:dyDescent="0.2">
      <c r="B1237" s="236"/>
      <c r="C1237" s="236" t="s">
        <v>135</v>
      </c>
      <c r="D1237" s="241" t="s">
        <v>758</v>
      </c>
      <c r="E1237" s="236" t="s">
        <v>155</v>
      </c>
      <c r="F1237" s="236" t="s">
        <v>254</v>
      </c>
      <c r="G1237" s="236" t="s">
        <v>706</v>
      </c>
      <c r="H1237" s="236" t="s">
        <v>135</v>
      </c>
      <c r="I1237" s="236" t="s">
        <v>707</v>
      </c>
      <c r="J1237" s="236" t="s">
        <v>707</v>
      </c>
      <c r="K1237" s="236" t="s">
        <v>708</v>
      </c>
      <c r="L1237" s="236" t="s">
        <v>698</v>
      </c>
      <c r="M1237" s="236" t="s">
        <v>138</v>
      </c>
      <c r="N1237" s="247"/>
      <c r="O1237" s="275" t="s">
        <v>765</v>
      </c>
      <c r="P1237" s="235" t="s">
        <v>277</v>
      </c>
      <c r="Q1237" s="236" t="s">
        <v>278</v>
      </c>
    </row>
    <row r="1238" spans="2:17" x14ac:dyDescent="0.2">
      <c r="B1238" s="236">
        <v>189</v>
      </c>
      <c r="C1238" s="236" t="s">
        <v>135</v>
      </c>
      <c r="D1238" s="238" t="s">
        <v>752</v>
      </c>
      <c r="E1238" s="236" t="s">
        <v>155</v>
      </c>
      <c r="F1238" s="236" t="s">
        <v>254</v>
      </c>
      <c r="G1238" s="236" t="s">
        <v>709</v>
      </c>
      <c r="H1238" s="236" t="s">
        <v>135</v>
      </c>
      <c r="I1238" s="236" t="s">
        <v>710</v>
      </c>
      <c r="J1238" s="236" t="s">
        <v>710</v>
      </c>
      <c r="K1238" s="236" t="s">
        <v>697</v>
      </c>
      <c r="L1238" s="236" t="s">
        <v>698</v>
      </c>
      <c r="M1238" s="236" t="s">
        <v>138</v>
      </c>
      <c r="N1238" s="246" t="e">
        <f>O1196*$N$1371</f>
        <v>#REF!</v>
      </c>
      <c r="O1238" s="240">
        <v>0</v>
      </c>
      <c r="P1238" s="235" t="s">
        <v>277</v>
      </c>
      <c r="Q1238" s="236" t="s">
        <v>278</v>
      </c>
    </row>
    <row r="1239" spans="2:17" x14ac:dyDescent="0.2">
      <c r="B1239" s="236"/>
      <c r="C1239" s="236" t="s">
        <v>135</v>
      </c>
      <c r="D1239" s="241" t="s">
        <v>753</v>
      </c>
      <c r="E1239" s="236" t="s">
        <v>155</v>
      </c>
      <c r="F1239" s="236" t="s">
        <v>254</v>
      </c>
      <c r="G1239" s="236" t="s">
        <v>709</v>
      </c>
      <c r="H1239" s="236" t="s">
        <v>135</v>
      </c>
      <c r="I1239" s="236" t="s">
        <v>710</v>
      </c>
      <c r="J1239" s="236" t="s">
        <v>710</v>
      </c>
      <c r="K1239" s="236" t="s">
        <v>697</v>
      </c>
      <c r="L1239" s="236" t="s">
        <v>698</v>
      </c>
      <c r="M1239" s="236" t="s">
        <v>138</v>
      </c>
      <c r="N1239" s="247"/>
      <c r="O1239" s="240">
        <v>0</v>
      </c>
      <c r="P1239" s="235" t="s">
        <v>277</v>
      </c>
      <c r="Q1239" s="236" t="s">
        <v>278</v>
      </c>
    </row>
    <row r="1240" spans="2:17" x14ac:dyDescent="0.2">
      <c r="B1240" s="236"/>
      <c r="C1240" s="236" t="s">
        <v>135</v>
      </c>
      <c r="D1240" s="241" t="s">
        <v>754</v>
      </c>
      <c r="E1240" s="236" t="s">
        <v>155</v>
      </c>
      <c r="F1240" s="236" t="s">
        <v>254</v>
      </c>
      <c r="G1240" s="236" t="s">
        <v>709</v>
      </c>
      <c r="H1240" s="236" t="s">
        <v>135</v>
      </c>
      <c r="I1240" s="236" t="s">
        <v>710</v>
      </c>
      <c r="J1240" s="236" t="s">
        <v>710</v>
      </c>
      <c r="K1240" s="236" t="s">
        <v>697</v>
      </c>
      <c r="L1240" s="236" t="s">
        <v>698</v>
      </c>
      <c r="M1240" s="236" t="s">
        <v>138</v>
      </c>
      <c r="N1240" s="247"/>
      <c r="O1240" s="240">
        <v>0</v>
      </c>
      <c r="P1240" s="235" t="s">
        <v>277</v>
      </c>
      <c r="Q1240" s="236" t="s">
        <v>278</v>
      </c>
    </row>
    <row r="1241" spans="2:17" x14ac:dyDescent="0.2">
      <c r="B1241" s="236"/>
      <c r="C1241" s="236" t="s">
        <v>135</v>
      </c>
      <c r="D1241" s="241" t="s">
        <v>755</v>
      </c>
      <c r="E1241" s="236" t="s">
        <v>155</v>
      </c>
      <c r="F1241" s="236" t="s">
        <v>254</v>
      </c>
      <c r="G1241" s="236" t="s">
        <v>709</v>
      </c>
      <c r="H1241" s="236" t="s">
        <v>135</v>
      </c>
      <c r="I1241" s="236" t="s">
        <v>710</v>
      </c>
      <c r="J1241" s="236" t="s">
        <v>710</v>
      </c>
      <c r="K1241" s="236" t="s">
        <v>697</v>
      </c>
      <c r="L1241" s="236" t="s">
        <v>698</v>
      </c>
      <c r="M1241" s="236" t="s">
        <v>138</v>
      </c>
      <c r="N1241" s="247"/>
      <c r="O1241" s="240">
        <v>0</v>
      </c>
      <c r="P1241" s="235" t="s">
        <v>277</v>
      </c>
      <c r="Q1241" s="236" t="s">
        <v>278</v>
      </c>
    </row>
    <row r="1242" spans="2:17" x14ac:dyDescent="0.2">
      <c r="B1242" s="236"/>
      <c r="C1242" s="236" t="s">
        <v>135</v>
      </c>
      <c r="D1242" s="241" t="s">
        <v>756</v>
      </c>
      <c r="E1242" s="236" t="s">
        <v>155</v>
      </c>
      <c r="F1242" s="236" t="s">
        <v>254</v>
      </c>
      <c r="G1242" s="236" t="s">
        <v>709</v>
      </c>
      <c r="H1242" s="236" t="s">
        <v>135</v>
      </c>
      <c r="I1242" s="236" t="s">
        <v>710</v>
      </c>
      <c r="J1242" s="236" t="s">
        <v>710</v>
      </c>
      <c r="K1242" s="236" t="s">
        <v>697</v>
      </c>
      <c r="L1242" s="236" t="s">
        <v>698</v>
      </c>
      <c r="M1242" s="236" t="s">
        <v>138</v>
      </c>
      <c r="N1242" s="247"/>
      <c r="O1242" s="240">
        <v>0</v>
      </c>
      <c r="P1242" s="235" t="s">
        <v>277</v>
      </c>
      <c r="Q1242" s="236" t="s">
        <v>278</v>
      </c>
    </row>
    <row r="1243" spans="2:17" x14ac:dyDescent="0.2">
      <c r="B1243" s="236"/>
      <c r="C1243" s="236" t="s">
        <v>135</v>
      </c>
      <c r="D1243" s="241" t="s">
        <v>757</v>
      </c>
      <c r="E1243" s="236" t="s">
        <v>155</v>
      </c>
      <c r="F1243" s="236" t="s">
        <v>254</v>
      </c>
      <c r="G1243" s="236" t="s">
        <v>709</v>
      </c>
      <c r="H1243" s="236" t="s">
        <v>135</v>
      </c>
      <c r="I1243" s="236" t="s">
        <v>710</v>
      </c>
      <c r="J1243" s="236" t="s">
        <v>710</v>
      </c>
      <c r="K1243" s="236" t="s">
        <v>697</v>
      </c>
      <c r="L1243" s="236" t="s">
        <v>698</v>
      </c>
      <c r="M1243" s="236" t="s">
        <v>138</v>
      </c>
      <c r="N1243" s="247"/>
      <c r="O1243" s="240">
        <v>8.0500000000000002E-2</v>
      </c>
      <c r="P1243" s="235" t="s">
        <v>277</v>
      </c>
      <c r="Q1243" s="236" t="s">
        <v>278</v>
      </c>
    </row>
    <row r="1244" spans="2:17" x14ac:dyDescent="0.2">
      <c r="B1244" s="236"/>
      <c r="C1244" s="236" t="s">
        <v>135</v>
      </c>
      <c r="D1244" s="241" t="s">
        <v>758</v>
      </c>
      <c r="E1244" s="236" t="s">
        <v>155</v>
      </c>
      <c r="F1244" s="236" t="s">
        <v>254</v>
      </c>
      <c r="G1244" s="236" t="s">
        <v>709</v>
      </c>
      <c r="H1244" s="236" t="s">
        <v>135</v>
      </c>
      <c r="I1244" s="236" t="s">
        <v>710</v>
      </c>
      <c r="J1244" s="236" t="s">
        <v>710</v>
      </c>
      <c r="K1244" s="236" t="s">
        <v>697</v>
      </c>
      <c r="L1244" s="236" t="s">
        <v>698</v>
      </c>
      <c r="M1244" s="236" t="s">
        <v>138</v>
      </c>
      <c r="N1244" s="247"/>
      <c r="O1244" s="275" t="s">
        <v>765</v>
      </c>
      <c r="P1244" s="235" t="s">
        <v>277</v>
      </c>
      <c r="Q1244" s="236" t="s">
        <v>278</v>
      </c>
    </row>
    <row r="1245" spans="2:17" x14ac:dyDescent="0.2">
      <c r="B1245" s="236">
        <v>190</v>
      </c>
      <c r="C1245" s="236" t="s">
        <v>135</v>
      </c>
      <c r="D1245" s="238" t="s">
        <v>752</v>
      </c>
      <c r="E1245" s="236" t="s">
        <v>155</v>
      </c>
      <c r="F1245" s="236" t="s">
        <v>254</v>
      </c>
      <c r="G1245" s="236" t="s">
        <v>711</v>
      </c>
      <c r="H1245" s="236" t="s">
        <v>135</v>
      </c>
      <c r="I1245" s="236" t="s">
        <v>712</v>
      </c>
      <c r="J1245" s="236" t="s">
        <v>712</v>
      </c>
      <c r="K1245" s="236" t="s">
        <v>713</v>
      </c>
      <c r="L1245" s="236" t="s">
        <v>698</v>
      </c>
      <c r="M1245" s="236" t="s">
        <v>138</v>
      </c>
      <c r="N1245" s="246" t="e">
        <f>#REF!*$N$1371</f>
        <v>#REF!</v>
      </c>
      <c r="O1245" s="240">
        <v>0</v>
      </c>
      <c r="P1245" s="235" t="s">
        <v>277</v>
      </c>
      <c r="Q1245" s="236" t="s">
        <v>278</v>
      </c>
    </row>
    <row r="1246" spans="2:17" x14ac:dyDescent="0.2">
      <c r="B1246" s="236"/>
      <c r="C1246" s="236" t="s">
        <v>135</v>
      </c>
      <c r="D1246" s="241" t="s">
        <v>753</v>
      </c>
      <c r="E1246" s="236" t="s">
        <v>155</v>
      </c>
      <c r="F1246" s="236" t="s">
        <v>254</v>
      </c>
      <c r="G1246" s="236" t="s">
        <v>711</v>
      </c>
      <c r="H1246" s="236" t="s">
        <v>135</v>
      </c>
      <c r="I1246" s="236" t="s">
        <v>712</v>
      </c>
      <c r="J1246" s="236" t="s">
        <v>712</v>
      </c>
      <c r="K1246" s="236" t="s">
        <v>713</v>
      </c>
      <c r="L1246" s="236" t="s">
        <v>698</v>
      </c>
      <c r="M1246" s="236" t="s">
        <v>138</v>
      </c>
      <c r="N1246" s="247"/>
      <c r="O1246" s="240">
        <v>0</v>
      </c>
      <c r="P1246" s="235" t="s">
        <v>277</v>
      </c>
      <c r="Q1246" s="236" t="s">
        <v>278</v>
      </c>
    </row>
    <row r="1247" spans="2:17" x14ac:dyDescent="0.2">
      <c r="B1247" s="236"/>
      <c r="C1247" s="236" t="s">
        <v>135</v>
      </c>
      <c r="D1247" s="241" t="s">
        <v>754</v>
      </c>
      <c r="E1247" s="236" t="s">
        <v>155</v>
      </c>
      <c r="F1247" s="236" t="s">
        <v>254</v>
      </c>
      <c r="G1247" s="236" t="s">
        <v>711</v>
      </c>
      <c r="H1247" s="236" t="s">
        <v>135</v>
      </c>
      <c r="I1247" s="236" t="s">
        <v>712</v>
      </c>
      <c r="J1247" s="236" t="s">
        <v>712</v>
      </c>
      <c r="K1247" s="236" t="s">
        <v>713</v>
      </c>
      <c r="L1247" s="236" t="s">
        <v>698</v>
      </c>
      <c r="M1247" s="236" t="s">
        <v>138</v>
      </c>
      <c r="N1247" s="247"/>
      <c r="O1247" s="240">
        <v>9.2999999999999992E-3</v>
      </c>
      <c r="P1247" s="235" t="s">
        <v>277</v>
      </c>
      <c r="Q1247" s="236" t="s">
        <v>278</v>
      </c>
    </row>
    <row r="1248" spans="2:17" x14ac:dyDescent="0.2">
      <c r="B1248" s="236"/>
      <c r="C1248" s="236" t="s">
        <v>135</v>
      </c>
      <c r="D1248" s="241" t="s">
        <v>755</v>
      </c>
      <c r="E1248" s="236" t="s">
        <v>155</v>
      </c>
      <c r="F1248" s="236" t="s">
        <v>254</v>
      </c>
      <c r="G1248" s="236" t="s">
        <v>711</v>
      </c>
      <c r="H1248" s="236" t="s">
        <v>135</v>
      </c>
      <c r="I1248" s="236" t="s">
        <v>712</v>
      </c>
      <c r="J1248" s="236" t="s">
        <v>712</v>
      </c>
      <c r="K1248" s="236" t="s">
        <v>713</v>
      </c>
      <c r="L1248" s="236" t="s">
        <v>698</v>
      </c>
      <c r="M1248" s="236" t="s">
        <v>138</v>
      </c>
      <c r="N1248" s="247"/>
      <c r="O1248" s="240">
        <v>0</v>
      </c>
      <c r="P1248" s="235" t="s">
        <v>277</v>
      </c>
      <c r="Q1248" s="236" t="s">
        <v>278</v>
      </c>
    </row>
    <row r="1249" spans="2:17" x14ac:dyDescent="0.2">
      <c r="B1249" s="236"/>
      <c r="C1249" s="236" t="s">
        <v>135</v>
      </c>
      <c r="D1249" s="241" t="s">
        <v>756</v>
      </c>
      <c r="E1249" s="236" t="s">
        <v>155</v>
      </c>
      <c r="F1249" s="236" t="s">
        <v>254</v>
      </c>
      <c r="G1249" s="236" t="s">
        <v>711</v>
      </c>
      <c r="H1249" s="236" t="s">
        <v>135</v>
      </c>
      <c r="I1249" s="236" t="s">
        <v>712</v>
      </c>
      <c r="J1249" s="236" t="s">
        <v>712</v>
      </c>
      <c r="K1249" s="236" t="s">
        <v>713</v>
      </c>
      <c r="L1249" s="236" t="s">
        <v>698</v>
      </c>
      <c r="M1249" s="236" t="s">
        <v>138</v>
      </c>
      <c r="N1249" s="247"/>
      <c r="O1249" s="240">
        <v>0</v>
      </c>
      <c r="P1249" s="235" t="s">
        <v>277</v>
      </c>
      <c r="Q1249" s="236" t="s">
        <v>278</v>
      </c>
    </row>
    <row r="1250" spans="2:17" x14ac:dyDescent="0.2">
      <c r="B1250" s="236"/>
      <c r="C1250" s="236" t="s">
        <v>135</v>
      </c>
      <c r="D1250" s="241" t="s">
        <v>757</v>
      </c>
      <c r="E1250" s="236" t="s">
        <v>155</v>
      </c>
      <c r="F1250" s="236" t="s">
        <v>254</v>
      </c>
      <c r="G1250" s="236" t="s">
        <v>711</v>
      </c>
      <c r="H1250" s="236" t="s">
        <v>135</v>
      </c>
      <c r="I1250" s="236" t="s">
        <v>712</v>
      </c>
      <c r="J1250" s="236" t="s">
        <v>712</v>
      </c>
      <c r="K1250" s="236" t="s">
        <v>713</v>
      </c>
      <c r="L1250" s="236" t="s">
        <v>698</v>
      </c>
      <c r="M1250" s="236" t="s">
        <v>138</v>
      </c>
      <c r="N1250" s="247"/>
      <c r="O1250" s="240">
        <v>0</v>
      </c>
      <c r="P1250" s="235" t="s">
        <v>277</v>
      </c>
      <c r="Q1250" s="236" t="s">
        <v>278</v>
      </c>
    </row>
    <row r="1251" spans="2:17" x14ac:dyDescent="0.2">
      <c r="B1251" s="236"/>
      <c r="C1251" s="236" t="s">
        <v>135</v>
      </c>
      <c r="D1251" s="241" t="s">
        <v>758</v>
      </c>
      <c r="E1251" s="236" t="s">
        <v>155</v>
      </c>
      <c r="F1251" s="236" t="s">
        <v>254</v>
      </c>
      <c r="G1251" s="236" t="s">
        <v>711</v>
      </c>
      <c r="H1251" s="236" t="s">
        <v>135</v>
      </c>
      <c r="I1251" s="236" t="s">
        <v>712</v>
      </c>
      <c r="J1251" s="236" t="s">
        <v>712</v>
      </c>
      <c r="K1251" s="236" t="s">
        <v>713</v>
      </c>
      <c r="L1251" s="236" t="s">
        <v>698</v>
      </c>
      <c r="M1251" s="236" t="s">
        <v>138</v>
      </c>
      <c r="N1251" s="247"/>
      <c r="O1251" s="275" t="s">
        <v>765</v>
      </c>
      <c r="P1251" s="235" t="s">
        <v>277</v>
      </c>
      <c r="Q1251" s="236" t="s">
        <v>278</v>
      </c>
    </row>
    <row r="1252" spans="2:17" x14ac:dyDescent="0.2">
      <c r="B1252" s="236">
        <v>191</v>
      </c>
      <c r="C1252" s="236" t="s">
        <v>135</v>
      </c>
      <c r="D1252" s="238" t="s">
        <v>752</v>
      </c>
      <c r="E1252" s="236" t="s">
        <v>155</v>
      </c>
      <c r="F1252" s="236" t="s">
        <v>254</v>
      </c>
      <c r="G1252" s="236" t="s">
        <v>714</v>
      </c>
      <c r="H1252" s="236" t="s">
        <v>135</v>
      </c>
      <c r="I1252" s="236" t="s">
        <v>715</v>
      </c>
      <c r="J1252" s="236" t="s">
        <v>715</v>
      </c>
      <c r="K1252" s="236" t="s">
        <v>716</v>
      </c>
      <c r="L1252" s="236" t="s">
        <v>698</v>
      </c>
      <c r="M1252" s="236" t="s">
        <v>138</v>
      </c>
      <c r="N1252" s="246" t="e">
        <f>O1209*$N$1371</f>
        <v>#VALUE!</v>
      </c>
      <c r="O1252" s="240">
        <v>0</v>
      </c>
      <c r="P1252" s="235" t="s">
        <v>277</v>
      </c>
      <c r="Q1252" s="236" t="s">
        <v>278</v>
      </c>
    </row>
    <row r="1253" spans="2:17" x14ac:dyDescent="0.2">
      <c r="B1253" s="236"/>
      <c r="C1253" s="236" t="s">
        <v>135</v>
      </c>
      <c r="D1253" s="241" t="s">
        <v>753</v>
      </c>
      <c r="E1253" s="236" t="s">
        <v>155</v>
      </c>
      <c r="F1253" s="236" t="s">
        <v>254</v>
      </c>
      <c r="G1253" s="236" t="s">
        <v>714</v>
      </c>
      <c r="H1253" s="236" t="s">
        <v>135</v>
      </c>
      <c r="I1253" s="236" t="s">
        <v>715</v>
      </c>
      <c r="J1253" s="236" t="s">
        <v>715</v>
      </c>
      <c r="K1253" s="236" t="s">
        <v>716</v>
      </c>
      <c r="L1253" s="236" t="s">
        <v>698</v>
      </c>
      <c r="M1253" s="236" t="s">
        <v>138</v>
      </c>
      <c r="N1253" s="247"/>
      <c r="O1253" s="240">
        <v>0</v>
      </c>
      <c r="P1253" s="235" t="s">
        <v>277</v>
      </c>
      <c r="Q1253" s="236" t="s">
        <v>278</v>
      </c>
    </row>
    <row r="1254" spans="2:17" x14ac:dyDescent="0.2">
      <c r="B1254" s="236"/>
      <c r="C1254" s="236" t="s">
        <v>135</v>
      </c>
      <c r="D1254" s="241" t="s">
        <v>754</v>
      </c>
      <c r="E1254" s="236" t="s">
        <v>155</v>
      </c>
      <c r="F1254" s="236" t="s">
        <v>254</v>
      </c>
      <c r="G1254" s="236" t="s">
        <v>714</v>
      </c>
      <c r="H1254" s="236" t="s">
        <v>135</v>
      </c>
      <c r="I1254" s="236" t="s">
        <v>715</v>
      </c>
      <c r="J1254" s="236" t="s">
        <v>715</v>
      </c>
      <c r="K1254" s="236" t="s">
        <v>716</v>
      </c>
      <c r="L1254" s="236" t="s">
        <v>698</v>
      </c>
      <c r="M1254" s="236" t="s">
        <v>138</v>
      </c>
      <c r="N1254" s="247"/>
      <c r="O1254" s="240">
        <v>0</v>
      </c>
      <c r="P1254" s="235" t="s">
        <v>277</v>
      </c>
      <c r="Q1254" s="236" t="s">
        <v>278</v>
      </c>
    </row>
    <row r="1255" spans="2:17" x14ac:dyDescent="0.2">
      <c r="B1255" s="236"/>
      <c r="C1255" s="236" t="s">
        <v>135</v>
      </c>
      <c r="D1255" s="241" t="s">
        <v>755</v>
      </c>
      <c r="E1255" s="236" t="s">
        <v>155</v>
      </c>
      <c r="F1255" s="236" t="s">
        <v>254</v>
      </c>
      <c r="G1255" s="236" t="s">
        <v>714</v>
      </c>
      <c r="H1255" s="236" t="s">
        <v>135</v>
      </c>
      <c r="I1255" s="236" t="s">
        <v>715</v>
      </c>
      <c r="J1255" s="236" t="s">
        <v>715</v>
      </c>
      <c r="K1255" s="236" t="s">
        <v>716</v>
      </c>
      <c r="L1255" s="236" t="s">
        <v>698</v>
      </c>
      <c r="M1255" s="236" t="s">
        <v>138</v>
      </c>
      <c r="N1255" s="247"/>
      <c r="O1255" s="240">
        <v>0</v>
      </c>
      <c r="P1255" s="235" t="s">
        <v>277</v>
      </c>
      <c r="Q1255" s="236" t="s">
        <v>278</v>
      </c>
    </row>
    <row r="1256" spans="2:17" x14ac:dyDescent="0.2">
      <c r="B1256" s="236"/>
      <c r="C1256" s="236" t="s">
        <v>135</v>
      </c>
      <c r="D1256" s="241" t="s">
        <v>756</v>
      </c>
      <c r="E1256" s="236" t="s">
        <v>155</v>
      </c>
      <c r="F1256" s="236" t="s">
        <v>254</v>
      </c>
      <c r="G1256" s="236" t="s">
        <v>714</v>
      </c>
      <c r="H1256" s="236" t="s">
        <v>135</v>
      </c>
      <c r="I1256" s="236" t="s">
        <v>715</v>
      </c>
      <c r="J1256" s="236" t="s">
        <v>715</v>
      </c>
      <c r="K1256" s="236" t="s">
        <v>716</v>
      </c>
      <c r="L1256" s="236" t="s">
        <v>698</v>
      </c>
      <c r="M1256" s="236" t="s">
        <v>138</v>
      </c>
      <c r="N1256" s="247"/>
      <c r="O1256" s="240">
        <v>1.38E-2</v>
      </c>
      <c r="P1256" s="235" t="s">
        <v>277</v>
      </c>
      <c r="Q1256" s="236" t="s">
        <v>278</v>
      </c>
    </row>
    <row r="1257" spans="2:17" x14ac:dyDescent="0.2">
      <c r="B1257" s="236"/>
      <c r="C1257" s="236" t="s">
        <v>135</v>
      </c>
      <c r="D1257" s="241" t="s">
        <v>757</v>
      </c>
      <c r="E1257" s="236" t="s">
        <v>155</v>
      </c>
      <c r="F1257" s="236" t="s">
        <v>254</v>
      </c>
      <c r="G1257" s="236" t="s">
        <v>714</v>
      </c>
      <c r="H1257" s="236" t="s">
        <v>135</v>
      </c>
      <c r="I1257" s="236" t="s">
        <v>715</v>
      </c>
      <c r="J1257" s="236" t="s">
        <v>715</v>
      </c>
      <c r="K1257" s="236" t="s">
        <v>716</v>
      </c>
      <c r="L1257" s="236" t="s">
        <v>698</v>
      </c>
      <c r="M1257" s="236" t="s">
        <v>138</v>
      </c>
      <c r="N1257" s="247"/>
      <c r="O1257" s="240">
        <v>0</v>
      </c>
      <c r="P1257" s="235" t="s">
        <v>277</v>
      </c>
      <c r="Q1257" s="236" t="s">
        <v>278</v>
      </c>
    </row>
    <row r="1258" spans="2:17" x14ac:dyDescent="0.2">
      <c r="B1258" s="236"/>
      <c r="C1258" s="236" t="s">
        <v>135</v>
      </c>
      <c r="D1258" s="241" t="s">
        <v>758</v>
      </c>
      <c r="E1258" s="236" t="s">
        <v>155</v>
      </c>
      <c r="F1258" s="236" t="s">
        <v>254</v>
      </c>
      <c r="G1258" s="236" t="s">
        <v>714</v>
      </c>
      <c r="H1258" s="236" t="s">
        <v>135</v>
      </c>
      <c r="I1258" s="236" t="s">
        <v>715</v>
      </c>
      <c r="J1258" s="236" t="s">
        <v>715</v>
      </c>
      <c r="K1258" s="236" t="s">
        <v>716</v>
      </c>
      <c r="L1258" s="236" t="s">
        <v>698</v>
      </c>
      <c r="M1258" s="236" t="s">
        <v>138</v>
      </c>
      <c r="N1258" s="247"/>
      <c r="O1258" s="275" t="s">
        <v>765</v>
      </c>
      <c r="P1258" s="235" t="s">
        <v>277</v>
      </c>
      <c r="Q1258" s="236" t="s">
        <v>278</v>
      </c>
    </row>
    <row r="1259" spans="2:17" x14ac:dyDescent="0.2">
      <c r="B1259" s="236">
        <v>192</v>
      </c>
      <c r="C1259" s="236" t="s">
        <v>135</v>
      </c>
      <c r="D1259" s="238" t="s">
        <v>752</v>
      </c>
      <c r="E1259" s="236" t="s">
        <v>155</v>
      </c>
      <c r="F1259" s="236" t="s">
        <v>254</v>
      </c>
      <c r="G1259" s="236" t="s">
        <v>714</v>
      </c>
      <c r="H1259" s="236" t="s">
        <v>135</v>
      </c>
      <c r="I1259" s="236" t="s">
        <v>717</v>
      </c>
      <c r="J1259" s="236" t="s">
        <v>717</v>
      </c>
      <c r="K1259" s="236" t="s">
        <v>718</v>
      </c>
      <c r="L1259" s="236" t="s">
        <v>698</v>
      </c>
      <c r="M1259" s="236" t="s">
        <v>138</v>
      </c>
      <c r="N1259" s="246" t="e">
        <f>O1215*$N$1371</f>
        <v>#REF!</v>
      </c>
      <c r="O1259" s="240">
        <v>2.7400000000000001E-2</v>
      </c>
      <c r="P1259" s="235" t="s">
        <v>277</v>
      </c>
      <c r="Q1259" s="236" t="s">
        <v>278</v>
      </c>
    </row>
    <row r="1260" spans="2:17" x14ac:dyDescent="0.2">
      <c r="B1260" s="236"/>
      <c r="C1260" s="236" t="s">
        <v>135</v>
      </c>
      <c r="D1260" s="241" t="s">
        <v>753</v>
      </c>
      <c r="E1260" s="236" t="s">
        <v>155</v>
      </c>
      <c r="F1260" s="236" t="s">
        <v>254</v>
      </c>
      <c r="G1260" s="236" t="s">
        <v>714</v>
      </c>
      <c r="H1260" s="236" t="s">
        <v>135</v>
      </c>
      <c r="I1260" s="236" t="s">
        <v>717</v>
      </c>
      <c r="J1260" s="236" t="s">
        <v>717</v>
      </c>
      <c r="K1260" s="236" t="s">
        <v>718</v>
      </c>
      <c r="L1260" s="236" t="s">
        <v>698</v>
      </c>
      <c r="M1260" s="236" t="s">
        <v>138</v>
      </c>
      <c r="N1260" s="247"/>
      <c r="O1260" s="240">
        <v>0</v>
      </c>
      <c r="P1260" s="235" t="s">
        <v>277</v>
      </c>
      <c r="Q1260" s="236" t="s">
        <v>278</v>
      </c>
    </row>
    <row r="1261" spans="2:17" x14ac:dyDescent="0.2">
      <c r="B1261" s="236"/>
      <c r="C1261" s="236" t="s">
        <v>135</v>
      </c>
      <c r="D1261" s="241" t="s">
        <v>754</v>
      </c>
      <c r="E1261" s="236" t="s">
        <v>155</v>
      </c>
      <c r="F1261" s="236" t="s">
        <v>254</v>
      </c>
      <c r="G1261" s="236" t="s">
        <v>714</v>
      </c>
      <c r="H1261" s="236" t="s">
        <v>135</v>
      </c>
      <c r="I1261" s="236" t="s">
        <v>717</v>
      </c>
      <c r="J1261" s="236" t="s">
        <v>717</v>
      </c>
      <c r="K1261" s="236" t="s">
        <v>718</v>
      </c>
      <c r="L1261" s="236" t="s">
        <v>698</v>
      </c>
      <c r="M1261" s="236" t="s">
        <v>138</v>
      </c>
      <c r="N1261" s="247"/>
      <c r="O1261" s="240">
        <v>0</v>
      </c>
      <c r="P1261" s="235" t="s">
        <v>277</v>
      </c>
      <c r="Q1261" s="236" t="s">
        <v>278</v>
      </c>
    </row>
    <row r="1262" spans="2:17" x14ac:dyDescent="0.2">
      <c r="B1262" s="236"/>
      <c r="C1262" s="236" t="s">
        <v>135</v>
      </c>
      <c r="D1262" s="241" t="s">
        <v>755</v>
      </c>
      <c r="E1262" s="236" t="s">
        <v>155</v>
      </c>
      <c r="F1262" s="236" t="s">
        <v>254</v>
      </c>
      <c r="G1262" s="236" t="s">
        <v>714</v>
      </c>
      <c r="H1262" s="236" t="s">
        <v>135</v>
      </c>
      <c r="I1262" s="236" t="s">
        <v>717</v>
      </c>
      <c r="J1262" s="236" t="s">
        <v>717</v>
      </c>
      <c r="K1262" s="236" t="s">
        <v>718</v>
      </c>
      <c r="L1262" s="236" t="s">
        <v>698</v>
      </c>
      <c r="M1262" s="236" t="s">
        <v>138</v>
      </c>
      <c r="N1262" s="247"/>
      <c r="O1262" s="240">
        <v>0</v>
      </c>
      <c r="P1262" s="235" t="s">
        <v>277</v>
      </c>
      <c r="Q1262" s="236" t="s">
        <v>278</v>
      </c>
    </row>
    <row r="1263" spans="2:17" x14ac:dyDescent="0.2">
      <c r="B1263" s="236"/>
      <c r="C1263" s="236" t="s">
        <v>135</v>
      </c>
      <c r="D1263" s="241" t="s">
        <v>756</v>
      </c>
      <c r="E1263" s="236" t="s">
        <v>155</v>
      </c>
      <c r="F1263" s="236" t="s">
        <v>254</v>
      </c>
      <c r="G1263" s="236" t="s">
        <v>714</v>
      </c>
      <c r="H1263" s="236" t="s">
        <v>135</v>
      </c>
      <c r="I1263" s="236" t="s">
        <v>717</v>
      </c>
      <c r="J1263" s="236" t="s">
        <v>717</v>
      </c>
      <c r="K1263" s="236" t="s">
        <v>718</v>
      </c>
      <c r="L1263" s="236" t="s">
        <v>698</v>
      </c>
      <c r="M1263" s="236" t="s">
        <v>138</v>
      </c>
      <c r="N1263" s="247"/>
      <c r="O1263" s="240">
        <v>6.7999999999999996E-3</v>
      </c>
      <c r="P1263" s="235" t="s">
        <v>277</v>
      </c>
      <c r="Q1263" s="236" t="s">
        <v>278</v>
      </c>
    </row>
    <row r="1264" spans="2:17" x14ac:dyDescent="0.2">
      <c r="B1264" s="236"/>
      <c r="C1264" s="236" t="s">
        <v>135</v>
      </c>
      <c r="D1264" s="241" t="s">
        <v>757</v>
      </c>
      <c r="E1264" s="236" t="s">
        <v>155</v>
      </c>
      <c r="F1264" s="236" t="s">
        <v>254</v>
      </c>
      <c r="G1264" s="236" t="s">
        <v>714</v>
      </c>
      <c r="H1264" s="236" t="s">
        <v>135</v>
      </c>
      <c r="I1264" s="236" t="s">
        <v>717</v>
      </c>
      <c r="J1264" s="236" t="s">
        <v>717</v>
      </c>
      <c r="K1264" s="236" t="s">
        <v>718</v>
      </c>
      <c r="L1264" s="236" t="s">
        <v>698</v>
      </c>
      <c r="M1264" s="236" t="s">
        <v>138</v>
      </c>
      <c r="N1264" s="247"/>
      <c r="O1264" s="240">
        <v>0.76629999999999998</v>
      </c>
      <c r="P1264" s="235" t="s">
        <v>277</v>
      </c>
      <c r="Q1264" s="236" t="s">
        <v>278</v>
      </c>
    </row>
    <row r="1265" spans="2:17" x14ac:dyDescent="0.2">
      <c r="B1265" s="236"/>
      <c r="C1265" s="236" t="s">
        <v>135</v>
      </c>
      <c r="D1265" s="241" t="s">
        <v>758</v>
      </c>
      <c r="E1265" s="236" t="s">
        <v>155</v>
      </c>
      <c r="F1265" s="236" t="s">
        <v>254</v>
      </c>
      <c r="G1265" s="236" t="s">
        <v>714</v>
      </c>
      <c r="H1265" s="236" t="s">
        <v>135</v>
      </c>
      <c r="I1265" s="236" t="s">
        <v>717</v>
      </c>
      <c r="J1265" s="236" t="s">
        <v>717</v>
      </c>
      <c r="K1265" s="236" t="s">
        <v>718</v>
      </c>
      <c r="L1265" s="236" t="s">
        <v>698</v>
      </c>
      <c r="M1265" s="236" t="s">
        <v>138</v>
      </c>
      <c r="N1265" s="247"/>
      <c r="O1265" s="275" t="s">
        <v>765</v>
      </c>
      <c r="P1265" s="235" t="s">
        <v>277</v>
      </c>
      <c r="Q1265" s="236" t="s">
        <v>278</v>
      </c>
    </row>
    <row r="1266" spans="2:17" x14ac:dyDescent="0.2">
      <c r="B1266" s="236">
        <v>193</v>
      </c>
      <c r="C1266" s="236" t="s">
        <v>135</v>
      </c>
      <c r="D1266" s="238" t="s">
        <v>752</v>
      </c>
      <c r="E1266" s="236" t="s">
        <v>155</v>
      </c>
      <c r="F1266" s="236" t="s">
        <v>254</v>
      </c>
      <c r="G1266" s="236" t="s">
        <v>719</v>
      </c>
      <c r="H1266" s="236" t="s">
        <v>468</v>
      </c>
      <c r="I1266" s="236" t="s">
        <v>720</v>
      </c>
      <c r="J1266" s="236" t="s">
        <v>720</v>
      </c>
      <c r="K1266" s="236" t="s">
        <v>721</v>
      </c>
      <c r="L1266" s="236" t="s">
        <v>698</v>
      </c>
      <c r="M1266" s="236" t="s">
        <v>138</v>
      </c>
      <c r="N1266" s="246" t="e">
        <f>O1228*$N$1371</f>
        <v>#REF!</v>
      </c>
      <c r="O1266" s="240">
        <v>5.7999999999999996E-3</v>
      </c>
      <c r="P1266" s="235" t="s">
        <v>277</v>
      </c>
      <c r="Q1266" s="236" t="s">
        <v>278</v>
      </c>
    </row>
    <row r="1267" spans="2:17" x14ac:dyDescent="0.2">
      <c r="B1267" s="236"/>
      <c r="C1267" s="236" t="s">
        <v>135</v>
      </c>
      <c r="D1267" s="241" t="s">
        <v>753</v>
      </c>
      <c r="E1267" s="236" t="s">
        <v>155</v>
      </c>
      <c r="F1267" s="236" t="s">
        <v>254</v>
      </c>
      <c r="G1267" s="236" t="s">
        <v>719</v>
      </c>
      <c r="H1267" s="236" t="s">
        <v>468</v>
      </c>
      <c r="I1267" s="236" t="s">
        <v>720</v>
      </c>
      <c r="J1267" s="236" t="s">
        <v>720</v>
      </c>
      <c r="K1267" s="236" t="s">
        <v>721</v>
      </c>
      <c r="L1267" s="236" t="s">
        <v>698</v>
      </c>
      <c r="M1267" s="236" t="s">
        <v>138</v>
      </c>
      <c r="N1267" s="247"/>
      <c r="O1267" s="240">
        <v>0</v>
      </c>
      <c r="P1267" s="235" t="s">
        <v>277</v>
      </c>
      <c r="Q1267" s="236" t="s">
        <v>278</v>
      </c>
    </row>
    <row r="1268" spans="2:17" x14ac:dyDescent="0.2">
      <c r="B1268" s="236"/>
      <c r="C1268" s="236" t="s">
        <v>135</v>
      </c>
      <c r="D1268" s="241" t="s">
        <v>754</v>
      </c>
      <c r="E1268" s="236" t="s">
        <v>155</v>
      </c>
      <c r="F1268" s="236" t="s">
        <v>254</v>
      </c>
      <c r="G1268" s="236" t="s">
        <v>719</v>
      </c>
      <c r="H1268" s="236" t="s">
        <v>468</v>
      </c>
      <c r="I1268" s="236" t="s">
        <v>720</v>
      </c>
      <c r="J1268" s="236" t="s">
        <v>720</v>
      </c>
      <c r="K1268" s="236" t="s">
        <v>721</v>
      </c>
      <c r="L1268" s="236" t="s">
        <v>698</v>
      </c>
      <c r="M1268" s="236" t="s">
        <v>138</v>
      </c>
      <c r="N1268" s="247"/>
      <c r="O1268" s="240">
        <v>0</v>
      </c>
      <c r="P1268" s="235" t="s">
        <v>277</v>
      </c>
      <c r="Q1268" s="236" t="s">
        <v>278</v>
      </c>
    </row>
    <row r="1269" spans="2:17" x14ac:dyDescent="0.2">
      <c r="B1269" s="236"/>
      <c r="C1269" s="236" t="s">
        <v>135</v>
      </c>
      <c r="D1269" s="241" t="s">
        <v>755</v>
      </c>
      <c r="E1269" s="236" t="s">
        <v>155</v>
      </c>
      <c r="F1269" s="236" t="s">
        <v>254</v>
      </c>
      <c r="G1269" s="236" t="s">
        <v>719</v>
      </c>
      <c r="H1269" s="236" t="s">
        <v>468</v>
      </c>
      <c r="I1269" s="236" t="s">
        <v>720</v>
      </c>
      <c r="J1269" s="236" t="s">
        <v>720</v>
      </c>
      <c r="K1269" s="236" t="s">
        <v>721</v>
      </c>
      <c r="L1269" s="236" t="s">
        <v>698</v>
      </c>
      <c r="M1269" s="236" t="s">
        <v>138</v>
      </c>
      <c r="N1269" s="247"/>
      <c r="O1269" s="240">
        <v>0</v>
      </c>
      <c r="P1269" s="235" t="s">
        <v>277</v>
      </c>
      <c r="Q1269" s="236" t="s">
        <v>278</v>
      </c>
    </row>
    <row r="1270" spans="2:17" x14ac:dyDescent="0.2">
      <c r="B1270" s="236"/>
      <c r="C1270" s="236" t="s">
        <v>135</v>
      </c>
      <c r="D1270" s="241" t="s">
        <v>756</v>
      </c>
      <c r="E1270" s="236" t="s">
        <v>155</v>
      </c>
      <c r="F1270" s="236" t="s">
        <v>254</v>
      </c>
      <c r="G1270" s="236" t="s">
        <v>719</v>
      </c>
      <c r="H1270" s="236" t="s">
        <v>468</v>
      </c>
      <c r="I1270" s="236" t="s">
        <v>720</v>
      </c>
      <c r="J1270" s="236" t="s">
        <v>720</v>
      </c>
      <c r="K1270" s="236" t="s">
        <v>721</v>
      </c>
      <c r="L1270" s="236" t="s">
        <v>698</v>
      </c>
      <c r="M1270" s="236" t="s">
        <v>138</v>
      </c>
      <c r="N1270" s="247"/>
      <c r="O1270" s="240">
        <v>0</v>
      </c>
      <c r="P1270" s="235" t="s">
        <v>277</v>
      </c>
      <c r="Q1270" s="236" t="s">
        <v>278</v>
      </c>
    </row>
    <row r="1271" spans="2:17" x14ac:dyDescent="0.2">
      <c r="B1271" s="236"/>
      <c r="C1271" s="236" t="s">
        <v>135</v>
      </c>
      <c r="D1271" s="241" t="s">
        <v>757</v>
      </c>
      <c r="E1271" s="236" t="s">
        <v>155</v>
      </c>
      <c r="F1271" s="236" t="s">
        <v>254</v>
      </c>
      <c r="G1271" s="236" t="s">
        <v>719</v>
      </c>
      <c r="H1271" s="236" t="s">
        <v>468</v>
      </c>
      <c r="I1271" s="236" t="s">
        <v>720</v>
      </c>
      <c r="J1271" s="236" t="s">
        <v>720</v>
      </c>
      <c r="K1271" s="236" t="s">
        <v>721</v>
      </c>
      <c r="L1271" s="236" t="s">
        <v>698</v>
      </c>
      <c r="M1271" s="236" t="s">
        <v>138</v>
      </c>
      <c r="N1271" s="247"/>
      <c r="O1271" s="240">
        <v>0</v>
      </c>
      <c r="P1271" s="235" t="s">
        <v>277</v>
      </c>
      <c r="Q1271" s="236" t="s">
        <v>278</v>
      </c>
    </row>
    <row r="1272" spans="2:17" x14ac:dyDescent="0.2">
      <c r="B1272" s="236"/>
      <c r="C1272" s="236" t="s">
        <v>135</v>
      </c>
      <c r="D1272" s="241" t="s">
        <v>758</v>
      </c>
      <c r="E1272" s="236" t="s">
        <v>155</v>
      </c>
      <c r="F1272" s="236" t="s">
        <v>254</v>
      </c>
      <c r="G1272" s="236" t="s">
        <v>719</v>
      </c>
      <c r="H1272" s="236" t="s">
        <v>468</v>
      </c>
      <c r="I1272" s="236" t="s">
        <v>720</v>
      </c>
      <c r="J1272" s="236" t="s">
        <v>720</v>
      </c>
      <c r="K1272" s="236" t="s">
        <v>721</v>
      </c>
      <c r="L1272" s="236" t="s">
        <v>698</v>
      </c>
      <c r="M1272" s="236" t="s">
        <v>138</v>
      </c>
      <c r="N1272" s="247"/>
      <c r="O1272" s="275" t="s">
        <v>765</v>
      </c>
      <c r="P1272" s="235" t="s">
        <v>277</v>
      </c>
      <c r="Q1272" s="236" t="s">
        <v>278</v>
      </c>
    </row>
    <row r="1273" spans="2:17" x14ac:dyDescent="0.2">
      <c r="B1273" s="236">
        <v>194</v>
      </c>
      <c r="C1273" s="236" t="s">
        <v>135</v>
      </c>
      <c r="D1273" s="238" t="s">
        <v>752</v>
      </c>
      <c r="E1273" s="236" t="s">
        <v>155</v>
      </c>
      <c r="F1273" s="236" t="s">
        <v>254</v>
      </c>
      <c r="G1273" s="236" t="s">
        <v>722</v>
      </c>
      <c r="H1273" s="236" t="s">
        <v>135</v>
      </c>
      <c r="I1273" s="236" t="s">
        <v>723</v>
      </c>
      <c r="J1273" s="236" t="s">
        <v>723</v>
      </c>
      <c r="K1273" s="236" t="s">
        <v>724</v>
      </c>
      <c r="L1273" s="236" t="s">
        <v>698</v>
      </c>
      <c r="M1273" s="236" t="s">
        <v>138</v>
      </c>
      <c r="N1273" s="246" t="e">
        <f>O1234*$N$1371</f>
        <v>#REF!</v>
      </c>
      <c r="O1273" s="240">
        <v>0</v>
      </c>
      <c r="P1273" s="235" t="s">
        <v>277</v>
      </c>
      <c r="Q1273" s="236" t="s">
        <v>278</v>
      </c>
    </row>
    <row r="1274" spans="2:17" x14ac:dyDescent="0.2">
      <c r="B1274" s="236"/>
      <c r="C1274" s="236" t="s">
        <v>135</v>
      </c>
      <c r="D1274" s="241" t="s">
        <v>753</v>
      </c>
      <c r="E1274" s="236" t="s">
        <v>155</v>
      </c>
      <c r="F1274" s="236" t="s">
        <v>254</v>
      </c>
      <c r="G1274" s="236" t="s">
        <v>722</v>
      </c>
      <c r="H1274" s="236" t="s">
        <v>135</v>
      </c>
      <c r="I1274" s="236" t="s">
        <v>723</v>
      </c>
      <c r="J1274" s="236" t="s">
        <v>723</v>
      </c>
      <c r="K1274" s="236" t="s">
        <v>724</v>
      </c>
      <c r="L1274" s="236" t="s">
        <v>698</v>
      </c>
      <c r="M1274" s="236" t="s">
        <v>138</v>
      </c>
      <c r="N1274" s="247"/>
      <c r="O1274" s="240">
        <v>5.0000000000000001E-3</v>
      </c>
      <c r="P1274" s="235" t="s">
        <v>277</v>
      </c>
      <c r="Q1274" s="236" t="s">
        <v>278</v>
      </c>
    </row>
    <row r="1275" spans="2:17" x14ac:dyDescent="0.2">
      <c r="B1275" s="236"/>
      <c r="C1275" s="236" t="s">
        <v>135</v>
      </c>
      <c r="D1275" s="241" t="s">
        <v>754</v>
      </c>
      <c r="E1275" s="236" t="s">
        <v>155</v>
      </c>
      <c r="F1275" s="236" t="s">
        <v>254</v>
      </c>
      <c r="G1275" s="236" t="s">
        <v>722</v>
      </c>
      <c r="H1275" s="236" t="s">
        <v>135</v>
      </c>
      <c r="I1275" s="236" t="s">
        <v>723</v>
      </c>
      <c r="J1275" s="236" t="s">
        <v>723</v>
      </c>
      <c r="K1275" s="236" t="s">
        <v>724</v>
      </c>
      <c r="L1275" s="236" t="s">
        <v>698</v>
      </c>
      <c r="M1275" s="236" t="s">
        <v>138</v>
      </c>
      <c r="N1275" s="247"/>
      <c r="O1275" s="240">
        <v>0</v>
      </c>
      <c r="P1275" s="235" t="s">
        <v>277</v>
      </c>
      <c r="Q1275" s="236" t="s">
        <v>278</v>
      </c>
    </row>
    <row r="1276" spans="2:17" x14ac:dyDescent="0.2">
      <c r="B1276" s="236"/>
      <c r="C1276" s="236" t="s">
        <v>135</v>
      </c>
      <c r="D1276" s="241" t="s">
        <v>755</v>
      </c>
      <c r="E1276" s="236" t="s">
        <v>155</v>
      </c>
      <c r="F1276" s="236" t="s">
        <v>254</v>
      </c>
      <c r="G1276" s="236" t="s">
        <v>722</v>
      </c>
      <c r="H1276" s="236" t="s">
        <v>135</v>
      </c>
      <c r="I1276" s="236" t="s">
        <v>723</v>
      </c>
      <c r="J1276" s="236" t="s">
        <v>723</v>
      </c>
      <c r="K1276" s="236" t="s">
        <v>724</v>
      </c>
      <c r="L1276" s="236" t="s">
        <v>698</v>
      </c>
      <c r="M1276" s="236" t="s">
        <v>138</v>
      </c>
      <c r="N1276" s="247"/>
      <c r="O1276" s="240">
        <v>0</v>
      </c>
      <c r="P1276" s="235" t="s">
        <v>277</v>
      </c>
      <c r="Q1276" s="236" t="s">
        <v>278</v>
      </c>
    </row>
    <row r="1277" spans="2:17" x14ac:dyDescent="0.2">
      <c r="B1277" s="236"/>
      <c r="C1277" s="236" t="s">
        <v>135</v>
      </c>
      <c r="D1277" s="241" t="s">
        <v>756</v>
      </c>
      <c r="E1277" s="236" t="s">
        <v>155</v>
      </c>
      <c r="F1277" s="236" t="s">
        <v>254</v>
      </c>
      <c r="G1277" s="236" t="s">
        <v>722</v>
      </c>
      <c r="H1277" s="236" t="s">
        <v>135</v>
      </c>
      <c r="I1277" s="236" t="s">
        <v>723</v>
      </c>
      <c r="J1277" s="236" t="s">
        <v>723</v>
      </c>
      <c r="K1277" s="236" t="s">
        <v>724</v>
      </c>
      <c r="L1277" s="236" t="s">
        <v>698</v>
      </c>
      <c r="M1277" s="236" t="s">
        <v>138</v>
      </c>
      <c r="N1277" s="247"/>
      <c r="O1277" s="240">
        <v>0</v>
      </c>
      <c r="P1277" s="235" t="s">
        <v>277</v>
      </c>
      <c r="Q1277" s="236" t="s">
        <v>278</v>
      </c>
    </row>
    <row r="1278" spans="2:17" x14ac:dyDescent="0.2">
      <c r="B1278" s="236"/>
      <c r="C1278" s="236" t="s">
        <v>135</v>
      </c>
      <c r="D1278" s="241" t="s">
        <v>757</v>
      </c>
      <c r="E1278" s="236" t="s">
        <v>155</v>
      </c>
      <c r="F1278" s="236" t="s">
        <v>254</v>
      </c>
      <c r="G1278" s="236" t="s">
        <v>722</v>
      </c>
      <c r="H1278" s="236" t="s">
        <v>135</v>
      </c>
      <c r="I1278" s="236" t="s">
        <v>723</v>
      </c>
      <c r="J1278" s="236" t="s">
        <v>723</v>
      </c>
      <c r="K1278" s="236" t="s">
        <v>724</v>
      </c>
      <c r="L1278" s="236" t="s">
        <v>698</v>
      </c>
      <c r="M1278" s="236" t="s">
        <v>138</v>
      </c>
      <c r="N1278" s="247"/>
      <c r="O1278" s="240">
        <v>0</v>
      </c>
      <c r="P1278" s="235" t="s">
        <v>277</v>
      </c>
      <c r="Q1278" s="236" t="s">
        <v>278</v>
      </c>
    </row>
    <row r="1279" spans="2:17" x14ac:dyDescent="0.2">
      <c r="B1279" s="236"/>
      <c r="C1279" s="236" t="s">
        <v>135</v>
      </c>
      <c r="D1279" s="241" t="s">
        <v>758</v>
      </c>
      <c r="E1279" s="236" t="s">
        <v>155</v>
      </c>
      <c r="F1279" s="236" t="s">
        <v>254</v>
      </c>
      <c r="G1279" s="236" t="s">
        <v>722</v>
      </c>
      <c r="H1279" s="236" t="s">
        <v>135</v>
      </c>
      <c r="I1279" s="236" t="s">
        <v>723</v>
      </c>
      <c r="J1279" s="236" t="s">
        <v>723</v>
      </c>
      <c r="K1279" s="236" t="s">
        <v>724</v>
      </c>
      <c r="L1279" s="236" t="s">
        <v>698</v>
      </c>
      <c r="M1279" s="236" t="s">
        <v>138</v>
      </c>
      <c r="N1279" s="247"/>
      <c r="O1279" s="275" t="s">
        <v>765</v>
      </c>
      <c r="P1279" s="235" t="s">
        <v>277</v>
      </c>
      <c r="Q1279" s="236" t="s">
        <v>278</v>
      </c>
    </row>
    <row r="1280" spans="2:17" x14ac:dyDescent="0.2">
      <c r="B1280" s="236">
        <v>195</v>
      </c>
      <c r="C1280" s="236" t="s">
        <v>135</v>
      </c>
      <c r="D1280" s="238" t="s">
        <v>752</v>
      </c>
      <c r="E1280" s="236" t="s">
        <v>155</v>
      </c>
      <c r="F1280" s="236" t="s">
        <v>254</v>
      </c>
      <c r="G1280" s="236" t="s">
        <v>725</v>
      </c>
      <c r="H1280" s="236" t="s">
        <v>135</v>
      </c>
      <c r="I1280" s="236" t="s">
        <v>726</v>
      </c>
      <c r="J1280" s="236" t="s">
        <v>726</v>
      </c>
      <c r="K1280" s="236" t="s">
        <v>727</v>
      </c>
      <c r="L1280" s="236" t="s">
        <v>698</v>
      </c>
      <c r="M1280" s="236" t="s">
        <v>138</v>
      </c>
      <c r="N1280" s="246" t="e">
        <f>O1240*$N$1371</f>
        <v>#REF!</v>
      </c>
      <c r="O1280" s="240">
        <v>0</v>
      </c>
      <c r="P1280" s="235" t="s">
        <v>277</v>
      </c>
      <c r="Q1280" s="236" t="s">
        <v>278</v>
      </c>
    </row>
    <row r="1281" spans="2:17" x14ac:dyDescent="0.2">
      <c r="B1281" s="236"/>
      <c r="C1281" s="236" t="s">
        <v>135</v>
      </c>
      <c r="D1281" s="241" t="s">
        <v>753</v>
      </c>
      <c r="E1281" s="236" t="s">
        <v>155</v>
      </c>
      <c r="F1281" s="236" t="s">
        <v>254</v>
      </c>
      <c r="G1281" s="236" t="s">
        <v>725</v>
      </c>
      <c r="H1281" s="236" t="s">
        <v>135</v>
      </c>
      <c r="I1281" s="236" t="s">
        <v>726</v>
      </c>
      <c r="J1281" s="236" t="s">
        <v>726</v>
      </c>
      <c r="K1281" s="236" t="s">
        <v>727</v>
      </c>
      <c r="L1281" s="236" t="s">
        <v>698</v>
      </c>
      <c r="M1281" s="236" t="s">
        <v>138</v>
      </c>
      <c r="N1281" s="247"/>
      <c r="O1281" s="240">
        <v>0</v>
      </c>
      <c r="P1281" s="235" t="s">
        <v>277</v>
      </c>
      <c r="Q1281" s="236" t="s">
        <v>278</v>
      </c>
    </row>
    <row r="1282" spans="2:17" x14ac:dyDescent="0.2">
      <c r="B1282" s="236"/>
      <c r="C1282" s="236" t="s">
        <v>135</v>
      </c>
      <c r="D1282" s="241" t="s">
        <v>754</v>
      </c>
      <c r="E1282" s="236" t="s">
        <v>155</v>
      </c>
      <c r="F1282" s="236" t="s">
        <v>254</v>
      </c>
      <c r="G1282" s="236" t="s">
        <v>725</v>
      </c>
      <c r="H1282" s="236" t="s">
        <v>135</v>
      </c>
      <c r="I1282" s="236" t="s">
        <v>726</v>
      </c>
      <c r="J1282" s="236" t="s">
        <v>726</v>
      </c>
      <c r="K1282" s="236" t="s">
        <v>727</v>
      </c>
      <c r="L1282" s="236" t="s">
        <v>698</v>
      </c>
      <c r="M1282" s="236" t="s">
        <v>138</v>
      </c>
      <c r="N1282" s="247"/>
      <c r="O1282" s="240">
        <v>0</v>
      </c>
      <c r="P1282" s="235" t="s">
        <v>277</v>
      </c>
      <c r="Q1282" s="236" t="s">
        <v>278</v>
      </c>
    </row>
    <row r="1283" spans="2:17" x14ac:dyDescent="0.2">
      <c r="B1283" s="236"/>
      <c r="C1283" s="236" t="s">
        <v>135</v>
      </c>
      <c r="D1283" s="241" t="s">
        <v>755</v>
      </c>
      <c r="E1283" s="236" t="s">
        <v>155</v>
      </c>
      <c r="F1283" s="236" t="s">
        <v>254</v>
      </c>
      <c r="G1283" s="236" t="s">
        <v>725</v>
      </c>
      <c r="H1283" s="236" t="s">
        <v>135</v>
      </c>
      <c r="I1283" s="236" t="s">
        <v>726</v>
      </c>
      <c r="J1283" s="236" t="s">
        <v>726</v>
      </c>
      <c r="K1283" s="236" t="s">
        <v>727</v>
      </c>
      <c r="L1283" s="236" t="s">
        <v>698</v>
      </c>
      <c r="M1283" s="236" t="s">
        <v>138</v>
      </c>
      <c r="N1283" s="247"/>
      <c r="O1283" s="240">
        <v>0.5242</v>
      </c>
      <c r="P1283" s="235" t="s">
        <v>277</v>
      </c>
      <c r="Q1283" s="236" t="s">
        <v>278</v>
      </c>
    </row>
    <row r="1284" spans="2:17" x14ac:dyDescent="0.2">
      <c r="B1284" s="236"/>
      <c r="C1284" s="236" t="s">
        <v>135</v>
      </c>
      <c r="D1284" s="241" t="s">
        <v>756</v>
      </c>
      <c r="E1284" s="236" t="s">
        <v>155</v>
      </c>
      <c r="F1284" s="236" t="s">
        <v>254</v>
      </c>
      <c r="G1284" s="236" t="s">
        <v>725</v>
      </c>
      <c r="H1284" s="236" t="s">
        <v>135</v>
      </c>
      <c r="I1284" s="236" t="s">
        <v>726</v>
      </c>
      <c r="J1284" s="236" t="s">
        <v>726</v>
      </c>
      <c r="K1284" s="236" t="s">
        <v>727</v>
      </c>
      <c r="L1284" s="236" t="s">
        <v>698</v>
      </c>
      <c r="M1284" s="236" t="s">
        <v>138</v>
      </c>
      <c r="N1284" s="247"/>
      <c r="O1284" s="240">
        <v>0</v>
      </c>
      <c r="P1284" s="235" t="s">
        <v>277</v>
      </c>
      <c r="Q1284" s="236" t="s">
        <v>278</v>
      </c>
    </row>
    <row r="1285" spans="2:17" x14ac:dyDescent="0.2">
      <c r="B1285" s="236"/>
      <c r="C1285" s="236" t="s">
        <v>135</v>
      </c>
      <c r="D1285" s="241" t="s">
        <v>757</v>
      </c>
      <c r="E1285" s="236" t="s">
        <v>155</v>
      </c>
      <c r="F1285" s="236" t="s">
        <v>254</v>
      </c>
      <c r="G1285" s="236" t="s">
        <v>725</v>
      </c>
      <c r="H1285" s="236" t="s">
        <v>135</v>
      </c>
      <c r="I1285" s="236" t="s">
        <v>726</v>
      </c>
      <c r="J1285" s="236" t="s">
        <v>726</v>
      </c>
      <c r="K1285" s="236" t="s">
        <v>727</v>
      </c>
      <c r="L1285" s="236" t="s">
        <v>698</v>
      </c>
      <c r="M1285" s="236" t="s">
        <v>138</v>
      </c>
      <c r="N1285" s="247"/>
      <c r="O1285" s="240">
        <v>0</v>
      </c>
      <c r="P1285" s="235" t="s">
        <v>277</v>
      </c>
      <c r="Q1285" s="236" t="s">
        <v>278</v>
      </c>
    </row>
    <row r="1286" spans="2:17" x14ac:dyDescent="0.2">
      <c r="B1286" s="236"/>
      <c r="C1286" s="236" t="s">
        <v>135</v>
      </c>
      <c r="D1286" s="241" t="s">
        <v>758</v>
      </c>
      <c r="E1286" s="236" t="s">
        <v>155</v>
      </c>
      <c r="F1286" s="236" t="s">
        <v>254</v>
      </c>
      <c r="G1286" s="236" t="s">
        <v>725</v>
      </c>
      <c r="H1286" s="236" t="s">
        <v>135</v>
      </c>
      <c r="I1286" s="236" t="s">
        <v>726</v>
      </c>
      <c r="J1286" s="236" t="s">
        <v>726</v>
      </c>
      <c r="K1286" s="236" t="s">
        <v>727</v>
      </c>
      <c r="L1286" s="236" t="s">
        <v>698</v>
      </c>
      <c r="M1286" s="236" t="s">
        <v>138</v>
      </c>
      <c r="N1286" s="247"/>
      <c r="O1286" s="275"/>
      <c r="P1286" s="235" t="s">
        <v>277</v>
      </c>
      <c r="Q1286" s="236" t="s">
        <v>278</v>
      </c>
    </row>
    <row r="1287" spans="2:17" x14ac:dyDescent="0.2">
      <c r="B1287" s="236">
        <v>196</v>
      </c>
      <c r="C1287" s="236" t="s">
        <v>135</v>
      </c>
      <c r="D1287" s="238" t="s">
        <v>752</v>
      </c>
      <c r="E1287" s="236" t="s">
        <v>155</v>
      </c>
      <c r="F1287" s="236" t="s">
        <v>254</v>
      </c>
      <c r="G1287" s="236" t="s">
        <v>728</v>
      </c>
      <c r="H1287" s="236" t="s">
        <v>135</v>
      </c>
      <c r="I1287" s="236" t="s">
        <v>729</v>
      </c>
      <c r="J1287" s="236" t="s">
        <v>729</v>
      </c>
      <c r="K1287" s="236" t="s">
        <v>730</v>
      </c>
      <c r="L1287" s="236" t="s">
        <v>698</v>
      </c>
      <c r="M1287" s="236" t="s">
        <v>138</v>
      </c>
      <c r="N1287" s="246" t="e">
        <f>O1246*$N$1371</f>
        <v>#REF!</v>
      </c>
      <c r="O1287" s="240">
        <v>0</v>
      </c>
      <c r="P1287" s="235" t="s">
        <v>277</v>
      </c>
      <c r="Q1287" s="236" t="s">
        <v>278</v>
      </c>
    </row>
    <row r="1288" spans="2:17" x14ac:dyDescent="0.2">
      <c r="B1288" s="236"/>
      <c r="C1288" s="236" t="s">
        <v>135</v>
      </c>
      <c r="D1288" s="241" t="s">
        <v>753</v>
      </c>
      <c r="E1288" s="236" t="s">
        <v>155</v>
      </c>
      <c r="F1288" s="236" t="s">
        <v>254</v>
      </c>
      <c r="G1288" s="236" t="s">
        <v>728</v>
      </c>
      <c r="H1288" s="236" t="s">
        <v>135</v>
      </c>
      <c r="I1288" s="236" t="s">
        <v>729</v>
      </c>
      <c r="J1288" s="236" t="s">
        <v>729</v>
      </c>
      <c r="K1288" s="236" t="s">
        <v>730</v>
      </c>
      <c r="L1288" s="236" t="s">
        <v>698</v>
      </c>
      <c r="M1288" s="236" t="s">
        <v>138</v>
      </c>
      <c r="N1288" s="247"/>
      <c r="O1288" s="240">
        <v>0</v>
      </c>
      <c r="P1288" s="235" t="s">
        <v>277</v>
      </c>
      <c r="Q1288" s="236" t="s">
        <v>278</v>
      </c>
    </row>
    <row r="1289" spans="2:17" x14ac:dyDescent="0.2">
      <c r="B1289" s="236"/>
      <c r="C1289" s="236" t="s">
        <v>135</v>
      </c>
      <c r="D1289" s="241" t="s">
        <v>754</v>
      </c>
      <c r="E1289" s="236" t="s">
        <v>155</v>
      </c>
      <c r="F1289" s="236" t="s">
        <v>254</v>
      </c>
      <c r="G1289" s="236" t="s">
        <v>728</v>
      </c>
      <c r="H1289" s="236" t="s">
        <v>135</v>
      </c>
      <c r="I1289" s="236" t="s">
        <v>729</v>
      </c>
      <c r="J1289" s="236" t="s">
        <v>729</v>
      </c>
      <c r="K1289" s="236" t="s">
        <v>730</v>
      </c>
      <c r="L1289" s="236" t="s">
        <v>698</v>
      </c>
      <c r="M1289" s="236" t="s">
        <v>138</v>
      </c>
      <c r="N1289" s="247"/>
      <c r="O1289" s="240">
        <v>0</v>
      </c>
      <c r="P1289" s="235" t="s">
        <v>277</v>
      </c>
      <c r="Q1289" s="236" t="s">
        <v>278</v>
      </c>
    </row>
    <row r="1290" spans="2:17" x14ac:dyDescent="0.2">
      <c r="B1290" s="236"/>
      <c r="C1290" s="236" t="s">
        <v>135</v>
      </c>
      <c r="D1290" s="241" t="s">
        <v>755</v>
      </c>
      <c r="E1290" s="236" t="s">
        <v>155</v>
      </c>
      <c r="F1290" s="236" t="s">
        <v>254</v>
      </c>
      <c r="G1290" s="236" t="s">
        <v>728</v>
      </c>
      <c r="H1290" s="236" t="s">
        <v>135</v>
      </c>
      <c r="I1290" s="236" t="s">
        <v>729</v>
      </c>
      <c r="J1290" s="236" t="s">
        <v>729</v>
      </c>
      <c r="K1290" s="236" t="s">
        <v>730</v>
      </c>
      <c r="L1290" s="236" t="s">
        <v>698</v>
      </c>
      <c r="M1290" s="236" t="s">
        <v>138</v>
      </c>
      <c r="N1290" s="247"/>
      <c r="O1290" s="240">
        <v>6.4999999999999997E-3</v>
      </c>
      <c r="P1290" s="235" t="s">
        <v>277</v>
      </c>
      <c r="Q1290" s="236" t="s">
        <v>278</v>
      </c>
    </row>
    <row r="1291" spans="2:17" x14ac:dyDescent="0.2">
      <c r="B1291" s="236"/>
      <c r="C1291" s="236" t="s">
        <v>135</v>
      </c>
      <c r="D1291" s="241" t="s">
        <v>756</v>
      </c>
      <c r="E1291" s="236" t="s">
        <v>155</v>
      </c>
      <c r="F1291" s="236" t="s">
        <v>254</v>
      </c>
      <c r="G1291" s="236" t="s">
        <v>728</v>
      </c>
      <c r="H1291" s="236" t="s">
        <v>135</v>
      </c>
      <c r="I1291" s="236" t="s">
        <v>729</v>
      </c>
      <c r="J1291" s="236" t="s">
        <v>729</v>
      </c>
      <c r="K1291" s="236" t="s">
        <v>730</v>
      </c>
      <c r="L1291" s="236" t="s">
        <v>698</v>
      </c>
      <c r="M1291" s="236" t="s">
        <v>138</v>
      </c>
      <c r="N1291" s="247"/>
      <c r="O1291" s="240">
        <v>0</v>
      </c>
      <c r="P1291" s="235" t="s">
        <v>277</v>
      </c>
      <c r="Q1291" s="236" t="s">
        <v>278</v>
      </c>
    </row>
    <row r="1292" spans="2:17" x14ac:dyDescent="0.2">
      <c r="B1292" s="236"/>
      <c r="C1292" s="236" t="s">
        <v>135</v>
      </c>
      <c r="D1292" s="241" t="s">
        <v>757</v>
      </c>
      <c r="E1292" s="236" t="s">
        <v>155</v>
      </c>
      <c r="F1292" s="236" t="s">
        <v>254</v>
      </c>
      <c r="G1292" s="236" t="s">
        <v>728</v>
      </c>
      <c r="H1292" s="236" t="s">
        <v>135</v>
      </c>
      <c r="I1292" s="236" t="s">
        <v>729</v>
      </c>
      <c r="J1292" s="236" t="s">
        <v>729</v>
      </c>
      <c r="K1292" s="236" t="s">
        <v>730</v>
      </c>
      <c r="L1292" s="236" t="s">
        <v>698</v>
      </c>
      <c r="M1292" s="236" t="s">
        <v>138</v>
      </c>
      <c r="N1292" s="247"/>
      <c r="O1292" s="240">
        <v>0</v>
      </c>
      <c r="P1292" s="235" t="s">
        <v>277</v>
      </c>
      <c r="Q1292" s="236" t="s">
        <v>278</v>
      </c>
    </row>
    <row r="1293" spans="2:17" x14ac:dyDescent="0.2">
      <c r="B1293" s="236"/>
      <c r="C1293" s="236" t="s">
        <v>135</v>
      </c>
      <c r="D1293" s="241" t="s">
        <v>758</v>
      </c>
      <c r="E1293" s="236" t="s">
        <v>155</v>
      </c>
      <c r="F1293" s="236" t="s">
        <v>254</v>
      </c>
      <c r="G1293" s="236" t="s">
        <v>728</v>
      </c>
      <c r="H1293" s="236" t="s">
        <v>135</v>
      </c>
      <c r="I1293" s="236" t="s">
        <v>729</v>
      </c>
      <c r="J1293" s="236" t="s">
        <v>729</v>
      </c>
      <c r="K1293" s="236" t="s">
        <v>730</v>
      </c>
      <c r="L1293" s="236" t="s">
        <v>698</v>
      </c>
      <c r="M1293" s="236" t="s">
        <v>138</v>
      </c>
      <c r="N1293" s="247"/>
      <c r="O1293" s="275" t="s">
        <v>765</v>
      </c>
      <c r="P1293" s="235" t="s">
        <v>277</v>
      </c>
      <c r="Q1293" s="236" t="s">
        <v>278</v>
      </c>
    </row>
    <row r="1294" spans="2:17" x14ac:dyDescent="0.2">
      <c r="B1294" s="236">
        <v>197</v>
      </c>
      <c r="C1294" s="236" t="s">
        <v>135</v>
      </c>
      <c r="D1294" s="238" t="s">
        <v>752</v>
      </c>
      <c r="E1294" s="236" t="s">
        <v>155</v>
      </c>
      <c r="F1294" s="236" t="s">
        <v>254</v>
      </c>
      <c r="G1294" s="236" t="s">
        <v>731</v>
      </c>
      <c r="H1294" s="236" t="s">
        <v>135</v>
      </c>
      <c r="I1294" s="236" t="s">
        <v>732</v>
      </c>
      <c r="J1294" s="236" t="s">
        <v>732</v>
      </c>
      <c r="K1294" s="236" t="s">
        <v>697</v>
      </c>
      <c r="L1294" s="236" t="s">
        <v>733</v>
      </c>
      <c r="M1294" s="236" t="s">
        <v>138</v>
      </c>
      <c r="N1294" s="246" t="e">
        <f>O1252*$N$1371</f>
        <v>#REF!</v>
      </c>
      <c r="O1294" s="240">
        <v>5.9299999999999999E-2</v>
      </c>
      <c r="P1294" s="235" t="s">
        <v>277</v>
      </c>
      <c r="Q1294" s="236" t="s">
        <v>278</v>
      </c>
    </row>
    <row r="1295" spans="2:17" x14ac:dyDescent="0.2">
      <c r="B1295" s="236"/>
      <c r="C1295" s="236" t="s">
        <v>135</v>
      </c>
      <c r="D1295" s="241" t="s">
        <v>753</v>
      </c>
      <c r="E1295" s="236" t="s">
        <v>155</v>
      </c>
      <c r="F1295" s="236" t="s">
        <v>254</v>
      </c>
      <c r="G1295" s="236" t="s">
        <v>731</v>
      </c>
      <c r="H1295" s="236" t="s">
        <v>135</v>
      </c>
      <c r="I1295" s="236" t="s">
        <v>732</v>
      </c>
      <c r="J1295" s="236" t="s">
        <v>732</v>
      </c>
      <c r="K1295" s="236" t="s">
        <v>697</v>
      </c>
      <c r="L1295" s="236" t="s">
        <v>733</v>
      </c>
      <c r="M1295" s="236" t="s">
        <v>138</v>
      </c>
      <c r="N1295" s="247"/>
      <c r="O1295" s="240">
        <v>0</v>
      </c>
      <c r="P1295" s="235" t="s">
        <v>277</v>
      </c>
      <c r="Q1295" s="236" t="s">
        <v>278</v>
      </c>
    </row>
    <row r="1296" spans="2:17" x14ac:dyDescent="0.2">
      <c r="B1296" s="236"/>
      <c r="C1296" s="236" t="s">
        <v>135</v>
      </c>
      <c r="D1296" s="241" t="s">
        <v>754</v>
      </c>
      <c r="E1296" s="236" t="s">
        <v>155</v>
      </c>
      <c r="F1296" s="236" t="s">
        <v>254</v>
      </c>
      <c r="G1296" s="236" t="s">
        <v>731</v>
      </c>
      <c r="H1296" s="236" t="s">
        <v>135</v>
      </c>
      <c r="I1296" s="236" t="s">
        <v>732</v>
      </c>
      <c r="J1296" s="236" t="s">
        <v>732</v>
      </c>
      <c r="K1296" s="236" t="s">
        <v>697</v>
      </c>
      <c r="L1296" s="236" t="s">
        <v>733</v>
      </c>
      <c r="M1296" s="236" t="s">
        <v>138</v>
      </c>
      <c r="N1296" s="247"/>
      <c r="O1296" s="240">
        <v>0</v>
      </c>
      <c r="P1296" s="235" t="s">
        <v>277</v>
      </c>
      <c r="Q1296" s="236" t="s">
        <v>278</v>
      </c>
    </row>
    <row r="1297" spans="2:17" x14ac:dyDescent="0.2">
      <c r="B1297" s="236"/>
      <c r="C1297" s="236" t="s">
        <v>135</v>
      </c>
      <c r="D1297" s="241" t="s">
        <v>755</v>
      </c>
      <c r="E1297" s="236" t="s">
        <v>155</v>
      </c>
      <c r="F1297" s="236" t="s">
        <v>254</v>
      </c>
      <c r="G1297" s="236" t="s">
        <v>731</v>
      </c>
      <c r="H1297" s="236" t="s">
        <v>135</v>
      </c>
      <c r="I1297" s="236" t="s">
        <v>732</v>
      </c>
      <c r="J1297" s="236" t="s">
        <v>732</v>
      </c>
      <c r="K1297" s="236" t="s">
        <v>697</v>
      </c>
      <c r="L1297" s="236" t="s">
        <v>733</v>
      </c>
      <c r="M1297" s="236" t="s">
        <v>138</v>
      </c>
      <c r="N1297" s="247"/>
      <c r="O1297" s="240">
        <v>0</v>
      </c>
      <c r="P1297" s="235" t="s">
        <v>277</v>
      </c>
      <c r="Q1297" s="236" t="s">
        <v>278</v>
      </c>
    </row>
    <row r="1298" spans="2:17" x14ac:dyDescent="0.2">
      <c r="B1298" s="236"/>
      <c r="C1298" s="236" t="s">
        <v>135</v>
      </c>
      <c r="D1298" s="241" t="s">
        <v>756</v>
      </c>
      <c r="E1298" s="236" t="s">
        <v>155</v>
      </c>
      <c r="F1298" s="236" t="s">
        <v>254</v>
      </c>
      <c r="G1298" s="236" t="s">
        <v>731</v>
      </c>
      <c r="H1298" s="236" t="s">
        <v>135</v>
      </c>
      <c r="I1298" s="236" t="s">
        <v>732</v>
      </c>
      <c r="J1298" s="236" t="s">
        <v>732</v>
      </c>
      <c r="K1298" s="236" t="s">
        <v>697</v>
      </c>
      <c r="L1298" s="236" t="s">
        <v>733</v>
      </c>
      <c r="M1298" s="236" t="s">
        <v>138</v>
      </c>
      <c r="N1298" s="247"/>
      <c r="O1298" s="240">
        <v>0</v>
      </c>
      <c r="P1298" s="235" t="s">
        <v>277</v>
      </c>
      <c r="Q1298" s="236" t="s">
        <v>278</v>
      </c>
    </row>
    <row r="1299" spans="2:17" x14ac:dyDescent="0.2">
      <c r="B1299" s="236"/>
      <c r="C1299" s="236" t="s">
        <v>135</v>
      </c>
      <c r="D1299" s="241" t="s">
        <v>757</v>
      </c>
      <c r="E1299" s="236" t="s">
        <v>155</v>
      </c>
      <c r="F1299" s="236" t="s">
        <v>254</v>
      </c>
      <c r="G1299" s="236" t="s">
        <v>731</v>
      </c>
      <c r="H1299" s="236" t="s">
        <v>135</v>
      </c>
      <c r="I1299" s="236" t="s">
        <v>732</v>
      </c>
      <c r="J1299" s="236" t="s">
        <v>732</v>
      </c>
      <c r="K1299" s="236" t="s">
        <v>697</v>
      </c>
      <c r="L1299" s="236" t="s">
        <v>733</v>
      </c>
      <c r="M1299" s="236" t="s">
        <v>138</v>
      </c>
      <c r="N1299" s="247"/>
      <c r="O1299" s="240">
        <v>0</v>
      </c>
      <c r="P1299" s="235" t="s">
        <v>277</v>
      </c>
      <c r="Q1299" s="236" t="s">
        <v>278</v>
      </c>
    </row>
    <row r="1300" spans="2:17" x14ac:dyDescent="0.2">
      <c r="B1300" s="236"/>
      <c r="C1300" s="236" t="s">
        <v>135</v>
      </c>
      <c r="D1300" s="241" t="s">
        <v>758</v>
      </c>
      <c r="E1300" s="236" t="s">
        <v>155</v>
      </c>
      <c r="F1300" s="236" t="s">
        <v>254</v>
      </c>
      <c r="G1300" s="236" t="s">
        <v>731</v>
      </c>
      <c r="H1300" s="236" t="s">
        <v>135</v>
      </c>
      <c r="I1300" s="236" t="s">
        <v>732</v>
      </c>
      <c r="J1300" s="236" t="s">
        <v>732</v>
      </c>
      <c r="K1300" s="236" t="s">
        <v>697</v>
      </c>
      <c r="L1300" s="236" t="s">
        <v>733</v>
      </c>
      <c r="M1300" s="236" t="s">
        <v>138</v>
      </c>
      <c r="N1300" s="247"/>
      <c r="O1300" s="275" t="s">
        <v>765</v>
      </c>
      <c r="P1300" s="235" t="s">
        <v>277</v>
      </c>
      <c r="Q1300" s="236" t="s">
        <v>278</v>
      </c>
    </row>
    <row r="1301" spans="2:17" x14ac:dyDescent="0.2">
      <c r="B1301" s="236">
        <v>198</v>
      </c>
      <c r="C1301" s="236" t="s">
        <v>135</v>
      </c>
      <c r="D1301" s="238" t="s">
        <v>752</v>
      </c>
      <c r="E1301" s="236" t="s">
        <v>155</v>
      </c>
      <c r="F1301" s="236" t="s">
        <v>254</v>
      </c>
      <c r="G1301" s="236" t="s">
        <v>734</v>
      </c>
      <c r="H1301" s="236" t="s">
        <v>135</v>
      </c>
      <c r="I1301" s="236" t="s">
        <v>735</v>
      </c>
      <c r="J1301" s="236" t="s">
        <v>735</v>
      </c>
      <c r="K1301" s="236" t="s">
        <v>721</v>
      </c>
      <c r="L1301" s="236" t="s">
        <v>698</v>
      </c>
      <c r="M1301" s="236" t="s">
        <v>138</v>
      </c>
      <c r="N1301" s="246" t="e">
        <f>#REF!*$N$1371</f>
        <v>#REF!</v>
      </c>
      <c r="O1301" s="240">
        <v>0</v>
      </c>
      <c r="P1301" s="235" t="s">
        <v>277</v>
      </c>
      <c r="Q1301" s="236" t="s">
        <v>278</v>
      </c>
    </row>
    <row r="1302" spans="2:17" x14ac:dyDescent="0.2">
      <c r="B1302" s="236"/>
      <c r="C1302" s="236" t="s">
        <v>135</v>
      </c>
      <c r="D1302" s="241" t="s">
        <v>753</v>
      </c>
      <c r="E1302" s="236" t="s">
        <v>155</v>
      </c>
      <c r="F1302" s="236" t="s">
        <v>254</v>
      </c>
      <c r="G1302" s="236" t="s">
        <v>734</v>
      </c>
      <c r="H1302" s="236" t="s">
        <v>135</v>
      </c>
      <c r="I1302" s="236" t="s">
        <v>735</v>
      </c>
      <c r="J1302" s="236" t="s">
        <v>735</v>
      </c>
      <c r="K1302" s="236" t="s">
        <v>721</v>
      </c>
      <c r="L1302" s="236" t="s">
        <v>698</v>
      </c>
      <c r="M1302" s="236" t="s">
        <v>138</v>
      </c>
      <c r="N1302" s="247"/>
      <c r="O1302" s="240">
        <v>0.65900000000000003</v>
      </c>
      <c r="P1302" s="235" t="s">
        <v>277</v>
      </c>
      <c r="Q1302" s="236" t="s">
        <v>278</v>
      </c>
    </row>
    <row r="1303" spans="2:17" x14ac:dyDescent="0.2">
      <c r="B1303" s="236"/>
      <c r="C1303" s="236" t="s">
        <v>135</v>
      </c>
      <c r="D1303" s="241" t="s">
        <v>754</v>
      </c>
      <c r="E1303" s="236" t="s">
        <v>155</v>
      </c>
      <c r="F1303" s="236" t="s">
        <v>254</v>
      </c>
      <c r="G1303" s="236" t="s">
        <v>734</v>
      </c>
      <c r="H1303" s="236" t="s">
        <v>135</v>
      </c>
      <c r="I1303" s="236" t="s">
        <v>735</v>
      </c>
      <c r="J1303" s="236" t="s">
        <v>735</v>
      </c>
      <c r="K1303" s="236" t="s">
        <v>721</v>
      </c>
      <c r="L1303" s="236" t="s">
        <v>698</v>
      </c>
      <c r="M1303" s="236" t="s">
        <v>138</v>
      </c>
      <c r="N1303" s="247"/>
      <c r="O1303" s="240">
        <v>0</v>
      </c>
      <c r="P1303" s="235" t="s">
        <v>277</v>
      </c>
      <c r="Q1303" s="236" t="s">
        <v>278</v>
      </c>
    </row>
    <row r="1304" spans="2:17" x14ac:dyDescent="0.2">
      <c r="B1304" s="236"/>
      <c r="C1304" s="236" t="s">
        <v>135</v>
      </c>
      <c r="D1304" s="241" t="s">
        <v>755</v>
      </c>
      <c r="E1304" s="236" t="s">
        <v>155</v>
      </c>
      <c r="F1304" s="236" t="s">
        <v>254</v>
      </c>
      <c r="G1304" s="236" t="s">
        <v>734</v>
      </c>
      <c r="H1304" s="236" t="s">
        <v>135</v>
      </c>
      <c r="I1304" s="236" t="s">
        <v>735</v>
      </c>
      <c r="J1304" s="236" t="s">
        <v>735</v>
      </c>
      <c r="K1304" s="236" t="s">
        <v>721</v>
      </c>
      <c r="L1304" s="236" t="s">
        <v>698</v>
      </c>
      <c r="M1304" s="236" t="s">
        <v>138</v>
      </c>
      <c r="N1304" s="247"/>
      <c r="O1304" s="240">
        <v>0</v>
      </c>
      <c r="P1304" s="235" t="s">
        <v>277</v>
      </c>
      <c r="Q1304" s="236" t="s">
        <v>278</v>
      </c>
    </row>
    <row r="1305" spans="2:17" x14ac:dyDescent="0.2">
      <c r="B1305" s="236"/>
      <c r="C1305" s="236" t="s">
        <v>135</v>
      </c>
      <c r="D1305" s="241" t="s">
        <v>756</v>
      </c>
      <c r="E1305" s="236" t="s">
        <v>155</v>
      </c>
      <c r="F1305" s="236" t="s">
        <v>254</v>
      </c>
      <c r="G1305" s="236" t="s">
        <v>734</v>
      </c>
      <c r="H1305" s="236" t="s">
        <v>135</v>
      </c>
      <c r="I1305" s="236" t="s">
        <v>735</v>
      </c>
      <c r="J1305" s="236" t="s">
        <v>735</v>
      </c>
      <c r="K1305" s="236" t="s">
        <v>721</v>
      </c>
      <c r="L1305" s="236" t="s">
        <v>698</v>
      </c>
      <c r="M1305" s="236" t="s">
        <v>138</v>
      </c>
      <c r="N1305" s="247"/>
      <c r="O1305" s="240">
        <v>0</v>
      </c>
      <c r="P1305" s="235" t="s">
        <v>277</v>
      </c>
      <c r="Q1305" s="236" t="s">
        <v>278</v>
      </c>
    </row>
    <row r="1306" spans="2:17" x14ac:dyDescent="0.2">
      <c r="B1306" s="236"/>
      <c r="C1306" s="236" t="s">
        <v>135</v>
      </c>
      <c r="D1306" s="241" t="s">
        <v>757</v>
      </c>
      <c r="E1306" s="236" t="s">
        <v>155</v>
      </c>
      <c r="F1306" s="236" t="s">
        <v>254</v>
      </c>
      <c r="G1306" s="236" t="s">
        <v>734</v>
      </c>
      <c r="H1306" s="236" t="s">
        <v>135</v>
      </c>
      <c r="I1306" s="236" t="s">
        <v>735</v>
      </c>
      <c r="J1306" s="236" t="s">
        <v>735</v>
      </c>
      <c r="K1306" s="236" t="s">
        <v>721</v>
      </c>
      <c r="L1306" s="236" t="s">
        <v>698</v>
      </c>
      <c r="M1306" s="236" t="s">
        <v>138</v>
      </c>
      <c r="N1306" s="247"/>
      <c r="O1306" s="240">
        <v>0</v>
      </c>
      <c r="P1306" s="235" t="s">
        <v>277</v>
      </c>
      <c r="Q1306" s="236" t="s">
        <v>278</v>
      </c>
    </row>
    <row r="1307" spans="2:17" x14ac:dyDescent="0.2">
      <c r="B1307" s="236"/>
      <c r="C1307" s="236" t="s">
        <v>135</v>
      </c>
      <c r="D1307" s="241" t="s">
        <v>758</v>
      </c>
      <c r="E1307" s="236" t="s">
        <v>155</v>
      </c>
      <c r="F1307" s="236" t="s">
        <v>254</v>
      </c>
      <c r="G1307" s="236" t="s">
        <v>734</v>
      </c>
      <c r="H1307" s="236" t="s">
        <v>135</v>
      </c>
      <c r="I1307" s="236" t="s">
        <v>735</v>
      </c>
      <c r="J1307" s="236" t="s">
        <v>735</v>
      </c>
      <c r="K1307" s="236" t="s">
        <v>721</v>
      </c>
      <c r="L1307" s="236" t="s">
        <v>698</v>
      </c>
      <c r="M1307" s="236" t="s">
        <v>138</v>
      </c>
      <c r="N1307" s="247"/>
      <c r="O1307" s="275" t="s">
        <v>765</v>
      </c>
      <c r="P1307" s="235" t="s">
        <v>277</v>
      </c>
      <c r="Q1307" s="236" t="s">
        <v>278</v>
      </c>
    </row>
    <row r="1308" spans="2:17" x14ac:dyDescent="0.2">
      <c r="B1308" s="236">
        <v>199</v>
      </c>
      <c r="C1308" s="236" t="s">
        <v>135</v>
      </c>
      <c r="D1308" s="238" t="s">
        <v>752</v>
      </c>
      <c r="E1308" s="236" t="s">
        <v>155</v>
      </c>
      <c r="F1308" s="236" t="s">
        <v>254</v>
      </c>
      <c r="G1308" s="236" t="s">
        <v>736</v>
      </c>
      <c r="H1308" s="236" t="s">
        <v>135</v>
      </c>
      <c r="I1308" s="236" t="s">
        <v>737</v>
      </c>
      <c r="J1308" s="236" t="s">
        <v>737</v>
      </c>
      <c r="K1308" s="236" t="s">
        <v>738</v>
      </c>
      <c r="L1308" s="236" t="s">
        <v>698</v>
      </c>
      <c r="M1308" s="236" t="s">
        <v>138</v>
      </c>
      <c r="N1308" s="246" t="e">
        <f>O1265*$N$1371</f>
        <v>#VALUE!</v>
      </c>
      <c r="O1308" s="240">
        <v>0</v>
      </c>
      <c r="P1308" s="235" t="s">
        <v>277</v>
      </c>
      <c r="Q1308" s="236" t="s">
        <v>278</v>
      </c>
    </row>
    <row r="1309" spans="2:17" x14ac:dyDescent="0.2">
      <c r="B1309" s="236"/>
      <c r="C1309" s="236" t="s">
        <v>135</v>
      </c>
      <c r="D1309" s="241" t="s">
        <v>753</v>
      </c>
      <c r="E1309" s="236" t="s">
        <v>155</v>
      </c>
      <c r="F1309" s="236" t="s">
        <v>254</v>
      </c>
      <c r="G1309" s="236" t="s">
        <v>736</v>
      </c>
      <c r="H1309" s="236" t="s">
        <v>135</v>
      </c>
      <c r="I1309" s="236" t="s">
        <v>737</v>
      </c>
      <c r="J1309" s="236" t="s">
        <v>737</v>
      </c>
      <c r="K1309" s="236" t="s">
        <v>738</v>
      </c>
      <c r="L1309" s="236" t="s">
        <v>698</v>
      </c>
      <c r="M1309" s="236" t="s">
        <v>138</v>
      </c>
      <c r="N1309" s="247"/>
      <c r="O1309" s="240">
        <v>0</v>
      </c>
      <c r="P1309" s="235" t="s">
        <v>277</v>
      </c>
      <c r="Q1309" s="236" t="s">
        <v>278</v>
      </c>
    </row>
    <row r="1310" spans="2:17" x14ac:dyDescent="0.2">
      <c r="B1310" s="236"/>
      <c r="C1310" s="236" t="s">
        <v>135</v>
      </c>
      <c r="D1310" s="241" t="s">
        <v>754</v>
      </c>
      <c r="E1310" s="236" t="s">
        <v>155</v>
      </c>
      <c r="F1310" s="236" t="s">
        <v>254</v>
      </c>
      <c r="G1310" s="236" t="s">
        <v>736</v>
      </c>
      <c r="H1310" s="236" t="s">
        <v>135</v>
      </c>
      <c r="I1310" s="236" t="s">
        <v>737</v>
      </c>
      <c r="J1310" s="236" t="s">
        <v>737</v>
      </c>
      <c r="K1310" s="236" t="s">
        <v>738</v>
      </c>
      <c r="L1310" s="236" t="s">
        <v>698</v>
      </c>
      <c r="M1310" s="236" t="s">
        <v>138</v>
      </c>
      <c r="N1310" s="247"/>
      <c r="O1310" s="240">
        <v>0</v>
      </c>
      <c r="P1310" s="235" t="s">
        <v>277</v>
      </c>
      <c r="Q1310" s="236" t="s">
        <v>278</v>
      </c>
    </row>
    <row r="1311" spans="2:17" x14ac:dyDescent="0.2">
      <c r="B1311" s="236"/>
      <c r="C1311" s="236" t="s">
        <v>135</v>
      </c>
      <c r="D1311" s="241" t="s">
        <v>755</v>
      </c>
      <c r="E1311" s="236" t="s">
        <v>155</v>
      </c>
      <c r="F1311" s="236" t="s">
        <v>254</v>
      </c>
      <c r="G1311" s="236" t="s">
        <v>736</v>
      </c>
      <c r="H1311" s="236" t="s">
        <v>135</v>
      </c>
      <c r="I1311" s="236" t="s">
        <v>737</v>
      </c>
      <c r="J1311" s="236" t="s">
        <v>737</v>
      </c>
      <c r="K1311" s="236" t="s">
        <v>738</v>
      </c>
      <c r="L1311" s="236" t="s">
        <v>698</v>
      </c>
      <c r="M1311" s="236" t="s">
        <v>138</v>
      </c>
      <c r="N1311" s="247"/>
      <c r="O1311" s="240">
        <v>0</v>
      </c>
      <c r="P1311" s="235" t="s">
        <v>277</v>
      </c>
      <c r="Q1311" s="236" t="s">
        <v>278</v>
      </c>
    </row>
    <row r="1312" spans="2:17" x14ac:dyDescent="0.2">
      <c r="B1312" s="236"/>
      <c r="C1312" s="236" t="s">
        <v>135</v>
      </c>
      <c r="D1312" s="241" t="s">
        <v>756</v>
      </c>
      <c r="E1312" s="236" t="s">
        <v>155</v>
      </c>
      <c r="F1312" s="236" t="s">
        <v>254</v>
      </c>
      <c r="G1312" s="236" t="s">
        <v>736</v>
      </c>
      <c r="H1312" s="236" t="s">
        <v>135</v>
      </c>
      <c r="I1312" s="236" t="s">
        <v>737</v>
      </c>
      <c r="J1312" s="236" t="s">
        <v>737</v>
      </c>
      <c r="K1312" s="236" t="s">
        <v>738</v>
      </c>
      <c r="L1312" s="236" t="s">
        <v>698</v>
      </c>
      <c r="M1312" s="236" t="s">
        <v>138</v>
      </c>
      <c r="N1312" s="247"/>
      <c r="O1312" s="240">
        <v>0</v>
      </c>
      <c r="P1312" s="235" t="s">
        <v>277</v>
      </c>
      <c r="Q1312" s="236" t="s">
        <v>278</v>
      </c>
    </row>
    <row r="1313" spans="2:17" x14ac:dyDescent="0.2">
      <c r="B1313" s="236"/>
      <c r="C1313" s="236" t="s">
        <v>135</v>
      </c>
      <c r="D1313" s="241" t="s">
        <v>757</v>
      </c>
      <c r="E1313" s="236" t="s">
        <v>155</v>
      </c>
      <c r="F1313" s="236" t="s">
        <v>254</v>
      </c>
      <c r="G1313" s="236" t="s">
        <v>736</v>
      </c>
      <c r="H1313" s="236" t="s">
        <v>135</v>
      </c>
      <c r="I1313" s="236" t="s">
        <v>737</v>
      </c>
      <c r="J1313" s="236" t="s">
        <v>737</v>
      </c>
      <c r="K1313" s="236" t="s">
        <v>738</v>
      </c>
      <c r="L1313" s="236" t="s">
        <v>698</v>
      </c>
      <c r="M1313" s="236" t="s">
        <v>138</v>
      </c>
      <c r="N1313" s="247"/>
      <c r="O1313" s="240">
        <v>0.15329999999999999</v>
      </c>
      <c r="P1313" s="235" t="s">
        <v>277</v>
      </c>
      <c r="Q1313" s="236" t="s">
        <v>278</v>
      </c>
    </row>
    <row r="1314" spans="2:17" x14ac:dyDescent="0.2">
      <c r="B1314" s="236"/>
      <c r="C1314" s="236" t="s">
        <v>135</v>
      </c>
      <c r="D1314" s="241" t="s">
        <v>758</v>
      </c>
      <c r="E1314" s="236" t="s">
        <v>155</v>
      </c>
      <c r="F1314" s="236" t="s">
        <v>254</v>
      </c>
      <c r="G1314" s="236" t="s">
        <v>736</v>
      </c>
      <c r="H1314" s="236" t="s">
        <v>135</v>
      </c>
      <c r="I1314" s="236" t="s">
        <v>737</v>
      </c>
      <c r="J1314" s="236" t="s">
        <v>737</v>
      </c>
      <c r="K1314" s="236" t="s">
        <v>738</v>
      </c>
      <c r="L1314" s="236" t="s">
        <v>698</v>
      </c>
      <c r="M1314" s="236" t="s">
        <v>138</v>
      </c>
      <c r="N1314" s="247"/>
      <c r="O1314" s="275" t="s">
        <v>765</v>
      </c>
      <c r="P1314" s="235" t="s">
        <v>277</v>
      </c>
      <c r="Q1314" s="236" t="s">
        <v>278</v>
      </c>
    </row>
    <row r="1315" spans="2:17" x14ac:dyDescent="0.2">
      <c r="B1315" s="236">
        <v>200</v>
      </c>
      <c r="C1315" s="236" t="s">
        <v>135</v>
      </c>
      <c r="D1315" s="238" t="s">
        <v>752</v>
      </c>
      <c r="E1315" s="236" t="s">
        <v>155</v>
      </c>
      <c r="F1315" s="236" t="s">
        <v>254</v>
      </c>
      <c r="G1315" s="236" t="s">
        <v>739</v>
      </c>
      <c r="H1315" s="236" t="s">
        <v>135</v>
      </c>
      <c r="I1315" s="236" t="s">
        <v>740</v>
      </c>
      <c r="J1315" s="236" t="s">
        <v>740</v>
      </c>
      <c r="K1315" s="236" t="s">
        <v>315</v>
      </c>
      <c r="L1315" s="236" t="s">
        <v>698</v>
      </c>
      <c r="M1315" s="236" t="s">
        <v>138</v>
      </c>
      <c r="N1315" s="246" t="e">
        <f>O1271*$N$1371</f>
        <v>#REF!</v>
      </c>
      <c r="O1315" s="240">
        <v>0</v>
      </c>
      <c r="P1315" s="235" t="s">
        <v>277</v>
      </c>
      <c r="Q1315" s="236" t="s">
        <v>278</v>
      </c>
    </row>
    <row r="1316" spans="2:17" x14ac:dyDescent="0.2">
      <c r="B1316" s="236"/>
      <c r="C1316" s="236" t="s">
        <v>135</v>
      </c>
      <c r="D1316" s="241" t="s">
        <v>753</v>
      </c>
      <c r="E1316" s="236" t="s">
        <v>155</v>
      </c>
      <c r="F1316" s="236" t="s">
        <v>254</v>
      </c>
      <c r="G1316" s="236" t="s">
        <v>739</v>
      </c>
      <c r="H1316" s="236" t="s">
        <v>135</v>
      </c>
      <c r="I1316" s="236" t="s">
        <v>740</v>
      </c>
      <c r="J1316" s="236" t="s">
        <v>740</v>
      </c>
      <c r="K1316" s="236" t="s">
        <v>315</v>
      </c>
      <c r="L1316" s="236" t="s">
        <v>698</v>
      </c>
      <c r="M1316" s="236" t="s">
        <v>138</v>
      </c>
      <c r="N1316" s="247"/>
      <c r="O1316" s="240">
        <v>0</v>
      </c>
      <c r="P1316" s="235" t="s">
        <v>277</v>
      </c>
      <c r="Q1316" s="236" t="s">
        <v>278</v>
      </c>
    </row>
    <row r="1317" spans="2:17" x14ac:dyDescent="0.2">
      <c r="B1317" s="236"/>
      <c r="C1317" s="236" t="s">
        <v>135</v>
      </c>
      <c r="D1317" s="241" t="s">
        <v>754</v>
      </c>
      <c r="E1317" s="236" t="s">
        <v>155</v>
      </c>
      <c r="F1317" s="236" t="s">
        <v>254</v>
      </c>
      <c r="G1317" s="236" t="s">
        <v>739</v>
      </c>
      <c r="H1317" s="236" t="s">
        <v>135</v>
      </c>
      <c r="I1317" s="236" t="s">
        <v>740</v>
      </c>
      <c r="J1317" s="236" t="s">
        <v>740</v>
      </c>
      <c r="K1317" s="236" t="s">
        <v>315</v>
      </c>
      <c r="L1317" s="236" t="s">
        <v>698</v>
      </c>
      <c r="M1317" s="236" t="s">
        <v>138</v>
      </c>
      <c r="N1317" s="247"/>
      <c r="O1317" s="240">
        <v>6.4799999999999996E-2</v>
      </c>
      <c r="P1317" s="235" t="s">
        <v>277</v>
      </c>
      <c r="Q1317" s="236" t="s">
        <v>278</v>
      </c>
    </row>
    <row r="1318" spans="2:17" x14ac:dyDescent="0.2">
      <c r="B1318" s="236"/>
      <c r="C1318" s="236" t="s">
        <v>135</v>
      </c>
      <c r="D1318" s="241" t="s">
        <v>755</v>
      </c>
      <c r="E1318" s="236" t="s">
        <v>155</v>
      </c>
      <c r="F1318" s="236" t="s">
        <v>254</v>
      </c>
      <c r="G1318" s="236" t="s">
        <v>739</v>
      </c>
      <c r="H1318" s="236" t="s">
        <v>135</v>
      </c>
      <c r="I1318" s="236" t="s">
        <v>740</v>
      </c>
      <c r="J1318" s="236" t="s">
        <v>740</v>
      </c>
      <c r="K1318" s="236" t="s">
        <v>315</v>
      </c>
      <c r="L1318" s="236" t="s">
        <v>698</v>
      </c>
      <c r="M1318" s="236" t="s">
        <v>138</v>
      </c>
      <c r="N1318" s="247"/>
      <c r="O1318" s="240">
        <v>0</v>
      </c>
      <c r="P1318" s="235" t="s">
        <v>277</v>
      </c>
      <c r="Q1318" s="236" t="s">
        <v>278</v>
      </c>
    </row>
    <row r="1319" spans="2:17" x14ac:dyDescent="0.2">
      <c r="B1319" s="236"/>
      <c r="C1319" s="236" t="s">
        <v>135</v>
      </c>
      <c r="D1319" s="241" t="s">
        <v>756</v>
      </c>
      <c r="E1319" s="236" t="s">
        <v>155</v>
      </c>
      <c r="F1319" s="236" t="s">
        <v>254</v>
      </c>
      <c r="G1319" s="236" t="s">
        <v>739</v>
      </c>
      <c r="H1319" s="236" t="s">
        <v>135</v>
      </c>
      <c r="I1319" s="236" t="s">
        <v>740</v>
      </c>
      <c r="J1319" s="236" t="s">
        <v>740</v>
      </c>
      <c r="K1319" s="236" t="s">
        <v>315</v>
      </c>
      <c r="L1319" s="236" t="s">
        <v>698</v>
      </c>
      <c r="M1319" s="236" t="s">
        <v>138</v>
      </c>
      <c r="N1319" s="247"/>
      <c r="O1319" s="240">
        <v>0</v>
      </c>
      <c r="P1319" s="235" t="s">
        <v>277</v>
      </c>
      <c r="Q1319" s="236" t="s">
        <v>278</v>
      </c>
    </row>
    <row r="1320" spans="2:17" x14ac:dyDescent="0.2">
      <c r="B1320" s="236"/>
      <c r="C1320" s="236" t="s">
        <v>135</v>
      </c>
      <c r="D1320" s="241" t="s">
        <v>757</v>
      </c>
      <c r="E1320" s="236" t="s">
        <v>155</v>
      </c>
      <c r="F1320" s="236" t="s">
        <v>254</v>
      </c>
      <c r="G1320" s="236" t="s">
        <v>739</v>
      </c>
      <c r="H1320" s="236" t="s">
        <v>135</v>
      </c>
      <c r="I1320" s="236" t="s">
        <v>740</v>
      </c>
      <c r="J1320" s="236" t="s">
        <v>740</v>
      </c>
      <c r="K1320" s="236" t="s">
        <v>315</v>
      </c>
      <c r="L1320" s="236" t="s">
        <v>698</v>
      </c>
      <c r="M1320" s="236" t="s">
        <v>138</v>
      </c>
      <c r="N1320" s="247"/>
      <c r="O1320" s="240">
        <v>0</v>
      </c>
      <c r="P1320" s="235" t="s">
        <v>277</v>
      </c>
      <c r="Q1320" s="236" t="s">
        <v>278</v>
      </c>
    </row>
    <row r="1321" spans="2:17" x14ac:dyDescent="0.2">
      <c r="B1321" s="236"/>
      <c r="C1321" s="236" t="s">
        <v>135</v>
      </c>
      <c r="D1321" s="241" t="s">
        <v>758</v>
      </c>
      <c r="E1321" s="236" t="s">
        <v>155</v>
      </c>
      <c r="F1321" s="236" t="s">
        <v>254</v>
      </c>
      <c r="G1321" s="236" t="s">
        <v>739</v>
      </c>
      <c r="H1321" s="236" t="s">
        <v>135</v>
      </c>
      <c r="I1321" s="236" t="s">
        <v>740</v>
      </c>
      <c r="J1321" s="236" t="s">
        <v>740</v>
      </c>
      <c r="K1321" s="236" t="s">
        <v>315</v>
      </c>
      <c r="L1321" s="236" t="s">
        <v>698</v>
      </c>
      <c r="M1321" s="236" t="s">
        <v>138</v>
      </c>
      <c r="N1321" s="247"/>
      <c r="O1321" s="275" t="s">
        <v>765</v>
      </c>
      <c r="P1321" s="235" t="s">
        <v>277</v>
      </c>
      <c r="Q1321" s="236" t="s">
        <v>278</v>
      </c>
    </row>
    <row r="1322" spans="2:17" x14ac:dyDescent="0.2">
      <c r="B1322" s="236">
        <v>201</v>
      </c>
      <c r="C1322" s="236" t="s">
        <v>135</v>
      </c>
      <c r="D1322" s="238" t="s">
        <v>752</v>
      </c>
      <c r="E1322" s="236" t="s">
        <v>155</v>
      </c>
      <c r="F1322" s="236" t="s">
        <v>254</v>
      </c>
      <c r="G1322" s="236" t="s">
        <v>741</v>
      </c>
      <c r="H1322" s="236" t="s">
        <v>135</v>
      </c>
      <c r="I1322" s="236" t="s">
        <v>742</v>
      </c>
      <c r="J1322" s="236" t="s">
        <v>742</v>
      </c>
      <c r="K1322" s="236" t="s">
        <v>743</v>
      </c>
      <c r="L1322" s="236" t="s">
        <v>744</v>
      </c>
      <c r="M1322" s="236" t="s">
        <v>138</v>
      </c>
      <c r="N1322" s="246" t="e">
        <f>O1277*$N$1371</f>
        <v>#REF!</v>
      </c>
      <c r="O1322" s="240">
        <v>0</v>
      </c>
      <c r="P1322" s="235" t="s">
        <v>277</v>
      </c>
      <c r="Q1322" s="236" t="s">
        <v>278</v>
      </c>
    </row>
    <row r="1323" spans="2:17" x14ac:dyDescent="0.2">
      <c r="B1323" s="236"/>
      <c r="C1323" s="236" t="s">
        <v>135</v>
      </c>
      <c r="D1323" s="241" t="s">
        <v>753</v>
      </c>
      <c r="E1323" s="236" t="s">
        <v>155</v>
      </c>
      <c r="F1323" s="236" t="s">
        <v>254</v>
      </c>
      <c r="G1323" s="236" t="s">
        <v>741</v>
      </c>
      <c r="H1323" s="236" t="s">
        <v>135</v>
      </c>
      <c r="I1323" s="236" t="s">
        <v>742</v>
      </c>
      <c r="J1323" s="236" t="s">
        <v>742</v>
      </c>
      <c r="K1323" s="236" t="s">
        <v>743</v>
      </c>
      <c r="L1323" s="236" t="s">
        <v>744</v>
      </c>
      <c r="M1323" s="236" t="s">
        <v>138</v>
      </c>
      <c r="N1323" s="247"/>
      <c r="O1323" s="240">
        <v>0</v>
      </c>
      <c r="P1323" s="235" t="s">
        <v>277</v>
      </c>
      <c r="Q1323" s="236" t="s">
        <v>278</v>
      </c>
    </row>
    <row r="1324" spans="2:17" x14ac:dyDescent="0.2">
      <c r="B1324" s="236"/>
      <c r="C1324" s="236" t="s">
        <v>135</v>
      </c>
      <c r="D1324" s="241" t="s">
        <v>754</v>
      </c>
      <c r="E1324" s="236" t="s">
        <v>155</v>
      </c>
      <c r="F1324" s="236" t="s">
        <v>254</v>
      </c>
      <c r="G1324" s="236" t="s">
        <v>741</v>
      </c>
      <c r="H1324" s="236" t="s">
        <v>135</v>
      </c>
      <c r="I1324" s="236" t="s">
        <v>742</v>
      </c>
      <c r="J1324" s="236" t="s">
        <v>742</v>
      </c>
      <c r="K1324" s="236" t="s">
        <v>743</v>
      </c>
      <c r="L1324" s="236" t="s">
        <v>744</v>
      </c>
      <c r="M1324" s="236" t="s">
        <v>138</v>
      </c>
      <c r="N1324" s="247"/>
      <c r="O1324" s="240">
        <v>0</v>
      </c>
      <c r="P1324" s="235" t="s">
        <v>277</v>
      </c>
      <c r="Q1324" s="236" t="s">
        <v>278</v>
      </c>
    </row>
    <row r="1325" spans="2:17" x14ac:dyDescent="0.2">
      <c r="B1325" s="236"/>
      <c r="C1325" s="236" t="s">
        <v>135</v>
      </c>
      <c r="D1325" s="241" t="s">
        <v>755</v>
      </c>
      <c r="E1325" s="236" t="s">
        <v>155</v>
      </c>
      <c r="F1325" s="236" t="s">
        <v>254</v>
      </c>
      <c r="G1325" s="236" t="s">
        <v>741</v>
      </c>
      <c r="H1325" s="236" t="s">
        <v>135</v>
      </c>
      <c r="I1325" s="236" t="s">
        <v>742</v>
      </c>
      <c r="J1325" s="236" t="s">
        <v>742</v>
      </c>
      <c r="K1325" s="236" t="s">
        <v>743</v>
      </c>
      <c r="L1325" s="236" t="s">
        <v>744</v>
      </c>
      <c r="M1325" s="236" t="s">
        <v>138</v>
      </c>
      <c r="N1325" s="247"/>
      <c r="O1325" s="240">
        <v>0</v>
      </c>
      <c r="P1325" s="235" t="s">
        <v>277</v>
      </c>
      <c r="Q1325" s="236" t="s">
        <v>278</v>
      </c>
    </row>
    <row r="1326" spans="2:17" x14ac:dyDescent="0.2">
      <c r="B1326" s="236"/>
      <c r="C1326" s="236" t="s">
        <v>135</v>
      </c>
      <c r="D1326" s="241" t="s">
        <v>756</v>
      </c>
      <c r="E1326" s="236" t="s">
        <v>155</v>
      </c>
      <c r="F1326" s="236" t="s">
        <v>254</v>
      </c>
      <c r="G1326" s="236" t="s">
        <v>741</v>
      </c>
      <c r="H1326" s="236" t="s">
        <v>135</v>
      </c>
      <c r="I1326" s="236" t="s">
        <v>742</v>
      </c>
      <c r="J1326" s="236" t="s">
        <v>742</v>
      </c>
      <c r="K1326" s="236" t="s">
        <v>743</v>
      </c>
      <c r="L1326" s="236" t="s">
        <v>744</v>
      </c>
      <c r="M1326" s="236" t="s">
        <v>138</v>
      </c>
      <c r="N1326" s="247"/>
      <c r="O1326" s="240">
        <v>7.6100000000000001E-2</v>
      </c>
      <c r="P1326" s="235" t="s">
        <v>277</v>
      </c>
      <c r="Q1326" s="236" t="s">
        <v>278</v>
      </c>
    </row>
    <row r="1327" spans="2:17" x14ac:dyDescent="0.2">
      <c r="B1327" s="236"/>
      <c r="C1327" s="236" t="s">
        <v>135</v>
      </c>
      <c r="D1327" s="241" t="s">
        <v>757</v>
      </c>
      <c r="E1327" s="236" t="s">
        <v>155</v>
      </c>
      <c r="F1327" s="236" t="s">
        <v>254</v>
      </c>
      <c r="G1327" s="236" t="s">
        <v>741</v>
      </c>
      <c r="H1327" s="236" t="s">
        <v>135</v>
      </c>
      <c r="I1327" s="236" t="s">
        <v>742</v>
      </c>
      <c r="J1327" s="236" t="s">
        <v>742</v>
      </c>
      <c r="K1327" s="236" t="s">
        <v>743</v>
      </c>
      <c r="L1327" s="236" t="s">
        <v>744</v>
      </c>
      <c r="M1327" s="236" t="s">
        <v>138</v>
      </c>
      <c r="N1327" s="247"/>
      <c r="O1327" s="240">
        <v>0</v>
      </c>
      <c r="P1327" s="235" t="s">
        <v>277</v>
      </c>
      <c r="Q1327" s="236" t="s">
        <v>278</v>
      </c>
    </row>
    <row r="1328" spans="2:17" x14ac:dyDescent="0.2">
      <c r="B1328" s="236"/>
      <c r="C1328" s="236" t="s">
        <v>135</v>
      </c>
      <c r="D1328" s="241" t="s">
        <v>758</v>
      </c>
      <c r="E1328" s="236" t="s">
        <v>155</v>
      </c>
      <c r="F1328" s="236" t="s">
        <v>254</v>
      </c>
      <c r="G1328" s="236" t="s">
        <v>741</v>
      </c>
      <c r="H1328" s="236" t="s">
        <v>135</v>
      </c>
      <c r="I1328" s="236" t="s">
        <v>742</v>
      </c>
      <c r="J1328" s="236" t="s">
        <v>742</v>
      </c>
      <c r="K1328" s="236" t="s">
        <v>743</v>
      </c>
      <c r="L1328" s="236" t="s">
        <v>744</v>
      </c>
      <c r="M1328" s="236" t="s">
        <v>138</v>
      </c>
      <c r="N1328" s="247"/>
      <c r="O1328" s="275" t="s">
        <v>765</v>
      </c>
      <c r="P1328" s="235" t="s">
        <v>277</v>
      </c>
      <c r="Q1328" s="236" t="s">
        <v>278</v>
      </c>
    </row>
    <row r="1329" spans="2:17" x14ac:dyDescent="0.2">
      <c r="B1329" s="236">
        <v>202</v>
      </c>
      <c r="C1329" s="236" t="s">
        <v>135</v>
      </c>
      <c r="D1329" s="238" t="s">
        <v>752</v>
      </c>
      <c r="E1329" s="236" t="s">
        <v>155</v>
      </c>
      <c r="F1329" s="236" t="s">
        <v>254</v>
      </c>
      <c r="G1329" s="236" t="s">
        <v>741</v>
      </c>
      <c r="H1329" s="236" t="s">
        <v>135</v>
      </c>
      <c r="I1329" s="236" t="s">
        <v>745</v>
      </c>
      <c r="J1329" s="236" t="s">
        <v>745</v>
      </c>
      <c r="K1329" s="236" t="s">
        <v>746</v>
      </c>
      <c r="L1329" s="236" t="s">
        <v>698</v>
      </c>
      <c r="M1329" s="236" t="s">
        <v>138</v>
      </c>
      <c r="N1329" s="246" t="e">
        <f>O1278*$N$1371</f>
        <v>#REF!</v>
      </c>
      <c r="O1329" s="240">
        <v>0</v>
      </c>
      <c r="P1329" s="235" t="s">
        <v>277</v>
      </c>
      <c r="Q1329" s="236" t="s">
        <v>278</v>
      </c>
    </row>
    <row r="1330" spans="2:17" x14ac:dyDescent="0.2">
      <c r="B1330" s="236"/>
      <c r="C1330" s="236" t="s">
        <v>135</v>
      </c>
      <c r="D1330" s="241" t="s">
        <v>753</v>
      </c>
      <c r="E1330" s="236" t="s">
        <v>155</v>
      </c>
      <c r="F1330" s="236" t="s">
        <v>254</v>
      </c>
      <c r="G1330" s="236" t="s">
        <v>741</v>
      </c>
      <c r="H1330" s="236" t="s">
        <v>135</v>
      </c>
      <c r="I1330" s="236" t="s">
        <v>745</v>
      </c>
      <c r="J1330" s="236" t="s">
        <v>745</v>
      </c>
      <c r="K1330" s="236" t="s">
        <v>746</v>
      </c>
      <c r="L1330" s="236" t="s">
        <v>698</v>
      </c>
      <c r="M1330" s="236" t="s">
        <v>138</v>
      </c>
      <c r="N1330" s="247"/>
      <c r="O1330" s="240">
        <v>0</v>
      </c>
      <c r="P1330" s="235" t="s">
        <v>277</v>
      </c>
      <c r="Q1330" s="236" t="s">
        <v>278</v>
      </c>
    </row>
    <row r="1331" spans="2:17" x14ac:dyDescent="0.2">
      <c r="B1331" s="236"/>
      <c r="C1331" s="236" t="s">
        <v>135</v>
      </c>
      <c r="D1331" s="241" t="s">
        <v>754</v>
      </c>
      <c r="E1331" s="236" t="s">
        <v>155</v>
      </c>
      <c r="F1331" s="236" t="s">
        <v>254</v>
      </c>
      <c r="G1331" s="236" t="s">
        <v>741</v>
      </c>
      <c r="H1331" s="236" t="s">
        <v>135</v>
      </c>
      <c r="I1331" s="236" t="s">
        <v>745</v>
      </c>
      <c r="J1331" s="236" t="s">
        <v>745</v>
      </c>
      <c r="K1331" s="236" t="s">
        <v>746</v>
      </c>
      <c r="L1331" s="236" t="s">
        <v>698</v>
      </c>
      <c r="M1331" s="236" t="s">
        <v>138</v>
      </c>
      <c r="N1331" s="247"/>
      <c r="O1331" s="240">
        <v>0</v>
      </c>
      <c r="P1331" s="235" t="s">
        <v>277</v>
      </c>
      <c r="Q1331" s="236" t="s">
        <v>278</v>
      </c>
    </row>
    <row r="1332" spans="2:17" x14ac:dyDescent="0.2">
      <c r="B1332" s="236"/>
      <c r="C1332" s="236" t="s">
        <v>135</v>
      </c>
      <c r="D1332" s="241" t="s">
        <v>755</v>
      </c>
      <c r="E1332" s="236" t="s">
        <v>155</v>
      </c>
      <c r="F1332" s="236" t="s">
        <v>254</v>
      </c>
      <c r="G1332" s="236" t="s">
        <v>741</v>
      </c>
      <c r="H1332" s="236" t="s">
        <v>135</v>
      </c>
      <c r="I1332" s="236" t="s">
        <v>745</v>
      </c>
      <c r="J1332" s="236" t="s">
        <v>745</v>
      </c>
      <c r="K1332" s="236" t="s">
        <v>746</v>
      </c>
      <c r="L1332" s="236" t="s">
        <v>698</v>
      </c>
      <c r="M1332" s="236" t="s">
        <v>138</v>
      </c>
      <c r="N1332" s="247"/>
      <c r="O1332" s="240">
        <v>0</v>
      </c>
      <c r="P1332" s="235" t="s">
        <v>277</v>
      </c>
      <c r="Q1332" s="236" t="s">
        <v>278</v>
      </c>
    </row>
    <row r="1333" spans="2:17" x14ac:dyDescent="0.2">
      <c r="B1333" s="236"/>
      <c r="C1333" s="236" t="s">
        <v>135</v>
      </c>
      <c r="D1333" s="241" t="s">
        <v>756</v>
      </c>
      <c r="E1333" s="236" t="s">
        <v>155</v>
      </c>
      <c r="F1333" s="236" t="s">
        <v>254</v>
      </c>
      <c r="G1333" s="236" t="s">
        <v>741</v>
      </c>
      <c r="H1333" s="236" t="s">
        <v>135</v>
      </c>
      <c r="I1333" s="236" t="s">
        <v>745</v>
      </c>
      <c r="J1333" s="236" t="s">
        <v>745</v>
      </c>
      <c r="K1333" s="236" t="s">
        <v>746</v>
      </c>
      <c r="L1333" s="236" t="s">
        <v>698</v>
      </c>
      <c r="M1333" s="236" t="s">
        <v>138</v>
      </c>
      <c r="N1333" s="247"/>
      <c r="O1333" s="240">
        <v>4.8899999999999999E-2</v>
      </c>
      <c r="P1333" s="235" t="s">
        <v>277</v>
      </c>
      <c r="Q1333" s="236" t="s">
        <v>278</v>
      </c>
    </row>
    <row r="1334" spans="2:17" x14ac:dyDescent="0.2">
      <c r="B1334" s="236"/>
      <c r="C1334" s="236" t="s">
        <v>135</v>
      </c>
      <c r="D1334" s="241" t="s">
        <v>757</v>
      </c>
      <c r="E1334" s="236" t="s">
        <v>155</v>
      </c>
      <c r="F1334" s="236" t="s">
        <v>254</v>
      </c>
      <c r="G1334" s="236" t="s">
        <v>741</v>
      </c>
      <c r="H1334" s="236" t="s">
        <v>135</v>
      </c>
      <c r="I1334" s="236" t="s">
        <v>745</v>
      </c>
      <c r="J1334" s="236" t="s">
        <v>745</v>
      </c>
      <c r="K1334" s="236" t="s">
        <v>746</v>
      </c>
      <c r="L1334" s="236" t="s">
        <v>698</v>
      </c>
      <c r="M1334" s="236" t="s">
        <v>138</v>
      </c>
      <c r="N1334" s="247"/>
      <c r="O1334" s="240">
        <v>0</v>
      </c>
      <c r="P1334" s="235" t="s">
        <v>277</v>
      </c>
      <c r="Q1334" s="236" t="s">
        <v>278</v>
      </c>
    </row>
    <row r="1335" spans="2:17" x14ac:dyDescent="0.2">
      <c r="B1335" s="236"/>
      <c r="C1335" s="236" t="s">
        <v>135</v>
      </c>
      <c r="D1335" s="241" t="s">
        <v>758</v>
      </c>
      <c r="E1335" s="236" t="s">
        <v>155</v>
      </c>
      <c r="F1335" s="236" t="s">
        <v>254</v>
      </c>
      <c r="G1335" s="236" t="s">
        <v>741</v>
      </c>
      <c r="H1335" s="236" t="s">
        <v>135</v>
      </c>
      <c r="I1335" s="236" t="s">
        <v>745</v>
      </c>
      <c r="J1335" s="236" t="s">
        <v>745</v>
      </c>
      <c r="K1335" s="236" t="s">
        <v>746</v>
      </c>
      <c r="L1335" s="236" t="s">
        <v>698</v>
      </c>
      <c r="M1335" s="236" t="s">
        <v>138</v>
      </c>
      <c r="N1335" s="247"/>
      <c r="O1335" s="275" t="s">
        <v>765</v>
      </c>
      <c r="P1335" s="235" t="s">
        <v>277</v>
      </c>
      <c r="Q1335" s="236" t="s">
        <v>278</v>
      </c>
    </row>
    <row r="1336" spans="2:17" x14ac:dyDescent="0.2">
      <c r="B1336" s="236">
        <v>203</v>
      </c>
      <c r="C1336" s="236" t="s">
        <v>135</v>
      </c>
      <c r="D1336" s="238" t="s">
        <v>752</v>
      </c>
      <c r="E1336" s="236" t="s">
        <v>155</v>
      </c>
      <c r="F1336" s="236" t="s">
        <v>254</v>
      </c>
      <c r="G1336" s="236" t="s">
        <v>741</v>
      </c>
      <c r="H1336" s="236" t="s">
        <v>135</v>
      </c>
      <c r="I1336" s="236" t="s">
        <v>747</v>
      </c>
      <c r="J1336" s="236" t="s">
        <v>747</v>
      </c>
      <c r="K1336" s="236" t="s">
        <v>748</v>
      </c>
      <c r="L1336" s="236" t="s">
        <v>698</v>
      </c>
      <c r="M1336" s="236" t="s">
        <v>138</v>
      </c>
      <c r="N1336" s="246" t="e">
        <f>O1279*$N$1371</f>
        <v>#VALUE!</v>
      </c>
      <c r="O1336" s="240">
        <v>0</v>
      </c>
      <c r="P1336" s="235" t="s">
        <v>277</v>
      </c>
      <c r="Q1336" s="236" t="s">
        <v>278</v>
      </c>
    </row>
    <row r="1337" spans="2:17" x14ac:dyDescent="0.2">
      <c r="B1337" s="236"/>
      <c r="C1337" s="236" t="s">
        <v>135</v>
      </c>
      <c r="D1337" s="241" t="s">
        <v>753</v>
      </c>
      <c r="E1337" s="236" t="s">
        <v>155</v>
      </c>
      <c r="F1337" s="236" t="s">
        <v>254</v>
      </c>
      <c r="G1337" s="236" t="s">
        <v>741</v>
      </c>
      <c r="H1337" s="236" t="s">
        <v>135</v>
      </c>
      <c r="I1337" s="236" t="s">
        <v>747</v>
      </c>
      <c r="J1337" s="236" t="s">
        <v>747</v>
      </c>
      <c r="K1337" s="236" t="s">
        <v>748</v>
      </c>
      <c r="L1337" s="236" t="s">
        <v>698</v>
      </c>
      <c r="M1337" s="236" t="s">
        <v>138</v>
      </c>
      <c r="N1337" s="247"/>
      <c r="O1337" s="240">
        <v>0</v>
      </c>
      <c r="P1337" s="235" t="s">
        <v>277</v>
      </c>
      <c r="Q1337" s="236" t="s">
        <v>278</v>
      </c>
    </row>
    <row r="1338" spans="2:17" x14ac:dyDescent="0.2">
      <c r="B1338" s="236"/>
      <c r="C1338" s="236" t="s">
        <v>135</v>
      </c>
      <c r="D1338" s="241" t="s">
        <v>754</v>
      </c>
      <c r="E1338" s="236" t="s">
        <v>155</v>
      </c>
      <c r="F1338" s="236" t="s">
        <v>254</v>
      </c>
      <c r="G1338" s="236" t="s">
        <v>741</v>
      </c>
      <c r="H1338" s="236" t="s">
        <v>135</v>
      </c>
      <c r="I1338" s="236" t="s">
        <v>747</v>
      </c>
      <c r="J1338" s="236" t="s">
        <v>747</v>
      </c>
      <c r="K1338" s="236" t="s">
        <v>748</v>
      </c>
      <c r="L1338" s="236" t="s">
        <v>698</v>
      </c>
      <c r="M1338" s="236" t="s">
        <v>138</v>
      </c>
      <c r="N1338" s="247"/>
      <c r="O1338" s="240">
        <v>0</v>
      </c>
      <c r="P1338" s="235" t="s">
        <v>277</v>
      </c>
      <c r="Q1338" s="236" t="s">
        <v>278</v>
      </c>
    </row>
    <row r="1339" spans="2:17" x14ac:dyDescent="0.2">
      <c r="B1339" s="236"/>
      <c r="C1339" s="236" t="s">
        <v>135</v>
      </c>
      <c r="D1339" s="241" t="s">
        <v>755</v>
      </c>
      <c r="E1339" s="236" t="s">
        <v>155</v>
      </c>
      <c r="F1339" s="236" t="s">
        <v>254</v>
      </c>
      <c r="G1339" s="236" t="s">
        <v>741</v>
      </c>
      <c r="H1339" s="236" t="s">
        <v>135</v>
      </c>
      <c r="I1339" s="236" t="s">
        <v>747</v>
      </c>
      <c r="J1339" s="236" t="s">
        <v>747</v>
      </c>
      <c r="K1339" s="236" t="s">
        <v>748</v>
      </c>
      <c r="L1339" s="236" t="s">
        <v>698</v>
      </c>
      <c r="M1339" s="236" t="s">
        <v>138</v>
      </c>
      <c r="N1339" s="247"/>
      <c r="O1339" s="240">
        <v>0</v>
      </c>
      <c r="P1339" s="235" t="s">
        <v>277</v>
      </c>
      <c r="Q1339" s="236" t="s">
        <v>278</v>
      </c>
    </row>
    <row r="1340" spans="2:17" x14ac:dyDescent="0.2">
      <c r="B1340" s="236"/>
      <c r="C1340" s="236" t="s">
        <v>135</v>
      </c>
      <c r="D1340" s="241" t="s">
        <v>756</v>
      </c>
      <c r="E1340" s="236" t="s">
        <v>155</v>
      </c>
      <c r="F1340" s="236" t="s">
        <v>254</v>
      </c>
      <c r="G1340" s="236" t="s">
        <v>741</v>
      </c>
      <c r="H1340" s="236" t="s">
        <v>135</v>
      </c>
      <c r="I1340" s="236" t="s">
        <v>747</v>
      </c>
      <c r="J1340" s="236" t="s">
        <v>747</v>
      </c>
      <c r="K1340" s="236" t="s">
        <v>748</v>
      </c>
      <c r="L1340" s="236" t="s">
        <v>698</v>
      </c>
      <c r="M1340" s="236" t="s">
        <v>138</v>
      </c>
      <c r="N1340" s="247"/>
      <c r="O1340" s="240">
        <v>6.4299999999999996E-2</v>
      </c>
      <c r="P1340" s="235" t="s">
        <v>277</v>
      </c>
      <c r="Q1340" s="236" t="s">
        <v>278</v>
      </c>
    </row>
    <row r="1341" spans="2:17" x14ac:dyDescent="0.2">
      <c r="B1341" s="236"/>
      <c r="C1341" s="236" t="s">
        <v>135</v>
      </c>
      <c r="D1341" s="241" t="s">
        <v>757</v>
      </c>
      <c r="E1341" s="236" t="s">
        <v>155</v>
      </c>
      <c r="F1341" s="236" t="s">
        <v>254</v>
      </c>
      <c r="G1341" s="236" t="s">
        <v>741</v>
      </c>
      <c r="H1341" s="236" t="s">
        <v>135</v>
      </c>
      <c r="I1341" s="236" t="s">
        <v>747</v>
      </c>
      <c r="J1341" s="236" t="s">
        <v>747</v>
      </c>
      <c r="K1341" s="236" t="s">
        <v>748</v>
      </c>
      <c r="L1341" s="236" t="s">
        <v>698</v>
      </c>
      <c r="M1341" s="236" t="s">
        <v>138</v>
      </c>
      <c r="N1341" s="247"/>
      <c r="O1341" s="240">
        <v>0</v>
      </c>
      <c r="P1341" s="235" t="s">
        <v>277</v>
      </c>
      <c r="Q1341" s="236" t="s">
        <v>278</v>
      </c>
    </row>
    <row r="1342" spans="2:17" x14ac:dyDescent="0.2">
      <c r="B1342" s="236"/>
      <c r="C1342" s="236" t="s">
        <v>135</v>
      </c>
      <c r="D1342" s="241" t="s">
        <v>758</v>
      </c>
      <c r="E1342" s="236" t="s">
        <v>155</v>
      </c>
      <c r="F1342" s="236" t="s">
        <v>254</v>
      </c>
      <c r="G1342" s="236" t="s">
        <v>741</v>
      </c>
      <c r="H1342" s="236" t="s">
        <v>135</v>
      </c>
      <c r="I1342" s="236" t="s">
        <v>747</v>
      </c>
      <c r="J1342" s="236" t="s">
        <v>747</v>
      </c>
      <c r="K1342" s="236" t="s">
        <v>748</v>
      </c>
      <c r="L1342" s="236" t="s">
        <v>698</v>
      </c>
      <c r="M1342" s="236" t="s">
        <v>138</v>
      </c>
      <c r="N1342" s="247"/>
      <c r="O1342" s="275" t="s">
        <v>765</v>
      </c>
      <c r="P1342" s="235" t="s">
        <v>277</v>
      </c>
      <c r="Q1342" s="236" t="s">
        <v>278</v>
      </c>
    </row>
    <row r="1343" spans="2:17" x14ac:dyDescent="0.2">
      <c r="B1343" s="236">
        <v>204</v>
      </c>
      <c r="C1343" s="236" t="s">
        <v>135</v>
      </c>
      <c r="D1343" s="238" t="s">
        <v>752</v>
      </c>
      <c r="E1343" s="236" t="s">
        <v>155</v>
      </c>
      <c r="F1343" s="236" t="s">
        <v>254</v>
      </c>
      <c r="G1343" s="236" t="s">
        <v>749</v>
      </c>
      <c r="H1343" s="236" t="s">
        <v>135</v>
      </c>
      <c r="I1343" s="236" t="s">
        <v>750</v>
      </c>
      <c r="J1343" s="236" t="s">
        <v>750</v>
      </c>
      <c r="K1343" s="236" t="s">
        <v>738</v>
      </c>
      <c r="L1343" s="236" t="s">
        <v>698</v>
      </c>
      <c r="M1343" s="236" t="s">
        <v>138</v>
      </c>
      <c r="N1343" s="246" t="e">
        <f>#REF!*$N$1371</f>
        <v>#REF!</v>
      </c>
      <c r="O1343" s="240">
        <v>0</v>
      </c>
      <c r="P1343" s="235" t="s">
        <v>277</v>
      </c>
      <c r="Q1343" s="236" t="s">
        <v>278</v>
      </c>
    </row>
    <row r="1344" spans="2:17" x14ac:dyDescent="0.2">
      <c r="B1344" s="236"/>
      <c r="C1344" s="236" t="s">
        <v>135</v>
      </c>
      <c r="D1344" s="241" t="s">
        <v>753</v>
      </c>
      <c r="E1344" s="236" t="s">
        <v>155</v>
      </c>
      <c r="F1344" s="236" t="s">
        <v>254</v>
      </c>
      <c r="G1344" s="236" t="s">
        <v>749</v>
      </c>
      <c r="H1344" s="236" t="s">
        <v>135</v>
      </c>
      <c r="I1344" s="236" t="s">
        <v>750</v>
      </c>
      <c r="J1344" s="236" t="s">
        <v>750</v>
      </c>
      <c r="K1344" s="236" t="s">
        <v>738</v>
      </c>
      <c r="L1344" s="236" t="s">
        <v>698</v>
      </c>
      <c r="M1344" s="236" t="s">
        <v>138</v>
      </c>
      <c r="N1344" s="247"/>
      <c r="O1344" s="240">
        <v>0</v>
      </c>
      <c r="P1344" s="235" t="s">
        <v>277</v>
      </c>
      <c r="Q1344" s="236" t="s">
        <v>278</v>
      </c>
    </row>
    <row r="1345" spans="2:17" x14ac:dyDescent="0.2">
      <c r="B1345" s="236"/>
      <c r="C1345" s="236" t="s">
        <v>135</v>
      </c>
      <c r="D1345" s="241" t="s">
        <v>754</v>
      </c>
      <c r="E1345" s="236" t="s">
        <v>155</v>
      </c>
      <c r="F1345" s="236" t="s">
        <v>254</v>
      </c>
      <c r="G1345" s="236" t="s">
        <v>749</v>
      </c>
      <c r="H1345" s="236" t="s">
        <v>135</v>
      </c>
      <c r="I1345" s="236" t="s">
        <v>750</v>
      </c>
      <c r="J1345" s="236" t="s">
        <v>750</v>
      </c>
      <c r="K1345" s="236" t="s">
        <v>738</v>
      </c>
      <c r="L1345" s="236" t="s">
        <v>698</v>
      </c>
      <c r="M1345" s="236" t="s">
        <v>138</v>
      </c>
      <c r="N1345" s="247"/>
      <c r="O1345" s="240">
        <v>0</v>
      </c>
      <c r="P1345" s="235" t="s">
        <v>277</v>
      </c>
      <c r="Q1345" s="236" t="s">
        <v>278</v>
      </c>
    </row>
    <row r="1346" spans="2:17" x14ac:dyDescent="0.2">
      <c r="B1346" s="236"/>
      <c r="C1346" s="236" t="s">
        <v>135</v>
      </c>
      <c r="D1346" s="241" t="s">
        <v>755</v>
      </c>
      <c r="E1346" s="236" t="s">
        <v>155</v>
      </c>
      <c r="F1346" s="236" t="s">
        <v>254</v>
      </c>
      <c r="G1346" s="236" t="s">
        <v>749</v>
      </c>
      <c r="H1346" s="236" t="s">
        <v>135</v>
      </c>
      <c r="I1346" s="236" t="s">
        <v>750</v>
      </c>
      <c r="J1346" s="236" t="s">
        <v>750</v>
      </c>
      <c r="K1346" s="236" t="s">
        <v>738</v>
      </c>
      <c r="L1346" s="236" t="s">
        <v>698</v>
      </c>
      <c r="M1346" s="236" t="s">
        <v>138</v>
      </c>
      <c r="N1346" s="247"/>
      <c r="O1346" s="240">
        <v>0</v>
      </c>
      <c r="P1346" s="235" t="s">
        <v>277</v>
      </c>
      <c r="Q1346" s="236" t="s">
        <v>278</v>
      </c>
    </row>
    <row r="1347" spans="2:17" x14ac:dyDescent="0.2">
      <c r="B1347" s="236"/>
      <c r="C1347" s="236" t="s">
        <v>135</v>
      </c>
      <c r="D1347" s="241" t="s">
        <v>756</v>
      </c>
      <c r="E1347" s="236" t="s">
        <v>155</v>
      </c>
      <c r="F1347" s="236" t="s">
        <v>254</v>
      </c>
      <c r="G1347" s="236" t="s">
        <v>749</v>
      </c>
      <c r="H1347" s="236" t="s">
        <v>135</v>
      </c>
      <c r="I1347" s="236" t="s">
        <v>750</v>
      </c>
      <c r="J1347" s="236" t="s">
        <v>750</v>
      </c>
      <c r="K1347" s="236" t="s">
        <v>738</v>
      </c>
      <c r="L1347" s="236" t="s">
        <v>698</v>
      </c>
      <c r="M1347" s="236" t="s">
        <v>138</v>
      </c>
      <c r="N1347" s="247"/>
      <c r="O1347" s="240">
        <v>0.79020000000000001</v>
      </c>
      <c r="P1347" s="235" t="s">
        <v>277</v>
      </c>
      <c r="Q1347" s="236" t="s">
        <v>278</v>
      </c>
    </row>
    <row r="1348" spans="2:17" x14ac:dyDescent="0.2">
      <c r="B1348" s="236"/>
      <c r="C1348" s="236" t="s">
        <v>135</v>
      </c>
      <c r="D1348" s="241" t="s">
        <v>757</v>
      </c>
      <c r="E1348" s="236" t="s">
        <v>155</v>
      </c>
      <c r="F1348" s="236" t="s">
        <v>254</v>
      </c>
      <c r="G1348" s="236" t="s">
        <v>749</v>
      </c>
      <c r="H1348" s="236" t="s">
        <v>135</v>
      </c>
      <c r="I1348" s="236" t="s">
        <v>750</v>
      </c>
      <c r="J1348" s="236" t="s">
        <v>750</v>
      </c>
      <c r="K1348" s="236" t="s">
        <v>738</v>
      </c>
      <c r="L1348" s="236" t="s">
        <v>698</v>
      </c>
      <c r="M1348" s="236" t="s">
        <v>138</v>
      </c>
      <c r="N1348" s="247"/>
      <c r="O1348" s="240">
        <v>0</v>
      </c>
      <c r="P1348" s="235" t="s">
        <v>277</v>
      </c>
      <c r="Q1348" s="236" t="s">
        <v>278</v>
      </c>
    </row>
    <row r="1349" spans="2:17" x14ac:dyDescent="0.2">
      <c r="B1349" s="236"/>
      <c r="C1349" s="236" t="s">
        <v>135</v>
      </c>
      <c r="D1349" s="241" t="s">
        <v>758</v>
      </c>
      <c r="E1349" s="236" t="s">
        <v>155</v>
      </c>
      <c r="F1349" s="236" t="s">
        <v>254</v>
      </c>
      <c r="G1349" s="236" t="s">
        <v>749</v>
      </c>
      <c r="H1349" s="236" t="s">
        <v>135</v>
      </c>
      <c r="I1349" s="236" t="s">
        <v>750</v>
      </c>
      <c r="J1349" s="236" t="s">
        <v>750</v>
      </c>
      <c r="K1349" s="236" t="s">
        <v>738</v>
      </c>
      <c r="L1349" s="236" t="s">
        <v>698</v>
      </c>
      <c r="M1349" s="236" t="s">
        <v>138</v>
      </c>
      <c r="N1349" s="247"/>
      <c r="O1349" s="275" t="s">
        <v>765</v>
      </c>
      <c r="P1349" s="235" t="s">
        <v>277</v>
      </c>
      <c r="Q1349" s="236" t="s">
        <v>278</v>
      </c>
    </row>
    <row r="1350" spans="2:17" x14ac:dyDescent="0.2">
      <c r="B1350" s="236">
        <v>205</v>
      </c>
      <c r="C1350" s="236" t="s">
        <v>135</v>
      </c>
      <c r="D1350" s="238" t="s">
        <v>752</v>
      </c>
      <c r="E1350" s="236" t="s">
        <v>155</v>
      </c>
      <c r="F1350" s="236" t="s">
        <v>254</v>
      </c>
      <c r="G1350" s="236" t="s">
        <v>315</v>
      </c>
      <c r="H1350" s="236" t="s">
        <v>315</v>
      </c>
      <c r="I1350" s="236" t="s">
        <v>455</v>
      </c>
      <c r="J1350" s="236" t="s">
        <v>455</v>
      </c>
      <c r="K1350" s="236" t="s">
        <v>315</v>
      </c>
      <c r="L1350" s="236" t="s">
        <v>315</v>
      </c>
      <c r="M1350" s="236" t="s">
        <v>138</v>
      </c>
      <c r="N1350" s="246" t="e">
        <f>O1280*$N$1371</f>
        <v>#REF!</v>
      </c>
      <c r="O1350" s="240">
        <v>0</v>
      </c>
      <c r="P1350" s="235" t="s">
        <v>277</v>
      </c>
      <c r="Q1350" s="236" t="s">
        <v>278</v>
      </c>
    </row>
    <row r="1351" spans="2:17" x14ac:dyDescent="0.2">
      <c r="B1351" s="236"/>
      <c r="C1351" s="236" t="s">
        <v>135</v>
      </c>
      <c r="D1351" s="241" t="s">
        <v>753</v>
      </c>
      <c r="E1351" s="236" t="s">
        <v>155</v>
      </c>
      <c r="F1351" s="236" t="s">
        <v>254</v>
      </c>
      <c r="G1351" s="236" t="s">
        <v>315</v>
      </c>
      <c r="H1351" s="236" t="s">
        <v>315</v>
      </c>
      <c r="I1351" s="236" t="s">
        <v>455</v>
      </c>
      <c r="J1351" s="236" t="s">
        <v>455</v>
      </c>
      <c r="K1351" s="236" t="s">
        <v>315</v>
      </c>
      <c r="L1351" s="236" t="s">
        <v>315</v>
      </c>
      <c r="M1351" s="236" t="s">
        <v>138</v>
      </c>
      <c r="N1351" s="247"/>
      <c r="O1351" s="240">
        <v>0</v>
      </c>
      <c r="P1351" s="235" t="s">
        <v>277</v>
      </c>
      <c r="Q1351" s="236" t="s">
        <v>278</v>
      </c>
    </row>
    <row r="1352" spans="2:17" x14ac:dyDescent="0.2">
      <c r="B1352" s="236"/>
      <c r="C1352" s="236" t="s">
        <v>135</v>
      </c>
      <c r="D1352" s="241" t="s">
        <v>754</v>
      </c>
      <c r="E1352" s="236" t="s">
        <v>155</v>
      </c>
      <c r="F1352" s="236" t="s">
        <v>254</v>
      </c>
      <c r="G1352" s="236" t="s">
        <v>315</v>
      </c>
      <c r="H1352" s="236" t="s">
        <v>315</v>
      </c>
      <c r="I1352" s="236" t="s">
        <v>455</v>
      </c>
      <c r="J1352" s="236" t="s">
        <v>455</v>
      </c>
      <c r="K1352" s="236" t="s">
        <v>315</v>
      </c>
      <c r="L1352" s="236" t="s">
        <v>315</v>
      </c>
      <c r="M1352" s="236" t="s">
        <v>138</v>
      </c>
      <c r="N1352" s="247"/>
      <c r="O1352" s="240">
        <v>0.34720000000000001</v>
      </c>
      <c r="P1352" s="235" t="s">
        <v>277</v>
      </c>
      <c r="Q1352" s="236" t="s">
        <v>278</v>
      </c>
    </row>
    <row r="1353" spans="2:17" x14ac:dyDescent="0.2">
      <c r="B1353" s="236"/>
      <c r="C1353" s="236" t="s">
        <v>135</v>
      </c>
      <c r="D1353" s="241" t="s">
        <v>755</v>
      </c>
      <c r="E1353" s="236" t="s">
        <v>155</v>
      </c>
      <c r="F1353" s="236" t="s">
        <v>254</v>
      </c>
      <c r="G1353" s="236" t="s">
        <v>315</v>
      </c>
      <c r="H1353" s="236" t="s">
        <v>315</v>
      </c>
      <c r="I1353" s="236" t="s">
        <v>455</v>
      </c>
      <c r="J1353" s="236" t="s">
        <v>455</v>
      </c>
      <c r="K1353" s="236" t="s">
        <v>315</v>
      </c>
      <c r="L1353" s="236" t="s">
        <v>315</v>
      </c>
      <c r="M1353" s="236" t="s">
        <v>138</v>
      </c>
      <c r="N1353" s="247"/>
      <c r="O1353" s="240">
        <v>0.42380000000000001</v>
      </c>
      <c r="P1353" s="235" t="s">
        <v>277</v>
      </c>
      <c r="Q1353" s="236" t="s">
        <v>278</v>
      </c>
    </row>
    <row r="1354" spans="2:17" x14ac:dyDescent="0.2">
      <c r="B1354" s="236"/>
      <c r="C1354" s="236" t="s">
        <v>135</v>
      </c>
      <c r="D1354" s="241" t="s">
        <v>756</v>
      </c>
      <c r="E1354" s="236" t="s">
        <v>155</v>
      </c>
      <c r="F1354" s="236" t="s">
        <v>254</v>
      </c>
      <c r="G1354" s="236" t="s">
        <v>315</v>
      </c>
      <c r="H1354" s="236" t="s">
        <v>315</v>
      </c>
      <c r="I1354" s="236" t="s">
        <v>455</v>
      </c>
      <c r="J1354" s="236" t="s">
        <v>455</v>
      </c>
      <c r="K1354" s="236" t="s">
        <v>315</v>
      </c>
      <c r="L1354" s="236" t="s">
        <v>315</v>
      </c>
      <c r="M1354" s="236" t="s">
        <v>138</v>
      </c>
      <c r="N1354" s="247"/>
      <c r="O1354" s="240">
        <v>0</v>
      </c>
      <c r="P1354" s="235" t="s">
        <v>277</v>
      </c>
      <c r="Q1354" s="236" t="s">
        <v>278</v>
      </c>
    </row>
    <row r="1355" spans="2:17" x14ac:dyDescent="0.2">
      <c r="B1355" s="236"/>
      <c r="C1355" s="236" t="s">
        <v>135</v>
      </c>
      <c r="D1355" s="241" t="s">
        <v>757</v>
      </c>
      <c r="E1355" s="236" t="s">
        <v>155</v>
      </c>
      <c r="F1355" s="236" t="s">
        <v>254</v>
      </c>
      <c r="G1355" s="236" t="s">
        <v>315</v>
      </c>
      <c r="H1355" s="236" t="s">
        <v>315</v>
      </c>
      <c r="I1355" s="236" t="s">
        <v>455</v>
      </c>
      <c r="J1355" s="236" t="s">
        <v>455</v>
      </c>
      <c r="K1355" s="236" t="s">
        <v>315</v>
      </c>
      <c r="L1355" s="236" t="s">
        <v>315</v>
      </c>
      <c r="M1355" s="236" t="s">
        <v>138</v>
      </c>
      <c r="N1355" s="247"/>
      <c r="O1355" s="240">
        <v>0</v>
      </c>
      <c r="P1355" s="235" t="s">
        <v>277</v>
      </c>
      <c r="Q1355" s="236" t="s">
        <v>278</v>
      </c>
    </row>
    <row r="1356" spans="2:17" x14ac:dyDescent="0.2">
      <c r="B1356" s="236"/>
      <c r="C1356" s="236" t="s">
        <v>135</v>
      </c>
      <c r="D1356" s="241" t="s">
        <v>758</v>
      </c>
      <c r="E1356" s="236" t="s">
        <v>155</v>
      </c>
      <c r="F1356" s="236" t="s">
        <v>254</v>
      </c>
      <c r="G1356" s="236" t="s">
        <v>315</v>
      </c>
      <c r="H1356" s="236" t="s">
        <v>315</v>
      </c>
      <c r="I1356" s="236" t="s">
        <v>455</v>
      </c>
      <c r="J1356" s="236" t="s">
        <v>455</v>
      </c>
      <c r="K1356" s="236" t="s">
        <v>315</v>
      </c>
      <c r="L1356" s="236" t="s">
        <v>315</v>
      </c>
      <c r="M1356" s="236" t="s">
        <v>138</v>
      </c>
      <c r="N1356" s="247"/>
      <c r="O1356" s="275" t="s">
        <v>765</v>
      </c>
      <c r="P1356" s="235" t="s">
        <v>277</v>
      </c>
      <c r="Q1356" s="236" t="s">
        <v>278</v>
      </c>
    </row>
    <row r="1357" spans="2:17" x14ac:dyDescent="0.2">
      <c r="B1357" s="236">
        <v>206</v>
      </c>
      <c r="C1357" s="236" t="s">
        <v>135</v>
      </c>
      <c r="D1357" s="238" t="s">
        <v>752</v>
      </c>
      <c r="E1357" s="236" t="s">
        <v>155</v>
      </c>
      <c r="F1357" s="236" t="s">
        <v>254</v>
      </c>
      <c r="G1357" s="236" t="s">
        <v>315</v>
      </c>
      <c r="H1357" s="236" t="s">
        <v>315</v>
      </c>
      <c r="I1357" s="236" t="s">
        <v>455</v>
      </c>
      <c r="J1357" s="236" t="s">
        <v>455</v>
      </c>
      <c r="K1357" s="236" t="s">
        <v>315</v>
      </c>
      <c r="L1357" s="236" t="s">
        <v>698</v>
      </c>
      <c r="M1357" s="236" t="s">
        <v>138</v>
      </c>
      <c r="N1357" s="246" t="e">
        <f>O1281*$N$1371</f>
        <v>#REF!</v>
      </c>
      <c r="O1357" s="240">
        <v>0</v>
      </c>
      <c r="P1357" s="235" t="s">
        <v>277</v>
      </c>
      <c r="Q1357" s="236" t="s">
        <v>278</v>
      </c>
    </row>
    <row r="1358" spans="2:17" x14ac:dyDescent="0.2">
      <c r="B1358" s="236"/>
      <c r="C1358" s="236" t="s">
        <v>135</v>
      </c>
      <c r="D1358" s="241" t="s">
        <v>753</v>
      </c>
      <c r="E1358" s="236" t="s">
        <v>155</v>
      </c>
      <c r="F1358" s="236" t="s">
        <v>254</v>
      </c>
      <c r="G1358" s="236" t="s">
        <v>315</v>
      </c>
      <c r="H1358" s="236" t="s">
        <v>315</v>
      </c>
      <c r="I1358" s="236" t="s">
        <v>455</v>
      </c>
      <c r="J1358" s="236" t="s">
        <v>455</v>
      </c>
      <c r="K1358" s="236" t="s">
        <v>315</v>
      </c>
      <c r="L1358" s="236" t="s">
        <v>698</v>
      </c>
      <c r="M1358" s="236" t="s">
        <v>138</v>
      </c>
      <c r="N1358" s="247"/>
      <c r="O1358" s="240">
        <v>0</v>
      </c>
      <c r="P1358" s="235" t="s">
        <v>277</v>
      </c>
      <c r="Q1358" s="236" t="s">
        <v>278</v>
      </c>
    </row>
    <row r="1359" spans="2:17" x14ac:dyDescent="0.2">
      <c r="B1359" s="236"/>
      <c r="C1359" s="236" t="s">
        <v>135</v>
      </c>
      <c r="D1359" s="241" t="s">
        <v>754</v>
      </c>
      <c r="E1359" s="236" t="s">
        <v>155</v>
      </c>
      <c r="F1359" s="236" t="s">
        <v>254</v>
      </c>
      <c r="G1359" s="236" t="s">
        <v>315</v>
      </c>
      <c r="H1359" s="236" t="s">
        <v>315</v>
      </c>
      <c r="I1359" s="236" t="s">
        <v>455</v>
      </c>
      <c r="J1359" s="236" t="s">
        <v>455</v>
      </c>
      <c r="K1359" s="236" t="s">
        <v>315</v>
      </c>
      <c r="L1359" s="236" t="s">
        <v>698</v>
      </c>
      <c r="M1359" s="236" t="s">
        <v>138</v>
      </c>
      <c r="N1359" s="247"/>
      <c r="O1359" s="240">
        <v>5.79E-2</v>
      </c>
      <c r="P1359" s="235" t="s">
        <v>277</v>
      </c>
      <c r="Q1359" s="236" t="s">
        <v>278</v>
      </c>
    </row>
    <row r="1360" spans="2:17" x14ac:dyDescent="0.2">
      <c r="B1360" s="236"/>
      <c r="C1360" s="236" t="s">
        <v>135</v>
      </c>
      <c r="D1360" s="241" t="s">
        <v>755</v>
      </c>
      <c r="E1360" s="236" t="s">
        <v>155</v>
      </c>
      <c r="F1360" s="236" t="s">
        <v>254</v>
      </c>
      <c r="G1360" s="236" t="s">
        <v>315</v>
      </c>
      <c r="H1360" s="236" t="s">
        <v>315</v>
      </c>
      <c r="I1360" s="236" t="s">
        <v>455</v>
      </c>
      <c r="J1360" s="236" t="s">
        <v>455</v>
      </c>
      <c r="K1360" s="236" t="s">
        <v>315</v>
      </c>
      <c r="L1360" s="236" t="s">
        <v>698</v>
      </c>
      <c r="M1360" s="236" t="s">
        <v>138</v>
      </c>
      <c r="N1360" s="247"/>
      <c r="O1360" s="240">
        <v>0</v>
      </c>
      <c r="P1360" s="235" t="s">
        <v>277</v>
      </c>
      <c r="Q1360" s="236" t="s">
        <v>278</v>
      </c>
    </row>
    <row r="1361" spans="2:17" x14ac:dyDescent="0.2">
      <c r="B1361" s="236"/>
      <c r="C1361" s="236" t="s">
        <v>135</v>
      </c>
      <c r="D1361" s="241" t="s">
        <v>756</v>
      </c>
      <c r="E1361" s="236" t="s">
        <v>155</v>
      </c>
      <c r="F1361" s="236" t="s">
        <v>254</v>
      </c>
      <c r="G1361" s="236" t="s">
        <v>315</v>
      </c>
      <c r="H1361" s="236" t="s">
        <v>315</v>
      </c>
      <c r="I1361" s="236" t="s">
        <v>455</v>
      </c>
      <c r="J1361" s="236" t="s">
        <v>455</v>
      </c>
      <c r="K1361" s="236" t="s">
        <v>315</v>
      </c>
      <c r="L1361" s="236" t="s">
        <v>698</v>
      </c>
      <c r="M1361" s="236" t="s">
        <v>138</v>
      </c>
      <c r="N1361" s="247"/>
      <c r="O1361" s="240">
        <v>0</v>
      </c>
      <c r="P1361" s="235" t="s">
        <v>277</v>
      </c>
      <c r="Q1361" s="236" t="s">
        <v>278</v>
      </c>
    </row>
    <row r="1362" spans="2:17" x14ac:dyDescent="0.2">
      <c r="B1362" s="236"/>
      <c r="C1362" s="236" t="s">
        <v>135</v>
      </c>
      <c r="D1362" s="241" t="s">
        <v>757</v>
      </c>
      <c r="E1362" s="236" t="s">
        <v>155</v>
      </c>
      <c r="F1362" s="236" t="s">
        <v>254</v>
      </c>
      <c r="G1362" s="236" t="s">
        <v>315</v>
      </c>
      <c r="H1362" s="236" t="s">
        <v>315</v>
      </c>
      <c r="I1362" s="236" t="s">
        <v>455</v>
      </c>
      <c r="J1362" s="236" t="s">
        <v>455</v>
      </c>
      <c r="K1362" s="236" t="s">
        <v>315</v>
      </c>
      <c r="L1362" s="236" t="s">
        <v>698</v>
      </c>
      <c r="M1362" s="236" t="s">
        <v>138</v>
      </c>
      <c r="N1362" s="247"/>
      <c r="O1362" s="240">
        <v>0</v>
      </c>
      <c r="P1362" s="235" t="s">
        <v>277</v>
      </c>
      <c r="Q1362" s="236" t="s">
        <v>278</v>
      </c>
    </row>
    <row r="1363" spans="2:17" x14ac:dyDescent="0.2">
      <c r="B1363" s="236"/>
      <c r="C1363" s="236" t="s">
        <v>135</v>
      </c>
      <c r="D1363" s="241" t="s">
        <v>758</v>
      </c>
      <c r="E1363" s="236" t="s">
        <v>155</v>
      </c>
      <c r="F1363" s="236" t="s">
        <v>254</v>
      </c>
      <c r="G1363" s="236" t="s">
        <v>315</v>
      </c>
      <c r="H1363" s="236" t="s">
        <v>315</v>
      </c>
      <c r="I1363" s="236" t="s">
        <v>455</v>
      </c>
      <c r="J1363" s="236" t="s">
        <v>455</v>
      </c>
      <c r="K1363" s="236" t="s">
        <v>315</v>
      </c>
      <c r="L1363" s="236" t="s">
        <v>698</v>
      </c>
      <c r="M1363" s="236" t="s">
        <v>138</v>
      </c>
      <c r="N1363" s="247"/>
      <c r="O1363" s="275" t="s">
        <v>765</v>
      </c>
      <c r="P1363" s="235" t="s">
        <v>277</v>
      </c>
      <c r="Q1363" s="236" t="s">
        <v>278</v>
      </c>
    </row>
    <row r="1364" spans="2:17" x14ac:dyDescent="0.2">
      <c r="B1364" s="236">
        <v>207</v>
      </c>
      <c r="C1364" s="236" t="s">
        <v>135</v>
      </c>
      <c r="D1364" s="238" t="s">
        <v>752</v>
      </c>
      <c r="E1364" s="236" t="s">
        <v>155</v>
      </c>
      <c r="F1364" s="236" t="s">
        <v>254</v>
      </c>
      <c r="G1364" s="236" t="s">
        <v>739</v>
      </c>
      <c r="H1364" s="236" t="s">
        <v>135</v>
      </c>
      <c r="I1364" s="236" t="s">
        <v>751</v>
      </c>
      <c r="J1364" s="236" t="s">
        <v>751</v>
      </c>
      <c r="K1364" s="236" t="s">
        <v>751</v>
      </c>
      <c r="L1364" s="236" t="s">
        <v>698</v>
      </c>
      <c r="M1364" s="236" t="s">
        <v>138</v>
      </c>
      <c r="N1364" s="247" t="e">
        <f>O1282*$N$1371</f>
        <v>#REF!</v>
      </c>
      <c r="O1364" s="240">
        <v>0</v>
      </c>
      <c r="P1364" s="235" t="s">
        <v>277</v>
      </c>
      <c r="Q1364" s="236" t="s">
        <v>278</v>
      </c>
    </row>
    <row r="1365" spans="2:17" x14ac:dyDescent="0.2">
      <c r="B1365" s="236"/>
      <c r="C1365" s="236" t="s">
        <v>135</v>
      </c>
      <c r="D1365" s="241" t="s">
        <v>753</v>
      </c>
      <c r="E1365" s="236" t="s">
        <v>155</v>
      </c>
      <c r="F1365" s="236" t="s">
        <v>254</v>
      </c>
      <c r="G1365" s="236" t="s">
        <v>739</v>
      </c>
      <c r="H1365" s="236" t="s">
        <v>135</v>
      </c>
      <c r="I1365" s="236" t="s">
        <v>751</v>
      </c>
      <c r="J1365" s="236" t="s">
        <v>751</v>
      </c>
      <c r="K1365" s="236" t="s">
        <v>751</v>
      </c>
      <c r="L1365" s="236" t="s">
        <v>698</v>
      </c>
      <c r="M1365" s="236" t="s">
        <v>138</v>
      </c>
      <c r="N1365" s="247"/>
      <c r="O1365" s="240">
        <v>0</v>
      </c>
      <c r="P1365" s="235" t="s">
        <v>277</v>
      </c>
      <c r="Q1365" s="236" t="s">
        <v>278</v>
      </c>
    </row>
    <row r="1366" spans="2:17" x14ac:dyDescent="0.2">
      <c r="B1366" s="236"/>
      <c r="C1366" s="236" t="s">
        <v>135</v>
      </c>
      <c r="D1366" s="241" t="s">
        <v>754</v>
      </c>
      <c r="E1366" s="236" t="s">
        <v>155</v>
      </c>
      <c r="F1366" s="236" t="s">
        <v>254</v>
      </c>
      <c r="G1366" s="236" t="s">
        <v>739</v>
      </c>
      <c r="H1366" s="236" t="s">
        <v>135</v>
      </c>
      <c r="I1366" s="236" t="s">
        <v>751</v>
      </c>
      <c r="J1366" s="236" t="s">
        <v>751</v>
      </c>
      <c r="K1366" s="236" t="s">
        <v>751</v>
      </c>
      <c r="L1366" s="236" t="s">
        <v>698</v>
      </c>
      <c r="M1366" s="236" t="s">
        <v>138</v>
      </c>
      <c r="N1366" s="247"/>
      <c r="O1366" s="240">
        <v>0.46300000000000002</v>
      </c>
      <c r="P1366" s="235" t="s">
        <v>277</v>
      </c>
      <c r="Q1366" s="236" t="s">
        <v>278</v>
      </c>
    </row>
    <row r="1367" spans="2:17" x14ac:dyDescent="0.2">
      <c r="B1367" s="236"/>
      <c r="C1367" s="236" t="s">
        <v>135</v>
      </c>
      <c r="D1367" s="241" t="s">
        <v>755</v>
      </c>
      <c r="E1367" s="236" t="s">
        <v>155</v>
      </c>
      <c r="F1367" s="236" t="s">
        <v>254</v>
      </c>
      <c r="G1367" s="236" t="s">
        <v>739</v>
      </c>
      <c r="H1367" s="236" t="s">
        <v>135</v>
      </c>
      <c r="I1367" s="236" t="s">
        <v>751</v>
      </c>
      <c r="J1367" s="236" t="s">
        <v>751</v>
      </c>
      <c r="K1367" s="236" t="s">
        <v>751</v>
      </c>
      <c r="L1367" s="236" t="s">
        <v>698</v>
      </c>
      <c r="M1367" s="236" t="s">
        <v>138</v>
      </c>
      <c r="N1367" s="247"/>
      <c r="O1367" s="240">
        <v>0</v>
      </c>
      <c r="P1367" s="235" t="s">
        <v>277</v>
      </c>
      <c r="Q1367" s="236" t="s">
        <v>278</v>
      </c>
    </row>
    <row r="1368" spans="2:17" x14ac:dyDescent="0.2">
      <c r="B1368" s="236"/>
      <c r="C1368" s="236" t="s">
        <v>135</v>
      </c>
      <c r="D1368" s="241" t="s">
        <v>756</v>
      </c>
      <c r="E1368" s="236" t="s">
        <v>155</v>
      </c>
      <c r="F1368" s="236" t="s">
        <v>254</v>
      </c>
      <c r="G1368" s="236" t="s">
        <v>739</v>
      </c>
      <c r="H1368" s="236" t="s">
        <v>135</v>
      </c>
      <c r="I1368" s="236" t="s">
        <v>751</v>
      </c>
      <c r="J1368" s="236" t="s">
        <v>751</v>
      </c>
      <c r="K1368" s="236" t="s">
        <v>751</v>
      </c>
      <c r="L1368" s="236" t="s">
        <v>698</v>
      </c>
      <c r="M1368" s="236" t="s">
        <v>138</v>
      </c>
      <c r="N1368" s="247"/>
      <c r="O1368" s="240">
        <v>0</v>
      </c>
      <c r="P1368" s="235" t="s">
        <v>277</v>
      </c>
      <c r="Q1368" s="236" t="s">
        <v>278</v>
      </c>
    </row>
    <row r="1369" spans="2:17" x14ac:dyDescent="0.2">
      <c r="B1369" s="236"/>
      <c r="C1369" s="236" t="s">
        <v>135</v>
      </c>
      <c r="D1369" s="241" t="s">
        <v>757</v>
      </c>
      <c r="E1369" s="236" t="s">
        <v>155</v>
      </c>
      <c r="F1369" s="236" t="s">
        <v>254</v>
      </c>
      <c r="G1369" s="236" t="s">
        <v>739</v>
      </c>
      <c r="H1369" s="236" t="s">
        <v>135</v>
      </c>
      <c r="I1369" s="236" t="s">
        <v>751</v>
      </c>
      <c r="J1369" s="236" t="s">
        <v>751</v>
      </c>
      <c r="K1369" s="236" t="s">
        <v>751</v>
      </c>
      <c r="L1369" s="236" t="s">
        <v>698</v>
      </c>
      <c r="M1369" s="236" t="s">
        <v>138</v>
      </c>
      <c r="N1369" s="247"/>
      <c r="O1369" s="289">
        <v>0</v>
      </c>
      <c r="P1369" s="283" t="s">
        <v>277</v>
      </c>
      <c r="Q1369" s="284" t="s">
        <v>278</v>
      </c>
    </row>
    <row r="1370" spans="2:17" x14ac:dyDescent="0.2">
      <c r="B1370" s="236"/>
      <c r="C1370" s="236" t="s">
        <v>135</v>
      </c>
      <c r="D1370" s="276" t="s">
        <v>758</v>
      </c>
      <c r="E1370" s="236" t="s">
        <v>155</v>
      </c>
      <c r="F1370" s="236" t="s">
        <v>254</v>
      </c>
      <c r="G1370" s="236" t="s">
        <v>739</v>
      </c>
      <c r="H1370" s="236" t="s">
        <v>135</v>
      </c>
      <c r="I1370" s="236" t="s">
        <v>751</v>
      </c>
      <c r="J1370" s="236" t="s">
        <v>751</v>
      </c>
      <c r="K1370" s="236" t="s">
        <v>751</v>
      </c>
      <c r="L1370" s="236" t="s">
        <v>698</v>
      </c>
      <c r="M1370" s="288" t="s">
        <v>138</v>
      </c>
      <c r="N1370" s="285"/>
      <c r="O1370" s="290"/>
      <c r="P1370" s="286" t="s">
        <v>277</v>
      </c>
      <c r="Q1370" s="286" t="s">
        <v>278</v>
      </c>
    </row>
    <row r="1371" spans="2:17" x14ac:dyDescent="0.2">
      <c r="B1371" s="232">
        <v>211</v>
      </c>
      <c r="C1371" s="277" t="s">
        <v>135</v>
      </c>
      <c r="D1371" s="278" t="s">
        <v>117</v>
      </c>
      <c r="E1371" s="278" t="s">
        <v>155</v>
      </c>
      <c r="F1371" s="232" t="s">
        <v>254</v>
      </c>
      <c r="G1371" s="232" t="s">
        <v>480</v>
      </c>
      <c r="H1371" s="232" t="s">
        <v>480</v>
      </c>
      <c r="I1371" s="232" t="s">
        <v>480</v>
      </c>
      <c r="J1371" s="232" t="s">
        <v>480</v>
      </c>
      <c r="K1371" s="232" t="s">
        <v>480</v>
      </c>
      <c r="L1371" s="232" t="s">
        <v>480</v>
      </c>
      <c r="M1371" s="277" t="s">
        <v>766</v>
      </c>
      <c r="N1371" s="287" t="e">
        <f>'RetailFoodservice - UnPacked'!I27</f>
        <v>#REF!</v>
      </c>
      <c r="O1371" s="277"/>
      <c r="P1371" s="277" t="s">
        <v>277</v>
      </c>
      <c r="Q1371" s="277" t="s">
        <v>278</v>
      </c>
    </row>
    <row r="1372" spans="2:17" x14ac:dyDescent="0.2">
      <c r="D1372" s="279"/>
      <c r="M1372" s="254"/>
    </row>
    <row r="1373" spans="2:17" x14ac:dyDescent="0.2">
      <c r="D1373" s="279"/>
      <c r="M1373" s="254"/>
    </row>
    <row r="1374" spans="2:17" x14ac:dyDescent="0.2">
      <c r="D1374" s="279"/>
      <c r="M1374" s="254"/>
    </row>
    <row r="1375" spans="2:17" x14ac:dyDescent="0.2">
      <c r="D1375" s="279"/>
      <c r="M1375" s="254"/>
    </row>
    <row r="1376" spans="2:17" x14ac:dyDescent="0.2">
      <c r="D1376" s="279"/>
      <c r="M1376" s="254"/>
    </row>
    <row r="1377" spans="4:13" x14ac:dyDescent="0.2">
      <c r="D1377" s="279"/>
      <c r="M1377" s="254"/>
    </row>
    <row r="1378" spans="4:13" x14ac:dyDescent="0.2">
      <c r="D1378" s="280"/>
      <c r="M1378" s="254"/>
    </row>
    <row r="1379" spans="4:13" x14ac:dyDescent="0.2">
      <c r="D1379" s="279"/>
      <c r="M1379" s="254"/>
    </row>
    <row r="1380" spans="4:13" x14ac:dyDescent="0.2">
      <c r="D1380" s="279"/>
      <c r="M1380" s="254"/>
    </row>
    <row r="1381" spans="4:13" x14ac:dyDescent="0.2">
      <c r="D1381" s="279"/>
      <c r="M1381" s="254"/>
    </row>
    <row r="1382" spans="4:13" x14ac:dyDescent="0.2">
      <c r="D1382" s="279"/>
      <c r="M1382" s="254"/>
    </row>
    <row r="1383" spans="4:13" x14ac:dyDescent="0.2">
      <c r="D1383" s="279"/>
      <c r="M1383" s="254"/>
    </row>
    <row r="1384" spans="4:13" x14ac:dyDescent="0.2">
      <c r="D1384" s="279"/>
      <c r="M1384" s="254"/>
    </row>
    <row r="1385" spans="4:13" x14ac:dyDescent="0.2">
      <c r="D1385" s="280"/>
      <c r="M1385" s="254"/>
    </row>
    <row r="1386" spans="4:13" x14ac:dyDescent="0.2">
      <c r="D1386" s="279"/>
      <c r="M1386" s="254"/>
    </row>
    <row r="1387" spans="4:13" x14ac:dyDescent="0.2">
      <c r="D1387" s="279"/>
      <c r="M1387" s="254"/>
    </row>
    <row r="1388" spans="4:13" x14ac:dyDescent="0.2">
      <c r="D1388" s="279"/>
      <c r="M1388" s="254"/>
    </row>
    <row r="1389" spans="4:13" x14ac:dyDescent="0.2">
      <c r="D1389" s="279"/>
      <c r="M1389" s="254"/>
    </row>
    <row r="1390" spans="4:13" x14ac:dyDescent="0.2">
      <c r="D1390" s="279"/>
      <c r="M1390" s="254"/>
    </row>
    <row r="1391" spans="4:13" x14ac:dyDescent="0.2">
      <c r="D1391" s="279"/>
      <c r="M1391" s="254"/>
    </row>
    <row r="1392" spans="4:13" x14ac:dyDescent="0.2">
      <c r="D1392" s="280"/>
      <c r="M1392" s="254"/>
    </row>
    <row r="1393" spans="4:13" x14ac:dyDescent="0.2">
      <c r="D1393" s="279"/>
      <c r="M1393" s="254"/>
    </row>
    <row r="1394" spans="4:13" x14ac:dyDescent="0.2">
      <c r="D1394" s="279"/>
      <c r="M1394" s="254"/>
    </row>
    <row r="1395" spans="4:13" x14ac:dyDescent="0.2">
      <c r="D1395" s="279"/>
      <c r="M1395" s="254"/>
    </row>
    <row r="1396" spans="4:13" x14ac:dyDescent="0.2">
      <c r="D1396" s="279"/>
    </row>
    <row r="1397" spans="4:13" x14ac:dyDescent="0.2">
      <c r="D1397" s="279"/>
    </row>
    <row r="1398" spans="4:13" x14ac:dyDescent="0.2">
      <c r="D1398" s="279"/>
    </row>
    <row r="1399" spans="4:13" x14ac:dyDescent="0.2">
      <c r="D1399" s="280"/>
    </row>
    <row r="1400" spans="4:13" x14ac:dyDescent="0.2">
      <c r="D1400" s="279"/>
    </row>
    <row r="1401" spans="4:13" x14ac:dyDescent="0.2">
      <c r="D1401" s="279"/>
    </row>
    <row r="1402" spans="4:13" x14ac:dyDescent="0.2">
      <c r="D1402" s="279"/>
    </row>
    <row r="1403" spans="4:13" x14ac:dyDescent="0.2">
      <c r="D1403" s="279"/>
    </row>
    <row r="1404" spans="4:13" x14ac:dyDescent="0.2">
      <c r="D1404" s="279"/>
    </row>
    <row r="1405" spans="4:13" x14ac:dyDescent="0.2">
      <c r="D1405" s="279"/>
    </row>
    <row r="1406" spans="4:13" x14ac:dyDescent="0.2">
      <c r="D1406" s="280"/>
    </row>
    <row r="1407" spans="4:13" x14ac:dyDescent="0.2">
      <c r="D1407" s="279"/>
    </row>
    <row r="1408" spans="4:13" x14ac:dyDescent="0.2">
      <c r="D1408" s="279"/>
    </row>
    <row r="1409" spans="4:4" x14ac:dyDescent="0.2">
      <c r="D1409" s="279"/>
    </row>
    <row r="1410" spans="4:4" x14ac:dyDescent="0.2">
      <c r="D1410" s="279"/>
    </row>
    <row r="1411" spans="4:4" x14ac:dyDescent="0.2">
      <c r="D1411" s="279"/>
    </row>
    <row r="1412" spans="4:4" x14ac:dyDescent="0.2">
      <c r="D1412" s="279"/>
    </row>
    <row r="1413" spans="4:4" x14ac:dyDescent="0.2">
      <c r="D1413" s="280"/>
    </row>
    <row r="1414" spans="4:4" x14ac:dyDescent="0.2">
      <c r="D1414" s="279"/>
    </row>
    <row r="1415" spans="4:4" x14ac:dyDescent="0.2">
      <c r="D1415" s="279"/>
    </row>
    <row r="1416" spans="4:4" x14ac:dyDescent="0.2">
      <c r="D1416" s="279"/>
    </row>
    <row r="1417" spans="4:4" x14ac:dyDescent="0.2">
      <c r="D1417" s="279"/>
    </row>
    <row r="1418" spans="4:4" x14ac:dyDescent="0.2">
      <c r="D1418" s="279"/>
    </row>
    <row r="1419" spans="4:4" x14ac:dyDescent="0.2">
      <c r="D1419" s="279"/>
    </row>
    <row r="1420" spans="4:4" x14ac:dyDescent="0.2">
      <c r="D1420" s="280"/>
    </row>
    <row r="1421" spans="4:4" x14ac:dyDescent="0.2">
      <c r="D1421" s="279"/>
    </row>
    <row r="1422" spans="4:4" x14ac:dyDescent="0.2">
      <c r="D1422" s="279"/>
    </row>
    <row r="1423" spans="4:4" x14ac:dyDescent="0.2">
      <c r="D1423" s="279"/>
    </row>
    <row r="1424" spans="4:4" x14ac:dyDescent="0.2">
      <c r="D1424" s="279"/>
    </row>
    <row r="1425" spans="4:4" x14ac:dyDescent="0.2">
      <c r="D1425" s="279"/>
    </row>
    <row r="1426" spans="4:4" x14ac:dyDescent="0.2">
      <c r="D1426" s="279"/>
    </row>
    <row r="1427" spans="4:4" x14ac:dyDescent="0.2">
      <c r="D1427" s="280"/>
    </row>
    <row r="1428" spans="4:4" x14ac:dyDescent="0.2">
      <c r="D1428" s="279"/>
    </row>
    <row r="1429" spans="4:4" x14ac:dyDescent="0.2">
      <c r="D1429" s="279"/>
    </row>
    <row r="1430" spans="4:4" x14ac:dyDescent="0.2">
      <c r="D1430" s="279"/>
    </row>
    <row r="1431" spans="4:4" x14ac:dyDescent="0.2">
      <c r="D1431" s="279"/>
    </row>
    <row r="1432" spans="4:4" x14ac:dyDescent="0.2">
      <c r="D1432" s="279"/>
    </row>
    <row r="1433" spans="4:4" x14ac:dyDescent="0.2">
      <c r="D1433" s="279"/>
    </row>
    <row r="1434" spans="4:4" x14ac:dyDescent="0.2">
      <c r="D1434" s="280"/>
    </row>
    <row r="1435" spans="4:4" x14ac:dyDescent="0.2">
      <c r="D1435" s="279"/>
    </row>
    <row r="1436" spans="4:4" x14ac:dyDescent="0.2">
      <c r="D1436" s="279"/>
    </row>
    <row r="1437" spans="4:4" x14ac:dyDescent="0.2">
      <c r="D1437" s="279"/>
    </row>
    <row r="1438" spans="4:4" x14ac:dyDescent="0.2">
      <c r="D1438" s="279"/>
    </row>
    <row r="1439" spans="4:4" x14ac:dyDescent="0.2">
      <c r="D1439" s="279"/>
    </row>
    <row r="1440" spans="4:4" x14ac:dyDescent="0.2">
      <c r="D1440" s="279"/>
    </row>
    <row r="1441" spans="4:4" x14ac:dyDescent="0.2">
      <c r="D1441" s="280"/>
    </row>
    <row r="1442" spans="4:4" x14ac:dyDescent="0.2">
      <c r="D1442" s="279"/>
    </row>
    <row r="1443" spans="4:4" x14ac:dyDescent="0.2">
      <c r="D1443" s="279"/>
    </row>
    <row r="1444" spans="4:4" x14ac:dyDescent="0.2">
      <c r="D1444" s="279"/>
    </row>
    <row r="1445" spans="4:4" x14ac:dyDescent="0.2">
      <c r="D1445" s="279"/>
    </row>
    <row r="1446" spans="4:4" x14ac:dyDescent="0.2">
      <c r="D1446" s="279"/>
    </row>
    <row r="1447" spans="4:4" x14ac:dyDescent="0.2">
      <c r="D1447" s="279"/>
    </row>
    <row r="1448" spans="4:4" x14ac:dyDescent="0.2">
      <c r="D1448" s="280"/>
    </row>
    <row r="1449" spans="4:4" x14ac:dyDescent="0.2">
      <c r="D1449" s="279"/>
    </row>
    <row r="1450" spans="4:4" x14ac:dyDescent="0.2">
      <c r="D1450" s="279"/>
    </row>
    <row r="1451" spans="4:4" x14ac:dyDescent="0.2">
      <c r="D1451" s="279"/>
    </row>
    <row r="1452" spans="4:4" x14ac:dyDescent="0.2">
      <c r="D1452" s="279"/>
    </row>
    <row r="1453" spans="4:4" x14ac:dyDescent="0.2">
      <c r="D1453" s="279"/>
    </row>
    <row r="1454" spans="4:4" x14ac:dyDescent="0.2">
      <c r="D1454" s="279"/>
    </row>
    <row r="1455" spans="4:4" x14ac:dyDescent="0.2">
      <c r="D1455" s="280"/>
    </row>
    <row r="1456" spans="4:4" x14ac:dyDescent="0.2">
      <c r="D1456" s="279"/>
    </row>
    <row r="1457" spans="4:4" x14ac:dyDescent="0.2">
      <c r="D1457" s="279"/>
    </row>
    <row r="1458" spans="4:4" x14ac:dyDescent="0.2">
      <c r="D1458" s="279"/>
    </row>
    <row r="1459" spans="4:4" x14ac:dyDescent="0.2">
      <c r="D1459" s="279"/>
    </row>
    <row r="1460" spans="4:4" x14ac:dyDescent="0.2">
      <c r="D1460" s="279"/>
    </row>
    <row r="1461" spans="4:4" x14ac:dyDescent="0.2">
      <c r="D1461" s="279"/>
    </row>
    <row r="1462" spans="4:4" x14ac:dyDescent="0.2">
      <c r="D1462" s="280"/>
    </row>
    <row r="1463" spans="4:4" x14ac:dyDescent="0.2">
      <c r="D1463" s="279"/>
    </row>
    <row r="1464" spans="4:4" x14ac:dyDescent="0.2">
      <c r="D1464" s="279"/>
    </row>
    <row r="1465" spans="4:4" x14ac:dyDescent="0.2">
      <c r="D1465" s="279"/>
    </row>
    <row r="1466" spans="4:4" x14ac:dyDescent="0.2">
      <c r="D1466" s="279"/>
    </row>
    <row r="1467" spans="4:4" x14ac:dyDescent="0.2">
      <c r="D1467" s="279"/>
    </row>
    <row r="1468" spans="4:4" x14ac:dyDescent="0.2">
      <c r="D1468" s="279"/>
    </row>
    <row r="1469" spans="4:4" x14ac:dyDescent="0.2">
      <c r="D1469" s="280"/>
    </row>
    <row r="1470" spans="4:4" x14ac:dyDescent="0.2">
      <c r="D1470" s="279"/>
    </row>
    <row r="1471" spans="4:4" x14ac:dyDescent="0.2">
      <c r="D1471" s="279"/>
    </row>
    <row r="1472" spans="4:4" x14ac:dyDescent="0.2">
      <c r="D1472" s="279"/>
    </row>
    <row r="1473" spans="4:4" x14ac:dyDescent="0.2">
      <c r="D1473" s="279"/>
    </row>
    <row r="1474" spans="4:4" x14ac:dyDescent="0.2">
      <c r="D1474" s="279"/>
    </row>
    <row r="1475" spans="4:4" x14ac:dyDescent="0.2">
      <c r="D1475" s="279"/>
    </row>
    <row r="1476" spans="4:4" x14ac:dyDescent="0.2">
      <c r="D1476" s="280"/>
    </row>
    <row r="1477" spans="4:4" x14ac:dyDescent="0.2">
      <c r="D1477" s="279"/>
    </row>
    <row r="1478" spans="4:4" x14ac:dyDescent="0.2">
      <c r="D1478" s="279"/>
    </row>
    <row r="1479" spans="4:4" x14ac:dyDescent="0.2">
      <c r="D1479" s="279"/>
    </row>
    <row r="1480" spans="4:4" x14ac:dyDescent="0.2">
      <c r="D1480" s="279"/>
    </row>
    <row r="1481" spans="4:4" x14ac:dyDescent="0.2">
      <c r="D1481" s="279"/>
    </row>
    <row r="1482" spans="4:4" x14ac:dyDescent="0.2">
      <c r="D1482" s="279"/>
    </row>
    <row r="1483" spans="4:4" x14ac:dyDescent="0.2">
      <c r="D1483" s="280"/>
    </row>
    <row r="1484" spans="4:4" x14ac:dyDescent="0.2">
      <c r="D1484" s="279"/>
    </row>
    <row r="1485" spans="4:4" x14ac:dyDescent="0.2">
      <c r="D1485" s="279"/>
    </row>
    <row r="1486" spans="4:4" x14ac:dyDescent="0.2">
      <c r="D1486" s="279"/>
    </row>
    <row r="1487" spans="4:4" x14ac:dyDescent="0.2">
      <c r="D1487" s="279"/>
    </row>
    <row r="1488" spans="4:4" x14ac:dyDescent="0.2">
      <c r="D1488" s="279"/>
    </row>
    <row r="1489" spans="4:4" x14ac:dyDescent="0.2">
      <c r="D1489" s="279"/>
    </row>
    <row r="1490" spans="4:4" x14ac:dyDescent="0.2">
      <c r="D1490" s="280"/>
    </row>
    <row r="1491" spans="4:4" x14ac:dyDescent="0.2">
      <c r="D1491" s="279"/>
    </row>
    <row r="1492" spans="4:4" x14ac:dyDescent="0.2">
      <c r="D1492" s="279"/>
    </row>
    <row r="1493" spans="4:4" x14ac:dyDescent="0.2">
      <c r="D1493" s="279"/>
    </row>
    <row r="1494" spans="4:4" x14ac:dyDescent="0.2">
      <c r="D1494" s="279"/>
    </row>
    <row r="1495" spans="4:4" x14ac:dyDescent="0.2">
      <c r="D1495" s="279"/>
    </row>
    <row r="1496" spans="4:4" x14ac:dyDescent="0.2">
      <c r="D1496" s="279"/>
    </row>
    <row r="1497" spans="4:4" x14ac:dyDescent="0.2">
      <c r="D1497" s="280"/>
    </row>
    <row r="1498" spans="4:4" x14ac:dyDescent="0.2">
      <c r="D1498" s="279"/>
    </row>
    <row r="1499" spans="4:4" x14ac:dyDescent="0.2">
      <c r="D1499" s="279"/>
    </row>
    <row r="1500" spans="4:4" x14ac:dyDescent="0.2">
      <c r="D1500" s="279"/>
    </row>
    <row r="1501" spans="4:4" x14ac:dyDescent="0.2">
      <c r="D1501" s="279"/>
    </row>
    <row r="1502" spans="4:4" x14ac:dyDescent="0.2">
      <c r="D1502" s="279"/>
    </row>
    <row r="1503" spans="4:4" x14ac:dyDescent="0.2">
      <c r="D1503" s="279"/>
    </row>
    <row r="1504" spans="4:4" x14ac:dyDescent="0.2">
      <c r="D1504" s="280"/>
    </row>
    <row r="1505" spans="4:4" x14ac:dyDescent="0.2">
      <c r="D1505" s="279"/>
    </row>
    <row r="1506" spans="4:4" x14ac:dyDescent="0.2">
      <c r="D1506" s="279"/>
    </row>
    <row r="1507" spans="4:4" x14ac:dyDescent="0.2">
      <c r="D1507" s="279"/>
    </row>
    <row r="1508" spans="4:4" x14ac:dyDescent="0.2">
      <c r="D1508" s="279"/>
    </row>
    <row r="1509" spans="4:4" x14ac:dyDescent="0.2">
      <c r="D1509" s="279"/>
    </row>
    <row r="1510" spans="4:4" x14ac:dyDescent="0.2">
      <c r="D1510" s="279"/>
    </row>
    <row r="1511" spans="4:4" x14ac:dyDescent="0.2">
      <c r="D1511" s="280"/>
    </row>
    <row r="1512" spans="4:4" x14ac:dyDescent="0.2">
      <c r="D1512" s="279"/>
    </row>
    <row r="1513" spans="4:4" x14ac:dyDescent="0.2">
      <c r="D1513" s="279"/>
    </row>
    <row r="1514" spans="4:4" x14ac:dyDescent="0.2">
      <c r="D1514" s="279"/>
    </row>
    <row r="1515" spans="4:4" x14ac:dyDescent="0.2">
      <c r="D1515" s="279"/>
    </row>
    <row r="1516" spans="4:4" x14ac:dyDescent="0.2">
      <c r="D1516" s="279"/>
    </row>
    <row r="1517" spans="4:4" x14ac:dyDescent="0.2">
      <c r="D1517" s="279"/>
    </row>
    <row r="1518" spans="4:4" x14ac:dyDescent="0.2">
      <c r="D1518" s="280"/>
    </row>
    <row r="1519" spans="4:4" x14ac:dyDescent="0.2">
      <c r="D1519" s="279"/>
    </row>
    <row r="1520" spans="4:4" x14ac:dyDescent="0.2">
      <c r="D1520" s="279"/>
    </row>
    <row r="1521" spans="4:4" x14ac:dyDescent="0.2">
      <c r="D1521" s="279"/>
    </row>
    <row r="1522" spans="4:4" x14ac:dyDescent="0.2">
      <c r="D1522" s="279"/>
    </row>
    <row r="1523" spans="4:4" x14ac:dyDescent="0.2">
      <c r="D1523" s="279"/>
    </row>
    <row r="1524" spans="4:4" x14ac:dyDescent="0.2">
      <c r="D1524" s="279"/>
    </row>
    <row r="1525" spans="4:4" x14ac:dyDescent="0.2">
      <c r="D1525" s="280"/>
    </row>
    <row r="1526" spans="4:4" x14ac:dyDescent="0.2">
      <c r="D1526" s="279"/>
    </row>
    <row r="1527" spans="4:4" x14ac:dyDescent="0.2">
      <c r="D1527" s="279"/>
    </row>
    <row r="1528" spans="4:4" x14ac:dyDescent="0.2">
      <c r="D1528" s="279"/>
    </row>
    <row r="1529" spans="4:4" x14ac:dyDescent="0.2">
      <c r="D1529" s="279"/>
    </row>
    <row r="1530" spans="4:4" x14ac:dyDescent="0.2">
      <c r="D1530" s="279"/>
    </row>
    <row r="1531" spans="4:4" x14ac:dyDescent="0.2">
      <c r="D1531" s="279"/>
    </row>
  </sheetData>
  <autoFilter ref="B2:Q1371" xr:uid="{145D4837-3931-4307-BD98-2820E5969B0F}"/>
  <phoneticPr fontId="55"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D9122-09D0-4ABD-ABAA-3788C23FC978}">
  <dimension ref="B1:D28"/>
  <sheetViews>
    <sheetView showGridLines="0" zoomScale="70" zoomScaleNormal="70" workbookViewId="0">
      <selection activeCell="E18" sqref="E18"/>
    </sheetView>
  </sheetViews>
  <sheetFormatPr baseColWidth="10" defaultColWidth="8.83203125" defaultRowHeight="14" x14ac:dyDescent="0.15"/>
  <cols>
    <col min="1" max="1" width="4.1640625" customWidth="1"/>
    <col min="3" max="3" width="15.83203125" customWidth="1"/>
    <col min="4" max="4" width="38.6640625" customWidth="1"/>
  </cols>
  <sheetData>
    <row r="1" spans="2:4" ht="66" customHeight="1" x14ac:dyDescent="0.15"/>
    <row r="2" spans="2:4" ht="8.5" customHeight="1" x14ac:dyDescent="0.15"/>
    <row r="3" spans="2:4" ht="18" customHeight="1" x14ac:dyDescent="0.15">
      <c r="B3" s="33" t="s">
        <v>22</v>
      </c>
    </row>
    <row r="6" spans="2:4" ht="15" x14ac:dyDescent="0.15">
      <c r="B6" s="74" t="s">
        <v>129</v>
      </c>
      <c r="C6" s="74" t="s">
        <v>99</v>
      </c>
      <c r="D6" s="75" t="s">
        <v>22</v>
      </c>
    </row>
    <row r="7" spans="2:4" ht="5" customHeight="1" x14ac:dyDescent="0.15">
      <c r="B7" s="76"/>
      <c r="C7" s="76"/>
      <c r="D7" s="112"/>
    </row>
    <row r="8" spans="2:4" x14ac:dyDescent="0.15">
      <c r="B8" s="72">
        <v>1</v>
      </c>
      <c r="C8" s="111" t="s">
        <v>136</v>
      </c>
      <c r="D8" s="47" t="s">
        <v>163</v>
      </c>
    </row>
    <row r="9" spans="2:4" x14ac:dyDescent="0.15">
      <c r="B9" s="72">
        <v>2</v>
      </c>
      <c r="C9" s="111" t="s">
        <v>136</v>
      </c>
      <c r="D9" s="110" t="s">
        <v>169</v>
      </c>
    </row>
    <row r="10" spans="2:4" x14ac:dyDescent="0.15">
      <c r="B10" s="72">
        <v>3</v>
      </c>
      <c r="C10" s="111" t="s">
        <v>146</v>
      </c>
      <c r="D10" s="113" t="s">
        <v>767</v>
      </c>
    </row>
    <row r="11" spans="2:4" x14ac:dyDescent="0.15">
      <c r="B11" s="72">
        <v>4</v>
      </c>
      <c r="C11" s="111" t="s">
        <v>146</v>
      </c>
      <c r="D11" s="113" t="s">
        <v>46</v>
      </c>
    </row>
    <row r="12" spans="2:4" x14ac:dyDescent="0.15">
      <c r="B12" s="72">
        <v>5</v>
      </c>
      <c r="C12" s="111" t="s">
        <v>146</v>
      </c>
      <c r="D12" s="110" t="s">
        <v>153</v>
      </c>
    </row>
    <row r="13" spans="2:4" x14ac:dyDescent="0.15">
      <c r="B13" s="72">
        <v>6</v>
      </c>
      <c r="C13" s="111" t="s">
        <v>146</v>
      </c>
      <c r="D13" s="110" t="s">
        <v>46</v>
      </c>
    </row>
    <row r="14" spans="2:4" x14ac:dyDescent="0.15">
      <c r="B14" s="72">
        <v>7</v>
      </c>
      <c r="C14" s="111" t="s">
        <v>155</v>
      </c>
      <c r="D14" s="113" t="s">
        <v>174</v>
      </c>
    </row>
    <row r="15" spans="2:4" x14ac:dyDescent="0.15">
      <c r="B15" s="72">
        <v>8</v>
      </c>
      <c r="C15" s="111" t="s">
        <v>155</v>
      </c>
      <c r="D15" s="110" t="s">
        <v>177</v>
      </c>
    </row>
    <row r="16" spans="2:4" x14ac:dyDescent="0.15">
      <c r="B16" s="72">
        <v>9</v>
      </c>
      <c r="C16" s="111" t="s">
        <v>155</v>
      </c>
      <c r="D16" s="113" t="s">
        <v>46</v>
      </c>
    </row>
    <row r="17" spans="2:4" x14ac:dyDescent="0.15">
      <c r="B17" s="72">
        <v>10</v>
      </c>
      <c r="C17" s="111" t="s">
        <v>155</v>
      </c>
      <c r="D17" s="110" t="s">
        <v>46</v>
      </c>
    </row>
    <row r="18" spans="2:4" x14ac:dyDescent="0.15">
      <c r="B18" s="72">
        <v>11</v>
      </c>
      <c r="C18" s="111" t="s">
        <v>155</v>
      </c>
      <c r="D18" s="113" t="s">
        <v>181</v>
      </c>
    </row>
    <row r="19" spans="2:4" x14ac:dyDescent="0.15">
      <c r="B19" s="72">
        <v>12</v>
      </c>
      <c r="C19" s="111" t="s">
        <v>155</v>
      </c>
      <c r="D19" s="114" t="s">
        <v>768</v>
      </c>
    </row>
    <row r="20" spans="2:4" x14ac:dyDescent="0.15">
      <c r="B20" s="72">
        <v>13</v>
      </c>
      <c r="C20" s="111" t="s">
        <v>155</v>
      </c>
      <c r="D20" s="115" t="s">
        <v>769</v>
      </c>
    </row>
    <row r="21" spans="2:4" x14ac:dyDescent="0.15">
      <c r="B21" s="72">
        <v>14</v>
      </c>
      <c r="C21" s="111" t="s">
        <v>159</v>
      </c>
      <c r="D21" s="110" t="s">
        <v>46</v>
      </c>
    </row>
    <row r="22" spans="2:4" x14ac:dyDescent="0.15">
      <c r="B22" s="72">
        <v>15</v>
      </c>
      <c r="C22" s="111" t="s">
        <v>159</v>
      </c>
      <c r="D22" s="113" t="s">
        <v>181</v>
      </c>
    </row>
    <row r="23" spans="2:4" x14ac:dyDescent="0.15">
      <c r="B23" s="72">
        <v>16</v>
      </c>
      <c r="C23" s="76"/>
      <c r="D23" s="112" t="s">
        <v>42</v>
      </c>
    </row>
    <row r="24" spans="2:4" x14ac:dyDescent="0.15">
      <c r="B24" s="72">
        <v>17</v>
      </c>
      <c r="C24" s="151"/>
      <c r="D24" s="35" t="s">
        <v>770</v>
      </c>
    </row>
    <row r="25" spans="2:4" x14ac:dyDescent="0.15">
      <c r="B25" s="72">
        <v>18</v>
      </c>
      <c r="C25" s="151"/>
      <c r="D25" s="35" t="s">
        <v>771</v>
      </c>
    </row>
    <row r="26" spans="2:4" x14ac:dyDescent="0.15">
      <c r="B26" s="72">
        <v>19</v>
      </c>
      <c r="C26" s="76"/>
      <c r="D26" s="152" t="s">
        <v>772</v>
      </c>
    </row>
    <row r="27" spans="2:4" x14ac:dyDescent="0.15">
      <c r="B27" s="72">
        <v>20</v>
      </c>
      <c r="C27" s="76"/>
      <c r="D27" s="76" t="s">
        <v>263</v>
      </c>
    </row>
    <row r="28" spans="2:4" x14ac:dyDescent="0.15">
      <c r="B28" s="72">
        <v>21</v>
      </c>
      <c r="C28" s="76"/>
      <c r="D28" s="76" t="s">
        <v>773</v>
      </c>
    </row>
  </sheetData>
  <autoFilter ref="B7:D7" xr:uid="{27ED9122-09D0-4ABD-ABAA-3788C23FC978}"/>
  <hyperlinks>
    <hyperlink ref="D8" r:id="rId1" xr:uid="{CF5F17BF-3113-4C45-91D8-4461CE909583}"/>
    <hyperlink ref="D10" r:id="rId2" xr:uid="{07A25A2A-4044-4CCF-BA0F-35BACB603D6B}"/>
    <hyperlink ref="D9" r:id="rId3" display="http://comtrade.un.org/" xr:uid="{A4F43019-1575-44FE-B838-A4B7F489F78B}"/>
    <hyperlink ref="D12" r:id="rId4" xr:uid="{E46B2FB7-804B-4E00-80CC-B79AE2D516CB}"/>
    <hyperlink ref="D13" r:id="rId5" xr:uid="{0B866B56-725F-4079-AE9A-64484A8A6F5E}"/>
    <hyperlink ref="D11" r:id="rId6" xr:uid="{E6986AF7-1763-4981-B020-04FDAFD65B5D}"/>
    <hyperlink ref="D15" r:id="rId7" location="data/FBS" xr:uid="{95621621-7F0B-451A-AEDA-270C36594C82}"/>
    <hyperlink ref="D14" r:id="rId8" xr:uid="{E18F93B9-D21D-4BE9-93D0-221DF9A772BE}"/>
    <hyperlink ref="D16" r:id="rId9" xr:uid="{110FC42F-158D-472F-931F-B602070ED40A}"/>
    <hyperlink ref="D17" r:id="rId10" xr:uid="{FB25A8F1-19E9-49B2-890D-FA31B3DAF9ED}"/>
    <hyperlink ref="D18" r:id="rId11" xr:uid="{51E12185-C2F5-4739-9DAD-2A18C05E84E4}"/>
    <hyperlink ref="D21" r:id="rId12" xr:uid="{F1466215-D6C5-4A2D-A93B-BD7502F2B644}"/>
    <hyperlink ref="D22" r:id="rId13" xr:uid="{1A521888-2422-437E-8AEA-FD49D5B0E388}"/>
  </hyperlink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6185-C79F-4CEC-9ADC-192590CF7E1A}">
  <dimension ref="B1:CJ91"/>
  <sheetViews>
    <sheetView showGridLines="0" zoomScale="50" zoomScaleNormal="50" workbookViewId="0"/>
  </sheetViews>
  <sheetFormatPr baseColWidth="10" defaultColWidth="8.83203125" defaultRowHeight="14" x14ac:dyDescent="0.15"/>
  <sheetData>
    <row r="1" spans="2:77" ht="67" customHeight="1" x14ac:dyDescent="0.15"/>
    <row r="2" spans="2:77" ht="15" thickBot="1" x14ac:dyDescent="0.2"/>
    <row r="3" spans="2:77" ht="43" customHeight="1" thickBot="1" x14ac:dyDescent="0.2">
      <c r="C3" s="321" t="s">
        <v>25</v>
      </c>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c r="AG3" s="322"/>
      <c r="AH3" s="322"/>
      <c r="AI3" s="322"/>
      <c r="AJ3" s="322"/>
      <c r="AN3" s="333" t="s">
        <v>26</v>
      </c>
      <c r="AO3" s="334"/>
      <c r="AP3" s="334"/>
      <c r="AQ3" s="334"/>
      <c r="AR3" s="334"/>
      <c r="AS3" s="334"/>
      <c r="AT3" s="334"/>
      <c r="AU3" s="334"/>
      <c r="AV3" s="334"/>
      <c r="AW3" s="334"/>
      <c r="AX3" s="334"/>
      <c r="AY3" s="334"/>
      <c r="AZ3" s="334"/>
      <c r="BA3" s="334"/>
      <c r="BB3" s="334"/>
      <c r="BC3" s="334"/>
      <c r="BD3" s="334"/>
      <c r="BE3" s="334"/>
      <c r="BF3" s="334"/>
      <c r="BG3" s="334"/>
      <c r="BH3" s="335"/>
    </row>
    <row r="4" spans="2:77" ht="15" thickBot="1" x14ac:dyDescent="0.2"/>
    <row r="5" spans="2:77" ht="20" thickBot="1" x14ac:dyDescent="0.2">
      <c r="B5" s="91"/>
      <c r="C5" s="321" t="s">
        <v>27</v>
      </c>
      <c r="D5" s="322"/>
      <c r="E5" s="322"/>
      <c r="F5" s="322"/>
      <c r="G5" s="322"/>
      <c r="H5" s="322"/>
      <c r="I5" s="322"/>
      <c r="J5" s="322"/>
      <c r="K5" s="322"/>
      <c r="L5" s="322"/>
      <c r="M5" s="322"/>
      <c r="N5" s="322"/>
      <c r="O5" s="322"/>
      <c r="P5" s="322"/>
      <c r="Q5" s="322"/>
      <c r="R5" s="322"/>
      <c r="S5" s="323"/>
      <c r="W5" s="321" t="s">
        <v>28</v>
      </c>
      <c r="X5" s="322"/>
      <c r="Y5" s="322"/>
      <c r="Z5" s="322"/>
      <c r="AA5" s="322"/>
      <c r="AB5" s="322"/>
      <c r="AC5" s="322"/>
      <c r="AD5" s="322"/>
      <c r="AE5" s="322"/>
      <c r="AF5" s="322"/>
      <c r="AG5" s="322"/>
      <c r="AH5" s="322"/>
      <c r="AI5" s="322"/>
      <c r="AJ5" s="323"/>
    </row>
    <row r="6" spans="2:77" ht="19" x14ac:dyDescent="0.15">
      <c r="B6" s="92"/>
      <c r="C6" s="92"/>
      <c r="D6" s="92"/>
      <c r="E6" s="92"/>
      <c r="F6" s="92"/>
      <c r="G6" s="92"/>
      <c r="H6" s="92"/>
      <c r="I6" s="92"/>
      <c r="J6" s="92"/>
      <c r="K6" s="92"/>
      <c r="L6" s="92"/>
      <c r="M6" s="92"/>
      <c r="N6" s="92"/>
      <c r="O6" s="92"/>
      <c r="P6" s="92"/>
      <c r="Q6" s="92"/>
      <c r="R6" s="92"/>
      <c r="S6" s="92"/>
      <c r="T6" s="92"/>
      <c r="V6" s="92"/>
      <c r="W6" s="92"/>
      <c r="X6" s="92"/>
      <c r="Y6" s="92"/>
      <c r="Z6" s="92"/>
      <c r="AA6" s="92"/>
      <c r="AB6" s="92"/>
      <c r="AC6" s="92"/>
      <c r="AD6" s="92"/>
      <c r="AE6" s="92"/>
      <c r="AF6" s="92"/>
      <c r="AG6" s="92"/>
      <c r="AH6" s="92"/>
      <c r="AI6" s="92"/>
      <c r="AJ6" s="92"/>
      <c r="AK6" s="92"/>
    </row>
    <row r="8" spans="2:77" ht="41.5" customHeight="1" x14ac:dyDescent="0.2">
      <c r="C8" s="324" t="s">
        <v>29</v>
      </c>
      <c r="D8" s="324"/>
      <c r="E8" s="324"/>
      <c r="F8" s="324"/>
      <c r="G8" s="324"/>
      <c r="H8" s="93" t="s">
        <v>30</v>
      </c>
      <c r="I8" s="306" t="s">
        <v>31</v>
      </c>
      <c r="J8" s="306"/>
      <c r="K8" s="306"/>
      <c r="L8" s="306"/>
      <c r="M8" s="306"/>
      <c r="N8" s="93" t="s">
        <v>30</v>
      </c>
      <c r="O8" s="325" t="s">
        <v>32</v>
      </c>
      <c r="P8" s="325"/>
      <c r="Q8" s="325"/>
      <c r="R8" s="325"/>
      <c r="S8" s="325"/>
      <c r="W8" s="325" t="s">
        <v>33</v>
      </c>
      <c r="X8" s="325"/>
      <c r="Y8" s="325"/>
      <c r="Z8" s="325"/>
      <c r="AA8" s="93" t="s">
        <v>30</v>
      </c>
      <c r="AB8" s="324" t="s">
        <v>34</v>
      </c>
      <c r="AC8" s="324"/>
      <c r="AD8" s="324"/>
      <c r="AE8" s="324"/>
      <c r="AF8" s="93" t="s">
        <v>30</v>
      </c>
      <c r="AG8" s="326" t="s">
        <v>35</v>
      </c>
      <c r="AH8" s="326"/>
      <c r="AI8" s="326"/>
      <c r="AJ8" s="326"/>
      <c r="AN8" s="336" t="s">
        <v>36</v>
      </c>
      <c r="AO8" s="336"/>
      <c r="AP8" s="336"/>
      <c r="AQ8" s="336"/>
      <c r="AR8" s="336"/>
      <c r="AS8" s="96"/>
      <c r="AT8" s="337" t="s">
        <v>37</v>
      </c>
      <c r="AU8" s="337"/>
      <c r="AV8" s="337"/>
      <c r="AW8" s="337"/>
      <c r="AX8" s="337"/>
      <c r="AZ8" s="338" t="s">
        <v>38</v>
      </c>
      <c r="BA8" s="338"/>
      <c r="BB8" s="338"/>
      <c r="BC8" s="338"/>
      <c r="BE8" s="339" t="s">
        <v>39</v>
      </c>
      <c r="BF8" s="339"/>
      <c r="BG8" s="339"/>
      <c r="BH8" s="339"/>
    </row>
    <row r="10" spans="2:77" x14ac:dyDescent="0.15">
      <c r="C10" s="94" t="s">
        <v>40</v>
      </c>
      <c r="D10" s="91"/>
      <c r="E10" s="91"/>
      <c r="F10" s="91"/>
      <c r="G10" s="91"/>
      <c r="I10" s="94" t="s">
        <v>40</v>
      </c>
      <c r="O10" s="94" t="s">
        <v>40</v>
      </c>
      <c r="W10" s="94" t="s">
        <v>40</v>
      </c>
      <c r="X10" s="91"/>
      <c r="Y10" s="91"/>
      <c r="Z10" s="91"/>
      <c r="AB10" s="94" t="s">
        <v>40</v>
      </c>
      <c r="AG10" s="94" t="s">
        <v>40</v>
      </c>
      <c r="AN10" s="94" t="s">
        <v>40</v>
      </c>
      <c r="AO10" s="94"/>
      <c r="AT10" s="94" t="s">
        <v>40</v>
      </c>
      <c r="AU10" s="94"/>
      <c r="AZ10" s="94" t="s">
        <v>40</v>
      </c>
      <c r="BE10" s="94" t="s">
        <v>40</v>
      </c>
    </row>
    <row r="11" spans="2:77" x14ac:dyDescent="0.15">
      <c r="C11" s="91" t="s">
        <v>41</v>
      </c>
      <c r="D11" s="91"/>
      <c r="E11" s="91"/>
      <c r="F11" s="91"/>
      <c r="G11" s="91"/>
      <c r="I11" t="s">
        <v>41</v>
      </c>
      <c r="O11" t="s">
        <v>42</v>
      </c>
      <c r="U11" s="327"/>
      <c r="W11" t="s">
        <v>42</v>
      </c>
      <c r="X11" s="91"/>
      <c r="Y11" s="91"/>
      <c r="Z11" s="91"/>
      <c r="AB11" s="91" t="s">
        <v>41</v>
      </c>
      <c r="AG11" s="91" t="s">
        <v>41</v>
      </c>
      <c r="AN11" t="s">
        <v>41</v>
      </c>
      <c r="AT11" t="s">
        <v>41</v>
      </c>
      <c r="AZ11" t="s">
        <v>41</v>
      </c>
      <c r="BE11" t="s">
        <v>41</v>
      </c>
    </row>
    <row r="12" spans="2:77" x14ac:dyDescent="0.15">
      <c r="C12" s="91" t="s">
        <v>43</v>
      </c>
      <c r="D12" s="91"/>
      <c r="E12" s="91"/>
      <c r="F12" s="91"/>
      <c r="G12" s="91"/>
      <c r="I12" t="s">
        <v>44</v>
      </c>
      <c r="O12" t="s">
        <v>45</v>
      </c>
      <c r="U12" s="327"/>
      <c r="W12" t="s">
        <v>45</v>
      </c>
      <c r="X12" s="91"/>
      <c r="Y12" s="91"/>
      <c r="Z12" s="91"/>
      <c r="AB12" s="91" t="s">
        <v>43</v>
      </c>
      <c r="AG12" s="91" t="s">
        <v>43</v>
      </c>
      <c r="AN12" t="s">
        <v>44</v>
      </c>
      <c r="AT12" t="s">
        <v>44</v>
      </c>
      <c r="AZ12" t="s">
        <v>44</v>
      </c>
      <c r="BE12" t="s">
        <v>44</v>
      </c>
    </row>
    <row r="13" spans="2:77" x14ac:dyDescent="0.15">
      <c r="D13" s="91"/>
      <c r="E13" s="91"/>
      <c r="F13" s="91"/>
      <c r="G13" s="91"/>
      <c r="I13" t="s">
        <v>46</v>
      </c>
      <c r="O13" s="91" t="s">
        <v>43</v>
      </c>
      <c r="U13" s="327"/>
      <c r="W13" s="91" t="s">
        <v>43</v>
      </c>
      <c r="X13" s="91"/>
      <c r="Y13" s="91"/>
      <c r="Z13" s="91"/>
      <c r="AG13" t="s">
        <v>47</v>
      </c>
      <c r="AN13" t="s">
        <v>46</v>
      </c>
      <c r="AT13" t="s">
        <v>46</v>
      </c>
      <c r="AZ13" t="s">
        <v>46</v>
      </c>
      <c r="BE13" t="s">
        <v>46</v>
      </c>
    </row>
    <row r="14" spans="2:77" x14ac:dyDescent="0.15">
      <c r="C14" s="91"/>
      <c r="D14" s="91"/>
      <c r="E14" s="91"/>
      <c r="F14" s="91"/>
      <c r="G14" s="91"/>
      <c r="I14" s="91" t="s">
        <v>43</v>
      </c>
      <c r="U14" s="327"/>
      <c r="W14" s="91"/>
      <c r="X14" s="91"/>
      <c r="Y14" s="91"/>
      <c r="Z14" s="91"/>
      <c r="AB14" s="91"/>
      <c r="AG14" t="s">
        <v>48</v>
      </c>
      <c r="AN14" s="91" t="s">
        <v>43</v>
      </c>
      <c r="AO14" s="91"/>
      <c r="AT14" s="91" t="s">
        <v>43</v>
      </c>
      <c r="AU14" s="91"/>
      <c r="AZ14" s="91" t="s">
        <v>43</v>
      </c>
      <c r="BE14" s="91" t="s">
        <v>43</v>
      </c>
    </row>
    <row r="15" spans="2:77" ht="15" x14ac:dyDescent="0.2">
      <c r="C15" s="91"/>
      <c r="D15" s="91"/>
      <c r="E15" s="91"/>
      <c r="F15" s="91"/>
      <c r="G15" s="91"/>
      <c r="H15" s="95"/>
    </row>
    <row r="16" spans="2:77" x14ac:dyDescent="0.15">
      <c r="C16" s="91"/>
      <c r="D16" s="91"/>
      <c r="E16" s="91"/>
      <c r="F16" s="91"/>
      <c r="G16" s="91"/>
      <c r="I16" s="94" t="s">
        <v>49</v>
      </c>
      <c r="AN16" s="94" t="s">
        <v>49</v>
      </c>
      <c r="AO16" s="94"/>
      <c r="AT16" s="94" t="s">
        <v>49</v>
      </c>
      <c r="AU16" s="94"/>
      <c r="BE16" s="94" t="s">
        <v>49</v>
      </c>
      <c r="BP16" s="317" t="s">
        <v>50</v>
      </c>
      <c r="BQ16" s="317"/>
      <c r="BR16" s="317"/>
      <c r="BS16" s="317"/>
      <c r="BT16" s="317"/>
      <c r="BU16" s="317"/>
      <c r="BV16" s="317"/>
      <c r="BW16" s="317"/>
      <c r="BX16" s="317"/>
      <c r="BY16" s="317"/>
    </row>
    <row r="17" spans="2:88" x14ac:dyDescent="0.15">
      <c r="C17" s="91"/>
      <c r="D17" s="91"/>
      <c r="E17" s="91"/>
      <c r="F17" s="91"/>
      <c r="G17" s="91"/>
      <c r="I17" t="s">
        <v>51</v>
      </c>
      <c r="AN17" t="s">
        <v>52</v>
      </c>
      <c r="AT17" t="s">
        <v>52</v>
      </c>
      <c r="BE17" t="s">
        <v>52</v>
      </c>
      <c r="BP17" s="317"/>
      <c r="BQ17" s="317"/>
      <c r="BR17" s="317"/>
      <c r="BS17" s="317"/>
      <c r="BT17" s="317"/>
      <c r="BU17" s="317"/>
      <c r="BV17" s="317"/>
      <c r="BW17" s="317"/>
      <c r="BX17" s="317"/>
      <c r="BY17" s="317"/>
    </row>
    <row r="18" spans="2:88" ht="15" x14ac:dyDescent="0.2">
      <c r="W18" s="91"/>
      <c r="X18" s="91"/>
      <c r="Y18" s="91"/>
      <c r="Z18" s="91"/>
      <c r="AA18" s="95"/>
      <c r="AN18" t="s">
        <v>51</v>
      </c>
      <c r="AT18" t="s">
        <v>51</v>
      </c>
      <c r="BE18" t="s">
        <v>51</v>
      </c>
      <c r="BP18" s="317"/>
      <c r="BQ18" s="317"/>
      <c r="BR18" s="317"/>
      <c r="BS18" s="317"/>
      <c r="BT18" s="317"/>
      <c r="BU18" s="317"/>
      <c r="BV18" s="317"/>
      <c r="BW18" s="317"/>
      <c r="BX18" s="317"/>
      <c r="BY18" s="317"/>
    </row>
    <row r="22" spans="2:88" ht="24" x14ac:dyDescent="0.3">
      <c r="T22" s="328"/>
      <c r="U22" s="328"/>
    </row>
    <row r="25" spans="2:88" ht="19" x14ac:dyDescent="0.15">
      <c r="T25" s="329"/>
      <c r="U25" s="329"/>
      <c r="V25" s="329"/>
      <c r="W25" s="329"/>
      <c r="X25" s="329"/>
      <c r="Y25" s="141"/>
      <c r="Z25" s="141"/>
      <c r="AA25" s="141"/>
      <c r="AB25" s="141"/>
      <c r="AC25" s="141"/>
    </row>
    <row r="26" spans="2:88" ht="18.5" customHeight="1" x14ac:dyDescent="0.15">
      <c r="B26" s="313" t="s">
        <v>50</v>
      </c>
      <c r="D26" s="318" t="s">
        <v>53</v>
      </c>
      <c r="E26" s="318"/>
      <c r="F26" s="318"/>
      <c r="G26" s="318"/>
      <c r="M26" s="318" t="s">
        <v>54</v>
      </c>
      <c r="N26" s="318"/>
      <c r="O26" s="318"/>
      <c r="P26" s="318"/>
      <c r="T26" s="141"/>
      <c r="U26" s="307" t="s">
        <v>55</v>
      </c>
      <c r="V26" s="308"/>
      <c r="W26" s="308"/>
      <c r="X26" s="309"/>
      <c r="Y26" s="141"/>
      <c r="Z26" s="141"/>
      <c r="AA26" s="141"/>
      <c r="AB26" s="141"/>
      <c r="AC26" s="307" t="s">
        <v>56</v>
      </c>
      <c r="AD26" s="308"/>
      <c r="AE26" s="308"/>
      <c r="AF26" s="309"/>
    </row>
    <row r="27" spans="2:88" ht="14.5" customHeight="1" thickBot="1" x14ac:dyDescent="0.2">
      <c r="B27" s="313"/>
      <c r="D27" s="318"/>
      <c r="E27" s="318"/>
      <c r="F27" s="318"/>
      <c r="G27" s="318"/>
      <c r="M27" s="318"/>
      <c r="N27" s="318"/>
      <c r="O27" s="318"/>
      <c r="P27" s="318"/>
      <c r="U27" s="310"/>
      <c r="V27" s="311"/>
      <c r="W27" s="311"/>
      <c r="X27" s="312"/>
      <c r="AC27" s="310"/>
      <c r="AD27" s="311"/>
      <c r="AE27" s="311"/>
      <c r="AF27" s="312"/>
    </row>
    <row r="28" spans="2:88" ht="20" thickBot="1" x14ac:dyDescent="0.2">
      <c r="B28" s="313"/>
      <c r="BP28" s="319" t="s">
        <v>39</v>
      </c>
      <c r="BQ28" s="320"/>
      <c r="BR28" s="320"/>
      <c r="BS28" s="320"/>
      <c r="BT28" s="320"/>
      <c r="BU28" s="320"/>
      <c r="BV28" s="320"/>
      <c r="BW28" s="320"/>
      <c r="BX28" s="320"/>
      <c r="BY28" s="320"/>
      <c r="BZ28" s="320"/>
      <c r="CA28" s="320"/>
      <c r="CB28" s="320"/>
      <c r="CC28" s="320"/>
      <c r="CD28" s="320"/>
      <c r="CE28" s="320"/>
      <c r="CF28" s="320"/>
      <c r="CG28" s="320"/>
      <c r="CH28" s="320"/>
      <c r="CI28" s="320"/>
      <c r="CJ28" s="320"/>
    </row>
    <row r="29" spans="2:88" x14ac:dyDescent="0.15">
      <c r="B29" s="313"/>
      <c r="D29" t="s">
        <v>57</v>
      </c>
      <c r="M29" t="s">
        <v>57</v>
      </c>
      <c r="U29" t="s">
        <v>58</v>
      </c>
      <c r="AC29" t="s">
        <v>59</v>
      </c>
      <c r="AY29" s="307" t="s">
        <v>55</v>
      </c>
      <c r="AZ29" s="308"/>
      <c r="BA29" s="308"/>
      <c r="BB29" s="309"/>
      <c r="BH29" s="307" t="s">
        <v>56</v>
      </c>
      <c r="BI29" s="308"/>
      <c r="BJ29" s="308"/>
      <c r="BK29" s="309"/>
    </row>
    <row r="30" spans="2:88" ht="14.5" customHeight="1" x14ac:dyDescent="0.2">
      <c r="B30" s="313"/>
      <c r="J30" s="329"/>
      <c r="K30" s="329"/>
      <c r="L30" s="329"/>
      <c r="M30" s="329"/>
      <c r="N30" s="329"/>
      <c r="P30" s="329"/>
      <c r="Q30" s="329"/>
      <c r="R30" s="329"/>
      <c r="S30" s="329"/>
      <c r="T30" s="329"/>
      <c r="U30" s="145" t="s">
        <v>30</v>
      </c>
      <c r="V30" s="144"/>
      <c r="W30" s="144"/>
      <c r="X30" s="144"/>
      <c r="Y30" s="144"/>
      <c r="AA30" s="144"/>
      <c r="AB30" s="144"/>
      <c r="AC30" s="96"/>
      <c r="AD30" s="144"/>
      <c r="AY30" s="310"/>
      <c r="AZ30" s="311"/>
      <c r="BA30" s="311"/>
      <c r="BB30" s="312"/>
      <c r="BH30" s="310"/>
      <c r="BI30" s="311"/>
      <c r="BJ30" s="311"/>
      <c r="BK30" s="312"/>
    </row>
    <row r="31" spans="2:88" ht="12.5" customHeight="1" x14ac:dyDescent="0.15">
      <c r="B31" s="313"/>
      <c r="D31" t="s">
        <v>60</v>
      </c>
      <c r="M31" t="s">
        <v>61</v>
      </c>
      <c r="U31" t="s">
        <v>62</v>
      </c>
      <c r="AC31" t="s">
        <v>63</v>
      </c>
    </row>
    <row r="32" spans="2:88" x14ac:dyDescent="0.15">
      <c r="B32" s="313"/>
      <c r="J32" s="94"/>
      <c r="K32" s="94"/>
      <c r="P32" s="94"/>
      <c r="Q32" s="94"/>
      <c r="V32" s="94"/>
      <c r="AA32" s="94"/>
      <c r="AY32" t="s">
        <v>64</v>
      </c>
      <c r="BH32" t="s">
        <v>65</v>
      </c>
    </row>
    <row r="33" spans="2:88" ht="17" customHeight="1" x14ac:dyDescent="0.15">
      <c r="B33" s="313"/>
      <c r="D33" t="s">
        <v>66</v>
      </c>
      <c r="M33" t="s">
        <v>67</v>
      </c>
      <c r="AC33" t="s">
        <v>68</v>
      </c>
      <c r="BS33" s="330" t="s">
        <v>69</v>
      </c>
      <c r="BT33" s="330"/>
      <c r="BU33" s="330"/>
      <c r="BV33" s="330"/>
      <c r="CD33" s="330" t="s">
        <v>70</v>
      </c>
      <c r="CE33" s="330"/>
      <c r="CF33" s="330"/>
      <c r="CG33" s="330"/>
    </row>
    <row r="34" spans="2:88" x14ac:dyDescent="0.15">
      <c r="B34" s="313"/>
      <c r="M34" t="s">
        <v>71</v>
      </c>
      <c r="AY34" t="s">
        <v>72</v>
      </c>
      <c r="BH34" t="s">
        <v>63</v>
      </c>
    </row>
    <row r="35" spans="2:88" x14ac:dyDescent="0.15">
      <c r="B35" s="313"/>
      <c r="D35" t="s">
        <v>73</v>
      </c>
    </row>
    <row r="36" spans="2:88" x14ac:dyDescent="0.15">
      <c r="B36" s="313"/>
      <c r="D36" t="s">
        <v>74</v>
      </c>
      <c r="E36" s="91"/>
      <c r="F36" s="91"/>
      <c r="G36" s="91"/>
      <c r="J36" s="91"/>
      <c r="K36" s="91"/>
      <c r="P36" s="91"/>
      <c r="Q36" s="91"/>
      <c r="V36" s="91"/>
      <c r="AA36" s="91"/>
      <c r="AY36" t="s">
        <v>75</v>
      </c>
      <c r="BH36" t="s">
        <v>46</v>
      </c>
    </row>
    <row r="37" spans="2:88" x14ac:dyDescent="0.15">
      <c r="B37" s="313"/>
    </row>
    <row r="38" spans="2:88" ht="19" x14ac:dyDescent="0.15">
      <c r="B38" s="313"/>
      <c r="J38" s="94"/>
      <c r="K38" s="94"/>
      <c r="P38" s="94"/>
      <c r="Q38" s="94"/>
      <c r="AA38" s="94"/>
      <c r="AY38" t="s">
        <v>76</v>
      </c>
      <c r="BH38" t="s">
        <v>63</v>
      </c>
      <c r="BP38" s="331" t="s">
        <v>77</v>
      </c>
      <c r="BQ38" s="331"/>
      <c r="BR38" s="331"/>
      <c r="BS38" s="331"/>
      <c r="BV38" s="332" t="s">
        <v>78</v>
      </c>
      <c r="BW38" s="332"/>
      <c r="BX38" s="332"/>
      <c r="BY38" s="332"/>
      <c r="CA38" s="331" t="s">
        <v>77</v>
      </c>
      <c r="CB38" s="331"/>
      <c r="CC38" s="331"/>
      <c r="CD38" s="331"/>
      <c r="CG38" s="332" t="s">
        <v>78</v>
      </c>
      <c r="CH38" s="332"/>
      <c r="CI38" s="332"/>
      <c r="CJ38" s="332"/>
    </row>
    <row r="39" spans="2:88" x14ac:dyDescent="0.15">
      <c r="B39" s="313"/>
    </row>
    <row r="40" spans="2:88" x14ac:dyDescent="0.15">
      <c r="B40" s="313"/>
      <c r="BH40" t="s">
        <v>79</v>
      </c>
      <c r="BP40" s="94" t="s">
        <v>40</v>
      </c>
      <c r="BV40" s="94" t="s">
        <v>40</v>
      </c>
      <c r="CA40" s="94" t="s">
        <v>40</v>
      </c>
      <c r="CG40" s="94" t="s">
        <v>40</v>
      </c>
    </row>
    <row r="41" spans="2:88" x14ac:dyDescent="0.15">
      <c r="B41" s="313"/>
      <c r="BP41" t="s">
        <v>52</v>
      </c>
      <c r="BV41" t="s">
        <v>52</v>
      </c>
      <c r="CA41" t="s">
        <v>52</v>
      </c>
      <c r="CG41" t="s">
        <v>52</v>
      </c>
    </row>
    <row r="42" spans="2:88" x14ac:dyDescent="0.15">
      <c r="B42" s="313"/>
    </row>
    <row r="43" spans="2:88" x14ac:dyDescent="0.15">
      <c r="B43" s="313"/>
      <c r="BP43" s="94" t="s">
        <v>49</v>
      </c>
      <c r="BV43" s="94" t="s">
        <v>49</v>
      </c>
      <c r="CA43" s="94" t="s">
        <v>49</v>
      </c>
      <c r="CG43" s="94" t="s">
        <v>49</v>
      </c>
    </row>
    <row r="44" spans="2:88" x14ac:dyDescent="0.15">
      <c r="B44" s="313"/>
      <c r="BP44" t="s">
        <v>46</v>
      </c>
      <c r="BV44" t="s">
        <v>46</v>
      </c>
      <c r="CA44" t="s">
        <v>46</v>
      </c>
      <c r="CG44" t="s">
        <v>46</v>
      </c>
    </row>
    <row r="45" spans="2:88" ht="15" thickBot="1" x14ac:dyDescent="0.2">
      <c r="B45" s="313"/>
      <c r="BP45" t="s">
        <v>51</v>
      </c>
      <c r="BV45" t="s">
        <v>51</v>
      </c>
      <c r="CA45" t="s">
        <v>51</v>
      </c>
      <c r="CG45" t="s">
        <v>51</v>
      </c>
    </row>
    <row r="46" spans="2:88" ht="20" thickBot="1" x14ac:dyDescent="0.2">
      <c r="B46" s="313"/>
      <c r="D46" s="314" t="s">
        <v>80</v>
      </c>
      <c r="E46" s="315"/>
      <c r="F46" s="315"/>
      <c r="G46" s="315"/>
      <c r="H46" s="315"/>
      <c r="I46" s="315"/>
      <c r="J46" s="315"/>
      <c r="K46" s="315"/>
      <c r="L46" s="315"/>
      <c r="M46" s="315"/>
      <c r="N46" s="315"/>
      <c r="O46" s="315"/>
      <c r="P46" s="315"/>
      <c r="Q46" s="315"/>
      <c r="R46" s="315"/>
      <c r="S46" s="315"/>
      <c r="T46" s="315"/>
      <c r="U46" s="315"/>
      <c r="V46" s="316"/>
    </row>
    <row r="51" spans="4:87" ht="24" x14ac:dyDescent="0.15">
      <c r="D51" s="306" t="s">
        <v>81</v>
      </c>
      <c r="E51" s="306"/>
      <c r="F51" s="306"/>
      <c r="G51" s="306"/>
      <c r="L51" s="306" t="s">
        <v>82</v>
      </c>
      <c r="M51" s="306"/>
      <c r="N51" s="306"/>
      <c r="O51" s="306"/>
      <c r="S51" s="306" t="s">
        <v>83</v>
      </c>
      <c r="T51" s="306"/>
      <c r="U51" s="306"/>
      <c r="V51" s="306"/>
    </row>
    <row r="53" spans="4:87" x14ac:dyDescent="0.15">
      <c r="D53" s="94" t="s">
        <v>40</v>
      </c>
      <c r="L53" s="94" t="s">
        <v>40</v>
      </c>
      <c r="S53" s="94" t="s">
        <v>40</v>
      </c>
    </row>
    <row r="54" spans="4:87" x14ac:dyDescent="0.15">
      <c r="D54" t="s">
        <v>84</v>
      </c>
      <c r="L54" t="s">
        <v>84</v>
      </c>
      <c r="S54" t="s">
        <v>84</v>
      </c>
    </row>
    <row r="55" spans="4:87" x14ac:dyDescent="0.15">
      <c r="L55" t="s">
        <v>85</v>
      </c>
      <c r="S55" t="s">
        <v>85</v>
      </c>
    </row>
    <row r="63" spans="4:87" ht="14" customHeight="1" x14ac:dyDescent="0.15">
      <c r="BR63" s="303" t="s">
        <v>86</v>
      </c>
      <c r="BS63" s="303"/>
      <c r="BT63" s="303"/>
      <c r="BU63" s="303"/>
      <c r="BV63" s="303"/>
      <c r="BW63" s="303"/>
      <c r="BX63" s="303"/>
      <c r="BY63" s="303"/>
      <c r="CB63" s="304" t="s">
        <v>87</v>
      </c>
      <c r="CC63" s="304"/>
      <c r="CD63" s="304"/>
      <c r="CE63" s="304"/>
      <c r="CF63" s="304"/>
      <c r="CG63" s="304"/>
      <c r="CH63" s="304"/>
      <c r="CI63" s="304"/>
    </row>
    <row r="64" spans="4:87" ht="14" customHeight="1" x14ac:dyDescent="0.15">
      <c r="BR64" s="303"/>
      <c r="BS64" s="303"/>
      <c r="BT64" s="303"/>
      <c r="BU64" s="303"/>
      <c r="BV64" s="303"/>
      <c r="BW64" s="303"/>
      <c r="BX64" s="303"/>
      <c r="BY64" s="303"/>
      <c r="CB64" s="304"/>
      <c r="CC64" s="304"/>
      <c r="CD64" s="304"/>
      <c r="CE64" s="304"/>
      <c r="CF64" s="304"/>
      <c r="CG64" s="304"/>
      <c r="CH64" s="304"/>
      <c r="CI64" s="304"/>
    </row>
    <row r="65" spans="23:88" x14ac:dyDescent="0.15">
      <c r="BR65" s="303"/>
      <c r="BS65" s="303"/>
      <c r="BT65" s="303"/>
      <c r="BU65" s="303"/>
      <c r="BV65" s="303"/>
      <c r="BW65" s="303"/>
      <c r="BX65" s="303"/>
      <c r="BY65" s="303"/>
      <c r="CB65" s="304"/>
      <c r="CC65" s="304"/>
      <c r="CD65" s="304"/>
      <c r="CE65" s="304"/>
      <c r="CF65" s="304"/>
      <c r="CG65" s="304"/>
      <c r="CH65" s="304"/>
      <c r="CI65" s="304"/>
    </row>
    <row r="72" spans="23:88" ht="24" x14ac:dyDescent="0.15">
      <c r="BO72" s="305" t="s">
        <v>81</v>
      </c>
      <c r="BP72" s="305"/>
      <c r="BQ72" s="305"/>
      <c r="BR72" s="305"/>
      <c r="BU72" s="305" t="s">
        <v>83</v>
      </c>
      <c r="BV72" s="305"/>
      <c r="BW72" s="305"/>
      <c r="BX72" s="305"/>
      <c r="CA72" s="305" t="s">
        <v>82</v>
      </c>
      <c r="CB72" s="305"/>
      <c r="CC72" s="305"/>
      <c r="CD72" s="305"/>
      <c r="CG72" s="305" t="s">
        <v>88</v>
      </c>
      <c r="CH72" s="305"/>
      <c r="CI72" s="305"/>
      <c r="CJ72" s="305"/>
    </row>
    <row r="74" spans="23:88" x14ac:dyDescent="0.15">
      <c r="BO74" s="94" t="s">
        <v>40</v>
      </c>
      <c r="BU74" s="94" t="s">
        <v>40</v>
      </c>
      <c r="CA74" s="94" t="s">
        <v>40</v>
      </c>
      <c r="CG74" s="94" t="s">
        <v>40</v>
      </c>
    </row>
    <row r="75" spans="23:88" x14ac:dyDescent="0.15">
      <c r="BO75" t="s">
        <v>84</v>
      </c>
      <c r="BU75" t="s">
        <v>84</v>
      </c>
      <c r="CA75" t="s">
        <v>84</v>
      </c>
      <c r="CG75" t="s">
        <v>84</v>
      </c>
    </row>
    <row r="76" spans="23:88" x14ac:dyDescent="0.15">
      <c r="BU76" t="s">
        <v>85</v>
      </c>
      <c r="CA76" t="s">
        <v>85</v>
      </c>
      <c r="CG76" t="s">
        <v>85</v>
      </c>
    </row>
    <row r="79" spans="23:88" x14ac:dyDescent="0.15">
      <c r="W79" s="94"/>
      <c r="AB79" s="94"/>
      <c r="AG79" s="94"/>
      <c r="AL79" s="94"/>
      <c r="AQ79" s="94"/>
    </row>
    <row r="83" spans="2:23" x14ac:dyDescent="0.15">
      <c r="B83" s="94"/>
      <c r="W83" s="94"/>
    </row>
    <row r="88" spans="2:23" x14ac:dyDescent="0.15">
      <c r="U88" s="97"/>
    </row>
    <row r="89" spans="2:23" x14ac:dyDescent="0.15">
      <c r="U89" s="97"/>
    </row>
    <row r="90" spans="2:23" x14ac:dyDescent="0.15">
      <c r="U90" s="97"/>
    </row>
    <row r="91" spans="2:23" x14ac:dyDescent="0.15">
      <c r="U91" s="97"/>
    </row>
  </sheetData>
  <mergeCells count="44">
    <mergeCell ref="AN3:BH3"/>
    <mergeCell ref="AN8:AR8"/>
    <mergeCell ref="AT8:AX8"/>
    <mergeCell ref="AZ8:BC8"/>
    <mergeCell ref="BE8:BH8"/>
    <mergeCell ref="BS33:BV33"/>
    <mergeCell ref="CD33:CG33"/>
    <mergeCell ref="BP38:BS38"/>
    <mergeCell ref="BV38:BY38"/>
    <mergeCell ref="CA38:CD38"/>
    <mergeCell ref="CG38:CJ38"/>
    <mergeCell ref="U11:U14"/>
    <mergeCell ref="T22:U22"/>
    <mergeCell ref="J30:N30"/>
    <mergeCell ref="P30:T30"/>
    <mergeCell ref="T25:X25"/>
    <mergeCell ref="C3:AJ3"/>
    <mergeCell ref="C5:S5"/>
    <mergeCell ref="W5:AJ5"/>
    <mergeCell ref="C8:G8"/>
    <mergeCell ref="I8:M8"/>
    <mergeCell ref="O8:S8"/>
    <mergeCell ref="W8:Z8"/>
    <mergeCell ref="AB8:AE8"/>
    <mergeCell ref="AG8:AJ8"/>
    <mergeCell ref="BP16:BY18"/>
    <mergeCell ref="U26:X27"/>
    <mergeCell ref="M26:P27"/>
    <mergeCell ref="AY29:BB30"/>
    <mergeCell ref="D26:G27"/>
    <mergeCell ref="BP28:CJ28"/>
    <mergeCell ref="D51:G51"/>
    <mergeCell ref="L51:O51"/>
    <mergeCell ref="S51:V51"/>
    <mergeCell ref="BH29:BK30"/>
    <mergeCell ref="B26:B46"/>
    <mergeCell ref="D46:V46"/>
    <mergeCell ref="AC26:AF27"/>
    <mergeCell ref="BR63:BY65"/>
    <mergeCell ref="CB63:CI65"/>
    <mergeCell ref="BO72:BR72"/>
    <mergeCell ref="BU72:BX72"/>
    <mergeCell ref="CA72:CD72"/>
    <mergeCell ref="CG72:CJ7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9419-0987-4153-BBE9-360879BB79B4}">
  <dimension ref="B2:I22"/>
  <sheetViews>
    <sheetView showGridLines="0" topLeftCell="A5" workbookViewId="0">
      <selection activeCell="B13" sqref="B13"/>
    </sheetView>
  </sheetViews>
  <sheetFormatPr baseColWidth="10" defaultColWidth="8.83203125" defaultRowHeight="14" x14ac:dyDescent="0.15"/>
  <cols>
    <col min="1" max="1" width="3.83203125" customWidth="1"/>
    <col min="2" max="2" width="23.1640625" bestFit="1" customWidth="1"/>
    <col min="3" max="3" width="16.5" customWidth="1"/>
    <col min="4" max="4" width="10.6640625" customWidth="1"/>
    <col min="5" max="5" width="13.1640625" customWidth="1"/>
    <col min="6" max="6" width="11.6640625" customWidth="1"/>
    <col min="7" max="7" width="9.6640625" customWidth="1"/>
    <col min="8" max="8" width="9.1640625" customWidth="1"/>
    <col min="9" max="9" width="22.6640625" customWidth="1"/>
    <col min="11" max="11" width="8.6640625" customWidth="1"/>
    <col min="12" max="12" width="10.33203125" customWidth="1"/>
    <col min="13" max="13" width="24" customWidth="1"/>
    <col min="14" max="14" width="11.1640625" customWidth="1"/>
    <col min="16" max="16" width="10.83203125" customWidth="1"/>
  </cols>
  <sheetData>
    <row r="2" spans="2:9" ht="24" x14ac:dyDescent="0.15">
      <c r="B2" s="33" t="s">
        <v>17</v>
      </c>
    </row>
    <row r="4" spans="2:9" ht="15" x14ac:dyDescent="0.15">
      <c r="B4" s="34" t="s">
        <v>89</v>
      </c>
      <c r="C4" s="340" t="s">
        <v>90</v>
      </c>
      <c r="D4" s="341"/>
      <c r="E4" s="341"/>
      <c r="F4" s="341"/>
      <c r="G4" s="341"/>
      <c r="H4" s="341"/>
      <c r="I4" s="341"/>
    </row>
    <row r="5" spans="2:9" ht="15" x14ac:dyDescent="0.15">
      <c r="B5" s="227" t="s">
        <v>91</v>
      </c>
      <c r="C5" s="220" t="s">
        <v>92</v>
      </c>
      <c r="D5" s="221"/>
      <c r="E5" s="221"/>
      <c r="F5" s="221"/>
      <c r="G5" s="221"/>
      <c r="H5" s="221"/>
      <c r="I5" s="222"/>
    </row>
    <row r="6" spans="2:9" ht="15" x14ac:dyDescent="0.15">
      <c r="B6" s="227" t="s">
        <v>93</v>
      </c>
      <c r="C6" s="220" t="s">
        <v>94</v>
      </c>
      <c r="D6" s="221"/>
      <c r="E6" s="221"/>
      <c r="F6" s="221"/>
      <c r="G6" s="221"/>
      <c r="H6" s="221"/>
      <c r="I6" s="222"/>
    </row>
    <row r="7" spans="2:9" ht="15" x14ac:dyDescent="0.15">
      <c r="B7" s="227" t="s">
        <v>95</v>
      </c>
      <c r="C7" s="220" t="s">
        <v>96</v>
      </c>
      <c r="D7" s="221"/>
      <c r="E7" s="221"/>
      <c r="F7" s="221"/>
      <c r="G7" s="221"/>
      <c r="H7" s="221"/>
      <c r="I7" s="222"/>
    </row>
    <row r="8" spans="2:9" ht="15" x14ac:dyDescent="0.15">
      <c r="B8" s="227" t="s">
        <v>97</v>
      </c>
      <c r="C8" s="220" t="s">
        <v>98</v>
      </c>
      <c r="D8" s="221"/>
      <c r="E8" s="221"/>
      <c r="F8" s="221"/>
      <c r="G8" s="221"/>
      <c r="H8" s="221"/>
      <c r="I8" s="222"/>
    </row>
    <row r="9" spans="2:9" ht="15" x14ac:dyDescent="0.15">
      <c r="B9" s="227" t="s">
        <v>99</v>
      </c>
      <c r="C9" s="220" t="s">
        <v>100</v>
      </c>
      <c r="D9" s="221"/>
      <c r="E9" s="221"/>
      <c r="F9" s="221"/>
      <c r="G9" s="221"/>
      <c r="H9" s="221"/>
      <c r="I9" s="222"/>
    </row>
    <row r="10" spans="2:9" ht="15" x14ac:dyDescent="0.15">
      <c r="B10" s="227" t="s">
        <v>101</v>
      </c>
      <c r="C10" s="220" t="s">
        <v>102</v>
      </c>
      <c r="D10" s="221"/>
      <c r="E10" s="221"/>
      <c r="F10" s="221"/>
      <c r="G10" s="221"/>
      <c r="H10" s="221"/>
      <c r="I10" s="222"/>
    </row>
    <row r="11" spans="2:9" ht="15" x14ac:dyDescent="0.15">
      <c r="B11" s="227" t="s">
        <v>103</v>
      </c>
      <c r="C11" s="220" t="s">
        <v>104</v>
      </c>
      <c r="D11" s="221"/>
      <c r="E11" s="221"/>
      <c r="F11" s="221"/>
      <c r="G11" s="221"/>
      <c r="H11" s="221"/>
      <c r="I11" s="222"/>
    </row>
    <row r="12" spans="2:9" ht="15" x14ac:dyDescent="0.15">
      <c r="B12" s="227" t="s">
        <v>105</v>
      </c>
      <c r="C12" s="220" t="s">
        <v>106</v>
      </c>
      <c r="D12" s="221"/>
      <c r="E12" s="221"/>
      <c r="F12" s="221"/>
      <c r="G12" s="221"/>
      <c r="H12" s="221"/>
      <c r="I12" s="222"/>
    </row>
    <row r="13" spans="2:9" ht="15" x14ac:dyDescent="0.15">
      <c r="B13" s="227" t="s">
        <v>107</v>
      </c>
      <c r="C13" s="220" t="s">
        <v>108</v>
      </c>
      <c r="D13" s="221"/>
      <c r="E13" s="221"/>
      <c r="F13" s="221"/>
      <c r="G13" s="221"/>
      <c r="H13" s="221"/>
      <c r="I13" s="222"/>
    </row>
    <row r="14" spans="2:9" ht="15" x14ac:dyDescent="0.15">
      <c r="B14" s="227" t="s">
        <v>109</v>
      </c>
      <c r="C14" s="220" t="s">
        <v>110</v>
      </c>
      <c r="D14" s="221"/>
      <c r="E14" s="221"/>
      <c r="F14" s="221"/>
      <c r="G14" s="221"/>
      <c r="H14" s="221"/>
      <c r="I14" s="222"/>
    </row>
    <row r="15" spans="2:9" ht="15" x14ac:dyDescent="0.15">
      <c r="B15" s="227" t="s">
        <v>111</v>
      </c>
      <c r="C15" s="220" t="s">
        <v>112</v>
      </c>
      <c r="D15" s="221"/>
      <c r="E15" s="221"/>
      <c r="F15" s="221"/>
      <c r="G15" s="221"/>
      <c r="H15" s="221"/>
      <c r="I15" s="222"/>
    </row>
    <row r="16" spans="2:9" ht="15" x14ac:dyDescent="0.15">
      <c r="B16" s="227" t="s">
        <v>113</v>
      </c>
      <c r="C16" s="220" t="s">
        <v>114</v>
      </c>
      <c r="D16" s="221"/>
      <c r="E16" s="221"/>
      <c r="F16" s="221"/>
      <c r="G16" s="221"/>
      <c r="H16" s="221"/>
      <c r="I16" s="222"/>
    </row>
    <row r="17" spans="2:9" ht="15" x14ac:dyDescent="0.15">
      <c r="B17" s="227" t="s">
        <v>115</v>
      </c>
      <c r="C17" s="220" t="s">
        <v>116</v>
      </c>
      <c r="D17" s="221"/>
      <c r="E17" s="221"/>
      <c r="F17" s="221"/>
      <c r="G17" s="221"/>
      <c r="H17" s="221"/>
      <c r="I17" s="222"/>
    </row>
    <row r="18" spans="2:9" ht="15" x14ac:dyDescent="0.15">
      <c r="B18" s="227" t="s">
        <v>117</v>
      </c>
      <c r="C18" s="220" t="s">
        <v>118</v>
      </c>
      <c r="D18" s="221"/>
      <c r="E18" s="221"/>
      <c r="F18" s="221"/>
      <c r="G18" s="221"/>
      <c r="H18" s="221"/>
      <c r="I18" s="222"/>
    </row>
    <row r="19" spans="2:9" ht="15" x14ac:dyDescent="0.15">
      <c r="B19" s="227" t="s">
        <v>119</v>
      </c>
      <c r="C19" s="220" t="s">
        <v>120</v>
      </c>
      <c r="D19" s="221"/>
      <c r="E19" s="221"/>
      <c r="F19" s="221"/>
      <c r="G19" s="221"/>
      <c r="H19" s="221"/>
      <c r="I19" s="222"/>
    </row>
    <row r="20" spans="2:9" ht="15" x14ac:dyDescent="0.15">
      <c r="B20" s="227" t="s">
        <v>121</v>
      </c>
      <c r="C20" s="220" t="s">
        <v>122</v>
      </c>
      <c r="D20" s="221"/>
      <c r="E20" s="221"/>
      <c r="F20" s="221"/>
      <c r="G20" s="221"/>
      <c r="H20" s="221"/>
      <c r="I20" s="222"/>
    </row>
    <row r="21" spans="2:9" ht="15" x14ac:dyDescent="0.15">
      <c r="B21" s="227" t="s">
        <v>123</v>
      </c>
      <c r="C21" s="220" t="s">
        <v>124</v>
      </c>
      <c r="D21" s="221"/>
      <c r="E21" s="221"/>
      <c r="F21" s="221"/>
      <c r="G21" s="221"/>
      <c r="H21" s="221"/>
      <c r="I21" s="222"/>
    </row>
    <row r="22" spans="2:9" ht="15" x14ac:dyDescent="0.15">
      <c r="B22" s="227" t="s">
        <v>125</v>
      </c>
      <c r="C22" s="220" t="s">
        <v>126</v>
      </c>
      <c r="D22" s="221"/>
      <c r="E22" s="221"/>
      <c r="F22" s="221"/>
      <c r="G22" s="221"/>
      <c r="H22" s="221"/>
      <c r="I22" s="222"/>
    </row>
  </sheetData>
  <mergeCells count="1">
    <mergeCell ref="C4:I4"/>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433C-2B44-41DC-BDD5-B2ADDCF859EF}">
  <sheetPr>
    <tabColor rgb="FF00B050"/>
  </sheetPr>
  <dimension ref="B1:N33"/>
  <sheetViews>
    <sheetView showGridLines="0" zoomScale="90" zoomScaleNormal="90" zoomScaleSheetLayoutView="50" workbookViewId="0">
      <selection activeCell="E1" sqref="E1:E1048576"/>
    </sheetView>
  </sheetViews>
  <sheetFormatPr baseColWidth="10" defaultColWidth="8.83203125" defaultRowHeight="14" x14ac:dyDescent="0.15"/>
  <cols>
    <col min="1" max="1" width="2.6640625" customWidth="1"/>
    <col min="2" max="2" width="6.83203125" customWidth="1"/>
    <col min="3" max="3" width="12.6640625" customWidth="1"/>
    <col min="4" max="4" width="11.33203125" customWidth="1"/>
    <col min="5" max="5" width="14.33203125" customWidth="1"/>
    <col min="6" max="6" width="17.33203125" customWidth="1"/>
    <col min="7" max="7" width="44.6640625" customWidth="1"/>
    <col min="8" max="8" width="11.33203125" customWidth="1"/>
    <col min="9" max="9" width="13" customWidth="1"/>
    <col min="10" max="10" width="15.6640625" customWidth="1"/>
    <col min="11" max="11" width="41.6640625" customWidth="1"/>
    <col min="12" max="12" width="27.83203125" customWidth="1"/>
    <col min="13" max="13" width="37.33203125" customWidth="1"/>
    <col min="14" max="14" width="10.83203125" bestFit="1" customWidth="1"/>
    <col min="15" max="15" width="13" bestFit="1" customWidth="1"/>
  </cols>
  <sheetData>
    <row r="1" spans="2:14" x14ac:dyDescent="0.15">
      <c r="B1" s="195" t="s">
        <v>127</v>
      </c>
    </row>
    <row r="2" spans="2:14" x14ac:dyDescent="0.15">
      <c r="B2" s="56" t="s">
        <v>128</v>
      </c>
    </row>
    <row r="3" spans="2:14" x14ac:dyDescent="0.15">
      <c r="B3" s="56"/>
    </row>
    <row r="4" spans="2:14" x14ac:dyDescent="0.15">
      <c r="B4" s="56"/>
    </row>
    <row r="5" spans="2:14" x14ac:dyDescent="0.15">
      <c r="B5" s="56"/>
    </row>
    <row r="6" spans="2:14" ht="15" x14ac:dyDescent="0.2">
      <c r="B6" s="32" t="s">
        <v>129</v>
      </c>
      <c r="C6" s="54" t="s">
        <v>130</v>
      </c>
      <c r="D6" s="32" t="s">
        <v>91</v>
      </c>
      <c r="E6" s="32" t="s">
        <v>99</v>
      </c>
      <c r="F6" s="32" t="s">
        <v>101</v>
      </c>
      <c r="G6" s="32" t="s">
        <v>93</v>
      </c>
      <c r="H6" s="32" t="s">
        <v>115</v>
      </c>
      <c r="I6" s="32" t="s">
        <v>131</v>
      </c>
      <c r="J6" s="32" t="s">
        <v>119</v>
      </c>
      <c r="K6" s="32" t="s">
        <v>132</v>
      </c>
      <c r="L6" s="32" t="s">
        <v>133</v>
      </c>
      <c r="M6" s="32" t="s">
        <v>134</v>
      </c>
    </row>
    <row r="7" spans="2:14" ht="4.5" customHeight="1" x14ac:dyDescent="0.2">
      <c r="B7" s="57"/>
      <c r="C7" s="57"/>
      <c r="D7" s="57"/>
      <c r="E7" s="57"/>
      <c r="F7" s="57"/>
      <c r="G7" s="57"/>
      <c r="H7" s="57"/>
      <c r="I7" s="57"/>
      <c r="J7" s="57"/>
      <c r="K7" s="57"/>
      <c r="L7" s="57"/>
      <c r="M7" s="57"/>
    </row>
    <row r="8" spans="2:14" x14ac:dyDescent="0.15">
      <c r="B8" s="69">
        <v>36</v>
      </c>
      <c r="C8" s="64"/>
      <c r="D8" s="64" t="s">
        <v>135</v>
      </c>
      <c r="E8" s="64" t="s">
        <v>136</v>
      </c>
      <c r="F8" s="64" t="s">
        <v>117</v>
      </c>
      <c r="G8" s="64" t="s">
        <v>137</v>
      </c>
      <c r="H8" s="64" t="s">
        <v>138</v>
      </c>
      <c r="I8" s="209">
        <v>2408</v>
      </c>
      <c r="J8" s="64"/>
      <c r="K8" s="106"/>
      <c r="L8" s="65"/>
      <c r="M8" s="70"/>
      <c r="N8" s="56"/>
    </row>
    <row r="9" spans="2:14" s="56" customFormat="1" x14ac:dyDescent="0.15">
      <c r="B9" s="215">
        <v>1</v>
      </c>
      <c r="C9" s="196" t="s">
        <v>139</v>
      </c>
      <c r="D9" s="196" t="s">
        <v>135</v>
      </c>
      <c r="E9" s="196" t="s">
        <v>136</v>
      </c>
      <c r="F9" s="196" t="s">
        <v>117</v>
      </c>
      <c r="G9" s="196" t="s">
        <v>140</v>
      </c>
      <c r="H9" s="216" t="s">
        <v>138</v>
      </c>
      <c r="I9" s="217">
        <v>2013</v>
      </c>
      <c r="J9" s="196"/>
      <c r="K9" s="193"/>
      <c r="L9" s="193"/>
      <c r="M9" s="194"/>
    </row>
    <row r="10" spans="2:14" x14ac:dyDescent="0.15">
      <c r="B10" s="67">
        <v>8</v>
      </c>
      <c r="C10" s="59" t="s">
        <v>139</v>
      </c>
      <c r="D10" s="58" t="s">
        <v>135</v>
      </c>
      <c r="E10" s="58" t="s">
        <v>136</v>
      </c>
      <c r="F10" s="62" t="s">
        <v>117</v>
      </c>
      <c r="G10" s="59" t="s">
        <v>141</v>
      </c>
      <c r="H10" s="61" t="s">
        <v>138</v>
      </c>
      <c r="I10" s="209">
        <v>126</v>
      </c>
      <c r="J10" s="204"/>
      <c r="K10" s="59"/>
      <c r="L10" s="88"/>
      <c r="M10" s="68"/>
      <c r="N10" s="56"/>
    </row>
    <row r="11" spans="2:14" x14ac:dyDescent="0.15">
      <c r="B11" s="67">
        <v>15</v>
      </c>
      <c r="C11" s="59" t="s">
        <v>139</v>
      </c>
      <c r="D11" s="58" t="s">
        <v>135</v>
      </c>
      <c r="E11" s="58" t="s">
        <v>136</v>
      </c>
      <c r="F11" s="62" t="s">
        <v>117</v>
      </c>
      <c r="G11" s="59" t="s">
        <v>142</v>
      </c>
      <c r="H11" s="58" t="s">
        <v>138</v>
      </c>
      <c r="I11" s="210">
        <v>447</v>
      </c>
      <c r="J11" s="200"/>
      <c r="K11" s="59"/>
      <c r="L11" s="59"/>
      <c r="M11" s="68"/>
      <c r="N11" s="56"/>
    </row>
    <row r="12" spans="2:14" x14ac:dyDescent="0.15">
      <c r="B12" s="67">
        <v>22</v>
      </c>
      <c r="C12" s="59" t="s">
        <v>143</v>
      </c>
      <c r="D12" s="58" t="s">
        <v>135</v>
      </c>
      <c r="E12" s="58" t="s">
        <v>136</v>
      </c>
      <c r="F12" s="62" t="s">
        <v>117</v>
      </c>
      <c r="G12" s="59" t="s">
        <v>144</v>
      </c>
      <c r="H12" s="58" t="s">
        <v>138</v>
      </c>
      <c r="I12" s="210">
        <v>152</v>
      </c>
      <c r="J12" s="200"/>
      <c r="K12" s="59"/>
      <c r="L12" s="59"/>
      <c r="M12" s="68"/>
      <c r="N12" s="56"/>
    </row>
    <row r="13" spans="2:14" x14ac:dyDescent="0.15">
      <c r="B13" s="67">
        <v>29</v>
      </c>
      <c r="C13" s="59" t="s">
        <v>143</v>
      </c>
      <c r="D13" s="58" t="s">
        <v>135</v>
      </c>
      <c r="E13" s="58" t="s">
        <v>136</v>
      </c>
      <c r="F13" s="62" t="s">
        <v>117</v>
      </c>
      <c r="G13" s="59" t="s">
        <v>145</v>
      </c>
      <c r="H13" s="58" t="s">
        <v>138</v>
      </c>
      <c r="I13" s="210">
        <v>26</v>
      </c>
      <c r="J13" s="200"/>
      <c r="K13" s="59"/>
      <c r="L13" s="59"/>
      <c r="M13" s="68"/>
      <c r="N13" s="56"/>
    </row>
    <row r="14" spans="2:14" x14ac:dyDescent="0.15">
      <c r="B14" s="69">
        <v>50</v>
      </c>
      <c r="C14" s="64"/>
      <c r="D14" s="64" t="s">
        <v>135</v>
      </c>
      <c r="E14" s="64" t="s">
        <v>146</v>
      </c>
      <c r="F14" s="64" t="s">
        <v>117</v>
      </c>
      <c r="G14" s="64" t="s">
        <v>147</v>
      </c>
      <c r="H14" s="64" t="s">
        <v>138</v>
      </c>
      <c r="I14" s="66">
        <v>772.2</v>
      </c>
      <c r="J14" s="205"/>
      <c r="K14" s="65"/>
      <c r="L14" s="65"/>
      <c r="M14" s="70"/>
      <c r="N14" s="56"/>
    </row>
    <row r="15" spans="2:14" s="56" customFormat="1" ht="16.5" customHeight="1" x14ac:dyDescent="0.15">
      <c r="B15" s="212">
        <v>46</v>
      </c>
      <c r="C15" s="77" t="s">
        <v>139</v>
      </c>
      <c r="D15" s="77" t="s">
        <v>135</v>
      </c>
      <c r="E15" s="77" t="s">
        <v>146</v>
      </c>
      <c r="F15" s="77" t="s">
        <v>117</v>
      </c>
      <c r="G15" s="77" t="s">
        <v>140</v>
      </c>
      <c r="H15" s="77" t="s">
        <v>138</v>
      </c>
      <c r="I15" s="213">
        <v>780</v>
      </c>
      <c r="J15" s="214"/>
      <c r="K15" s="107" t="s">
        <v>148</v>
      </c>
      <c r="L15" s="107" t="s">
        <v>46</v>
      </c>
      <c r="M15" s="189" t="s">
        <v>149</v>
      </c>
    </row>
    <row r="16" spans="2:14" x14ac:dyDescent="0.15">
      <c r="B16" s="67">
        <v>47</v>
      </c>
      <c r="C16" s="58" t="s">
        <v>139</v>
      </c>
      <c r="D16" s="58" t="s">
        <v>135</v>
      </c>
      <c r="E16" s="58" t="s">
        <v>146</v>
      </c>
      <c r="F16" s="58" t="s">
        <v>117</v>
      </c>
      <c r="G16" s="58" t="s">
        <v>142</v>
      </c>
      <c r="H16" s="58" t="s">
        <v>138</v>
      </c>
      <c r="I16" s="63">
        <v>0</v>
      </c>
      <c r="J16" s="200"/>
      <c r="K16" s="88"/>
      <c r="L16" s="59"/>
      <c r="M16" s="68" t="s">
        <v>150</v>
      </c>
      <c r="N16" s="56"/>
    </row>
    <row r="17" spans="2:14" x14ac:dyDescent="0.15">
      <c r="B17" s="67">
        <v>48</v>
      </c>
      <c r="C17" s="58" t="s">
        <v>143</v>
      </c>
      <c r="D17" s="58" t="s">
        <v>135</v>
      </c>
      <c r="E17" s="58" t="s">
        <v>146</v>
      </c>
      <c r="F17" s="58" t="s">
        <v>117</v>
      </c>
      <c r="G17" s="58" t="s">
        <v>151</v>
      </c>
      <c r="H17" s="58" t="s">
        <v>138</v>
      </c>
      <c r="I17" s="85">
        <v>7.8</v>
      </c>
      <c r="J17" s="201">
        <v>0.01</v>
      </c>
      <c r="K17" s="88"/>
      <c r="L17" s="59"/>
      <c r="M17" s="68" t="s">
        <v>152</v>
      </c>
      <c r="N17" s="56"/>
    </row>
    <row r="18" spans="2:14" x14ac:dyDescent="0.15">
      <c r="B18" s="67">
        <v>49</v>
      </c>
      <c r="C18" s="58" t="s">
        <v>143</v>
      </c>
      <c r="D18" s="58" t="s">
        <v>135</v>
      </c>
      <c r="E18" s="58" t="s">
        <v>146</v>
      </c>
      <c r="F18" s="58" t="s">
        <v>117</v>
      </c>
      <c r="G18" s="58" t="s">
        <v>145</v>
      </c>
      <c r="H18" s="58" t="s">
        <v>138</v>
      </c>
      <c r="I18" s="63">
        <v>0</v>
      </c>
      <c r="J18" s="200"/>
      <c r="K18" s="88" t="s">
        <v>153</v>
      </c>
      <c r="L18" s="59"/>
      <c r="M18" s="68" t="s">
        <v>154</v>
      </c>
      <c r="N18" s="56"/>
    </row>
    <row r="19" spans="2:14" x14ac:dyDescent="0.15">
      <c r="B19" s="69">
        <v>69</v>
      </c>
      <c r="C19" s="64"/>
      <c r="D19" s="64" t="s">
        <v>135</v>
      </c>
      <c r="E19" s="64" t="s">
        <v>155</v>
      </c>
      <c r="F19" s="64" t="s">
        <v>117</v>
      </c>
      <c r="G19" s="64" t="s">
        <v>147</v>
      </c>
      <c r="H19" s="64" t="s">
        <v>138</v>
      </c>
      <c r="I19" s="73">
        <v>2589.8156399999998</v>
      </c>
      <c r="J19" s="206"/>
      <c r="K19" s="65"/>
      <c r="L19" s="65"/>
      <c r="M19" s="70"/>
    </row>
    <row r="20" spans="2:14" s="56" customFormat="1" x14ac:dyDescent="0.15">
      <c r="B20" s="218">
        <v>64</v>
      </c>
      <c r="C20" s="59" t="s">
        <v>139</v>
      </c>
      <c r="D20" s="59" t="s">
        <v>135</v>
      </c>
      <c r="E20" s="59" t="s">
        <v>155</v>
      </c>
      <c r="F20" s="59" t="s">
        <v>117</v>
      </c>
      <c r="G20" s="59" t="s">
        <v>140</v>
      </c>
      <c r="H20" s="59" t="s">
        <v>138</v>
      </c>
      <c r="I20" s="219">
        <v>2565.1256399999997</v>
      </c>
      <c r="J20" s="200"/>
      <c r="K20" s="109"/>
      <c r="L20" s="59"/>
      <c r="M20" s="68"/>
    </row>
    <row r="21" spans="2:14" x14ac:dyDescent="0.15">
      <c r="B21" s="67">
        <v>65</v>
      </c>
      <c r="C21" s="58" t="s">
        <v>139</v>
      </c>
      <c r="D21" s="58" t="s">
        <v>135</v>
      </c>
      <c r="E21" s="58" t="s">
        <v>155</v>
      </c>
      <c r="F21" s="58" t="s">
        <v>117</v>
      </c>
      <c r="G21" s="58" t="s">
        <v>141</v>
      </c>
      <c r="H21" s="58" t="s">
        <v>138</v>
      </c>
      <c r="I21" s="63">
        <v>0</v>
      </c>
      <c r="J21" s="200"/>
      <c r="K21" s="88"/>
      <c r="L21" s="59"/>
      <c r="M21" s="68"/>
    </row>
    <row r="22" spans="2:14" x14ac:dyDescent="0.15">
      <c r="B22" s="67">
        <v>66</v>
      </c>
      <c r="C22" s="58" t="s">
        <v>139</v>
      </c>
      <c r="D22" s="58" t="s">
        <v>135</v>
      </c>
      <c r="E22" s="58" t="s">
        <v>155</v>
      </c>
      <c r="F22" s="58" t="s">
        <v>117</v>
      </c>
      <c r="G22" s="58" t="s">
        <v>142</v>
      </c>
      <c r="H22" s="58" t="s">
        <v>138</v>
      </c>
      <c r="I22" s="63">
        <v>71.400000000000006</v>
      </c>
      <c r="J22" s="200"/>
      <c r="K22" s="88" t="s">
        <v>156</v>
      </c>
      <c r="L22" s="59"/>
      <c r="M22" s="68" t="s">
        <v>157</v>
      </c>
    </row>
    <row r="23" spans="2:14" x14ac:dyDescent="0.15">
      <c r="B23" s="67">
        <v>67</v>
      </c>
      <c r="C23" s="58" t="s">
        <v>143</v>
      </c>
      <c r="D23" s="58" t="s">
        <v>135</v>
      </c>
      <c r="E23" s="58" t="s">
        <v>155</v>
      </c>
      <c r="F23" s="58" t="s">
        <v>117</v>
      </c>
      <c r="G23" s="58" t="s">
        <v>145</v>
      </c>
      <c r="H23" s="58" t="s">
        <v>138</v>
      </c>
      <c r="I23" s="63">
        <v>46.71</v>
      </c>
      <c r="J23" s="200"/>
      <c r="K23" s="88" t="s">
        <v>156</v>
      </c>
      <c r="L23" s="88"/>
      <c r="M23" s="68" t="s">
        <v>158</v>
      </c>
    </row>
    <row r="24" spans="2:14" x14ac:dyDescent="0.15">
      <c r="B24" s="67">
        <v>68</v>
      </c>
      <c r="C24" s="58" t="s">
        <v>143</v>
      </c>
      <c r="D24" s="58" t="s">
        <v>135</v>
      </c>
      <c r="E24" s="58" t="s">
        <v>155</v>
      </c>
      <c r="F24" s="58" t="s">
        <v>117</v>
      </c>
      <c r="G24" s="58" t="s">
        <v>144</v>
      </c>
      <c r="H24" s="58" t="s">
        <v>138</v>
      </c>
      <c r="I24" s="63">
        <v>0</v>
      </c>
      <c r="J24" s="200"/>
      <c r="K24" s="88"/>
      <c r="L24" s="59"/>
      <c r="M24" s="68"/>
    </row>
    <row r="25" spans="2:14" x14ac:dyDescent="0.15">
      <c r="B25" s="69">
        <v>85</v>
      </c>
      <c r="C25" s="64"/>
      <c r="D25" s="64" t="s">
        <v>135</v>
      </c>
      <c r="E25" s="64" t="s">
        <v>159</v>
      </c>
      <c r="F25" s="64" t="s">
        <v>117</v>
      </c>
      <c r="G25" s="64" t="s">
        <v>147</v>
      </c>
      <c r="H25" s="64" t="s">
        <v>138</v>
      </c>
      <c r="I25" s="73">
        <v>3089.8072500000003</v>
      </c>
      <c r="J25" s="206"/>
      <c r="K25" s="65"/>
      <c r="L25" s="65"/>
      <c r="M25" s="70"/>
    </row>
    <row r="26" spans="2:14" s="56" customFormat="1" x14ac:dyDescent="0.15">
      <c r="B26" s="218">
        <v>80</v>
      </c>
      <c r="C26" s="59" t="s">
        <v>139</v>
      </c>
      <c r="D26" s="59" t="s">
        <v>135</v>
      </c>
      <c r="E26" s="59" t="s">
        <v>159</v>
      </c>
      <c r="F26" s="59" t="s">
        <v>117</v>
      </c>
      <c r="G26" s="59" t="s">
        <v>140</v>
      </c>
      <c r="H26" s="59" t="s">
        <v>138</v>
      </c>
      <c r="I26" s="219">
        <v>3089.7562500000004</v>
      </c>
      <c r="J26" s="200"/>
      <c r="K26" s="109"/>
      <c r="L26" s="59"/>
      <c r="M26" s="68"/>
    </row>
    <row r="27" spans="2:14" x14ac:dyDescent="0.15">
      <c r="B27" s="67">
        <v>81</v>
      </c>
      <c r="C27" s="58" t="s">
        <v>139</v>
      </c>
      <c r="D27" s="58" t="s">
        <v>135</v>
      </c>
      <c r="E27" s="58" t="s">
        <v>159</v>
      </c>
      <c r="F27" s="58" t="s">
        <v>117</v>
      </c>
      <c r="G27" s="58" t="s">
        <v>141</v>
      </c>
      <c r="H27" s="58" t="s">
        <v>138</v>
      </c>
      <c r="I27" s="63">
        <v>0</v>
      </c>
      <c r="J27" s="200"/>
      <c r="K27" s="88"/>
      <c r="L27" s="59"/>
      <c r="M27" s="68"/>
    </row>
    <row r="28" spans="2:14" x14ac:dyDescent="0.15">
      <c r="B28" s="67">
        <v>82</v>
      </c>
      <c r="C28" s="58" t="s">
        <v>139</v>
      </c>
      <c r="D28" s="58" t="s">
        <v>135</v>
      </c>
      <c r="E28" s="58" t="s">
        <v>159</v>
      </c>
      <c r="F28" s="58" t="s">
        <v>117</v>
      </c>
      <c r="G28" s="58" t="s">
        <v>142</v>
      </c>
      <c r="H28" s="58" t="s">
        <v>138</v>
      </c>
      <c r="I28" s="63">
        <v>5.0999999999999997E-2</v>
      </c>
      <c r="J28" s="200"/>
      <c r="K28" s="88" t="s">
        <v>156</v>
      </c>
      <c r="L28" s="59"/>
      <c r="M28" s="68" t="s">
        <v>160</v>
      </c>
    </row>
    <row r="29" spans="2:14" x14ac:dyDescent="0.15">
      <c r="B29" s="67">
        <v>83</v>
      </c>
      <c r="C29" s="58" t="s">
        <v>143</v>
      </c>
      <c r="D29" s="58" t="s">
        <v>135</v>
      </c>
      <c r="E29" s="58" t="s">
        <v>159</v>
      </c>
      <c r="F29" s="58" t="s">
        <v>117</v>
      </c>
      <c r="G29" s="58" t="s">
        <v>145</v>
      </c>
      <c r="H29" s="58" t="s">
        <v>138</v>
      </c>
      <c r="I29" s="63">
        <v>0</v>
      </c>
      <c r="J29" s="200"/>
      <c r="K29" s="88" t="s">
        <v>156</v>
      </c>
      <c r="L29" s="59"/>
      <c r="M29" s="68" t="s">
        <v>160</v>
      </c>
    </row>
    <row r="30" spans="2:14" x14ac:dyDescent="0.15">
      <c r="B30" s="67">
        <v>84</v>
      </c>
      <c r="C30" s="58" t="s">
        <v>143</v>
      </c>
      <c r="D30" s="58" t="s">
        <v>135</v>
      </c>
      <c r="E30" s="58" t="s">
        <v>159</v>
      </c>
      <c r="F30" s="58" t="s">
        <v>117</v>
      </c>
      <c r="G30" s="58" t="s">
        <v>144</v>
      </c>
      <c r="H30" s="58" t="s">
        <v>138</v>
      </c>
      <c r="I30" s="63">
        <v>0</v>
      </c>
      <c r="J30" s="200"/>
      <c r="K30" s="88"/>
      <c r="L30" s="59"/>
      <c r="M30" s="68"/>
    </row>
    <row r="31" spans="2:14" x14ac:dyDescent="0.15">
      <c r="K31" s="56"/>
      <c r="L31" s="56"/>
      <c r="M31" s="56"/>
    </row>
    <row r="32" spans="2:14" x14ac:dyDescent="0.15">
      <c r="K32" s="56"/>
      <c r="L32" s="56"/>
      <c r="M32" s="56"/>
    </row>
    <row r="33" spans="11:13" x14ac:dyDescent="0.15">
      <c r="K33" s="56"/>
      <c r="L33" s="56"/>
      <c r="M33" s="56"/>
    </row>
  </sheetData>
  <autoFilter ref="B7:M30" xr:uid="{78C0D880-1743-4FD7-B0C2-5A9128C90839}"/>
  <hyperlinks>
    <hyperlink ref="K29" r:id="rId1" xr:uid="{EC087DF6-A122-4356-BB7A-531B82DAAC83}"/>
    <hyperlink ref="K28" r:id="rId2" xr:uid="{3ECA64FF-D037-48D4-9ADA-DE84559E622D}"/>
    <hyperlink ref="K23" r:id="rId3" xr:uid="{BC895AB3-6418-405D-A601-36AC9C3D581B}"/>
    <hyperlink ref="K22" r:id="rId4" xr:uid="{4ABB9608-1B42-4C41-AAA8-684D804E19BA}"/>
    <hyperlink ref="L15" r:id="rId5" xr:uid="{C7168C54-6DA1-448B-88EA-561867B30345}"/>
    <hyperlink ref="K18" r:id="rId6" xr:uid="{57173CD7-5EA4-480D-AFFB-8143CC74A081}"/>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254A-D095-43F4-B3DD-65DB50960433}">
  <sheetPr>
    <tabColor rgb="FF00B050"/>
  </sheetPr>
  <dimension ref="B1:N46"/>
  <sheetViews>
    <sheetView showGridLines="0" zoomScale="90" zoomScaleNormal="90" zoomScaleSheetLayoutView="50" workbookViewId="0">
      <selection activeCell="A6" sqref="A6:XFD6"/>
    </sheetView>
  </sheetViews>
  <sheetFormatPr baseColWidth="10" defaultColWidth="8.83203125" defaultRowHeight="14" x14ac:dyDescent="0.15"/>
  <cols>
    <col min="1" max="1" width="2.6640625" customWidth="1"/>
    <col min="2" max="2" width="6.83203125" customWidth="1"/>
    <col min="3" max="3" width="12.6640625" customWidth="1"/>
    <col min="4" max="4" width="14.83203125" customWidth="1"/>
    <col min="5" max="5" width="19.6640625" customWidth="1"/>
    <col min="6" max="6" width="30.1640625" customWidth="1"/>
    <col min="7" max="7" width="47.33203125" customWidth="1"/>
    <col min="8" max="8" width="13.1640625" customWidth="1"/>
    <col min="9" max="9" width="13" customWidth="1"/>
    <col min="10" max="10" width="15.6640625" customWidth="1"/>
    <col min="11" max="11" width="41.6640625" customWidth="1"/>
    <col min="12" max="12" width="27.83203125" customWidth="1"/>
    <col min="13" max="13" width="37.33203125" customWidth="1"/>
    <col min="14" max="14" width="10.83203125" bestFit="1" customWidth="1"/>
    <col min="15" max="15" width="13" bestFit="1" customWidth="1"/>
  </cols>
  <sheetData>
    <row r="1" spans="2:14" x14ac:dyDescent="0.15">
      <c r="B1" s="195" t="s">
        <v>127</v>
      </c>
    </row>
    <row r="2" spans="2:14" x14ac:dyDescent="0.15">
      <c r="B2" s="211" t="s">
        <v>128</v>
      </c>
    </row>
    <row r="3" spans="2:14" x14ac:dyDescent="0.15">
      <c r="B3" s="56" t="s">
        <v>161</v>
      </c>
    </row>
    <row r="4" spans="2:14" x14ac:dyDescent="0.15">
      <c r="B4" s="56"/>
    </row>
    <row r="5" spans="2:14" x14ac:dyDescent="0.15">
      <c r="B5" s="56"/>
    </row>
    <row r="6" spans="2:14" ht="15" x14ac:dyDescent="0.2">
      <c r="B6" s="32" t="s">
        <v>129</v>
      </c>
      <c r="C6" s="54" t="s">
        <v>130</v>
      </c>
      <c r="D6" s="32" t="s">
        <v>91</v>
      </c>
      <c r="E6" s="32" t="s">
        <v>99</v>
      </c>
      <c r="F6" s="32" t="s">
        <v>101</v>
      </c>
      <c r="G6" s="32" t="s">
        <v>93</v>
      </c>
      <c r="H6" s="32" t="s">
        <v>115</v>
      </c>
      <c r="I6" s="32" t="s">
        <v>131</v>
      </c>
      <c r="J6" s="32" t="s">
        <v>119</v>
      </c>
      <c r="K6" s="32" t="s">
        <v>132</v>
      </c>
      <c r="L6" s="32" t="s">
        <v>133</v>
      </c>
      <c r="M6" s="32" t="s">
        <v>134</v>
      </c>
    </row>
    <row r="7" spans="2:14" ht="4.5" customHeight="1" x14ac:dyDescent="0.2">
      <c r="B7" s="57"/>
      <c r="C7" s="57"/>
      <c r="D7" s="57"/>
      <c r="E7" s="57"/>
      <c r="F7" s="57"/>
      <c r="G7" s="57"/>
      <c r="H7" s="57"/>
      <c r="I7" s="57"/>
      <c r="J7" s="57"/>
      <c r="K7" s="57"/>
      <c r="L7" s="57"/>
      <c r="M7" s="57"/>
    </row>
    <row r="8" spans="2:14" x14ac:dyDescent="0.15">
      <c r="B8" s="69">
        <v>36</v>
      </c>
      <c r="C8" s="64"/>
      <c r="D8" s="64" t="s">
        <v>135</v>
      </c>
      <c r="E8" s="64" t="s">
        <v>136</v>
      </c>
      <c r="F8" s="64" t="s">
        <v>117</v>
      </c>
      <c r="G8" s="64" t="s">
        <v>137</v>
      </c>
      <c r="H8" s="64" t="s">
        <v>138</v>
      </c>
      <c r="I8" s="203">
        <v>2408</v>
      </c>
      <c r="J8" s="64"/>
      <c r="K8" s="106"/>
      <c r="L8" s="65"/>
      <c r="M8" s="70"/>
      <c r="N8" s="56"/>
    </row>
    <row r="9" spans="2:14" x14ac:dyDescent="0.15">
      <c r="B9" s="190">
        <v>1</v>
      </c>
      <c r="C9" s="191" t="s">
        <v>139</v>
      </c>
      <c r="D9" s="191" t="s">
        <v>135</v>
      </c>
      <c r="E9" s="191" t="s">
        <v>136</v>
      </c>
      <c r="F9" s="191" t="s">
        <v>117</v>
      </c>
      <c r="G9" s="62" t="s">
        <v>140</v>
      </c>
      <c r="H9" s="192" t="s">
        <v>138</v>
      </c>
      <c r="I9" s="207">
        <v>2013</v>
      </c>
      <c r="J9" s="191"/>
      <c r="K9" s="193"/>
      <c r="L9" s="193"/>
      <c r="M9" s="194"/>
      <c r="N9" s="56"/>
    </row>
    <row r="10" spans="2:14" x14ac:dyDescent="0.15">
      <c r="B10" s="67">
        <v>2</v>
      </c>
      <c r="C10" s="59" t="s">
        <v>139</v>
      </c>
      <c r="D10" s="58" t="s">
        <v>135</v>
      </c>
      <c r="E10" s="58" t="s">
        <v>136</v>
      </c>
      <c r="F10" s="60" t="s">
        <v>162</v>
      </c>
      <c r="G10" s="58" t="s">
        <v>140</v>
      </c>
      <c r="H10" s="61" t="s">
        <v>138</v>
      </c>
      <c r="I10" s="63">
        <v>1280</v>
      </c>
      <c r="J10" s="204">
        <f>I10/$I$9</f>
        <v>0.6358668653750621</v>
      </c>
      <c r="K10" s="59" t="s">
        <v>163</v>
      </c>
      <c r="L10" s="88"/>
      <c r="M10" s="68"/>
      <c r="N10" s="56"/>
    </row>
    <row r="11" spans="2:14" x14ac:dyDescent="0.15">
      <c r="B11" s="67">
        <v>3</v>
      </c>
      <c r="C11" s="59" t="s">
        <v>139</v>
      </c>
      <c r="D11" s="58" t="s">
        <v>135</v>
      </c>
      <c r="E11" s="58" t="s">
        <v>136</v>
      </c>
      <c r="F11" s="60" t="s">
        <v>164</v>
      </c>
      <c r="G11" s="58" t="s">
        <v>140</v>
      </c>
      <c r="H11" s="61" t="s">
        <v>138</v>
      </c>
      <c r="I11" s="63">
        <v>110</v>
      </c>
      <c r="J11" s="204">
        <f t="shared" ref="J11:J15" si="0">I11/$I$9</f>
        <v>5.4644808743169397E-2</v>
      </c>
      <c r="K11" s="59" t="s">
        <v>163</v>
      </c>
      <c r="L11" s="88"/>
      <c r="M11" s="68"/>
      <c r="N11" s="56"/>
    </row>
    <row r="12" spans="2:14" x14ac:dyDescent="0.15">
      <c r="B12" s="67">
        <v>4</v>
      </c>
      <c r="C12" s="59" t="s">
        <v>139</v>
      </c>
      <c r="D12" s="58" t="s">
        <v>135</v>
      </c>
      <c r="E12" s="58" t="s">
        <v>136</v>
      </c>
      <c r="F12" s="60" t="s">
        <v>165</v>
      </c>
      <c r="G12" s="58" t="s">
        <v>140</v>
      </c>
      <c r="H12" s="61" t="s">
        <v>138</v>
      </c>
      <c r="I12" s="63">
        <v>330</v>
      </c>
      <c r="J12" s="204">
        <f t="shared" si="0"/>
        <v>0.16393442622950818</v>
      </c>
      <c r="K12" s="59" t="s">
        <v>163</v>
      </c>
      <c r="L12" s="88"/>
      <c r="M12" s="68"/>
      <c r="N12" s="56"/>
    </row>
    <row r="13" spans="2:14" x14ac:dyDescent="0.15">
      <c r="B13" s="67">
        <v>5</v>
      </c>
      <c r="C13" s="59" t="s">
        <v>139</v>
      </c>
      <c r="D13" s="58" t="s">
        <v>135</v>
      </c>
      <c r="E13" s="58" t="s">
        <v>136</v>
      </c>
      <c r="F13" s="60" t="s">
        <v>166</v>
      </c>
      <c r="G13" s="58" t="s">
        <v>140</v>
      </c>
      <c r="H13" s="61" t="s">
        <v>138</v>
      </c>
      <c r="I13" s="63">
        <v>7</v>
      </c>
      <c r="J13" s="204">
        <f t="shared" si="0"/>
        <v>3.4773969200198708E-3</v>
      </c>
      <c r="K13" s="59" t="s">
        <v>163</v>
      </c>
      <c r="L13" s="88"/>
      <c r="M13" s="68"/>
      <c r="N13" s="56"/>
    </row>
    <row r="14" spans="2:14" x14ac:dyDescent="0.15">
      <c r="B14" s="67">
        <v>6</v>
      </c>
      <c r="C14" s="59" t="s">
        <v>139</v>
      </c>
      <c r="D14" s="58" t="s">
        <v>135</v>
      </c>
      <c r="E14" s="58" t="s">
        <v>136</v>
      </c>
      <c r="F14" s="60" t="s">
        <v>167</v>
      </c>
      <c r="G14" s="58" t="s">
        <v>140</v>
      </c>
      <c r="H14" s="61" t="s">
        <v>138</v>
      </c>
      <c r="I14" s="63">
        <v>265</v>
      </c>
      <c r="J14" s="204">
        <f t="shared" si="0"/>
        <v>0.13164431197218082</v>
      </c>
      <c r="K14" s="59" t="s">
        <v>163</v>
      </c>
      <c r="L14" s="88"/>
      <c r="M14" s="68"/>
      <c r="N14" s="56"/>
    </row>
    <row r="15" spans="2:14" x14ac:dyDescent="0.15">
      <c r="B15" s="67">
        <v>7</v>
      </c>
      <c r="C15" s="59" t="s">
        <v>139</v>
      </c>
      <c r="D15" s="58" t="s">
        <v>135</v>
      </c>
      <c r="E15" s="58" t="s">
        <v>136</v>
      </c>
      <c r="F15" s="60" t="s">
        <v>168</v>
      </c>
      <c r="G15" s="58" t="s">
        <v>140</v>
      </c>
      <c r="H15" s="61" t="s">
        <v>138</v>
      </c>
      <c r="I15" s="63">
        <v>21</v>
      </c>
      <c r="J15" s="204">
        <f t="shared" si="0"/>
        <v>1.0432190760059613E-2</v>
      </c>
      <c r="K15" s="59" t="s">
        <v>163</v>
      </c>
      <c r="L15" s="88"/>
      <c r="M15" s="68"/>
      <c r="N15" s="56"/>
    </row>
    <row r="16" spans="2:14" x14ac:dyDescent="0.15">
      <c r="B16" s="67">
        <v>8</v>
      </c>
      <c r="C16" s="59" t="s">
        <v>139</v>
      </c>
      <c r="D16" s="58" t="s">
        <v>135</v>
      </c>
      <c r="E16" s="58" t="s">
        <v>136</v>
      </c>
      <c r="F16" s="62" t="s">
        <v>117</v>
      </c>
      <c r="G16" s="62" t="s">
        <v>141</v>
      </c>
      <c r="H16" s="61" t="s">
        <v>138</v>
      </c>
      <c r="I16" s="203">
        <v>126</v>
      </c>
      <c r="J16" s="204"/>
      <c r="K16" s="59"/>
      <c r="L16" s="88"/>
      <c r="M16" s="68"/>
      <c r="N16" s="56"/>
    </row>
    <row r="17" spans="2:14" x14ac:dyDescent="0.15">
      <c r="B17" s="67">
        <v>9</v>
      </c>
      <c r="C17" s="59" t="s">
        <v>139</v>
      </c>
      <c r="D17" s="58" t="s">
        <v>135</v>
      </c>
      <c r="E17" s="58" t="s">
        <v>136</v>
      </c>
      <c r="F17" s="60" t="s">
        <v>162</v>
      </c>
      <c r="G17" s="58" t="s">
        <v>141</v>
      </c>
      <c r="H17" s="61" t="s">
        <v>138</v>
      </c>
      <c r="I17" s="63">
        <v>111</v>
      </c>
      <c r="J17" s="204">
        <f>I17/$I$16</f>
        <v>0.88095238095238093</v>
      </c>
      <c r="K17" s="59" t="s">
        <v>163</v>
      </c>
      <c r="L17" s="88"/>
      <c r="M17" s="68"/>
      <c r="N17" s="56"/>
    </row>
    <row r="18" spans="2:14" x14ac:dyDescent="0.15">
      <c r="B18" s="67">
        <v>10</v>
      </c>
      <c r="C18" s="59" t="s">
        <v>139</v>
      </c>
      <c r="D18" s="58" t="s">
        <v>135</v>
      </c>
      <c r="E18" s="58" t="s">
        <v>136</v>
      </c>
      <c r="F18" s="60" t="s">
        <v>164</v>
      </c>
      <c r="G18" s="58" t="s">
        <v>141</v>
      </c>
      <c r="H18" s="61" t="s">
        <v>138</v>
      </c>
      <c r="I18" s="63">
        <v>12</v>
      </c>
      <c r="J18" s="204">
        <f t="shared" ref="J18:J22" si="1">I18/$I$16</f>
        <v>9.5238095238095233E-2</v>
      </c>
      <c r="K18" s="59" t="s">
        <v>163</v>
      </c>
      <c r="L18" s="88"/>
      <c r="M18" s="68"/>
      <c r="N18" s="56"/>
    </row>
    <row r="19" spans="2:14" x14ac:dyDescent="0.15">
      <c r="B19" s="67">
        <v>11</v>
      </c>
      <c r="C19" s="59" t="s">
        <v>139</v>
      </c>
      <c r="D19" s="58" t="s">
        <v>135</v>
      </c>
      <c r="E19" s="58" t="s">
        <v>136</v>
      </c>
      <c r="F19" s="60" t="s">
        <v>165</v>
      </c>
      <c r="G19" s="58" t="s">
        <v>141</v>
      </c>
      <c r="H19" s="61" t="s">
        <v>138</v>
      </c>
      <c r="I19" s="63">
        <v>3</v>
      </c>
      <c r="J19" s="204">
        <f t="shared" si="1"/>
        <v>2.3809523809523808E-2</v>
      </c>
      <c r="K19" s="59" t="s">
        <v>163</v>
      </c>
      <c r="L19" s="88"/>
      <c r="M19" s="68"/>
      <c r="N19" s="56"/>
    </row>
    <row r="20" spans="2:14" x14ac:dyDescent="0.15">
      <c r="B20" s="67">
        <v>12</v>
      </c>
      <c r="C20" s="59" t="s">
        <v>139</v>
      </c>
      <c r="D20" s="58" t="s">
        <v>135</v>
      </c>
      <c r="E20" s="58" t="s">
        <v>136</v>
      </c>
      <c r="F20" s="60" t="s">
        <v>166</v>
      </c>
      <c r="G20" s="58" t="s">
        <v>141</v>
      </c>
      <c r="H20" s="61" t="s">
        <v>138</v>
      </c>
      <c r="I20" s="63">
        <v>0</v>
      </c>
      <c r="J20" s="204">
        <f t="shared" si="1"/>
        <v>0</v>
      </c>
      <c r="K20" s="59" t="s">
        <v>163</v>
      </c>
      <c r="L20" s="88"/>
      <c r="M20" s="68"/>
      <c r="N20" s="56"/>
    </row>
    <row r="21" spans="2:14" x14ac:dyDescent="0.15">
      <c r="B21" s="67">
        <v>13</v>
      </c>
      <c r="C21" s="59" t="s">
        <v>139</v>
      </c>
      <c r="D21" s="58" t="s">
        <v>135</v>
      </c>
      <c r="E21" s="58" t="s">
        <v>136</v>
      </c>
      <c r="F21" s="60" t="s">
        <v>167</v>
      </c>
      <c r="G21" s="58" t="s">
        <v>141</v>
      </c>
      <c r="H21" s="61" t="s">
        <v>138</v>
      </c>
      <c r="I21" s="63">
        <v>0</v>
      </c>
      <c r="J21" s="204">
        <f t="shared" si="1"/>
        <v>0</v>
      </c>
      <c r="K21" s="59" t="s">
        <v>163</v>
      </c>
      <c r="L21" s="88"/>
      <c r="M21" s="68"/>
      <c r="N21" s="56"/>
    </row>
    <row r="22" spans="2:14" x14ac:dyDescent="0.15">
      <c r="B22" s="67">
        <v>14</v>
      </c>
      <c r="C22" s="59" t="s">
        <v>139</v>
      </c>
      <c r="D22" s="58" t="s">
        <v>135</v>
      </c>
      <c r="E22" s="58" t="s">
        <v>136</v>
      </c>
      <c r="F22" s="60" t="s">
        <v>168</v>
      </c>
      <c r="G22" s="58" t="s">
        <v>141</v>
      </c>
      <c r="H22" s="61" t="s">
        <v>138</v>
      </c>
      <c r="I22" s="63">
        <v>0</v>
      </c>
      <c r="J22" s="204">
        <f t="shared" si="1"/>
        <v>0</v>
      </c>
      <c r="K22" s="59" t="s">
        <v>163</v>
      </c>
      <c r="L22" s="88"/>
      <c r="M22" s="68"/>
      <c r="N22" s="56"/>
    </row>
    <row r="23" spans="2:14" x14ac:dyDescent="0.15">
      <c r="B23" s="67">
        <v>15</v>
      </c>
      <c r="C23" s="59" t="s">
        <v>139</v>
      </c>
      <c r="D23" s="58" t="s">
        <v>135</v>
      </c>
      <c r="E23" s="58" t="s">
        <v>136</v>
      </c>
      <c r="F23" s="62" t="s">
        <v>117</v>
      </c>
      <c r="G23" s="62" t="s">
        <v>142</v>
      </c>
      <c r="H23" s="58" t="s">
        <v>138</v>
      </c>
      <c r="I23" s="208">
        <v>447</v>
      </c>
      <c r="J23" s="200"/>
      <c r="K23" s="59"/>
      <c r="L23" s="59"/>
      <c r="M23" s="68"/>
      <c r="N23" s="56"/>
    </row>
    <row r="24" spans="2:14" x14ac:dyDescent="0.15">
      <c r="B24" s="67">
        <v>16</v>
      </c>
      <c r="C24" s="59" t="s">
        <v>139</v>
      </c>
      <c r="D24" s="58" t="s">
        <v>135</v>
      </c>
      <c r="E24" s="58" t="s">
        <v>136</v>
      </c>
      <c r="F24" s="60" t="s">
        <v>162</v>
      </c>
      <c r="G24" s="58" t="s">
        <v>142</v>
      </c>
      <c r="H24" s="58" t="s">
        <v>138</v>
      </c>
      <c r="I24" s="63">
        <v>430</v>
      </c>
      <c r="J24" s="202">
        <f>I24/$I$23</f>
        <v>0.96196868008948544</v>
      </c>
      <c r="K24" s="56" t="s">
        <v>163</v>
      </c>
      <c r="L24" s="88" t="s">
        <v>169</v>
      </c>
      <c r="M24" s="68"/>
      <c r="N24" s="56"/>
    </row>
    <row r="25" spans="2:14" x14ac:dyDescent="0.15">
      <c r="B25" s="67">
        <v>17</v>
      </c>
      <c r="C25" s="59" t="s">
        <v>139</v>
      </c>
      <c r="D25" s="58" t="s">
        <v>135</v>
      </c>
      <c r="E25" s="58" t="s">
        <v>136</v>
      </c>
      <c r="F25" s="60" t="s">
        <v>164</v>
      </c>
      <c r="G25" s="58" t="s">
        <v>142</v>
      </c>
      <c r="H25" s="58" t="s">
        <v>138</v>
      </c>
      <c r="I25" s="63">
        <v>1</v>
      </c>
      <c r="J25" s="202">
        <f t="shared" ref="J25:J29" si="2">I25/$I$23</f>
        <v>2.2371364653243847E-3</v>
      </c>
      <c r="K25" s="59" t="s">
        <v>163</v>
      </c>
      <c r="L25" s="88" t="s">
        <v>169</v>
      </c>
      <c r="M25" s="68"/>
      <c r="N25" s="56"/>
    </row>
    <row r="26" spans="2:14" x14ac:dyDescent="0.15">
      <c r="B26" s="67">
        <v>18</v>
      </c>
      <c r="C26" s="59" t="s">
        <v>139</v>
      </c>
      <c r="D26" s="58" t="s">
        <v>135</v>
      </c>
      <c r="E26" s="58" t="s">
        <v>136</v>
      </c>
      <c r="F26" s="60" t="s">
        <v>165</v>
      </c>
      <c r="G26" s="58" t="s">
        <v>142</v>
      </c>
      <c r="H26" s="58" t="s">
        <v>138</v>
      </c>
      <c r="I26" s="63">
        <v>15</v>
      </c>
      <c r="J26" s="202">
        <f t="shared" si="2"/>
        <v>3.3557046979865772E-2</v>
      </c>
      <c r="K26" s="59" t="s">
        <v>163</v>
      </c>
      <c r="L26" s="88" t="s">
        <v>169</v>
      </c>
      <c r="M26" s="68"/>
      <c r="N26" s="56"/>
    </row>
    <row r="27" spans="2:14" x14ac:dyDescent="0.15">
      <c r="B27" s="67">
        <v>19</v>
      </c>
      <c r="C27" s="59" t="s">
        <v>139</v>
      </c>
      <c r="D27" s="58" t="s">
        <v>135</v>
      </c>
      <c r="E27" s="58" t="s">
        <v>136</v>
      </c>
      <c r="F27" s="60" t="s">
        <v>166</v>
      </c>
      <c r="G27" s="58" t="s">
        <v>142</v>
      </c>
      <c r="H27" s="58" t="s">
        <v>138</v>
      </c>
      <c r="I27" s="63">
        <v>0</v>
      </c>
      <c r="J27" s="202">
        <f t="shared" si="2"/>
        <v>0</v>
      </c>
      <c r="K27" s="59" t="s">
        <v>163</v>
      </c>
      <c r="L27" s="88" t="s">
        <v>169</v>
      </c>
      <c r="M27" s="68"/>
      <c r="N27" s="56"/>
    </row>
    <row r="28" spans="2:14" x14ac:dyDescent="0.15">
      <c r="B28" s="67">
        <v>20</v>
      </c>
      <c r="C28" s="59" t="s">
        <v>139</v>
      </c>
      <c r="D28" s="58" t="s">
        <v>135</v>
      </c>
      <c r="E28" s="58" t="s">
        <v>136</v>
      </c>
      <c r="F28" s="60" t="s">
        <v>167</v>
      </c>
      <c r="G28" s="58" t="s">
        <v>142</v>
      </c>
      <c r="H28" s="58" t="s">
        <v>138</v>
      </c>
      <c r="I28" s="63">
        <v>1</v>
      </c>
      <c r="J28" s="202">
        <f t="shared" si="2"/>
        <v>2.2371364653243847E-3</v>
      </c>
      <c r="K28" s="59" t="s">
        <v>163</v>
      </c>
      <c r="L28" s="88" t="s">
        <v>169</v>
      </c>
      <c r="M28" s="68"/>
      <c r="N28" s="56"/>
    </row>
    <row r="29" spans="2:14" x14ac:dyDescent="0.15">
      <c r="B29" s="67">
        <v>21</v>
      </c>
      <c r="C29" s="59" t="s">
        <v>139</v>
      </c>
      <c r="D29" s="58" t="s">
        <v>135</v>
      </c>
      <c r="E29" s="58" t="s">
        <v>136</v>
      </c>
      <c r="F29" s="60" t="s">
        <v>168</v>
      </c>
      <c r="G29" s="58" t="s">
        <v>142</v>
      </c>
      <c r="H29" s="58" t="s">
        <v>138</v>
      </c>
      <c r="I29" s="63">
        <v>0</v>
      </c>
      <c r="J29" s="202">
        <f t="shared" si="2"/>
        <v>0</v>
      </c>
      <c r="K29" s="59" t="s">
        <v>163</v>
      </c>
      <c r="L29" s="88" t="s">
        <v>169</v>
      </c>
      <c r="M29" s="68"/>
      <c r="N29" s="56"/>
    </row>
    <row r="30" spans="2:14" x14ac:dyDescent="0.15">
      <c r="B30" s="67">
        <v>22</v>
      </c>
      <c r="C30" s="59" t="s">
        <v>143</v>
      </c>
      <c r="D30" s="58" t="s">
        <v>135</v>
      </c>
      <c r="E30" s="58" t="s">
        <v>136</v>
      </c>
      <c r="F30" s="62" t="s">
        <v>117</v>
      </c>
      <c r="G30" s="62" t="s">
        <v>144</v>
      </c>
      <c r="H30" s="58" t="s">
        <v>138</v>
      </c>
      <c r="I30" s="208">
        <v>152</v>
      </c>
      <c r="J30" s="200"/>
      <c r="K30" s="59"/>
      <c r="L30" s="59"/>
      <c r="M30" s="68"/>
      <c r="N30" s="56"/>
    </row>
    <row r="31" spans="2:14" x14ac:dyDescent="0.15">
      <c r="B31" s="67">
        <v>23</v>
      </c>
      <c r="C31" s="59" t="s">
        <v>143</v>
      </c>
      <c r="D31" s="58" t="s">
        <v>135</v>
      </c>
      <c r="E31" s="58" t="s">
        <v>136</v>
      </c>
      <c r="F31" s="60" t="s">
        <v>162</v>
      </c>
      <c r="G31" s="58" t="s">
        <v>144</v>
      </c>
      <c r="H31" s="58" t="s">
        <v>138</v>
      </c>
      <c r="I31" s="63">
        <v>138</v>
      </c>
      <c r="J31" s="202">
        <f>I31/$I$30</f>
        <v>0.90789473684210531</v>
      </c>
      <c r="K31" s="59" t="s">
        <v>163</v>
      </c>
      <c r="L31" s="59"/>
      <c r="M31" s="68"/>
      <c r="N31" s="56"/>
    </row>
    <row r="32" spans="2:14" x14ac:dyDescent="0.15">
      <c r="B32" s="67">
        <v>24</v>
      </c>
      <c r="C32" s="59" t="s">
        <v>143</v>
      </c>
      <c r="D32" s="58" t="s">
        <v>135</v>
      </c>
      <c r="E32" s="58" t="s">
        <v>136</v>
      </c>
      <c r="F32" s="60" t="s">
        <v>164</v>
      </c>
      <c r="G32" s="58" t="s">
        <v>144</v>
      </c>
      <c r="H32" s="58" t="s">
        <v>138</v>
      </c>
      <c r="I32" s="63">
        <v>11</v>
      </c>
      <c r="J32" s="202">
        <f t="shared" ref="J32:J36" si="3">I32/$I$30</f>
        <v>7.2368421052631582E-2</v>
      </c>
      <c r="K32" s="59" t="s">
        <v>163</v>
      </c>
      <c r="L32" s="59"/>
      <c r="M32" s="68"/>
      <c r="N32" s="56"/>
    </row>
    <row r="33" spans="2:14" x14ac:dyDescent="0.15">
      <c r="B33" s="67">
        <v>25</v>
      </c>
      <c r="C33" s="59" t="s">
        <v>143</v>
      </c>
      <c r="D33" s="58" t="s">
        <v>135</v>
      </c>
      <c r="E33" s="58" t="s">
        <v>136</v>
      </c>
      <c r="F33" s="60" t="s">
        <v>165</v>
      </c>
      <c r="G33" s="58" t="s">
        <v>144</v>
      </c>
      <c r="H33" s="58" t="s">
        <v>138</v>
      </c>
      <c r="I33" s="63">
        <v>3</v>
      </c>
      <c r="J33" s="202">
        <f t="shared" si="3"/>
        <v>1.9736842105263157E-2</v>
      </c>
      <c r="K33" s="59" t="s">
        <v>163</v>
      </c>
      <c r="L33" s="59"/>
      <c r="M33" s="68"/>
      <c r="N33" s="56"/>
    </row>
    <row r="34" spans="2:14" x14ac:dyDescent="0.15">
      <c r="B34" s="67">
        <v>26</v>
      </c>
      <c r="C34" s="59" t="s">
        <v>143</v>
      </c>
      <c r="D34" s="58" t="s">
        <v>135</v>
      </c>
      <c r="E34" s="58" t="s">
        <v>136</v>
      </c>
      <c r="F34" s="60" t="s">
        <v>166</v>
      </c>
      <c r="G34" s="58" t="s">
        <v>144</v>
      </c>
      <c r="H34" s="58" t="s">
        <v>138</v>
      </c>
      <c r="I34" s="63">
        <v>0</v>
      </c>
      <c r="J34" s="202">
        <f t="shared" si="3"/>
        <v>0</v>
      </c>
      <c r="K34" s="59" t="s">
        <v>163</v>
      </c>
      <c r="L34" s="59"/>
      <c r="M34" s="68"/>
      <c r="N34" s="56"/>
    </row>
    <row r="35" spans="2:14" x14ac:dyDescent="0.15">
      <c r="B35" s="67">
        <v>27</v>
      </c>
      <c r="C35" s="59" t="s">
        <v>143</v>
      </c>
      <c r="D35" s="58" t="s">
        <v>135</v>
      </c>
      <c r="E35" s="58" t="s">
        <v>136</v>
      </c>
      <c r="F35" s="60" t="s">
        <v>167</v>
      </c>
      <c r="G35" s="58" t="s">
        <v>144</v>
      </c>
      <c r="H35" s="58" t="s">
        <v>138</v>
      </c>
      <c r="I35" s="63">
        <v>0</v>
      </c>
      <c r="J35" s="202">
        <f t="shared" si="3"/>
        <v>0</v>
      </c>
      <c r="K35" s="59" t="s">
        <v>163</v>
      </c>
      <c r="L35" s="59"/>
      <c r="M35" s="68"/>
      <c r="N35" s="56"/>
    </row>
    <row r="36" spans="2:14" x14ac:dyDescent="0.15">
      <c r="B36" s="67">
        <v>28</v>
      </c>
      <c r="C36" s="59" t="s">
        <v>143</v>
      </c>
      <c r="D36" s="58" t="s">
        <v>135</v>
      </c>
      <c r="E36" s="58" t="s">
        <v>136</v>
      </c>
      <c r="F36" s="60" t="s">
        <v>168</v>
      </c>
      <c r="G36" s="58" t="s">
        <v>144</v>
      </c>
      <c r="H36" s="58" t="s">
        <v>138</v>
      </c>
      <c r="I36" s="63">
        <v>0</v>
      </c>
      <c r="J36" s="202">
        <f t="shared" si="3"/>
        <v>0</v>
      </c>
      <c r="K36" s="59" t="s">
        <v>163</v>
      </c>
      <c r="L36" s="59"/>
      <c r="M36" s="68"/>
      <c r="N36" s="56"/>
    </row>
    <row r="37" spans="2:14" x14ac:dyDescent="0.15">
      <c r="B37" s="67">
        <v>29</v>
      </c>
      <c r="C37" s="59" t="s">
        <v>143</v>
      </c>
      <c r="D37" s="58" t="s">
        <v>135</v>
      </c>
      <c r="E37" s="58" t="s">
        <v>136</v>
      </c>
      <c r="F37" s="62" t="s">
        <v>117</v>
      </c>
      <c r="G37" s="62" t="s">
        <v>145</v>
      </c>
      <c r="H37" s="58" t="s">
        <v>138</v>
      </c>
      <c r="I37" s="208">
        <v>26</v>
      </c>
      <c r="J37" s="200"/>
      <c r="K37" s="59"/>
      <c r="L37" s="59"/>
      <c r="M37" s="68"/>
      <c r="N37" s="56"/>
    </row>
    <row r="38" spans="2:14" x14ac:dyDescent="0.15">
      <c r="B38" s="67">
        <v>30</v>
      </c>
      <c r="C38" s="59" t="s">
        <v>143</v>
      </c>
      <c r="D38" s="58" t="s">
        <v>135</v>
      </c>
      <c r="E38" s="58" t="s">
        <v>136</v>
      </c>
      <c r="F38" s="60" t="s">
        <v>162</v>
      </c>
      <c r="G38" s="58" t="s">
        <v>145</v>
      </c>
      <c r="H38" s="58" t="s">
        <v>138</v>
      </c>
      <c r="I38" s="63">
        <v>18</v>
      </c>
      <c r="J38" s="202">
        <f>I38/$I$37</f>
        <v>0.69230769230769229</v>
      </c>
      <c r="K38" s="59" t="s">
        <v>163</v>
      </c>
      <c r="L38" s="59" t="s">
        <v>169</v>
      </c>
      <c r="M38" s="68"/>
      <c r="N38" s="56"/>
    </row>
    <row r="39" spans="2:14" x14ac:dyDescent="0.15">
      <c r="B39" s="67">
        <v>31</v>
      </c>
      <c r="C39" s="59" t="s">
        <v>143</v>
      </c>
      <c r="D39" s="58" t="s">
        <v>135</v>
      </c>
      <c r="E39" s="58" t="s">
        <v>136</v>
      </c>
      <c r="F39" s="60" t="s">
        <v>164</v>
      </c>
      <c r="G39" s="58" t="s">
        <v>145</v>
      </c>
      <c r="H39" s="58" t="s">
        <v>138</v>
      </c>
      <c r="I39" s="63">
        <v>0</v>
      </c>
      <c r="J39" s="202">
        <f t="shared" ref="J39:J43" si="4">I39/$I$37</f>
        <v>0</v>
      </c>
      <c r="K39" s="59" t="s">
        <v>163</v>
      </c>
      <c r="L39" s="59" t="s">
        <v>169</v>
      </c>
      <c r="M39" s="68"/>
      <c r="N39" s="56"/>
    </row>
    <row r="40" spans="2:14" x14ac:dyDescent="0.15">
      <c r="B40" s="67">
        <v>32</v>
      </c>
      <c r="C40" s="59" t="s">
        <v>143</v>
      </c>
      <c r="D40" s="58" t="s">
        <v>135</v>
      </c>
      <c r="E40" s="58" t="s">
        <v>136</v>
      </c>
      <c r="F40" s="60" t="s">
        <v>165</v>
      </c>
      <c r="G40" s="58" t="s">
        <v>145</v>
      </c>
      <c r="H40" s="58" t="s">
        <v>138</v>
      </c>
      <c r="I40" s="63">
        <v>5</v>
      </c>
      <c r="J40" s="202">
        <f t="shared" si="4"/>
        <v>0.19230769230769232</v>
      </c>
      <c r="K40" s="59" t="s">
        <v>163</v>
      </c>
      <c r="L40" s="59" t="s">
        <v>169</v>
      </c>
      <c r="M40" s="68"/>
      <c r="N40" s="56"/>
    </row>
    <row r="41" spans="2:14" x14ac:dyDescent="0.15">
      <c r="B41" s="67">
        <v>33</v>
      </c>
      <c r="C41" s="59" t="s">
        <v>143</v>
      </c>
      <c r="D41" s="58" t="s">
        <v>135</v>
      </c>
      <c r="E41" s="58" t="s">
        <v>136</v>
      </c>
      <c r="F41" s="60" t="s">
        <v>166</v>
      </c>
      <c r="G41" s="58" t="s">
        <v>145</v>
      </c>
      <c r="H41" s="58" t="s">
        <v>138</v>
      </c>
      <c r="I41" s="63">
        <v>0</v>
      </c>
      <c r="J41" s="202">
        <f t="shared" si="4"/>
        <v>0</v>
      </c>
      <c r="K41" s="59" t="s">
        <v>163</v>
      </c>
      <c r="L41" s="59" t="s">
        <v>169</v>
      </c>
      <c r="M41" s="68"/>
      <c r="N41" s="56"/>
    </row>
    <row r="42" spans="2:14" x14ac:dyDescent="0.15">
      <c r="B42" s="67">
        <v>34</v>
      </c>
      <c r="C42" s="59" t="s">
        <v>143</v>
      </c>
      <c r="D42" s="58" t="s">
        <v>135</v>
      </c>
      <c r="E42" s="58" t="s">
        <v>136</v>
      </c>
      <c r="F42" s="60" t="s">
        <v>167</v>
      </c>
      <c r="G42" s="58" t="s">
        <v>145</v>
      </c>
      <c r="H42" s="58" t="s">
        <v>138</v>
      </c>
      <c r="I42" s="63">
        <v>3</v>
      </c>
      <c r="J42" s="202">
        <f t="shared" si="4"/>
        <v>0.11538461538461539</v>
      </c>
      <c r="K42" s="59" t="s">
        <v>163</v>
      </c>
      <c r="L42" s="59" t="s">
        <v>169</v>
      </c>
      <c r="M42" s="68"/>
      <c r="N42" s="56"/>
    </row>
    <row r="43" spans="2:14" x14ac:dyDescent="0.15">
      <c r="B43" s="67">
        <v>35</v>
      </c>
      <c r="C43" s="59" t="s">
        <v>143</v>
      </c>
      <c r="D43" s="58" t="s">
        <v>135</v>
      </c>
      <c r="E43" s="58" t="s">
        <v>136</v>
      </c>
      <c r="F43" s="60" t="s">
        <v>168</v>
      </c>
      <c r="G43" s="58" t="s">
        <v>145</v>
      </c>
      <c r="H43" s="58" t="s">
        <v>138</v>
      </c>
      <c r="I43" s="63">
        <v>0</v>
      </c>
      <c r="J43" s="202">
        <f t="shared" si="4"/>
        <v>0</v>
      </c>
      <c r="K43" s="59" t="s">
        <v>163</v>
      </c>
      <c r="L43" s="59" t="s">
        <v>169</v>
      </c>
      <c r="M43" s="68"/>
      <c r="N43" s="56"/>
    </row>
    <row r="44" spans="2:14" x14ac:dyDescent="0.15">
      <c r="K44" s="56"/>
      <c r="L44" s="56"/>
      <c r="M44" s="56"/>
    </row>
    <row r="45" spans="2:14" x14ac:dyDescent="0.15">
      <c r="K45" s="56"/>
      <c r="L45" s="56"/>
      <c r="M45" s="56"/>
    </row>
    <row r="46" spans="2:14" x14ac:dyDescent="0.15">
      <c r="K46" s="56"/>
      <c r="L46" s="56"/>
      <c r="M46" s="56"/>
    </row>
  </sheetData>
  <autoFilter ref="B7:M43" xr:uid="{78C0D880-1743-4FD7-B0C2-5A9128C90839}"/>
  <hyperlinks>
    <hyperlink ref="K42" r:id="rId1" xr:uid="{2187A2C4-DB80-45F5-B3C5-53368E2EC777}"/>
    <hyperlink ref="K40" r:id="rId2" xr:uid="{C8DAC5F2-EA62-497C-BCD8-6F59EDD34909}"/>
    <hyperlink ref="K39" r:id="rId3" xr:uid="{C728B2A1-B4CF-4B8B-A879-5FA18549B9BC}"/>
    <hyperlink ref="K38" r:id="rId4" xr:uid="{1604C649-84F9-44E8-8BD6-232C2D5CDAF2}"/>
    <hyperlink ref="K41" r:id="rId5" xr:uid="{3CE26EFF-7589-4AF2-918F-60D79C6CE510}"/>
    <hyperlink ref="K43" r:id="rId6" xr:uid="{2A116095-05EB-46A2-BB78-4A58F3281F8B}"/>
    <hyperlink ref="K18" r:id="rId7" xr:uid="{D81ECE0B-F856-4594-9371-077A30E09DC7}"/>
    <hyperlink ref="K17" r:id="rId8" xr:uid="{BC85D710-A146-4EF2-A1D0-5D7D8C0C34B8}"/>
    <hyperlink ref="K19" r:id="rId9" xr:uid="{534DB875-1302-4C8B-9CFB-CB52F0502220}"/>
    <hyperlink ref="K20" r:id="rId10" xr:uid="{9987665E-FD2D-4407-AD1C-5A8F08578BB6}"/>
    <hyperlink ref="K21" r:id="rId11" xr:uid="{8E696D84-C166-4694-974B-72E38D30C437}"/>
    <hyperlink ref="K22" r:id="rId12" xr:uid="{26523ECE-0941-4E9C-AF3B-BA6963F56BF5}"/>
    <hyperlink ref="K29" r:id="rId13" xr:uid="{0AFBF734-F6D0-4B35-AD1E-220942E9D258}"/>
    <hyperlink ref="K27" r:id="rId14" xr:uid="{6466DFD3-31F6-4697-A8C1-B5B59C471959}"/>
    <hyperlink ref="K26" r:id="rId15" display="https://www.indexmundi.com/agriculture/?country=ng&amp;commodity=palm-kernel-oil&amp;graph=imports" xr:uid="{552F839E-D66C-47C6-B3FB-9CF2AB812251}"/>
    <hyperlink ref="K25" r:id="rId16" xr:uid="{13482A75-1A50-4B69-B9D4-CBFC9B2AA009}"/>
    <hyperlink ref="K28" r:id="rId17" xr:uid="{786FA463-A6F1-479C-B05F-620616E438F8}"/>
    <hyperlink ref="K10" r:id="rId18" xr:uid="{DACB5B5D-763D-4F1F-943D-61CFA19FBA52}"/>
    <hyperlink ref="K11" r:id="rId19" xr:uid="{9CD3E10E-20D3-4A33-9CF3-A89009BC9FDD}"/>
    <hyperlink ref="K12" r:id="rId20" xr:uid="{9258728E-6591-4067-B6CF-F476BC623635}"/>
    <hyperlink ref="K13" r:id="rId21" xr:uid="{67799CEE-344B-45EB-B6ED-6F76CC43EF61}"/>
    <hyperlink ref="K14" r:id="rId22" xr:uid="{416F3735-F277-4BD6-B6E5-ABFF04429F1F}"/>
    <hyperlink ref="K15" r:id="rId23" xr:uid="{0FD8E1AD-EDA8-4ACD-95BE-90FB2920006E}"/>
    <hyperlink ref="L38:L42" r:id="rId24" display="http://comtrade.un.org/" xr:uid="{90CDF8AA-C0D3-4A78-A476-A8E26943489E}"/>
    <hyperlink ref="L43" r:id="rId25" display="http://comtrade.un.org/" xr:uid="{46B83AF9-6CDA-411F-8E08-E33D3C998396}"/>
    <hyperlink ref="K36" r:id="rId26" xr:uid="{FF8FBDA3-50B7-4DF0-9069-29488ADCC1E4}"/>
    <hyperlink ref="K35" r:id="rId27" xr:uid="{9439C129-C13F-4256-92A1-F81D3BA9C0FA}"/>
    <hyperlink ref="K34" r:id="rId28" xr:uid="{76F6F44B-11DD-4521-987F-87578FADE859}"/>
    <hyperlink ref="K33" r:id="rId29" xr:uid="{FF82677F-B214-4334-B187-6019B160E82C}"/>
    <hyperlink ref="K31" r:id="rId30" xr:uid="{F800B7C2-2DBE-409C-BEB3-E50BC829FB24}"/>
    <hyperlink ref="K32" r:id="rId31" xr:uid="{11F79B3C-6D63-42AC-9F2F-C512A7871096}"/>
    <hyperlink ref="L24:L28" r:id="rId32" display="http://comtrade.un.org/" xr:uid="{ECC4F1F3-2091-499B-A6F1-282C2C51D2C6}"/>
    <hyperlink ref="L29" r:id="rId33" display="http://comtrade.un.org/" xr:uid="{A9B7D43E-1870-49C9-89BB-11CAF9104EFD}"/>
  </hyperlinks>
  <pageMargins left="0.7" right="0.7" top="0.75" bottom="0.75" header="0.3" footer="0.3"/>
  <pageSetup orientation="portrait" r:id="rId3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A97F-7BDA-4015-B0D0-E782D8762D9C}">
  <sheetPr>
    <tabColor rgb="FF00B050"/>
  </sheetPr>
  <dimension ref="B1:M18"/>
  <sheetViews>
    <sheetView showGridLines="0" zoomScale="80" zoomScaleNormal="80" zoomScaleSheetLayoutView="50" workbookViewId="0">
      <selection activeCell="E24" sqref="E24"/>
    </sheetView>
  </sheetViews>
  <sheetFormatPr baseColWidth="10" defaultColWidth="8.83203125" defaultRowHeight="14" x14ac:dyDescent="0.15"/>
  <cols>
    <col min="1" max="1" width="2.6640625" customWidth="1"/>
    <col min="2" max="2" width="6.83203125" customWidth="1"/>
    <col min="3" max="3" width="12.6640625" customWidth="1"/>
    <col min="4" max="4" width="14.83203125" customWidth="1"/>
    <col min="5" max="5" width="19.6640625" customWidth="1"/>
    <col min="6" max="6" width="17.1640625" customWidth="1"/>
    <col min="7" max="7" width="47.33203125" customWidth="1"/>
    <col min="8" max="8" width="13.1640625" customWidth="1"/>
    <col min="9" max="9" width="13" customWidth="1"/>
    <col min="10" max="10" width="15.6640625" customWidth="1"/>
    <col min="11" max="11" width="41.6640625" customWidth="1"/>
    <col min="12" max="12" width="27.83203125" customWidth="1"/>
    <col min="13" max="13" width="37.33203125" customWidth="1"/>
    <col min="14" max="14" width="10.83203125" bestFit="1" customWidth="1"/>
    <col min="15" max="15" width="13" bestFit="1" customWidth="1"/>
  </cols>
  <sheetData>
    <row r="1" spans="2:13" ht="19" customHeight="1" x14ac:dyDescent="0.15">
      <c r="B1" s="195" t="s">
        <v>127</v>
      </c>
    </row>
    <row r="2" spans="2:13" ht="17" customHeight="1" x14ac:dyDescent="0.15">
      <c r="B2" s="195" t="s">
        <v>170</v>
      </c>
    </row>
    <row r="3" spans="2:13" x14ac:dyDescent="0.15">
      <c r="B3" s="198"/>
    </row>
    <row r="4" spans="2:13" x14ac:dyDescent="0.15">
      <c r="B4" s="198"/>
    </row>
    <row r="6" spans="2:13" ht="15" x14ac:dyDescent="0.2">
      <c r="B6" s="32" t="s">
        <v>129</v>
      </c>
      <c r="C6" s="54" t="s">
        <v>130</v>
      </c>
      <c r="D6" s="32" t="s">
        <v>91</v>
      </c>
      <c r="E6" s="32" t="s">
        <v>99</v>
      </c>
      <c r="F6" s="32" t="s">
        <v>101</v>
      </c>
      <c r="G6" s="32" t="s">
        <v>171</v>
      </c>
      <c r="H6" s="32" t="s">
        <v>115</v>
      </c>
      <c r="I6" s="32" t="s">
        <v>131</v>
      </c>
      <c r="J6" s="32" t="s">
        <v>119</v>
      </c>
      <c r="K6" s="32" t="s">
        <v>132</v>
      </c>
      <c r="L6" s="32" t="s">
        <v>133</v>
      </c>
      <c r="M6" s="32" t="s">
        <v>134</v>
      </c>
    </row>
    <row r="7" spans="2:13" ht="4.5" customHeight="1" x14ac:dyDescent="0.2">
      <c r="B7" s="57"/>
      <c r="C7" s="57"/>
      <c r="D7" s="57"/>
      <c r="E7" s="57"/>
      <c r="F7" s="57"/>
      <c r="G7" s="57"/>
      <c r="H7" s="57"/>
      <c r="I7" s="57"/>
      <c r="J7" s="57"/>
      <c r="K7" s="57"/>
      <c r="L7" s="57"/>
      <c r="M7" s="57"/>
    </row>
    <row r="8" spans="2:13" x14ac:dyDescent="0.15">
      <c r="B8" s="79">
        <v>80</v>
      </c>
      <c r="C8" s="80" t="s">
        <v>139</v>
      </c>
      <c r="D8" s="80" t="s">
        <v>135</v>
      </c>
      <c r="E8" s="80" t="s">
        <v>159</v>
      </c>
      <c r="F8" s="80" t="s">
        <v>117</v>
      </c>
      <c r="G8" s="80" t="s">
        <v>140</v>
      </c>
      <c r="H8" s="80" t="s">
        <v>138</v>
      </c>
      <c r="I8" s="203">
        <v>3089.7562500000004</v>
      </c>
      <c r="J8" s="80"/>
      <c r="K8" s="108"/>
      <c r="L8" s="80"/>
      <c r="M8" s="81"/>
    </row>
    <row r="9" spans="2:13" x14ac:dyDescent="0.15">
      <c r="B9" s="180">
        <v>74</v>
      </c>
      <c r="C9" s="181"/>
      <c r="D9" s="181" t="s">
        <v>135</v>
      </c>
      <c r="E9" s="181" t="s">
        <v>172</v>
      </c>
      <c r="F9" s="181" t="s">
        <v>117</v>
      </c>
      <c r="G9" s="181" t="s">
        <v>173</v>
      </c>
      <c r="H9" s="181" t="s">
        <v>138</v>
      </c>
      <c r="I9" s="188">
        <v>4425</v>
      </c>
      <c r="J9" s="181"/>
      <c r="K9" s="107" t="s">
        <v>174</v>
      </c>
      <c r="L9" s="77"/>
      <c r="M9" s="78" t="s">
        <v>175</v>
      </c>
    </row>
    <row r="10" spans="2:13" x14ac:dyDescent="0.15">
      <c r="B10" s="67">
        <v>75</v>
      </c>
      <c r="C10" s="58"/>
      <c r="D10" s="58" t="s">
        <v>135</v>
      </c>
      <c r="E10" s="58" t="s">
        <v>172</v>
      </c>
      <c r="F10" s="58" t="s">
        <v>117</v>
      </c>
      <c r="G10" s="58" t="s">
        <v>176</v>
      </c>
      <c r="H10" s="58" t="s">
        <v>138</v>
      </c>
      <c r="I10" s="85">
        <v>4336.5</v>
      </c>
      <c r="J10" s="84">
        <v>0.98</v>
      </c>
      <c r="K10" s="88" t="s">
        <v>177</v>
      </c>
      <c r="L10" s="77"/>
      <c r="M10" s="78"/>
    </row>
    <row r="11" spans="2:13" x14ac:dyDescent="0.15">
      <c r="B11" s="67">
        <v>76</v>
      </c>
      <c r="C11" s="58"/>
      <c r="D11" s="58" t="s">
        <v>135</v>
      </c>
      <c r="E11" s="58" t="s">
        <v>172</v>
      </c>
      <c r="F11" s="58" t="s">
        <v>117</v>
      </c>
      <c r="G11" s="58" t="s">
        <v>178</v>
      </c>
      <c r="H11" s="58" t="s">
        <v>138</v>
      </c>
      <c r="I11" s="142">
        <v>216.82500000000002</v>
      </c>
      <c r="J11" s="84">
        <v>0.05</v>
      </c>
      <c r="K11" s="77"/>
      <c r="L11" s="77"/>
      <c r="M11" s="78" t="s">
        <v>179</v>
      </c>
    </row>
    <row r="12" spans="2:13" x14ac:dyDescent="0.15">
      <c r="B12" s="67">
        <v>77</v>
      </c>
      <c r="C12" s="58"/>
      <c r="D12" s="58" t="s">
        <v>135</v>
      </c>
      <c r="E12" s="58" t="s">
        <v>172</v>
      </c>
      <c r="F12" s="58" t="s">
        <v>117</v>
      </c>
      <c r="G12" s="77" t="s">
        <v>180</v>
      </c>
      <c r="H12" s="58" t="s">
        <v>138</v>
      </c>
      <c r="I12" s="208">
        <v>4119.6750000000002</v>
      </c>
      <c r="J12" s="58"/>
      <c r="K12" s="77"/>
      <c r="L12" s="77"/>
    </row>
    <row r="13" spans="2:13" x14ac:dyDescent="0.15">
      <c r="B13" s="67">
        <v>79</v>
      </c>
      <c r="C13" s="58"/>
      <c r="D13" s="58" t="s">
        <v>135</v>
      </c>
      <c r="E13" s="58" t="s">
        <v>172</v>
      </c>
      <c r="F13" s="58" t="s">
        <v>117</v>
      </c>
      <c r="G13" s="77" t="s">
        <v>57</v>
      </c>
      <c r="H13" s="58"/>
      <c r="J13" s="89">
        <v>0.75</v>
      </c>
      <c r="K13" s="88" t="s">
        <v>46</v>
      </c>
      <c r="L13" s="109" t="s">
        <v>181</v>
      </c>
      <c r="M13" s="88" t="s">
        <v>182</v>
      </c>
    </row>
    <row r="14" spans="2:13" s="199" customFormat="1" x14ac:dyDescent="0.15">
      <c r="B14" s="79">
        <v>64</v>
      </c>
      <c r="C14" s="80" t="s">
        <v>139</v>
      </c>
      <c r="D14" s="80" t="s">
        <v>135</v>
      </c>
      <c r="E14" s="80" t="s">
        <v>155</v>
      </c>
      <c r="F14" s="80" t="s">
        <v>117</v>
      </c>
      <c r="G14" s="80" t="s">
        <v>140</v>
      </c>
      <c r="H14" s="80" t="s">
        <v>138</v>
      </c>
      <c r="I14" s="203">
        <f>I17*J18</f>
        <v>2565.1256399999997</v>
      </c>
      <c r="J14" s="80"/>
      <c r="K14" s="108"/>
      <c r="L14" s="80"/>
      <c r="M14" s="81"/>
    </row>
    <row r="15" spans="2:13" x14ac:dyDescent="0.15">
      <c r="B15" s="180">
        <v>58</v>
      </c>
      <c r="C15" s="181"/>
      <c r="D15" s="181" t="s">
        <v>135</v>
      </c>
      <c r="E15" s="181" t="s">
        <v>183</v>
      </c>
      <c r="F15" s="181" t="s">
        <v>117</v>
      </c>
      <c r="G15" s="181" t="s">
        <v>184</v>
      </c>
      <c r="H15" s="181" t="s">
        <v>138</v>
      </c>
      <c r="I15" s="179">
        <v>7503</v>
      </c>
      <c r="J15" s="181"/>
      <c r="K15" s="107" t="s">
        <v>174</v>
      </c>
      <c r="L15" s="77"/>
      <c r="M15" s="78"/>
    </row>
    <row r="16" spans="2:13" x14ac:dyDescent="0.15">
      <c r="B16" s="67">
        <v>59</v>
      </c>
      <c r="C16" s="58"/>
      <c r="D16" s="58" t="s">
        <v>135</v>
      </c>
      <c r="E16" s="58" t="s">
        <v>183</v>
      </c>
      <c r="F16" s="58" t="s">
        <v>117</v>
      </c>
      <c r="G16" s="58" t="s">
        <v>185</v>
      </c>
      <c r="H16" s="58" t="s">
        <v>138</v>
      </c>
      <c r="I16" s="85">
        <f>I15*J16</f>
        <v>6107.442</v>
      </c>
      <c r="J16" s="84">
        <v>0.81399999999999995</v>
      </c>
      <c r="K16" s="88" t="s">
        <v>177</v>
      </c>
      <c r="L16" s="77"/>
      <c r="M16" s="78"/>
    </row>
    <row r="17" spans="2:13" x14ac:dyDescent="0.15">
      <c r="B17" s="67">
        <v>60</v>
      </c>
      <c r="C17" s="58"/>
      <c r="D17" s="58" t="s">
        <v>135</v>
      </c>
      <c r="E17" s="58" t="s">
        <v>183</v>
      </c>
      <c r="F17" s="58" t="s">
        <v>117</v>
      </c>
      <c r="G17" s="86" t="s">
        <v>186</v>
      </c>
      <c r="H17" s="58" t="s">
        <v>138</v>
      </c>
      <c r="I17" s="143">
        <f>I16*J17</f>
        <v>3664.4652000000001</v>
      </c>
      <c r="J17" s="89">
        <v>0.6</v>
      </c>
      <c r="K17" s="107" t="s">
        <v>46</v>
      </c>
      <c r="L17" s="77"/>
      <c r="M17" s="78"/>
    </row>
    <row r="18" spans="2:13" x14ac:dyDescent="0.15">
      <c r="B18" s="67">
        <v>63</v>
      </c>
      <c r="C18" s="58"/>
      <c r="D18" s="58" t="s">
        <v>135</v>
      </c>
      <c r="E18" s="58" t="s">
        <v>183</v>
      </c>
      <c r="F18" s="58" t="s">
        <v>117</v>
      </c>
      <c r="G18" s="87" t="s">
        <v>57</v>
      </c>
      <c r="H18" s="58" t="s">
        <v>138</v>
      </c>
      <c r="J18" s="90">
        <v>0.7</v>
      </c>
      <c r="K18" s="88" t="s">
        <v>182</v>
      </c>
      <c r="L18" s="88" t="s">
        <v>46</v>
      </c>
      <c r="M18" s="78"/>
    </row>
  </sheetData>
  <autoFilter ref="B7:M13" xr:uid="{78C0D880-1743-4FD7-B0C2-5A9128C90839}"/>
  <hyperlinks>
    <hyperlink ref="K13" r:id="rId1" xr:uid="{169C6D35-9DE4-43B2-A199-C1FF99B4851A}"/>
    <hyperlink ref="K9" r:id="rId2" xr:uid="{9011094F-863B-4BA3-AE23-7EA1A4C07A30}"/>
    <hyperlink ref="K10" r:id="rId3" location="data/FBS" xr:uid="{9EF57E4B-CF85-423D-B98F-D0E75DC02424}"/>
    <hyperlink ref="L13" r:id="rId4" xr:uid="{847A501F-E91C-4ECB-837A-01C04CDA620E}"/>
    <hyperlink ref="K17" r:id="rId5" xr:uid="{D5F4C75E-7CE0-433C-84B8-9BC15D7BBD99}"/>
    <hyperlink ref="L18" r:id="rId6" xr:uid="{D0B8A7B3-8FE3-4370-8DB1-9067DC76406D}"/>
    <hyperlink ref="K16" r:id="rId7" location="data/FBS" xr:uid="{BD24D87D-40F6-4A45-A5A5-4CD6BE3622B0}"/>
    <hyperlink ref="K15" r:id="rId8" xr:uid="{4FBEA99B-52A5-4688-8B04-7C1360A2718E}"/>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09311-3BD2-499F-B050-3790AC6C5B67}">
  <sheetPr filterMode="1">
    <tabColor rgb="FF00B050"/>
  </sheetPr>
  <dimension ref="B1:P1503"/>
  <sheetViews>
    <sheetView showGridLines="0" topLeftCell="H44" zoomScale="80" zoomScaleNormal="80" workbookViewId="0">
      <selection activeCell="K8" sqref="K8:K57"/>
    </sheetView>
  </sheetViews>
  <sheetFormatPr baseColWidth="10" defaultColWidth="8.83203125" defaultRowHeight="14" x14ac:dyDescent="0.15"/>
  <cols>
    <col min="1" max="1" width="2.6640625" customWidth="1"/>
    <col min="3" max="4" width="15.6640625" customWidth="1"/>
    <col min="5" max="5" width="21.6640625" customWidth="1"/>
    <col min="6" max="6" width="16.33203125" customWidth="1"/>
    <col min="7" max="7" width="20.1640625" customWidth="1"/>
    <col min="8" max="8" width="37.33203125" customWidth="1"/>
    <col min="9" max="9" width="25.33203125" customWidth="1"/>
    <col min="10" max="10" width="13.1640625" customWidth="1"/>
    <col min="11" max="12" width="13" customWidth="1"/>
    <col min="13" max="13" width="14.1640625" customWidth="1"/>
    <col min="14" max="14" width="20" customWidth="1"/>
    <col min="15" max="15" width="34.6640625" customWidth="1"/>
  </cols>
  <sheetData>
    <row r="1" spans="2:15" x14ac:dyDescent="0.15">
      <c r="B1" s="195" t="s">
        <v>127</v>
      </c>
    </row>
    <row r="2" spans="2:15" x14ac:dyDescent="0.15">
      <c r="B2" s="195" t="s">
        <v>170</v>
      </c>
    </row>
    <row r="3" spans="2:15" x14ac:dyDescent="0.15">
      <c r="B3" s="198" t="s">
        <v>187</v>
      </c>
    </row>
    <row r="4" spans="2:15" x14ac:dyDescent="0.15">
      <c r="B4" t="s">
        <v>188</v>
      </c>
    </row>
    <row r="6" spans="2:15" ht="15" x14ac:dyDescent="0.2">
      <c r="B6" s="32" t="s">
        <v>129</v>
      </c>
      <c r="C6" s="32" t="s">
        <v>91</v>
      </c>
      <c r="D6" s="32" t="s">
        <v>189</v>
      </c>
      <c r="E6" s="32" t="s">
        <v>99</v>
      </c>
      <c r="F6" s="32" t="s">
        <v>101</v>
      </c>
      <c r="G6" s="32" t="s">
        <v>93</v>
      </c>
      <c r="H6" s="32" t="s">
        <v>190</v>
      </c>
      <c r="I6" s="32" t="s">
        <v>111</v>
      </c>
      <c r="J6" s="32" t="s">
        <v>115</v>
      </c>
      <c r="K6" s="32" t="s">
        <v>131</v>
      </c>
      <c r="L6" s="32" t="s">
        <v>191</v>
      </c>
      <c r="M6" s="32" t="s">
        <v>119</v>
      </c>
      <c r="N6" s="32" t="s">
        <v>132</v>
      </c>
      <c r="O6" s="32" t="s">
        <v>134</v>
      </c>
    </row>
    <row r="7" spans="2:15" x14ac:dyDescent="0.15">
      <c r="B7" s="35"/>
      <c r="C7" s="35"/>
      <c r="D7" s="35"/>
      <c r="E7" s="35"/>
      <c r="F7" s="35"/>
      <c r="G7" s="35"/>
      <c r="H7" s="35"/>
      <c r="I7" s="35"/>
      <c r="J7" s="35"/>
      <c r="K7" s="35"/>
      <c r="L7" s="35"/>
      <c r="M7" s="35"/>
      <c r="N7" s="35"/>
      <c r="O7" s="35"/>
    </row>
    <row r="8" spans="2:15" x14ac:dyDescent="0.15">
      <c r="B8" s="48">
        <v>1</v>
      </c>
      <c r="C8" s="48" t="s">
        <v>135</v>
      </c>
      <c r="D8" s="48" t="s">
        <v>117</v>
      </c>
      <c r="E8" s="48" t="s">
        <v>136</v>
      </c>
      <c r="F8" s="48" t="s">
        <v>117</v>
      </c>
      <c r="G8" s="48" t="s">
        <v>140</v>
      </c>
      <c r="H8" s="48" t="s">
        <v>117</v>
      </c>
      <c r="I8" s="48" t="s">
        <v>117</v>
      </c>
      <c r="J8" s="48" t="s">
        <v>138</v>
      </c>
      <c r="K8" s="292">
        <v>2013</v>
      </c>
      <c r="L8" s="116"/>
      <c r="M8" s="117">
        <f t="shared" ref="M8:M29" si="0">K8/$K$8</f>
        <v>1</v>
      </c>
      <c r="N8" s="48"/>
      <c r="O8" s="48"/>
    </row>
    <row r="9" spans="2:15" x14ac:dyDescent="0.15">
      <c r="B9" s="35">
        <v>2</v>
      </c>
      <c r="C9" s="35" t="s">
        <v>135</v>
      </c>
      <c r="D9" s="35" t="s">
        <v>117</v>
      </c>
      <c r="E9" s="35" t="s">
        <v>136</v>
      </c>
      <c r="F9" s="35" t="s">
        <v>117</v>
      </c>
      <c r="G9" s="35" t="s">
        <v>140</v>
      </c>
      <c r="H9" s="35" t="s">
        <v>192</v>
      </c>
      <c r="I9" s="36" t="s">
        <v>193</v>
      </c>
      <c r="J9" s="35" t="s">
        <v>138</v>
      </c>
      <c r="K9" s="293">
        <v>13</v>
      </c>
      <c r="L9" s="173">
        <f>K9/$K$12</f>
        <v>0.2</v>
      </c>
      <c r="M9" s="43">
        <f t="shared" si="0"/>
        <v>6.4580228514654744E-3</v>
      </c>
      <c r="N9" s="35" t="s">
        <v>194</v>
      </c>
      <c r="O9" s="35" t="s">
        <v>195</v>
      </c>
    </row>
    <row r="10" spans="2:15" x14ac:dyDescent="0.15">
      <c r="B10" s="35">
        <v>3</v>
      </c>
      <c r="C10" s="35" t="s">
        <v>135</v>
      </c>
      <c r="D10" s="35" t="s">
        <v>117</v>
      </c>
      <c r="E10" s="35" t="s">
        <v>136</v>
      </c>
      <c r="F10" s="35" t="s">
        <v>117</v>
      </c>
      <c r="G10" s="35" t="s">
        <v>140</v>
      </c>
      <c r="H10" s="35" t="s">
        <v>192</v>
      </c>
      <c r="I10" s="36" t="s">
        <v>196</v>
      </c>
      <c r="J10" s="35" t="s">
        <v>138</v>
      </c>
      <c r="K10" s="293">
        <v>39</v>
      </c>
      <c r="L10" s="173">
        <f t="shared" ref="L10:L11" si="1">K10/$K$12</f>
        <v>0.6</v>
      </c>
      <c r="M10" s="43">
        <f t="shared" si="0"/>
        <v>1.9374068554396422E-2</v>
      </c>
      <c r="N10" s="35" t="s">
        <v>194</v>
      </c>
      <c r="O10" s="35" t="s">
        <v>195</v>
      </c>
    </row>
    <row r="11" spans="2:15" x14ac:dyDescent="0.15">
      <c r="B11" s="35">
        <v>4</v>
      </c>
      <c r="C11" s="35" t="s">
        <v>135</v>
      </c>
      <c r="D11" s="35" t="s">
        <v>117</v>
      </c>
      <c r="E11" s="35" t="s">
        <v>136</v>
      </c>
      <c r="F11" s="35" t="s">
        <v>117</v>
      </c>
      <c r="G11" s="35" t="s">
        <v>140</v>
      </c>
      <c r="H11" s="35" t="s">
        <v>192</v>
      </c>
      <c r="I11" s="36" t="s">
        <v>197</v>
      </c>
      <c r="J11" s="35" t="s">
        <v>138</v>
      </c>
      <c r="K11" s="293">
        <v>13</v>
      </c>
      <c r="L11" s="173">
        <f t="shared" si="1"/>
        <v>0.2</v>
      </c>
      <c r="M11" s="43">
        <f t="shared" si="0"/>
        <v>6.4580228514654744E-3</v>
      </c>
      <c r="N11" s="35" t="s">
        <v>194</v>
      </c>
      <c r="O11" s="35" t="s">
        <v>195</v>
      </c>
    </row>
    <row r="12" spans="2:15" x14ac:dyDescent="0.15">
      <c r="B12" s="35">
        <v>5</v>
      </c>
      <c r="C12" s="35" t="s">
        <v>135</v>
      </c>
      <c r="D12" s="35" t="s">
        <v>117</v>
      </c>
      <c r="E12" s="35" t="s">
        <v>136</v>
      </c>
      <c r="F12" s="35" t="s">
        <v>117</v>
      </c>
      <c r="G12" s="35" t="s">
        <v>140</v>
      </c>
      <c r="H12" s="35" t="s">
        <v>192</v>
      </c>
      <c r="I12" s="36" t="s">
        <v>117</v>
      </c>
      <c r="J12" s="35" t="s">
        <v>138</v>
      </c>
      <c r="K12" s="294">
        <v>65</v>
      </c>
      <c r="L12" s="174">
        <f>SUM(L9:L11)</f>
        <v>1</v>
      </c>
      <c r="M12" s="170">
        <f t="shared" si="0"/>
        <v>3.2290114257327369E-2</v>
      </c>
      <c r="N12" s="35"/>
      <c r="O12" s="35"/>
    </row>
    <row r="13" spans="2:15" x14ac:dyDescent="0.15">
      <c r="B13" s="35">
        <v>6</v>
      </c>
      <c r="C13" s="35" t="s">
        <v>135</v>
      </c>
      <c r="D13" s="35" t="s">
        <v>117</v>
      </c>
      <c r="E13" s="35" t="s">
        <v>136</v>
      </c>
      <c r="F13" s="35" t="s">
        <v>117</v>
      </c>
      <c r="G13" s="35" t="s">
        <v>140</v>
      </c>
      <c r="H13" s="35" t="s">
        <v>198</v>
      </c>
      <c r="I13" s="36" t="s">
        <v>199</v>
      </c>
      <c r="J13" s="35" t="s">
        <v>138</v>
      </c>
      <c r="K13" s="293">
        <v>42</v>
      </c>
      <c r="L13" s="173">
        <f>K13/$K$15</f>
        <v>0.3</v>
      </c>
      <c r="M13" s="43">
        <f t="shared" si="0"/>
        <v>2.0864381520119227E-2</v>
      </c>
      <c r="N13" s="35" t="s">
        <v>194</v>
      </c>
      <c r="O13" s="35" t="s">
        <v>195</v>
      </c>
    </row>
    <row r="14" spans="2:15" x14ac:dyDescent="0.15">
      <c r="B14" s="35">
        <v>7</v>
      </c>
      <c r="C14" s="35" t="s">
        <v>135</v>
      </c>
      <c r="D14" s="35" t="s">
        <v>117</v>
      </c>
      <c r="E14" s="35" t="s">
        <v>136</v>
      </c>
      <c r="F14" s="35" t="s">
        <v>117</v>
      </c>
      <c r="G14" s="35" t="s">
        <v>140</v>
      </c>
      <c r="H14" s="35" t="s">
        <v>198</v>
      </c>
      <c r="I14" s="36" t="s">
        <v>200</v>
      </c>
      <c r="J14" s="35" t="s">
        <v>138</v>
      </c>
      <c r="K14" s="293">
        <v>98</v>
      </c>
      <c r="L14" s="173">
        <f t="shared" ref="L14:L15" si="2">K14/$K$15</f>
        <v>0.7</v>
      </c>
      <c r="M14" s="43">
        <f t="shared" si="0"/>
        <v>4.8683556880278193E-2</v>
      </c>
      <c r="N14" s="35" t="s">
        <v>194</v>
      </c>
      <c r="O14" s="35" t="s">
        <v>195</v>
      </c>
    </row>
    <row r="15" spans="2:15" x14ac:dyDescent="0.15">
      <c r="B15" s="35">
        <v>8</v>
      </c>
      <c r="C15" s="35" t="s">
        <v>135</v>
      </c>
      <c r="D15" s="35" t="s">
        <v>117</v>
      </c>
      <c r="E15" s="35" t="s">
        <v>136</v>
      </c>
      <c r="F15" s="35" t="s">
        <v>117</v>
      </c>
      <c r="G15" s="35" t="s">
        <v>140</v>
      </c>
      <c r="H15" s="35" t="s">
        <v>198</v>
      </c>
      <c r="I15" s="36" t="s">
        <v>117</v>
      </c>
      <c r="J15" s="35" t="s">
        <v>138</v>
      </c>
      <c r="K15" s="294">
        <v>140</v>
      </c>
      <c r="L15" s="174">
        <f t="shared" si="2"/>
        <v>1</v>
      </c>
      <c r="M15" s="170">
        <f t="shared" si="0"/>
        <v>6.9547938400397413E-2</v>
      </c>
      <c r="N15" s="35"/>
      <c r="O15" s="35"/>
    </row>
    <row r="16" spans="2:15" x14ac:dyDescent="0.15">
      <c r="B16" s="35">
        <v>9</v>
      </c>
      <c r="C16" s="35" t="s">
        <v>135</v>
      </c>
      <c r="D16" s="35" t="s">
        <v>117</v>
      </c>
      <c r="E16" s="35" t="s">
        <v>136</v>
      </c>
      <c r="F16" s="35" t="s">
        <v>117</v>
      </c>
      <c r="G16" s="35" t="s">
        <v>140</v>
      </c>
      <c r="H16" s="35" t="s">
        <v>201</v>
      </c>
      <c r="I16" s="36" t="s">
        <v>202</v>
      </c>
      <c r="J16" s="35" t="s">
        <v>138</v>
      </c>
      <c r="K16" s="293">
        <v>216</v>
      </c>
      <c r="L16" s="172"/>
      <c r="M16" s="43">
        <f t="shared" si="0"/>
        <v>0.10730253353204174</v>
      </c>
      <c r="N16" s="35" t="s">
        <v>194</v>
      </c>
      <c r="O16" s="35" t="s">
        <v>195</v>
      </c>
    </row>
    <row r="17" spans="2:15" x14ac:dyDescent="0.15">
      <c r="B17" s="35">
        <v>10</v>
      </c>
      <c r="C17" s="35" t="s">
        <v>135</v>
      </c>
      <c r="D17" s="35" t="s">
        <v>117</v>
      </c>
      <c r="E17" s="35" t="s">
        <v>136</v>
      </c>
      <c r="F17" s="35" t="s">
        <v>117</v>
      </c>
      <c r="G17" s="35" t="s">
        <v>140</v>
      </c>
      <c r="H17" s="35" t="s">
        <v>203</v>
      </c>
      <c r="I17" s="36" t="s">
        <v>204</v>
      </c>
      <c r="J17" s="35" t="s">
        <v>138</v>
      </c>
      <c r="K17" s="293">
        <v>50</v>
      </c>
      <c r="L17" s="172"/>
      <c r="M17" s="43">
        <f t="shared" si="0"/>
        <v>2.4838549428713365E-2</v>
      </c>
      <c r="N17" s="35" t="s">
        <v>194</v>
      </c>
      <c r="O17" s="35" t="s">
        <v>195</v>
      </c>
    </row>
    <row r="18" spans="2:15" x14ac:dyDescent="0.15">
      <c r="B18" s="35">
        <v>11</v>
      </c>
      <c r="C18" s="35" t="s">
        <v>135</v>
      </c>
      <c r="D18" s="35" t="s">
        <v>117</v>
      </c>
      <c r="E18" s="35" t="s">
        <v>136</v>
      </c>
      <c r="F18" s="35" t="s">
        <v>117</v>
      </c>
      <c r="G18" s="35" t="s">
        <v>140</v>
      </c>
      <c r="H18" s="35" t="s">
        <v>205</v>
      </c>
      <c r="I18" s="36" t="s">
        <v>206</v>
      </c>
      <c r="J18" s="35" t="s">
        <v>138</v>
      </c>
      <c r="K18" s="293">
        <v>25</v>
      </c>
      <c r="L18" s="172"/>
      <c r="M18" s="43">
        <f t="shared" si="0"/>
        <v>1.2419274714356682E-2</v>
      </c>
      <c r="N18" s="35" t="s">
        <v>194</v>
      </c>
      <c r="O18" s="35" t="s">
        <v>195</v>
      </c>
    </row>
    <row r="19" spans="2:15" x14ac:dyDescent="0.15">
      <c r="B19" s="35">
        <v>12</v>
      </c>
      <c r="C19" s="35" t="s">
        <v>135</v>
      </c>
      <c r="D19" s="35" t="s">
        <v>117</v>
      </c>
      <c r="E19" s="35" t="s">
        <v>136</v>
      </c>
      <c r="F19" s="35" t="s">
        <v>117</v>
      </c>
      <c r="G19" s="35" t="s">
        <v>140</v>
      </c>
      <c r="H19" s="35" t="s">
        <v>207</v>
      </c>
      <c r="I19" s="36" t="s">
        <v>208</v>
      </c>
      <c r="J19" s="35" t="s">
        <v>138</v>
      </c>
      <c r="K19" s="293">
        <v>25</v>
      </c>
      <c r="L19" s="172"/>
      <c r="M19" s="43">
        <f t="shared" si="0"/>
        <v>1.2419274714356682E-2</v>
      </c>
      <c r="N19" s="35" t="s">
        <v>194</v>
      </c>
      <c r="O19" s="35" t="s">
        <v>195</v>
      </c>
    </row>
    <row r="20" spans="2:15" x14ac:dyDescent="0.15">
      <c r="B20" s="35">
        <v>13</v>
      </c>
      <c r="C20" s="35" t="s">
        <v>135</v>
      </c>
      <c r="D20" s="35" t="s">
        <v>117</v>
      </c>
      <c r="E20" s="35" t="s">
        <v>136</v>
      </c>
      <c r="F20" s="35" t="s">
        <v>117</v>
      </c>
      <c r="G20" s="35" t="s">
        <v>140</v>
      </c>
      <c r="H20" s="35" t="s">
        <v>209</v>
      </c>
      <c r="I20" s="36" t="s">
        <v>210</v>
      </c>
      <c r="J20" s="35" t="s">
        <v>138</v>
      </c>
      <c r="K20" s="293">
        <v>90</v>
      </c>
      <c r="L20" s="173">
        <f>K20/$K$22</f>
        <v>0.7142857142857143</v>
      </c>
      <c r="M20" s="43">
        <f t="shared" si="0"/>
        <v>4.4709388971684055E-2</v>
      </c>
      <c r="N20" s="35" t="s">
        <v>194</v>
      </c>
      <c r="O20" s="35" t="s">
        <v>195</v>
      </c>
    </row>
    <row r="21" spans="2:15" x14ac:dyDescent="0.15">
      <c r="B21" s="35">
        <v>14</v>
      </c>
      <c r="C21" s="35" t="s">
        <v>135</v>
      </c>
      <c r="D21" s="35" t="s">
        <v>117</v>
      </c>
      <c r="E21" s="35" t="s">
        <v>136</v>
      </c>
      <c r="F21" s="35" t="s">
        <v>117</v>
      </c>
      <c r="G21" s="35" t="s">
        <v>140</v>
      </c>
      <c r="H21" s="35" t="s">
        <v>209</v>
      </c>
      <c r="I21" s="36" t="s">
        <v>211</v>
      </c>
      <c r="J21" s="35" t="s">
        <v>138</v>
      </c>
      <c r="K21" s="293">
        <v>36</v>
      </c>
      <c r="L21" s="173">
        <f>K21/$K$22</f>
        <v>0.2857142857142857</v>
      </c>
      <c r="M21" s="43">
        <f t="shared" si="0"/>
        <v>1.7883755588673621E-2</v>
      </c>
      <c r="N21" s="35" t="s">
        <v>194</v>
      </c>
      <c r="O21" s="35" t="s">
        <v>195</v>
      </c>
    </row>
    <row r="22" spans="2:15" x14ac:dyDescent="0.15">
      <c r="B22" s="35">
        <v>15</v>
      </c>
      <c r="C22" s="35" t="s">
        <v>135</v>
      </c>
      <c r="D22" s="35" t="s">
        <v>117</v>
      </c>
      <c r="E22" s="35" t="s">
        <v>136</v>
      </c>
      <c r="F22" s="35" t="s">
        <v>117</v>
      </c>
      <c r="G22" s="35" t="s">
        <v>140</v>
      </c>
      <c r="H22" s="35" t="s">
        <v>209</v>
      </c>
      <c r="I22" s="36" t="s">
        <v>117</v>
      </c>
      <c r="J22" s="35" t="s">
        <v>138</v>
      </c>
      <c r="K22" s="294">
        <v>126</v>
      </c>
      <c r="L22" s="174">
        <f>K22/$K$22</f>
        <v>1</v>
      </c>
      <c r="M22" s="170">
        <f t="shared" si="0"/>
        <v>6.259314456035768E-2</v>
      </c>
      <c r="N22" s="35"/>
      <c r="O22" s="35"/>
    </row>
    <row r="23" spans="2:15" x14ac:dyDescent="0.15">
      <c r="B23" s="35">
        <v>16</v>
      </c>
      <c r="C23" s="35" t="s">
        <v>135</v>
      </c>
      <c r="D23" s="35" t="s">
        <v>117</v>
      </c>
      <c r="E23" s="35" t="s">
        <v>136</v>
      </c>
      <c r="F23" s="35" t="s">
        <v>117</v>
      </c>
      <c r="G23" s="35" t="s">
        <v>140</v>
      </c>
      <c r="H23" s="35" t="s">
        <v>212</v>
      </c>
      <c r="I23" s="36" t="s">
        <v>213</v>
      </c>
      <c r="J23" s="35" t="s">
        <v>138</v>
      </c>
      <c r="K23" s="293">
        <v>72</v>
      </c>
      <c r="L23" s="173">
        <f>K23/$K$25</f>
        <v>0.5</v>
      </c>
      <c r="M23" s="43">
        <f t="shared" si="0"/>
        <v>3.5767511177347243E-2</v>
      </c>
      <c r="N23" s="35" t="s">
        <v>194</v>
      </c>
      <c r="O23" s="35" t="s">
        <v>195</v>
      </c>
    </row>
    <row r="24" spans="2:15" x14ac:dyDescent="0.15">
      <c r="B24" s="35">
        <v>17</v>
      </c>
      <c r="C24" s="35" t="s">
        <v>135</v>
      </c>
      <c r="D24" s="35" t="s">
        <v>117</v>
      </c>
      <c r="E24" s="35" t="s">
        <v>136</v>
      </c>
      <c r="F24" s="35" t="s">
        <v>117</v>
      </c>
      <c r="G24" s="35" t="s">
        <v>140</v>
      </c>
      <c r="H24" s="35" t="s">
        <v>212</v>
      </c>
      <c r="I24" s="36" t="s">
        <v>214</v>
      </c>
      <c r="J24" s="35" t="s">
        <v>138</v>
      </c>
      <c r="K24" s="293">
        <v>72</v>
      </c>
      <c r="L24" s="173">
        <f>K24/$K$25</f>
        <v>0.5</v>
      </c>
      <c r="M24" s="43">
        <f t="shared" si="0"/>
        <v>3.5767511177347243E-2</v>
      </c>
      <c r="N24" s="35" t="s">
        <v>194</v>
      </c>
      <c r="O24" s="35" t="s">
        <v>195</v>
      </c>
    </row>
    <row r="25" spans="2:15" x14ac:dyDescent="0.15">
      <c r="B25" s="35">
        <v>18</v>
      </c>
      <c r="C25" s="35" t="s">
        <v>135</v>
      </c>
      <c r="D25" s="35" t="s">
        <v>117</v>
      </c>
      <c r="E25" s="35" t="s">
        <v>136</v>
      </c>
      <c r="F25" s="35" t="s">
        <v>117</v>
      </c>
      <c r="G25" s="35" t="s">
        <v>140</v>
      </c>
      <c r="H25" s="35" t="s">
        <v>212</v>
      </c>
      <c r="I25" s="36" t="s">
        <v>117</v>
      </c>
      <c r="J25" s="35" t="s">
        <v>138</v>
      </c>
      <c r="K25" s="294">
        <v>144</v>
      </c>
      <c r="L25" s="174">
        <f>K25/$K$25</f>
        <v>1</v>
      </c>
      <c r="M25" s="170">
        <f t="shared" si="0"/>
        <v>7.1535022354694486E-2</v>
      </c>
      <c r="N25" s="35"/>
      <c r="O25" s="35"/>
    </row>
    <row r="26" spans="2:15" x14ac:dyDescent="0.15">
      <c r="B26" s="35">
        <v>19</v>
      </c>
      <c r="C26" s="35" t="s">
        <v>135</v>
      </c>
      <c r="D26" s="35" t="s">
        <v>117</v>
      </c>
      <c r="E26" s="35" t="s">
        <v>136</v>
      </c>
      <c r="F26" s="35" t="s">
        <v>117</v>
      </c>
      <c r="G26" s="35" t="s">
        <v>140</v>
      </c>
      <c r="H26" s="35" t="s">
        <v>215</v>
      </c>
      <c r="I26" s="36" t="s">
        <v>216</v>
      </c>
      <c r="J26" s="35" t="s">
        <v>138</v>
      </c>
      <c r="K26" s="293">
        <v>75</v>
      </c>
      <c r="L26" s="172"/>
      <c r="M26" s="43">
        <f t="shared" si="0"/>
        <v>3.7257824143070044E-2</v>
      </c>
      <c r="N26" s="35" t="s">
        <v>194</v>
      </c>
      <c r="O26" s="35" t="s">
        <v>195</v>
      </c>
    </row>
    <row r="27" spans="2:15" x14ac:dyDescent="0.15">
      <c r="B27" s="35">
        <v>20</v>
      </c>
      <c r="C27" s="35" t="s">
        <v>135</v>
      </c>
      <c r="D27" s="35" t="s">
        <v>117</v>
      </c>
      <c r="E27" s="35" t="s">
        <v>136</v>
      </c>
      <c r="F27" s="35" t="s">
        <v>117</v>
      </c>
      <c r="G27" s="35" t="s">
        <v>140</v>
      </c>
      <c r="H27" s="35" t="s">
        <v>217</v>
      </c>
      <c r="I27" s="36" t="s">
        <v>218</v>
      </c>
      <c r="J27" s="35" t="s">
        <v>138</v>
      </c>
      <c r="K27" s="293">
        <v>45</v>
      </c>
      <c r="L27" s="172"/>
      <c r="M27" s="43">
        <f t="shared" si="0"/>
        <v>2.2354694485842028E-2</v>
      </c>
      <c r="N27" s="35" t="s">
        <v>194</v>
      </c>
      <c r="O27" s="35" t="s">
        <v>195</v>
      </c>
    </row>
    <row r="28" spans="2:15" x14ac:dyDescent="0.15">
      <c r="B28" s="35">
        <v>21</v>
      </c>
      <c r="C28" s="35" t="s">
        <v>135</v>
      </c>
      <c r="D28" s="35" t="s">
        <v>117</v>
      </c>
      <c r="E28" s="35" t="s">
        <v>136</v>
      </c>
      <c r="F28" s="35" t="s">
        <v>117</v>
      </c>
      <c r="G28" s="35" t="s">
        <v>140</v>
      </c>
      <c r="H28" s="35" t="s">
        <v>219</v>
      </c>
      <c r="I28" s="36" t="s">
        <v>220</v>
      </c>
      <c r="J28" s="35" t="s">
        <v>138</v>
      </c>
      <c r="K28" s="293">
        <v>54</v>
      </c>
      <c r="L28" s="172"/>
      <c r="M28" s="43">
        <f t="shared" si="0"/>
        <v>2.6825633383010434E-2</v>
      </c>
      <c r="N28" s="35" t="s">
        <v>194</v>
      </c>
      <c r="O28" s="35" t="s">
        <v>195</v>
      </c>
    </row>
    <row r="29" spans="2:15" x14ac:dyDescent="0.15">
      <c r="B29" s="35">
        <v>22</v>
      </c>
      <c r="C29" s="35" t="s">
        <v>135</v>
      </c>
      <c r="D29" s="35" t="s">
        <v>117</v>
      </c>
      <c r="E29" s="35" t="s">
        <v>136</v>
      </c>
      <c r="F29" s="35" t="s">
        <v>117</v>
      </c>
      <c r="G29" s="35" t="s">
        <v>140</v>
      </c>
      <c r="H29" s="35" t="s">
        <v>221</v>
      </c>
      <c r="I29" s="35" t="s">
        <v>221</v>
      </c>
      <c r="J29" s="35" t="s">
        <v>138</v>
      </c>
      <c r="K29" s="295">
        <v>1048</v>
      </c>
      <c r="L29" s="172"/>
      <c r="M29" s="43">
        <f t="shared" si="0"/>
        <v>0.52061599602583208</v>
      </c>
      <c r="N29" s="35"/>
      <c r="O29" s="35" t="s">
        <v>222</v>
      </c>
    </row>
    <row r="30" spans="2:15" x14ac:dyDescent="0.15">
      <c r="B30" s="48">
        <v>23</v>
      </c>
      <c r="C30" s="48" t="s">
        <v>135</v>
      </c>
      <c r="D30" s="48" t="s">
        <v>117</v>
      </c>
      <c r="E30" s="48" t="s">
        <v>159</v>
      </c>
      <c r="F30" s="48" t="s">
        <v>117</v>
      </c>
      <c r="G30" s="48" t="s">
        <v>140</v>
      </c>
      <c r="H30" s="48" t="s">
        <v>117</v>
      </c>
      <c r="I30" s="48" t="s">
        <v>117</v>
      </c>
      <c r="J30" s="48" t="s">
        <v>138</v>
      </c>
      <c r="K30" s="292">
        <v>3089.76</v>
      </c>
      <c r="L30" s="116"/>
      <c r="M30" s="117">
        <f>K30/$K$30</f>
        <v>1</v>
      </c>
      <c r="N30" s="48"/>
      <c r="O30" s="48"/>
    </row>
    <row r="31" spans="2:15" x14ac:dyDescent="0.15">
      <c r="B31" s="35">
        <v>24</v>
      </c>
      <c r="C31" s="47" t="s">
        <v>135</v>
      </c>
      <c r="D31" s="47" t="s">
        <v>117</v>
      </c>
      <c r="E31" s="47" t="s">
        <v>159</v>
      </c>
      <c r="F31" s="47" t="s">
        <v>117</v>
      </c>
      <c r="G31" s="47" t="s">
        <v>140</v>
      </c>
      <c r="H31" s="47" t="s">
        <v>223</v>
      </c>
      <c r="I31" s="120" t="s">
        <v>224</v>
      </c>
      <c r="J31" s="47" t="s">
        <v>138</v>
      </c>
      <c r="K31" s="296">
        <v>61.8</v>
      </c>
      <c r="L31" s="175">
        <f>K31/$K$35</f>
        <v>0.11111111111111109</v>
      </c>
      <c r="M31" s="137">
        <v>0.02</v>
      </c>
      <c r="N31" s="35" t="s">
        <v>194</v>
      </c>
      <c r="O31" s="47" t="s">
        <v>225</v>
      </c>
    </row>
    <row r="32" spans="2:15" x14ac:dyDescent="0.15">
      <c r="B32" s="35">
        <v>25</v>
      </c>
      <c r="C32" s="47" t="s">
        <v>135</v>
      </c>
      <c r="D32" s="47" t="s">
        <v>117</v>
      </c>
      <c r="E32" s="47" t="s">
        <v>159</v>
      </c>
      <c r="F32" s="47" t="s">
        <v>117</v>
      </c>
      <c r="G32" s="47" t="s">
        <v>140</v>
      </c>
      <c r="H32" s="47" t="s">
        <v>223</v>
      </c>
      <c r="I32" s="120" t="s">
        <v>226</v>
      </c>
      <c r="J32" s="47" t="s">
        <v>138</v>
      </c>
      <c r="K32" s="296">
        <v>61.8</v>
      </c>
      <c r="L32" s="175">
        <f t="shared" ref="L32:L35" si="3">K32/$K$35</f>
        <v>0.11111111111111109</v>
      </c>
      <c r="M32" s="137">
        <v>0.02</v>
      </c>
      <c r="N32" s="35" t="s">
        <v>194</v>
      </c>
      <c r="O32" s="47" t="s">
        <v>225</v>
      </c>
    </row>
    <row r="33" spans="2:15" x14ac:dyDescent="0.15">
      <c r="B33" s="35">
        <v>26</v>
      </c>
      <c r="C33" s="47" t="s">
        <v>135</v>
      </c>
      <c r="D33" s="47" t="s">
        <v>117</v>
      </c>
      <c r="E33" s="47" t="s">
        <v>159</v>
      </c>
      <c r="F33" s="47" t="s">
        <v>117</v>
      </c>
      <c r="G33" s="47" t="s">
        <v>140</v>
      </c>
      <c r="H33" s="47" t="s">
        <v>223</v>
      </c>
      <c r="I33" s="120" t="s">
        <v>227</v>
      </c>
      <c r="J33" s="47" t="s">
        <v>138</v>
      </c>
      <c r="K33" s="296">
        <v>216.3</v>
      </c>
      <c r="L33" s="175">
        <f t="shared" si="3"/>
        <v>0.3888888888888889</v>
      </c>
      <c r="M33" s="137">
        <v>7.0000000000000007E-2</v>
      </c>
      <c r="N33" s="35" t="s">
        <v>194</v>
      </c>
      <c r="O33" s="47" t="s">
        <v>225</v>
      </c>
    </row>
    <row r="34" spans="2:15" x14ac:dyDescent="0.15">
      <c r="B34" s="35">
        <v>27</v>
      </c>
      <c r="C34" s="47" t="s">
        <v>135</v>
      </c>
      <c r="D34" s="47" t="s">
        <v>117</v>
      </c>
      <c r="E34" s="47" t="s">
        <v>159</v>
      </c>
      <c r="F34" s="47" t="s">
        <v>117</v>
      </c>
      <c r="G34" s="47" t="s">
        <v>140</v>
      </c>
      <c r="H34" s="47" t="s">
        <v>223</v>
      </c>
      <c r="I34" s="47" t="s">
        <v>228</v>
      </c>
      <c r="J34" s="47" t="s">
        <v>138</v>
      </c>
      <c r="K34" s="296">
        <v>216.3</v>
      </c>
      <c r="L34" s="175">
        <f t="shared" si="3"/>
        <v>0.3888888888888889</v>
      </c>
      <c r="M34" s="137">
        <v>7.0000000000000007E-2</v>
      </c>
      <c r="N34" s="35" t="s">
        <v>194</v>
      </c>
      <c r="O34" s="47" t="s">
        <v>225</v>
      </c>
    </row>
    <row r="35" spans="2:15" x14ac:dyDescent="0.15">
      <c r="B35" s="35">
        <v>28</v>
      </c>
      <c r="C35" s="47" t="s">
        <v>135</v>
      </c>
      <c r="D35" s="47" t="s">
        <v>117</v>
      </c>
      <c r="E35" s="47" t="s">
        <v>159</v>
      </c>
      <c r="F35" s="47" t="s">
        <v>117</v>
      </c>
      <c r="G35" s="47" t="s">
        <v>140</v>
      </c>
      <c r="H35" s="47" t="s">
        <v>223</v>
      </c>
      <c r="I35" s="47" t="s">
        <v>117</v>
      </c>
      <c r="J35" s="47" t="s">
        <v>138</v>
      </c>
      <c r="K35" s="297">
        <v>556.20000000000005</v>
      </c>
      <c r="L35" s="176">
        <f t="shared" si="3"/>
        <v>1</v>
      </c>
      <c r="M35" s="176">
        <f>SUM(M31:M34)</f>
        <v>0.18000000000000002</v>
      </c>
      <c r="N35" s="35"/>
      <c r="O35" s="47"/>
    </row>
    <row r="36" spans="2:15" x14ac:dyDescent="0.15">
      <c r="B36" s="35">
        <v>29</v>
      </c>
      <c r="C36" s="47" t="s">
        <v>135</v>
      </c>
      <c r="D36" s="47" t="s">
        <v>117</v>
      </c>
      <c r="E36" s="47" t="s">
        <v>159</v>
      </c>
      <c r="F36" s="47" t="s">
        <v>117</v>
      </c>
      <c r="G36" s="47" t="s">
        <v>140</v>
      </c>
      <c r="H36" s="47" t="s">
        <v>198</v>
      </c>
      <c r="I36" s="120" t="s">
        <v>229</v>
      </c>
      <c r="J36" s="47" t="s">
        <v>138</v>
      </c>
      <c r="K36" s="296">
        <v>123.6</v>
      </c>
      <c r="L36" s="175">
        <f t="shared" ref="L36:L38" si="4">K36/$K$39</f>
        <v>0.25</v>
      </c>
      <c r="M36" s="137">
        <v>0.04</v>
      </c>
      <c r="N36" s="35" t="s">
        <v>194</v>
      </c>
      <c r="O36" s="47" t="s">
        <v>225</v>
      </c>
    </row>
    <row r="37" spans="2:15" x14ac:dyDescent="0.15">
      <c r="B37" s="35">
        <v>30</v>
      </c>
      <c r="C37" s="47" t="s">
        <v>135</v>
      </c>
      <c r="D37" s="47" t="s">
        <v>117</v>
      </c>
      <c r="E37" s="47" t="s">
        <v>159</v>
      </c>
      <c r="F37" s="47" t="s">
        <v>117</v>
      </c>
      <c r="G37" s="47" t="s">
        <v>140</v>
      </c>
      <c r="H37" s="47" t="s">
        <v>198</v>
      </c>
      <c r="I37" s="47" t="s">
        <v>230</v>
      </c>
      <c r="J37" s="47" t="s">
        <v>138</v>
      </c>
      <c r="K37" s="296">
        <v>185.4</v>
      </c>
      <c r="L37" s="175">
        <f t="shared" si="4"/>
        <v>0.37500000000000006</v>
      </c>
      <c r="M37" s="137">
        <v>0.06</v>
      </c>
      <c r="N37" s="35" t="s">
        <v>194</v>
      </c>
      <c r="O37" s="47" t="s">
        <v>225</v>
      </c>
    </row>
    <row r="38" spans="2:15" x14ac:dyDescent="0.15">
      <c r="B38" s="35">
        <v>31</v>
      </c>
      <c r="C38" s="47" t="s">
        <v>135</v>
      </c>
      <c r="D38" s="47" t="s">
        <v>117</v>
      </c>
      <c r="E38" s="47" t="s">
        <v>159</v>
      </c>
      <c r="F38" s="47" t="s">
        <v>117</v>
      </c>
      <c r="G38" s="47" t="s">
        <v>140</v>
      </c>
      <c r="H38" s="47" t="s">
        <v>198</v>
      </c>
      <c r="I38" s="47" t="s">
        <v>231</v>
      </c>
      <c r="J38" s="47" t="s">
        <v>138</v>
      </c>
      <c r="K38" s="296">
        <v>185.4</v>
      </c>
      <c r="L38" s="175">
        <f t="shared" si="4"/>
        <v>0.37500000000000006</v>
      </c>
      <c r="M38" s="137">
        <v>0.06</v>
      </c>
      <c r="N38" s="35" t="s">
        <v>194</v>
      </c>
      <c r="O38" s="47" t="s">
        <v>225</v>
      </c>
    </row>
    <row r="39" spans="2:15" x14ac:dyDescent="0.15">
      <c r="B39" s="35">
        <v>32</v>
      </c>
      <c r="C39" s="47" t="s">
        <v>135</v>
      </c>
      <c r="D39" s="47" t="s">
        <v>117</v>
      </c>
      <c r="E39" s="47" t="s">
        <v>159</v>
      </c>
      <c r="F39" s="47" t="s">
        <v>117</v>
      </c>
      <c r="G39" s="47" t="s">
        <v>140</v>
      </c>
      <c r="H39" s="47" t="s">
        <v>198</v>
      </c>
      <c r="I39" s="47" t="s">
        <v>117</v>
      </c>
      <c r="J39" s="47" t="s">
        <v>138</v>
      </c>
      <c r="K39" s="297">
        <v>494.4</v>
      </c>
      <c r="L39" s="176">
        <f>K39/$K$39</f>
        <v>1</v>
      </c>
      <c r="M39" s="176">
        <f>SUM(M36:M38)</f>
        <v>0.16</v>
      </c>
      <c r="N39" s="35"/>
      <c r="O39" s="47"/>
    </row>
    <row r="40" spans="2:15" x14ac:dyDescent="0.15">
      <c r="B40" s="35">
        <v>33</v>
      </c>
      <c r="C40" s="47" t="s">
        <v>135</v>
      </c>
      <c r="D40" s="47" t="s">
        <v>117</v>
      </c>
      <c r="E40" s="47" t="s">
        <v>159</v>
      </c>
      <c r="F40" s="47" t="s">
        <v>117</v>
      </c>
      <c r="G40" s="47" t="s">
        <v>140</v>
      </c>
      <c r="H40" s="47" t="s">
        <v>232</v>
      </c>
      <c r="I40" s="47" t="s">
        <v>233</v>
      </c>
      <c r="J40" s="47" t="s">
        <v>138</v>
      </c>
      <c r="K40" s="296">
        <v>185.4</v>
      </c>
      <c r="L40" s="175">
        <f>K40/$K$42</f>
        <v>0.2500337154416723</v>
      </c>
      <c r="M40" s="137">
        <v>0.06</v>
      </c>
      <c r="N40" s="35" t="s">
        <v>194</v>
      </c>
      <c r="O40" s="47" t="s">
        <v>225</v>
      </c>
    </row>
    <row r="41" spans="2:15" x14ac:dyDescent="0.15">
      <c r="B41" s="35">
        <v>34</v>
      </c>
      <c r="C41" s="47" t="s">
        <v>135</v>
      </c>
      <c r="D41" s="47" t="s">
        <v>117</v>
      </c>
      <c r="E41" s="47" t="s">
        <v>159</v>
      </c>
      <c r="F41" s="47" t="s">
        <v>117</v>
      </c>
      <c r="G41" s="47" t="s">
        <v>140</v>
      </c>
      <c r="H41" s="47" t="s">
        <v>232</v>
      </c>
      <c r="I41" s="47" t="s">
        <v>234</v>
      </c>
      <c r="J41" s="47" t="s">
        <v>138</v>
      </c>
      <c r="K41" s="296">
        <v>556.20000000000005</v>
      </c>
      <c r="L41" s="175">
        <f t="shared" ref="L41:L42" si="5">K41/$K$42</f>
        <v>0.7501011463250169</v>
      </c>
      <c r="M41" s="137">
        <v>0.18</v>
      </c>
      <c r="N41" s="35" t="s">
        <v>194</v>
      </c>
      <c r="O41" s="47" t="s">
        <v>225</v>
      </c>
    </row>
    <row r="42" spans="2:15" x14ac:dyDescent="0.15">
      <c r="B42" s="35">
        <v>35</v>
      </c>
      <c r="C42" s="47" t="s">
        <v>135</v>
      </c>
      <c r="D42" s="47" t="s">
        <v>117</v>
      </c>
      <c r="E42" s="47" t="s">
        <v>159</v>
      </c>
      <c r="F42" s="47" t="s">
        <v>117</v>
      </c>
      <c r="G42" s="47" t="s">
        <v>140</v>
      </c>
      <c r="H42" s="47" t="s">
        <v>232</v>
      </c>
      <c r="I42" s="47" t="s">
        <v>117</v>
      </c>
      <c r="J42" s="47" t="s">
        <v>138</v>
      </c>
      <c r="K42" s="297">
        <v>741.5</v>
      </c>
      <c r="L42" s="176">
        <f t="shared" si="5"/>
        <v>1</v>
      </c>
      <c r="M42" s="176">
        <f>SUM(M40:M41)</f>
        <v>0.24</v>
      </c>
      <c r="N42" s="35"/>
      <c r="O42" s="47"/>
    </row>
    <row r="43" spans="2:15" x14ac:dyDescent="0.15">
      <c r="B43" s="35">
        <v>36</v>
      </c>
      <c r="C43" s="47" t="s">
        <v>135</v>
      </c>
      <c r="D43" s="47" t="s">
        <v>117</v>
      </c>
      <c r="E43" s="47" t="s">
        <v>159</v>
      </c>
      <c r="F43" s="47" t="s">
        <v>117</v>
      </c>
      <c r="G43" s="47" t="s">
        <v>140</v>
      </c>
      <c r="H43" s="47" t="s">
        <v>235</v>
      </c>
      <c r="I43" s="120" t="s">
        <v>236</v>
      </c>
      <c r="J43" s="47" t="s">
        <v>138</v>
      </c>
      <c r="K43" s="296">
        <v>339.9</v>
      </c>
      <c r="L43" s="138"/>
      <c r="M43" s="137">
        <v>0.11</v>
      </c>
      <c r="N43" s="35" t="s">
        <v>194</v>
      </c>
      <c r="O43" s="47" t="s">
        <v>225</v>
      </c>
    </row>
    <row r="44" spans="2:15" x14ac:dyDescent="0.15">
      <c r="B44" s="35">
        <v>37</v>
      </c>
      <c r="C44" s="47" t="s">
        <v>135</v>
      </c>
      <c r="D44" s="47" t="s">
        <v>117</v>
      </c>
      <c r="E44" s="47" t="s">
        <v>159</v>
      </c>
      <c r="F44" s="47" t="s">
        <v>117</v>
      </c>
      <c r="G44" s="47" t="s">
        <v>140</v>
      </c>
      <c r="H44" s="47" t="s">
        <v>237</v>
      </c>
      <c r="I44" s="47" t="s">
        <v>238</v>
      </c>
      <c r="J44" s="47" t="s">
        <v>138</v>
      </c>
      <c r="K44" s="296">
        <v>123.6</v>
      </c>
      <c r="L44" s="138"/>
      <c r="M44" s="137">
        <v>0.04</v>
      </c>
      <c r="N44" s="35" t="s">
        <v>194</v>
      </c>
      <c r="O44" s="47" t="s">
        <v>225</v>
      </c>
    </row>
    <row r="45" spans="2:15" x14ac:dyDescent="0.15">
      <c r="B45" s="35">
        <v>38</v>
      </c>
      <c r="C45" s="47" t="s">
        <v>135</v>
      </c>
      <c r="D45" s="47" t="s">
        <v>117</v>
      </c>
      <c r="E45" s="47" t="s">
        <v>159</v>
      </c>
      <c r="F45" s="47" t="s">
        <v>117</v>
      </c>
      <c r="G45" s="47" t="s">
        <v>140</v>
      </c>
      <c r="H45" s="47" t="s">
        <v>239</v>
      </c>
      <c r="I45" s="47" t="s">
        <v>240</v>
      </c>
      <c r="J45" s="47" t="s">
        <v>138</v>
      </c>
      <c r="K45" s="296">
        <v>278.10000000000002</v>
      </c>
      <c r="L45" s="175">
        <f>K45/$K$48</f>
        <v>0.39135941457922885</v>
      </c>
      <c r="M45" s="137">
        <v>0.09</v>
      </c>
      <c r="N45" s="35" t="s">
        <v>194</v>
      </c>
      <c r="O45" s="47" t="s">
        <v>225</v>
      </c>
    </row>
    <row r="46" spans="2:15" x14ac:dyDescent="0.15">
      <c r="B46" s="35">
        <v>39</v>
      </c>
      <c r="C46" s="47" t="s">
        <v>135</v>
      </c>
      <c r="D46" s="47" t="s">
        <v>117</v>
      </c>
      <c r="E46" s="47" t="s">
        <v>159</v>
      </c>
      <c r="F46" s="47" t="s">
        <v>117</v>
      </c>
      <c r="G46" s="47" t="s">
        <v>140</v>
      </c>
      <c r="H46" s="47" t="s">
        <v>239</v>
      </c>
      <c r="I46" s="47" t="s">
        <v>241</v>
      </c>
      <c r="J46" s="47" t="s">
        <v>138</v>
      </c>
      <c r="K46" s="296">
        <v>231.7</v>
      </c>
      <c r="L46" s="175">
        <f t="shared" ref="L46:L48" si="6">K46/$K$48</f>
        <v>0.32606248240923164</v>
      </c>
      <c r="M46" s="137">
        <v>7.4999999999999997E-2</v>
      </c>
      <c r="N46" s="35" t="s">
        <v>194</v>
      </c>
      <c r="O46" s="47" t="s">
        <v>225</v>
      </c>
    </row>
    <row r="47" spans="2:15" x14ac:dyDescent="0.15">
      <c r="B47" s="35">
        <v>40</v>
      </c>
      <c r="C47" s="47" t="s">
        <v>135</v>
      </c>
      <c r="D47" s="47" t="s">
        <v>117</v>
      </c>
      <c r="E47" s="47" t="s">
        <v>159</v>
      </c>
      <c r="F47" s="47" t="s">
        <v>117</v>
      </c>
      <c r="G47" s="47" t="s">
        <v>140</v>
      </c>
      <c r="H47" s="47" t="s">
        <v>239</v>
      </c>
      <c r="I47" s="47" t="s">
        <v>242</v>
      </c>
      <c r="J47" s="47" t="s">
        <v>138</v>
      </c>
      <c r="K47" s="296">
        <v>200.8</v>
      </c>
      <c r="L47" s="175">
        <f t="shared" si="6"/>
        <v>0.28257810301153957</v>
      </c>
      <c r="M47" s="137">
        <v>6.5000000000000002E-2</v>
      </c>
      <c r="N47" s="35" t="s">
        <v>194</v>
      </c>
      <c r="O47" s="47" t="s">
        <v>225</v>
      </c>
    </row>
    <row r="48" spans="2:15" x14ac:dyDescent="0.15">
      <c r="B48" s="35">
        <v>41</v>
      </c>
      <c r="C48" s="47" t="s">
        <v>135</v>
      </c>
      <c r="D48" s="47" t="s">
        <v>117</v>
      </c>
      <c r="E48" s="47" t="s">
        <v>159</v>
      </c>
      <c r="F48" s="47" t="s">
        <v>117</v>
      </c>
      <c r="G48" s="47" t="s">
        <v>140</v>
      </c>
      <c r="H48" s="47" t="s">
        <v>239</v>
      </c>
      <c r="I48" s="47" t="s">
        <v>117</v>
      </c>
      <c r="J48" s="47" t="s">
        <v>138</v>
      </c>
      <c r="K48" s="297">
        <v>710.6</v>
      </c>
      <c r="L48" s="176">
        <f t="shared" si="6"/>
        <v>1</v>
      </c>
      <c r="M48" s="176">
        <f>SUM(M45:M47)</f>
        <v>0.22999999999999998</v>
      </c>
      <c r="N48" s="35"/>
      <c r="O48" s="47"/>
    </row>
    <row r="49" spans="2:15" x14ac:dyDescent="0.15">
      <c r="B49" s="35">
        <v>42</v>
      </c>
      <c r="C49" s="47" t="s">
        <v>135</v>
      </c>
      <c r="D49" s="47" t="s">
        <v>117</v>
      </c>
      <c r="E49" s="47" t="s">
        <v>159</v>
      </c>
      <c r="F49" s="47" t="s">
        <v>117</v>
      </c>
      <c r="G49" s="47" t="s">
        <v>140</v>
      </c>
      <c r="H49" s="47" t="s">
        <v>221</v>
      </c>
      <c r="I49" s="120" t="s">
        <v>221</v>
      </c>
      <c r="J49" s="47" t="s">
        <v>138</v>
      </c>
      <c r="K49" s="297">
        <v>123.6</v>
      </c>
      <c r="L49" s="140"/>
      <c r="M49" s="139">
        <f>M30-SUM(M31:M48)+M35+M39+M42+M48</f>
        <v>4.0000000000000036E-2</v>
      </c>
      <c r="N49" s="47"/>
      <c r="O49" s="35" t="s">
        <v>222</v>
      </c>
    </row>
    <row r="50" spans="2:15" x14ac:dyDescent="0.15">
      <c r="B50" s="48">
        <v>43</v>
      </c>
      <c r="C50" s="48" t="s">
        <v>135</v>
      </c>
      <c r="D50" s="48" t="s">
        <v>117</v>
      </c>
      <c r="E50" s="48" t="s">
        <v>146</v>
      </c>
      <c r="F50" s="48" t="s">
        <v>117</v>
      </c>
      <c r="G50" s="48" t="s">
        <v>140</v>
      </c>
      <c r="H50" s="48" t="s">
        <v>117</v>
      </c>
      <c r="I50" s="48" t="s">
        <v>117</v>
      </c>
      <c r="J50" s="48" t="s">
        <v>138</v>
      </c>
      <c r="K50" s="291">
        <v>780</v>
      </c>
      <c r="L50" s="116"/>
      <c r="M50" s="117"/>
      <c r="N50" s="48"/>
      <c r="O50" s="48"/>
    </row>
    <row r="51" spans="2:15" s="56" customFormat="1" x14ac:dyDescent="0.15">
      <c r="B51" s="35">
        <v>44</v>
      </c>
      <c r="C51" s="47" t="s">
        <v>135</v>
      </c>
      <c r="D51" s="47" t="s">
        <v>117</v>
      </c>
      <c r="E51" s="47" t="s">
        <v>146</v>
      </c>
      <c r="F51" s="47" t="s">
        <v>117</v>
      </c>
      <c r="G51" s="47" t="s">
        <v>140</v>
      </c>
      <c r="H51" s="47" t="s">
        <v>243</v>
      </c>
      <c r="I51" s="47" t="s">
        <v>244</v>
      </c>
      <c r="J51" s="47" t="s">
        <v>138</v>
      </c>
      <c r="K51" s="298">
        <v>470</v>
      </c>
      <c r="L51" s="147"/>
      <c r="M51" s="122">
        <f>K51/$K$50</f>
        <v>0.60256410256410253</v>
      </c>
      <c r="N51" s="47" t="s">
        <v>194</v>
      </c>
      <c r="O51" s="47" t="s">
        <v>195</v>
      </c>
    </row>
    <row r="52" spans="2:15" s="56" customFormat="1" x14ac:dyDescent="0.15">
      <c r="B52" s="35">
        <v>45</v>
      </c>
      <c r="C52" s="47" t="s">
        <v>135</v>
      </c>
      <c r="D52" s="47" t="s">
        <v>117</v>
      </c>
      <c r="E52" s="47" t="s">
        <v>146</v>
      </c>
      <c r="F52" s="47" t="s">
        <v>117</v>
      </c>
      <c r="G52" s="47" t="s">
        <v>140</v>
      </c>
      <c r="H52" s="47" t="s">
        <v>245</v>
      </c>
      <c r="I52" s="47" t="s">
        <v>246</v>
      </c>
      <c r="J52" s="47" t="s">
        <v>138</v>
      </c>
      <c r="K52" s="298">
        <v>270</v>
      </c>
      <c r="L52" s="147"/>
      <c r="M52" s="122">
        <f>K52/$K$50</f>
        <v>0.34615384615384615</v>
      </c>
      <c r="N52" s="47" t="s">
        <v>194</v>
      </c>
      <c r="O52" s="47" t="s">
        <v>195</v>
      </c>
    </row>
    <row r="53" spans="2:15" s="56" customFormat="1" x14ac:dyDescent="0.15">
      <c r="B53" s="35">
        <v>46</v>
      </c>
      <c r="C53" s="47" t="s">
        <v>135</v>
      </c>
      <c r="D53" s="47" t="s">
        <v>117</v>
      </c>
      <c r="E53" s="47" t="s">
        <v>146</v>
      </c>
      <c r="F53" s="47" t="s">
        <v>117</v>
      </c>
      <c r="G53" s="47" t="s">
        <v>140</v>
      </c>
      <c r="H53" s="47" t="s">
        <v>221</v>
      </c>
      <c r="I53" s="146" t="s">
        <v>221</v>
      </c>
      <c r="J53" s="47" t="s">
        <v>138</v>
      </c>
      <c r="K53" s="297">
        <v>40</v>
      </c>
      <c r="L53" s="148"/>
      <c r="M53" s="139">
        <f>1-SUM(M51:M52)</f>
        <v>5.1282051282051322E-2</v>
      </c>
      <c r="N53" s="47"/>
      <c r="O53" s="47" t="s">
        <v>247</v>
      </c>
    </row>
    <row r="54" spans="2:15" x14ac:dyDescent="0.15">
      <c r="B54" s="48">
        <v>47</v>
      </c>
      <c r="C54" s="48" t="s">
        <v>135</v>
      </c>
      <c r="D54" s="48" t="s">
        <v>117</v>
      </c>
      <c r="E54" s="48" t="s">
        <v>155</v>
      </c>
      <c r="F54" s="48" t="s">
        <v>117</v>
      </c>
      <c r="G54" s="48" t="s">
        <v>140</v>
      </c>
      <c r="H54" s="48" t="s">
        <v>117</v>
      </c>
      <c r="I54" s="48" t="s">
        <v>117</v>
      </c>
      <c r="J54" s="48" t="s">
        <v>138</v>
      </c>
      <c r="K54" s="292">
        <v>2565.13</v>
      </c>
      <c r="L54" s="116"/>
      <c r="M54" s="150"/>
      <c r="N54" s="149"/>
      <c r="O54" s="149"/>
    </row>
    <row r="55" spans="2:15" x14ac:dyDescent="0.15">
      <c r="B55" s="35">
        <v>48</v>
      </c>
      <c r="C55" s="47" t="s">
        <v>135</v>
      </c>
      <c r="D55" s="47" t="s">
        <v>117</v>
      </c>
      <c r="E55" s="47" t="s">
        <v>155</v>
      </c>
      <c r="F55" s="47" t="s">
        <v>117</v>
      </c>
      <c r="G55" s="47" t="s">
        <v>140</v>
      </c>
      <c r="H55" s="47" t="s">
        <v>248</v>
      </c>
      <c r="I55" s="47" t="s">
        <v>249</v>
      </c>
      <c r="J55" s="47" t="s">
        <v>138</v>
      </c>
      <c r="K55" s="298"/>
      <c r="L55" s="147"/>
      <c r="M55" s="122">
        <f>K55/$K$54</f>
        <v>0</v>
      </c>
      <c r="N55" s="47"/>
      <c r="O55" s="47"/>
    </row>
    <row r="56" spans="2:15" x14ac:dyDescent="0.15">
      <c r="B56" s="35">
        <v>49</v>
      </c>
      <c r="C56" s="47" t="s">
        <v>135</v>
      </c>
      <c r="D56" s="47" t="s">
        <v>117</v>
      </c>
      <c r="E56" s="47" t="s">
        <v>155</v>
      </c>
      <c r="F56" s="47" t="s">
        <v>117</v>
      </c>
      <c r="G56" s="47" t="s">
        <v>140</v>
      </c>
      <c r="H56" s="47" t="s">
        <v>250</v>
      </c>
      <c r="I56" s="47" t="s">
        <v>251</v>
      </c>
      <c r="J56" s="47" t="s">
        <v>138</v>
      </c>
      <c r="K56" s="298"/>
      <c r="L56" s="147"/>
      <c r="M56" s="122">
        <f>K56/$K$54</f>
        <v>0</v>
      </c>
      <c r="N56" s="47"/>
      <c r="O56" s="47"/>
    </row>
    <row r="57" spans="2:15" x14ac:dyDescent="0.15">
      <c r="B57" s="35">
        <v>50</v>
      </c>
      <c r="C57" s="47" t="s">
        <v>135</v>
      </c>
      <c r="D57" s="47" t="s">
        <v>117</v>
      </c>
      <c r="E57" s="47" t="s">
        <v>155</v>
      </c>
      <c r="F57" s="47" t="s">
        <v>117</v>
      </c>
      <c r="G57" s="47" t="s">
        <v>140</v>
      </c>
      <c r="H57" s="47" t="s">
        <v>221</v>
      </c>
      <c r="I57" s="146" t="s">
        <v>221</v>
      </c>
      <c r="J57" s="47" t="s">
        <v>138</v>
      </c>
      <c r="K57" s="299">
        <v>2565.13</v>
      </c>
      <c r="L57" s="148"/>
      <c r="M57" s="139">
        <f>1-SUM(M55:M56)</f>
        <v>1</v>
      </c>
      <c r="N57" s="47"/>
      <c r="O57" s="47" t="s">
        <v>247</v>
      </c>
    </row>
    <row r="58" spans="2:15" x14ac:dyDescent="0.15">
      <c r="B58" s="47"/>
      <c r="C58" s="47"/>
      <c r="D58" s="47"/>
      <c r="E58" s="47"/>
      <c r="F58" s="47"/>
      <c r="G58" s="47"/>
      <c r="H58" s="47"/>
      <c r="I58" s="47"/>
      <c r="J58" s="47"/>
      <c r="K58" s="121"/>
      <c r="L58" s="121"/>
      <c r="M58" s="122"/>
      <c r="N58" s="47"/>
      <c r="O58" s="47"/>
    </row>
    <row r="59" spans="2:15" x14ac:dyDescent="0.15">
      <c r="B59" s="47"/>
      <c r="C59" s="47"/>
      <c r="D59" s="47"/>
      <c r="E59" s="47"/>
      <c r="F59" s="47"/>
      <c r="G59" s="47"/>
      <c r="H59" s="47"/>
      <c r="I59" s="120"/>
      <c r="J59" s="47"/>
      <c r="K59" s="121"/>
      <c r="L59" s="121"/>
      <c r="M59" s="122"/>
      <c r="N59" s="47"/>
      <c r="O59" s="47"/>
    </row>
    <row r="60" spans="2:15" x14ac:dyDescent="0.15">
      <c r="B60" s="40"/>
      <c r="C60" s="40"/>
      <c r="D60" s="40"/>
      <c r="E60" s="40"/>
      <c r="F60" s="40"/>
      <c r="G60" s="40"/>
      <c r="H60" s="40"/>
      <c r="I60" s="40"/>
      <c r="J60" s="40"/>
      <c r="K60" s="118"/>
      <c r="L60" s="118"/>
      <c r="M60" s="119"/>
      <c r="N60" s="40"/>
      <c r="O60" s="40"/>
    </row>
    <row r="61" spans="2:15" x14ac:dyDescent="0.15">
      <c r="B61" s="47"/>
      <c r="C61" s="47"/>
      <c r="D61" s="47"/>
      <c r="E61" s="47"/>
      <c r="F61" s="47"/>
      <c r="G61" s="47"/>
      <c r="H61" s="47"/>
      <c r="I61" s="47"/>
      <c r="J61" s="47"/>
      <c r="K61" s="121"/>
      <c r="L61" s="121"/>
      <c r="M61" s="122"/>
      <c r="N61" s="47"/>
      <c r="O61" s="47"/>
    </row>
    <row r="62" spans="2:15" x14ac:dyDescent="0.15">
      <c r="B62" s="47"/>
      <c r="C62" s="47"/>
      <c r="D62" s="47"/>
      <c r="E62" s="47"/>
      <c r="F62" s="47"/>
      <c r="G62" s="47"/>
      <c r="H62" s="47"/>
      <c r="I62" s="47"/>
      <c r="J62" s="47"/>
      <c r="K62" s="121"/>
      <c r="L62" s="121"/>
      <c r="M62" s="122"/>
      <c r="N62" s="47"/>
      <c r="O62" s="47"/>
    </row>
    <row r="63" spans="2:15" x14ac:dyDescent="0.15">
      <c r="B63" s="47"/>
      <c r="C63" s="47"/>
      <c r="D63" s="47"/>
      <c r="E63" s="47"/>
      <c r="F63" s="47"/>
      <c r="G63" s="47"/>
      <c r="H63" s="47"/>
      <c r="I63" s="47"/>
      <c r="J63" s="47"/>
      <c r="K63" s="121"/>
      <c r="L63" s="121"/>
      <c r="M63" s="122"/>
      <c r="N63" s="47"/>
      <c r="O63" s="47"/>
    </row>
    <row r="64" spans="2:15" x14ac:dyDescent="0.15">
      <c r="B64" s="47"/>
      <c r="C64" s="47"/>
      <c r="D64" s="47"/>
      <c r="E64" s="47"/>
      <c r="F64" s="47"/>
      <c r="G64" s="47"/>
      <c r="H64" s="47"/>
      <c r="I64" s="47"/>
      <c r="J64" s="47"/>
      <c r="K64" s="121"/>
      <c r="L64" s="121"/>
      <c r="M64" s="122"/>
      <c r="N64" s="47"/>
      <c r="O64" s="47"/>
    </row>
    <row r="65" spans="2:15" x14ac:dyDescent="0.15">
      <c r="B65" s="47"/>
      <c r="C65" s="47"/>
      <c r="D65" s="47"/>
      <c r="E65" s="47"/>
      <c r="F65" s="47"/>
      <c r="G65" s="47"/>
      <c r="H65" s="47"/>
      <c r="I65" s="47"/>
      <c r="J65" s="47"/>
      <c r="K65" s="121"/>
      <c r="L65" s="121"/>
      <c r="M65" s="122"/>
      <c r="N65" s="47"/>
      <c r="O65" s="47"/>
    </row>
    <row r="66" spans="2:15" x14ac:dyDescent="0.15">
      <c r="B66" s="47"/>
      <c r="C66" s="47"/>
      <c r="D66" s="47"/>
      <c r="E66" s="47"/>
      <c r="F66" s="47"/>
      <c r="G66" s="47"/>
      <c r="H66" s="47"/>
      <c r="I66" s="47"/>
      <c r="J66" s="47"/>
      <c r="K66" s="121"/>
      <c r="L66" s="121"/>
      <c r="M66" s="122"/>
      <c r="N66" s="47"/>
      <c r="O66" s="47"/>
    </row>
    <row r="67" spans="2:15" x14ac:dyDescent="0.15">
      <c r="B67" s="47"/>
      <c r="C67" s="47"/>
      <c r="D67" s="47"/>
      <c r="E67" s="47"/>
      <c r="F67" s="47"/>
      <c r="G67" s="47"/>
      <c r="H67" s="47"/>
      <c r="I67" s="47"/>
      <c r="J67" s="47"/>
      <c r="K67" s="121"/>
      <c r="L67" s="121"/>
      <c r="M67" s="122"/>
      <c r="N67" s="47"/>
      <c r="O67" s="47"/>
    </row>
    <row r="68" spans="2:15" x14ac:dyDescent="0.15">
      <c r="B68" s="47"/>
      <c r="C68" s="47"/>
      <c r="D68" s="47"/>
      <c r="E68" s="47"/>
      <c r="F68" s="47"/>
      <c r="G68" s="47"/>
      <c r="H68" s="47"/>
      <c r="I68" s="120"/>
      <c r="J68" s="47"/>
      <c r="K68" s="121"/>
      <c r="L68" s="121"/>
      <c r="M68" s="122"/>
      <c r="N68" s="47"/>
      <c r="O68" s="47"/>
    </row>
    <row r="69" spans="2:15" x14ac:dyDescent="0.15">
      <c r="B69" s="40"/>
      <c r="C69" s="40"/>
      <c r="D69" s="40"/>
      <c r="E69" s="40"/>
      <c r="F69" s="40"/>
      <c r="G69" s="40"/>
      <c r="H69" s="40"/>
      <c r="I69" s="40"/>
      <c r="J69" s="40"/>
      <c r="K69" s="118"/>
      <c r="L69" s="118"/>
      <c r="M69" s="119"/>
      <c r="N69" s="40"/>
      <c r="O69" s="40"/>
    </row>
    <row r="70" spans="2:15" x14ac:dyDescent="0.15">
      <c r="B70" s="47"/>
      <c r="C70" s="47"/>
      <c r="D70" s="47"/>
      <c r="E70" s="47"/>
      <c r="F70" s="47"/>
      <c r="G70" s="47"/>
      <c r="H70" s="47"/>
      <c r="I70" s="47"/>
      <c r="J70" s="47"/>
      <c r="K70" s="121"/>
      <c r="L70" s="121"/>
      <c r="M70" s="122"/>
      <c r="N70" s="47"/>
      <c r="O70" s="47"/>
    </row>
    <row r="71" spans="2:15" x14ac:dyDescent="0.15">
      <c r="B71" s="47"/>
      <c r="C71" s="47"/>
      <c r="D71" s="47"/>
      <c r="E71" s="47"/>
      <c r="F71" s="47"/>
      <c r="G71" s="47"/>
      <c r="H71" s="47"/>
      <c r="I71" s="47"/>
      <c r="J71" s="47"/>
      <c r="K71" s="121"/>
      <c r="L71" s="121"/>
      <c r="M71" s="122"/>
      <c r="N71" s="47"/>
      <c r="O71" s="47"/>
    </row>
    <row r="72" spans="2:15" x14ac:dyDescent="0.15">
      <c r="B72" s="47"/>
      <c r="C72" s="47"/>
      <c r="D72" s="47"/>
      <c r="E72" s="47"/>
      <c r="F72" s="47"/>
      <c r="G72" s="47"/>
      <c r="H72" s="47"/>
      <c r="I72" s="47"/>
      <c r="J72" s="47"/>
      <c r="K72" s="121"/>
      <c r="L72" s="121"/>
      <c r="M72" s="122"/>
      <c r="N72" s="47"/>
      <c r="O72" s="47"/>
    </row>
    <row r="73" spans="2:15" x14ac:dyDescent="0.15">
      <c r="B73" s="47"/>
      <c r="C73" s="47"/>
      <c r="D73" s="47"/>
      <c r="E73" s="47"/>
      <c r="F73" s="47"/>
      <c r="G73" s="47"/>
      <c r="H73" s="47"/>
      <c r="I73" s="120"/>
      <c r="J73" s="47"/>
      <c r="K73" s="121"/>
      <c r="L73" s="121"/>
      <c r="M73" s="122"/>
      <c r="N73" s="47"/>
      <c r="O73" s="47"/>
    </row>
    <row r="74" spans="2:15" x14ac:dyDescent="0.15">
      <c r="B74" s="40"/>
      <c r="C74" s="123"/>
      <c r="D74" s="123"/>
      <c r="E74" s="123"/>
      <c r="F74" s="123"/>
      <c r="G74" s="123"/>
      <c r="H74" s="123"/>
      <c r="I74" s="123"/>
      <c r="J74" s="123"/>
      <c r="K74" s="124"/>
      <c r="L74" s="124"/>
      <c r="M74" s="125"/>
      <c r="N74" s="123"/>
      <c r="O74" s="123"/>
    </row>
    <row r="75" spans="2:15" x14ac:dyDescent="0.15">
      <c r="B75" s="47"/>
      <c r="C75" s="126"/>
      <c r="D75" s="126"/>
      <c r="E75" s="126"/>
      <c r="F75" s="126"/>
      <c r="G75" s="126"/>
      <c r="H75" s="126"/>
      <c r="I75" s="120"/>
      <c r="J75" s="126"/>
      <c r="K75" s="127"/>
      <c r="L75" s="127"/>
      <c r="M75" s="128"/>
      <c r="N75" s="126"/>
      <c r="O75" s="47"/>
    </row>
    <row r="76" spans="2:15" x14ac:dyDescent="0.15">
      <c r="B76" s="40"/>
      <c r="C76" s="40"/>
      <c r="D76" s="40"/>
      <c r="E76" s="40"/>
      <c r="F76" s="40"/>
      <c r="G76" s="40"/>
      <c r="H76" s="123"/>
      <c r="I76" s="123"/>
      <c r="J76" s="123"/>
      <c r="K76" s="124"/>
      <c r="L76" s="124"/>
      <c r="M76" s="125"/>
      <c r="N76" s="123"/>
      <c r="O76" s="40"/>
    </row>
    <row r="77" spans="2:15" x14ac:dyDescent="0.15">
      <c r="B77" s="47"/>
      <c r="C77" s="47"/>
      <c r="D77" s="47"/>
      <c r="E77" s="47"/>
      <c r="F77" s="47"/>
      <c r="G77" s="47"/>
      <c r="H77" s="47"/>
      <c r="I77" s="47"/>
      <c r="J77" s="47"/>
      <c r="K77" s="121"/>
      <c r="L77" s="121"/>
      <c r="M77" s="122"/>
      <c r="N77" s="47"/>
      <c r="O77" s="47"/>
    </row>
    <row r="78" spans="2:15" x14ac:dyDescent="0.15">
      <c r="B78" s="47"/>
      <c r="C78" s="47"/>
      <c r="D78" s="47"/>
      <c r="E78" s="47"/>
      <c r="F78" s="47"/>
      <c r="G78" s="47"/>
      <c r="H78" s="47"/>
      <c r="I78" s="47"/>
      <c r="J78" s="47"/>
      <c r="K78" s="121"/>
      <c r="L78" s="121"/>
      <c r="M78" s="122"/>
      <c r="N78" s="47"/>
      <c r="O78" s="47"/>
    </row>
    <row r="79" spans="2:15" x14ac:dyDescent="0.15">
      <c r="B79" s="47"/>
      <c r="C79" s="47"/>
      <c r="D79" s="47"/>
      <c r="E79" s="47"/>
      <c r="F79" s="47"/>
      <c r="G79" s="47"/>
      <c r="H79" s="47"/>
      <c r="I79" s="47"/>
      <c r="J79" s="47"/>
      <c r="K79" s="121"/>
      <c r="L79" s="121"/>
      <c r="M79" s="122"/>
      <c r="N79" s="47"/>
      <c r="O79" s="47"/>
    </row>
    <row r="80" spans="2:15" x14ac:dyDescent="0.15">
      <c r="B80" s="47"/>
      <c r="C80" s="47"/>
      <c r="D80" s="47"/>
      <c r="E80" s="47"/>
      <c r="F80" s="47"/>
      <c r="G80" s="47"/>
      <c r="H80" s="47"/>
      <c r="I80" s="120"/>
      <c r="J80" s="47"/>
      <c r="K80" s="121"/>
      <c r="L80" s="121"/>
      <c r="M80" s="122"/>
      <c r="N80" s="47"/>
      <c r="O80" s="47"/>
    </row>
    <row r="81" spans="2:15" x14ac:dyDescent="0.15">
      <c r="B81" s="40"/>
      <c r="C81" s="40"/>
      <c r="D81" s="40"/>
      <c r="E81" s="40"/>
      <c r="F81" s="40"/>
      <c r="G81" s="40"/>
      <c r="H81" s="40"/>
      <c r="I81" s="40"/>
      <c r="J81" s="40"/>
      <c r="K81" s="118"/>
      <c r="L81" s="118"/>
      <c r="M81" s="119"/>
      <c r="N81" s="40"/>
      <c r="O81" s="40"/>
    </row>
    <row r="82" spans="2:15" x14ac:dyDescent="0.15">
      <c r="B82" s="47"/>
      <c r="C82" s="47"/>
      <c r="D82" s="47"/>
      <c r="E82" s="47"/>
      <c r="F82" s="47"/>
      <c r="G82" s="47"/>
      <c r="H82" s="47"/>
      <c r="I82" s="47"/>
      <c r="J82" s="47"/>
      <c r="K82" s="121"/>
      <c r="L82" s="121"/>
      <c r="M82" s="122"/>
      <c r="N82" s="47"/>
      <c r="O82" s="47"/>
    </row>
    <row r="83" spans="2:15" x14ac:dyDescent="0.15">
      <c r="B83" s="47"/>
      <c r="C83" s="47"/>
      <c r="D83" s="47"/>
      <c r="E83" s="47"/>
      <c r="F83" s="47"/>
      <c r="G83" s="47"/>
      <c r="H83" s="47"/>
      <c r="I83" s="47"/>
      <c r="J83" s="47"/>
      <c r="K83" s="121"/>
      <c r="L83" s="121"/>
      <c r="M83" s="122"/>
      <c r="N83" s="47"/>
      <c r="O83" s="47"/>
    </row>
    <row r="84" spans="2:15" x14ac:dyDescent="0.15">
      <c r="B84" s="47"/>
      <c r="C84" s="47"/>
      <c r="D84" s="47"/>
      <c r="E84" s="47"/>
      <c r="F84" s="47"/>
      <c r="G84" s="47"/>
      <c r="H84" s="47"/>
      <c r="I84" s="47"/>
      <c r="J84" s="47"/>
      <c r="K84" s="121"/>
      <c r="L84" s="121"/>
      <c r="M84" s="122"/>
      <c r="N84" s="47"/>
      <c r="O84" s="47"/>
    </row>
    <row r="85" spans="2:15" x14ac:dyDescent="0.15">
      <c r="B85" s="47"/>
      <c r="C85" s="47"/>
      <c r="D85" s="47"/>
      <c r="E85" s="47"/>
      <c r="F85" s="47"/>
      <c r="G85" s="47"/>
      <c r="H85" s="47"/>
      <c r="I85" s="47"/>
      <c r="J85" s="47"/>
      <c r="K85" s="121"/>
      <c r="L85" s="121"/>
      <c r="M85" s="122"/>
      <c r="N85" s="47"/>
      <c r="O85" s="47"/>
    </row>
    <row r="86" spans="2:15" x14ac:dyDescent="0.15">
      <c r="B86" s="47"/>
      <c r="C86" s="47"/>
      <c r="D86" s="47"/>
      <c r="E86" s="47"/>
      <c r="F86" s="47"/>
      <c r="G86" s="47"/>
      <c r="H86" s="47"/>
      <c r="I86" s="47"/>
      <c r="J86" s="47"/>
      <c r="K86" s="121"/>
      <c r="L86" s="121"/>
      <c r="M86" s="122"/>
      <c r="N86" s="47"/>
      <c r="O86" s="47"/>
    </row>
    <row r="87" spans="2:15" x14ac:dyDescent="0.15">
      <c r="B87" s="47"/>
      <c r="C87" s="47"/>
      <c r="D87" s="47"/>
      <c r="E87" s="47"/>
      <c r="F87" s="47"/>
      <c r="G87" s="47"/>
      <c r="H87" s="47"/>
      <c r="I87" s="120"/>
      <c r="J87" s="47"/>
      <c r="K87" s="121"/>
      <c r="L87" s="121"/>
      <c r="M87" s="122"/>
      <c r="N87" s="47"/>
      <c r="O87" s="47"/>
    </row>
    <row r="88" spans="2:15" x14ac:dyDescent="0.15">
      <c r="B88" s="40"/>
      <c r="C88" s="40"/>
      <c r="D88" s="40"/>
      <c r="E88" s="40"/>
      <c r="F88" s="40"/>
      <c r="G88" s="40"/>
      <c r="H88" s="40"/>
      <c r="I88" s="40"/>
      <c r="J88" s="40"/>
      <c r="K88" s="118"/>
      <c r="L88" s="118"/>
      <c r="M88" s="119"/>
      <c r="N88" s="40"/>
      <c r="O88" s="40"/>
    </row>
    <row r="89" spans="2:15" x14ac:dyDescent="0.15">
      <c r="B89" s="47"/>
      <c r="C89" s="47"/>
      <c r="D89" s="47"/>
      <c r="E89" s="47"/>
      <c r="F89" s="47"/>
      <c r="G89" s="47"/>
      <c r="H89" s="47"/>
      <c r="I89" s="47"/>
      <c r="J89" s="47"/>
      <c r="K89" s="121"/>
      <c r="L89" s="121"/>
      <c r="M89" s="122"/>
      <c r="N89" s="47"/>
      <c r="O89" s="47"/>
    </row>
    <row r="90" spans="2:15" x14ac:dyDescent="0.15">
      <c r="B90" s="47"/>
      <c r="C90" s="47"/>
      <c r="D90" s="47"/>
      <c r="E90" s="47"/>
      <c r="F90" s="47"/>
      <c r="G90" s="47"/>
      <c r="H90" s="47"/>
      <c r="I90" s="47"/>
      <c r="J90" s="47"/>
      <c r="K90" s="121"/>
      <c r="L90" s="121"/>
      <c r="M90" s="122"/>
      <c r="N90" s="47"/>
      <c r="O90" s="47"/>
    </row>
    <row r="91" spans="2:15" x14ac:dyDescent="0.15">
      <c r="B91" s="47"/>
      <c r="C91" s="47"/>
      <c r="D91" s="47"/>
      <c r="E91" s="47"/>
      <c r="F91" s="47"/>
      <c r="G91" s="47"/>
      <c r="H91" s="47"/>
      <c r="I91" s="47"/>
      <c r="J91" s="47"/>
      <c r="K91" s="121"/>
      <c r="L91" s="121"/>
      <c r="M91" s="122"/>
      <c r="N91" s="47"/>
      <c r="O91" s="47"/>
    </row>
    <row r="92" spans="2:15" x14ac:dyDescent="0.15">
      <c r="B92" s="47"/>
      <c r="C92" s="47"/>
      <c r="D92" s="47"/>
      <c r="E92" s="47"/>
      <c r="F92" s="47"/>
      <c r="G92" s="47"/>
      <c r="H92" s="47"/>
      <c r="I92" s="47"/>
      <c r="J92" s="47"/>
      <c r="K92" s="121"/>
      <c r="L92" s="121"/>
      <c r="M92" s="122"/>
      <c r="N92" s="47"/>
      <c r="O92" s="47"/>
    </row>
    <row r="93" spans="2:15" x14ac:dyDescent="0.15">
      <c r="B93" s="47"/>
      <c r="C93" s="47"/>
      <c r="D93" s="47"/>
      <c r="E93" s="47"/>
      <c r="F93" s="47"/>
      <c r="G93" s="47"/>
      <c r="H93" s="47"/>
      <c r="I93" s="47"/>
      <c r="J93" s="47"/>
      <c r="K93" s="121"/>
      <c r="L93" s="121"/>
      <c r="M93" s="122"/>
      <c r="N93" s="47"/>
      <c r="O93" s="47"/>
    </row>
    <row r="94" spans="2:15" x14ac:dyDescent="0.15">
      <c r="B94" s="47"/>
      <c r="C94" s="47"/>
      <c r="D94" s="47"/>
      <c r="E94" s="47"/>
      <c r="F94" s="47"/>
      <c r="G94" s="47"/>
      <c r="H94" s="47"/>
      <c r="I94" s="47"/>
      <c r="J94" s="47"/>
      <c r="K94" s="121"/>
      <c r="L94" s="121"/>
      <c r="M94" s="122"/>
      <c r="N94" s="47"/>
      <c r="O94" s="47"/>
    </row>
    <row r="95" spans="2:15" x14ac:dyDescent="0.15">
      <c r="B95" s="47"/>
      <c r="C95" s="47"/>
      <c r="D95" s="47"/>
      <c r="E95" s="47"/>
      <c r="F95" s="47"/>
      <c r="G95" s="47"/>
      <c r="H95" s="47"/>
      <c r="I95" s="47"/>
      <c r="J95" s="47"/>
      <c r="K95" s="121"/>
      <c r="L95" s="121"/>
      <c r="M95" s="122"/>
      <c r="N95" s="47"/>
      <c r="O95" s="47"/>
    </row>
    <row r="96" spans="2:15" x14ac:dyDescent="0.15">
      <c r="B96" s="47"/>
      <c r="C96" s="47"/>
      <c r="D96" s="47"/>
      <c r="E96" s="47"/>
      <c r="F96" s="47"/>
      <c r="G96" s="47"/>
      <c r="H96" s="47"/>
      <c r="I96" s="47"/>
      <c r="J96" s="47"/>
      <c r="K96" s="121"/>
      <c r="L96" s="121"/>
      <c r="M96" s="122"/>
      <c r="N96" s="47"/>
      <c r="O96" s="47"/>
    </row>
    <row r="97" spans="2:15" x14ac:dyDescent="0.15">
      <c r="B97" s="47"/>
      <c r="C97" s="47"/>
      <c r="D97" s="47"/>
      <c r="E97" s="47"/>
      <c r="F97" s="47"/>
      <c r="G97" s="47"/>
      <c r="H97" s="47"/>
      <c r="I97" s="47"/>
      <c r="J97" s="47"/>
      <c r="K97" s="121"/>
      <c r="L97" s="121"/>
      <c r="M97" s="122"/>
      <c r="N97" s="47"/>
      <c r="O97" s="47"/>
    </row>
    <row r="98" spans="2:15" x14ac:dyDescent="0.15">
      <c r="B98" s="47"/>
      <c r="C98" s="47"/>
      <c r="D98" s="47"/>
      <c r="E98" s="47"/>
      <c r="F98" s="47"/>
      <c r="G98" s="47"/>
      <c r="H98" s="47"/>
      <c r="I98" s="47"/>
      <c r="J98" s="47"/>
      <c r="K98" s="121"/>
      <c r="L98" s="121"/>
      <c r="M98" s="122"/>
      <c r="N98" s="47"/>
      <c r="O98" s="47"/>
    </row>
    <row r="99" spans="2:15" x14ac:dyDescent="0.15">
      <c r="B99" s="47"/>
      <c r="C99" s="47"/>
      <c r="D99" s="47"/>
      <c r="E99" s="47"/>
      <c r="F99" s="47"/>
      <c r="G99" s="47"/>
      <c r="H99" s="47"/>
      <c r="I99" s="47"/>
      <c r="J99" s="47"/>
      <c r="K99" s="121"/>
      <c r="L99" s="121"/>
      <c r="M99" s="122"/>
      <c r="N99" s="47"/>
      <c r="O99" s="47"/>
    </row>
    <row r="100" spans="2:15" x14ac:dyDescent="0.15">
      <c r="B100" s="47"/>
      <c r="C100" s="47"/>
      <c r="D100" s="47"/>
      <c r="E100" s="47"/>
      <c r="F100" s="47"/>
      <c r="G100" s="47"/>
      <c r="H100" s="47"/>
      <c r="I100" s="47"/>
      <c r="J100" s="47"/>
      <c r="K100" s="121"/>
      <c r="L100" s="121"/>
      <c r="M100" s="122"/>
      <c r="N100" s="47"/>
      <c r="O100" s="47"/>
    </row>
    <row r="101" spans="2:15" x14ac:dyDescent="0.15">
      <c r="B101" s="47"/>
      <c r="C101" s="47"/>
      <c r="D101" s="47"/>
      <c r="E101" s="47"/>
      <c r="F101" s="47"/>
      <c r="G101" s="47"/>
      <c r="H101" s="47"/>
      <c r="I101" s="47"/>
      <c r="J101" s="47"/>
      <c r="K101" s="121"/>
      <c r="L101" s="121"/>
      <c r="M101" s="122"/>
      <c r="N101" s="47"/>
      <c r="O101" s="47"/>
    </row>
    <row r="102" spans="2:15" x14ac:dyDescent="0.15">
      <c r="B102" s="47"/>
      <c r="C102" s="47"/>
      <c r="D102" s="47"/>
      <c r="E102" s="47"/>
      <c r="F102" s="47"/>
      <c r="G102" s="47"/>
      <c r="H102" s="47"/>
      <c r="I102" s="47"/>
      <c r="J102" s="47"/>
      <c r="K102" s="121"/>
      <c r="L102" s="121"/>
      <c r="M102" s="122"/>
      <c r="N102" s="47"/>
      <c r="O102" s="47"/>
    </row>
    <row r="103" spans="2:15" x14ac:dyDescent="0.15">
      <c r="B103" s="47"/>
      <c r="C103" s="47"/>
      <c r="D103" s="47"/>
      <c r="E103" s="47"/>
      <c r="F103" s="47"/>
      <c r="G103" s="47"/>
      <c r="H103" s="47"/>
      <c r="I103" s="120"/>
      <c r="J103" s="47"/>
      <c r="K103" s="121"/>
      <c r="L103" s="121"/>
      <c r="M103" s="122"/>
      <c r="N103" s="47"/>
      <c r="O103" s="47"/>
    </row>
    <row r="104" spans="2:15" x14ac:dyDescent="0.15">
      <c r="B104" s="40"/>
      <c r="C104" s="40"/>
      <c r="D104" s="40"/>
      <c r="E104" s="40"/>
      <c r="F104" s="40"/>
      <c r="G104" s="40"/>
      <c r="H104" s="40"/>
      <c r="I104" s="40"/>
      <c r="J104" s="40"/>
      <c r="K104" s="118"/>
      <c r="L104" s="118"/>
      <c r="M104" s="119"/>
      <c r="N104" s="40"/>
      <c r="O104" s="40"/>
    </row>
    <row r="105" spans="2:15" x14ac:dyDescent="0.15">
      <c r="B105" s="47"/>
      <c r="C105" s="47"/>
      <c r="D105" s="47"/>
      <c r="E105" s="47"/>
      <c r="F105" s="47"/>
      <c r="G105" s="47"/>
      <c r="H105" s="47"/>
      <c r="I105" s="47"/>
      <c r="J105" s="47"/>
      <c r="K105" s="121"/>
      <c r="L105" s="121"/>
      <c r="M105" s="122"/>
      <c r="N105" s="47"/>
      <c r="O105" s="47"/>
    </row>
    <row r="106" spans="2:15" x14ac:dyDescent="0.15">
      <c r="B106" s="47"/>
      <c r="C106" s="47"/>
      <c r="D106" s="47"/>
      <c r="E106" s="47"/>
      <c r="F106" s="47"/>
      <c r="G106" s="47"/>
      <c r="H106" s="47"/>
      <c r="I106" s="47"/>
      <c r="J106" s="47"/>
      <c r="K106" s="121"/>
      <c r="L106" s="121"/>
      <c r="M106" s="122"/>
      <c r="N106" s="47"/>
      <c r="O106" s="47"/>
    </row>
    <row r="107" spans="2:15" x14ac:dyDescent="0.15">
      <c r="B107" s="47"/>
      <c r="C107" s="47"/>
      <c r="D107" s="47"/>
      <c r="E107" s="47"/>
      <c r="F107" s="47"/>
      <c r="G107" s="47"/>
      <c r="H107" s="47"/>
      <c r="I107" s="47"/>
      <c r="J107" s="47"/>
      <c r="K107" s="121"/>
      <c r="L107" s="121"/>
      <c r="M107" s="122"/>
      <c r="N107" s="47"/>
      <c r="O107" s="47"/>
    </row>
    <row r="108" spans="2:15" x14ac:dyDescent="0.15">
      <c r="B108" s="47"/>
      <c r="C108" s="47"/>
      <c r="D108" s="47"/>
      <c r="E108" s="47"/>
      <c r="F108" s="47"/>
      <c r="G108" s="47"/>
      <c r="H108" s="47"/>
      <c r="I108" s="47"/>
      <c r="J108" s="47"/>
      <c r="K108" s="121"/>
      <c r="L108" s="121"/>
      <c r="M108" s="122"/>
      <c r="N108" s="47"/>
      <c r="O108" s="47"/>
    </row>
    <row r="109" spans="2:15" x14ac:dyDescent="0.15">
      <c r="B109" s="47"/>
      <c r="C109" s="47"/>
      <c r="D109" s="47"/>
      <c r="E109" s="47"/>
      <c r="F109" s="47"/>
      <c r="G109" s="47"/>
      <c r="H109" s="47"/>
      <c r="I109" s="47"/>
      <c r="J109" s="47"/>
      <c r="K109" s="121"/>
      <c r="L109" s="121"/>
      <c r="M109" s="122"/>
      <c r="N109" s="47"/>
      <c r="O109" s="47"/>
    </row>
    <row r="110" spans="2:15" x14ac:dyDescent="0.15">
      <c r="B110" s="47"/>
      <c r="C110" s="47"/>
      <c r="D110" s="47"/>
      <c r="E110" s="47"/>
      <c r="F110" s="47"/>
      <c r="G110" s="47"/>
      <c r="H110" s="47"/>
      <c r="I110" s="47"/>
      <c r="J110" s="47"/>
      <c r="K110" s="121"/>
      <c r="L110" s="121"/>
      <c r="M110" s="122"/>
      <c r="N110" s="47"/>
      <c r="O110" s="47"/>
    </row>
    <row r="111" spans="2:15" x14ac:dyDescent="0.15">
      <c r="B111" s="47"/>
      <c r="C111" s="47"/>
      <c r="D111" s="47"/>
      <c r="E111" s="47"/>
      <c r="F111" s="47"/>
      <c r="G111" s="47"/>
      <c r="H111" s="47"/>
      <c r="I111" s="47"/>
      <c r="J111" s="47"/>
      <c r="K111" s="121"/>
      <c r="L111" s="121"/>
      <c r="M111" s="122"/>
      <c r="N111" s="47"/>
      <c r="O111" s="47"/>
    </row>
    <row r="112" spans="2:15" x14ac:dyDescent="0.15">
      <c r="B112" s="47"/>
      <c r="C112" s="47"/>
      <c r="D112" s="47"/>
      <c r="E112" s="47"/>
      <c r="F112" s="47"/>
      <c r="G112" s="47"/>
      <c r="H112" s="47"/>
      <c r="I112" s="47"/>
      <c r="J112" s="47"/>
      <c r="K112" s="121"/>
      <c r="L112" s="121"/>
      <c r="M112" s="122"/>
      <c r="N112" s="47"/>
      <c r="O112" s="47"/>
    </row>
    <row r="113" spans="2:15" x14ac:dyDescent="0.15">
      <c r="B113" s="47"/>
      <c r="C113" s="47"/>
      <c r="D113" s="47"/>
      <c r="E113" s="47"/>
      <c r="F113" s="47"/>
      <c r="G113" s="47"/>
      <c r="H113" s="47"/>
      <c r="I113" s="47"/>
      <c r="J113" s="47"/>
      <c r="K113" s="121"/>
      <c r="L113" s="121"/>
      <c r="M113" s="122"/>
      <c r="N113" s="47"/>
      <c r="O113" s="47"/>
    </row>
    <row r="114" spans="2:15" x14ac:dyDescent="0.15">
      <c r="B114" s="47"/>
      <c r="C114" s="47"/>
      <c r="D114" s="47"/>
      <c r="E114" s="47"/>
      <c r="F114" s="47"/>
      <c r="G114" s="47"/>
      <c r="H114" s="47"/>
      <c r="I114" s="47"/>
      <c r="J114" s="47"/>
      <c r="K114" s="121"/>
      <c r="L114" s="121"/>
      <c r="M114" s="122"/>
      <c r="N114" s="47"/>
      <c r="O114" s="47"/>
    </row>
    <row r="115" spans="2:15" x14ac:dyDescent="0.15">
      <c r="B115" s="47"/>
      <c r="C115" s="47"/>
      <c r="D115" s="47"/>
      <c r="E115" s="47"/>
      <c r="F115" s="47"/>
      <c r="G115" s="47"/>
      <c r="H115" s="47"/>
      <c r="I115" s="47"/>
      <c r="J115" s="47"/>
      <c r="K115" s="121"/>
      <c r="L115" s="121"/>
      <c r="M115" s="122"/>
      <c r="N115" s="47"/>
      <c r="O115" s="47"/>
    </row>
    <row r="116" spans="2:15" x14ac:dyDescent="0.15">
      <c r="B116" s="47"/>
      <c r="C116" s="47"/>
      <c r="D116" s="47"/>
      <c r="E116" s="47"/>
      <c r="F116" s="47"/>
      <c r="G116" s="47"/>
      <c r="H116" s="47"/>
      <c r="I116" s="47"/>
      <c r="J116" s="47"/>
      <c r="K116" s="121"/>
      <c r="L116" s="121"/>
      <c r="M116" s="122"/>
      <c r="N116" s="47"/>
      <c r="O116" s="47"/>
    </row>
    <row r="117" spans="2:15" x14ac:dyDescent="0.15">
      <c r="B117" s="47"/>
      <c r="C117" s="47"/>
      <c r="D117" s="47"/>
      <c r="E117" s="47"/>
      <c r="F117" s="47"/>
      <c r="G117" s="47"/>
      <c r="H117" s="47"/>
      <c r="I117" s="47"/>
      <c r="J117" s="47"/>
      <c r="K117" s="121"/>
      <c r="L117" s="121"/>
      <c r="M117" s="122"/>
      <c r="N117" s="47"/>
      <c r="O117" s="47"/>
    </row>
    <row r="118" spans="2:15" x14ac:dyDescent="0.15">
      <c r="B118" s="47"/>
      <c r="C118" s="47"/>
      <c r="D118" s="47"/>
      <c r="E118" s="47"/>
      <c r="F118" s="47"/>
      <c r="G118" s="47"/>
      <c r="H118" s="47"/>
      <c r="I118" s="120"/>
      <c r="J118" s="47"/>
      <c r="K118" s="121"/>
      <c r="L118" s="121"/>
      <c r="M118" s="122"/>
      <c r="N118" s="47"/>
      <c r="O118" s="47"/>
    </row>
    <row r="119" spans="2:15" x14ac:dyDescent="0.15">
      <c r="B119" s="40"/>
      <c r="C119" s="40"/>
      <c r="D119" s="40"/>
      <c r="E119" s="40"/>
      <c r="F119" s="40"/>
      <c r="G119" s="40"/>
      <c r="H119" s="40"/>
      <c r="I119" s="40"/>
      <c r="J119" s="40"/>
      <c r="K119" s="118"/>
      <c r="L119" s="118"/>
      <c r="M119" s="119"/>
      <c r="N119" s="40"/>
      <c r="O119" s="40"/>
    </row>
    <row r="120" spans="2:15" x14ac:dyDescent="0.15">
      <c r="B120" s="47"/>
      <c r="C120" s="47"/>
      <c r="D120" s="47"/>
      <c r="E120" s="47"/>
      <c r="F120" s="47"/>
      <c r="G120" s="47"/>
      <c r="H120" s="47"/>
      <c r="I120" s="47"/>
      <c r="J120" s="47"/>
      <c r="K120" s="121"/>
      <c r="L120" s="121"/>
      <c r="M120" s="122"/>
      <c r="N120" s="47"/>
      <c r="O120" s="47"/>
    </row>
    <row r="121" spans="2:15" x14ac:dyDescent="0.15">
      <c r="B121" s="47"/>
      <c r="C121" s="47"/>
      <c r="D121" s="47"/>
      <c r="E121" s="47"/>
      <c r="F121" s="47"/>
      <c r="G121" s="47"/>
      <c r="H121" s="47"/>
      <c r="I121" s="47"/>
      <c r="J121" s="47"/>
      <c r="K121" s="121"/>
      <c r="L121" s="121"/>
      <c r="M121" s="122"/>
      <c r="N121" s="47"/>
      <c r="O121" s="47"/>
    </row>
    <row r="122" spans="2:15" x14ac:dyDescent="0.15">
      <c r="B122" s="47"/>
      <c r="C122" s="47"/>
      <c r="D122" s="47"/>
      <c r="E122" s="47"/>
      <c r="F122" s="47"/>
      <c r="G122" s="47"/>
      <c r="H122" s="47"/>
      <c r="I122" s="47"/>
      <c r="J122" s="47"/>
      <c r="K122" s="121"/>
      <c r="L122" s="121"/>
      <c r="M122" s="122"/>
      <c r="N122" s="47"/>
      <c r="O122" s="47"/>
    </row>
    <row r="123" spans="2:15" x14ac:dyDescent="0.15">
      <c r="B123" s="47"/>
      <c r="C123" s="47"/>
      <c r="D123" s="47"/>
      <c r="E123" s="47"/>
      <c r="F123" s="47"/>
      <c r="G123" s="47"/>
      <c r="H123" s="47"/>
      <c r="I123" s="47"/>
      <c r="J123" s="47"/>
      <c r="K123" s="121"/>
      <c r="L123" s="121"/>
      <c r="M123" s="122"/>
      <c r="N123" s="47"/>
      <c r="O123" s="47"/>
    </row>
    <row r="124" spans="2:15" x14ac:dyDescent="0.15">
      <c r="B124" s="47"/>
      <c r="C124" s="47"/>
      <c r="D124" s="47"/>
      <c r="E124" s="47"/>
      <c r="F124" s="47"/>
      <c r="G124" s="47"/>
      <c r="H124" s="47"/>
      <c r="I124" s="47"/>
      <c r="J124" s="47"/>
      <c r="K124" s="121"/>
      <c r="L124" s="121"/>
      <c r="M124" s="122"/>
      <c r="N124" s="47"/>
      <c r="O124" s="47"/>
    </row>
    <row r="125" spans="2:15" x14ac:dyDescent="0.15">
      <c r="B125" s="47"/>
      <c r="C125" s="47"/>
      <c r="D125" s="47"/>
      <c r="E125" s="47"/>
      <c r="F125" s="47"/>
      <c r="G125" s="47"/>
      <c r="H125" s="47"/>
      <c r="I125" s="47"/>
      <c r="J125" s="47"/>
      <c r="K125" s="121"/>
      <c r="L125" s="121"/>
      <c r="M125" s="122"/>
      <c r="N125" s="47"/>
      <c r="O125" s="47"/>
    </row>
    <row r="126" spans="2:15" x14ac:dyDescent="0.15">
      <c r="B126" s="47"/>
      <c r="C126" s="47"/>
      <c r="D126" s="47"/>
      <c r="E126" s="47"/>
      <c r="F126" s="47"/>
      <c r="G126" s="47"/>
      <c r="H126" s="47"/>
      <c r="I126" s="47"/>
      <c r="J126" s="47"/>
      <c r="K126" s="121"/>
      <c r="L126" s="121"/>
      <c r="M126" s="122"/>
      <c r="N126" s="47"/>
      <c r="O126" s="47"/>
    </row>
    <row r="127" spans="2:15" x14ac:dyDescent="0.15">
      <c r="B127" s="47"/>
      <c r="C127" s="47"/>
      <c r="D127" s="47"/>
      <c r="E127" s="47"/>
      <c r="F127" s="47"/>
      <c r="G127" s="47"/>
      <c r="H127" s="47"/>
      <c r="I127" s="47"/>
      <c r="J127" s="47"/>
      <c r="K127" s="121"/>
      <c r="L127" s="121"/>
      <c r="M127" s="122"/>
      <c r="N127" s="47"/>
      <c r="O127" s="47"/>
    </row>
    <row r="128" spans="2:15" x14ac:dyDescent="0.15">
      <c r="B128" s="47"/>
      <c r="C128" s="47"/>
      <c r="D128" s="47"/>
      <c r="E128" s="47"/>
      <c r="F128" s="47"/>
      <c r="G128" s="47"/>
      <c r="H128" s="47"/>
      <c r="I128" s="47"/>
      <c r="J128" s="47"/>
      <c r="K128" s="121"/>
      <c r="L128" s="121"/>
      <c r="M128" s="122"/>
      <c r="N128" s="47"/>
      <c r="O128" s="47"/>
    </row>
    <row r="129" spans="2:15" x14ac:dyDescent="0.15">
      <c r="B129" s="47"/>
      <c r="C129" s="47"/>
      <c r="D129" s="47"/>
      <c r="E129" s="47"/>
      <c r="F129" s="47"/>
      <c r="G129" s="47"/>
      <c r="H129" s="47"/>
      <c r="I129" s="47"/>
      <c r="J129" s="47"/>
      <c r="K129" s="121"/>
      <c r="L129" s="121"/>
      <c r="M129" s="122"/>
      <c r="N129" s="47"/>
      <c r="O129" s="47"/>
    </row>
    <row r="130" spans="2:15" x14ac:dyDescent="0.15">
      <c r="B130" s="47"/>
      <c r="C130" s="47"/>
      <c r="D130" s="47"/>
      <c r="E130" s="47"/>
      <c r="F130" s="47"/>
      <c r="G130" s="47"/>
      <c r="H130" s="47"/>
      <c r="I130" s="47"/>
      <c r="J130" s="47"/>
      <c r="K130" s="121"/>
      <c r="L130" s="121"/>
      <c r="M130" s="122"/>
      <c r="N130" s="47"/>
      <c r="O130" s="47"/>
    </row>
    <row r="131" spans="2:15" x14ac:dyDescent="0.15">
      <c r="B131" s="47"/>
      <c r="C131" s="47"/>
      <c r="D131" s="47"/>
      <c r="E131" s="47"/>
      <c r="F131" s="47"/>
      <c r="G131" s="47"/>
      <c r="H131" s="47"/>
      <c r="I131" s="47"/>
      <c r="J131" s="47"/>
      <c r="K131" s="121"/>
      <c r="L131" s="121"/>
      <c r="M131" s="122"/>
      <c r="N131" s="47"/>
      <c r="O131" s="47"/>
    </row>
    <row r="132" spans="2:15" x14ac:dyDescent="0.15">
      <c r="B132" s="47"/>
      <c r="C132" s="47"/>
      <c r="D132" s="47"/>
      <c r="E132" s="47"/>
      <c r="F132" s="47"/>
      <c r="G132" s="47"/>
      <c r="H132" s="47"/>
      <c r="I132" s="47"/>
      <c r="J132" s="47"/>
      <c r="K132" s="121"/>
      <c r="L132" s="121"/>
      <c r="M132" s="122"/>
      <c r="N132" s="47"/>
      <c r="O132" s="47"/>
    </row>
    <row r="133" spans="2:15" x14ac:dyDescent="0.15">
      <c r="B133" s="47"/>
      <c r="C133" s="47"/>
      <c r="D133" s="47"/>
      <c r="E133" s="47"/>
      <c r="F133" s="47"/>
      <c r="G133" s="47"/>
      <c r="H133" s="47"/>
      <c r="I133" s="120"/>
      <c r="J133" s="47"/>
      <c r="K133" s="121"/>
      <c r="L133" s="121"/>
      <c r="M133" s="122"/>
      <c r="N133" s="47"/>
      <c r="O133" s="47"/>
    </row>
    <row r="134" spans="2:15" x14ac:dyDescent="0.15">
      <c r="B134" s="40"/>
      <c r="C134" s="40"/>
      <c r="D134" s="40"/>
      <c r="E134" s="40"/>
      <c r="F134" s="40"/>
      <c r="G134" s="40"/>
      <c r="H134" s="40"/>
      <c r="I134" s="40"/>
      <c r="J134" s="40"/>
      <c r="K134" s="118"/>
      <c r="L134" s="118"/>
      <c r="M134" s="119"/>
      <c r="N134" s="40"/>
      <c r="O134" s="40"/>
    </row>
    <row r="135" spans="2:15" x14ac:dyDescent="0.15">
      <c r="B135" s="47"/>
      <c r="C135" s="47"/>
      <c r="D135" s="47"/>
      <c r="E135" s="47"/>
      <c r="F135" s="47"/>
      <c r="G135" s="47"/>
      <c r="H135" s="47"/>
      <c r="I135" s="120"/>
      <c r="J135" s="47"/>
      <c r="K135" s="121"/>
      <c r="L135" s="121"/>
      <c r="M135" s="122"/>
      <c r="N135" s="47"/>
      <c r="O135" s="47"/>
    </row>
    <row r="136" spans="2:15" x14ac:dyDescent="0.15">
      <c r="B136" s="40"/>
      <c r="C136" s="40"/>
      <c r="D136" s="40"/>
      <c r="E136" s="40"/>
      <c r="F136" s="40"/>
      <c r="G136" s="40"/>
      <c r="H136" s="40"/>
      <c r="I136" s="40"/>
      <c r="J136" s="40"/>
      <c r="K136" s="118"/>
      <c r="L136" s="118"/>
      <c r="M136" s="119"/>
      <c r="N136" s="40"/>
      <c r="O136" s="40"/>
    </row>
    <row r="137" spans="2:15" x14ac:dyDescent="0.15">
      <c r="B137" s="47"/>
      <c r="C137" s="47"/>
      <c r="D137" s="47"/>
      <c r="E137" s="47"/>
      <c r="F137" s="47"/>
      <c r="G137" s="47"/>
      <c r="H137" s="47"/>
      <c r="I137" s="120"/>
      <c r="J137" s="47"/>
      <c r="K137" s="121"/>
      <c r="L137" s="121"/>
      <c r="M137" s="122"/>
      <c r="N137" s="47"/>
      <c r="O137" s="47"/>
    </row>
    <row r="138" spans="2:15" x14ac:dyDescent="0.15">
      <c r="B138" s="40"/>
      <c r="C138" s="40"/>
      <c r="D138" s="40"/>
      <c r="E138" s="40"/>
      <c r="F138" s="40"/>
      <c r="G138" s="40"/>
      <c r="H138" s="40"/>
      <c r="I138" s="40"/>
      <c r="J138" s="40"/>
      <c r="K138" s="118"/>
      <c r="L138" s="118"/>
      <c r="M138" s="119"/>
      <c r="N138" s="40"/>
      <c r="O138" s="40"/>
    </row>
    <row r="139" spans="2:15" x14ac:dyDescent="0.15">
      <c r="B139" s="47"/>
      <c r="C139" s="47"/>
      <c r="D139" s="47"/>
      <c r="E139" s="47"/>
      <c r="F139" s="47"/>
      <c r="G139" s="47"/>
      <c r="H139" s="47"/>
      <c r="I139" s="120"/>
      <c r="J139" s="47"/>
      <c r="K139" s="121"/>
      <c r="L139" s="121"/>
      <c r="M139" s="122"/>
      <c r="N139" s="47"/>
      <c r="O139" s="47"/>
    </row>
    <row r="140" spans="2:15" x14ac:dyDescent="0.15">
      <c r="B140" s="40"/>
      <c r="C140" s="40"/>
      <c r="D140" s="40"/>
      <c r="E140" s="40"/>
      <c r="F140" s="40"/>
      <c r="G140" s="40"/>
      <c r="H140" s="40"/>
      <c r="I140" s="40"/>
      <c r="J140" s="40"/>
      <c r="K140" s="118"/>
      <c r="L140" s="118"/>
      <c r="M140" s="119"/>
      <c r="N140" s="40"/>
      <c r="O140" s="40"/>
    </row>
    <row r="141" spans="2:15" x14ac:dyDescent="0.15">
      <c r="B141" s="47"/>
      <c r="C141" s="47"/>
      <c r="D141" s="47"/>
      <c r="E141" s="47"/>
      <c r="F141" s="47"/>
      <c r="G141" s="47"/>
      <c r="H141" s="47"/>
      <c r="I141" s="120"/>
      <c r="J141" s="47"/>
      <c r="K141" s="121"/>
      <c r="L141" s="121"/>
      <c r="M141" s="122"/>
      <c r="N141" s="47"/>
      <c r="O141" s="47"/>
    </row>
    <row r="142" spans="2:15" x14ac:dyDescent="0.15">
      <c r="B142" s="40"/>
      <c r="C142" s="40"/>
      <c r="D142" s="40"/>
      <c r="E142" s="40"/>
      <c r="F142" s="40"/>
      <c r="G142" s="40"/>
      <c r="H142" s="40"/>
      <c r="I142" s="40"/>
      <c r="J142" s="40"/>
      <c r="K142" s="118"/>
      <c r="L142" s="118"/>
      <c r="M142" s="119"/>
      <c r="N142" s="40"/>
      <c r="O142" s="40"/>
    </row>
    <row r="143" spans="2:15" x14ac:dyDescent="0.15">
      <c r="B143" s="47"/>
      <c r="C143" s="47"/>
      <c r="D143" s="47"/>
      <c r="E143" s="47"/>
      <c r="F143" s="47"/>
      <c r="G143" s="47"/>
      <c r="H143" s="47"/>
      <c r="I143" s="120"/>
      <c r="J143" s="47"/>
      <c r="K143" s="121"/>
      <c r="L143" s="121"/>
      <c r="M143" s="122"/>
      <c r="N143" s="47"/>
      <c r="O143" s="47"/>
    </row>
    <row r="144" spans="2:15" x14ac:dyDescent="0.15">
      <c r="B144" s="40"/>
      <c r="C144" s="40"/>
      <c r="D144" s="40"/>
      <c r="E144" s="40"/>
      <c r="F144" s="40"/>
      <c r="G144" s="40"/>
      <c r="H144" s="40"/>
      <c r="I144" s="40"/>
      <c r="J144" s="40"/>
      <c r="K144" s="118"/>
      <c r="L144" s="118"/>
      <c r="M144" s="119"/>
      <c r="N144" s="40"/>
      <c r="O144" s="40"/>
    </row>
    <row r="145" spans="2:15" x14ac:dyDescent="0.15">
      <c r="B145" s="47"/>
      <c r="C145" s="47"/>
      <c r="D145" s="47"/>
      <c r="E145" s="47"/>
      <c r="F145" s="47"/>
      <c r="G145" s="47"/>
      <c r="H145" s="47"/>
      <c r="I145" s="47"/>
      <c r="J145" s="47"/>
      <c r="K145" s="121"/>
      <c r="L145" s="121"/>
      <c r="M145" s="122"/>
      <c r="N145" s="47"/>
      <c r="O145" s="47"/>
    </row>
    <row r="146" spans="2:15" x14ac:dyDescent="0.15">
      <c r="B146" s="47"/>
      <c r="C146" s="47"/>
      <c r="D146" s="47"/>
      <c r="E146" s="47"/>
      <c r="F146" s="47"/>
      <c r="G146" s="47"/>
      <c r="H146" s="47"/>
      <c r="I146" s="47"/>
      <c r="J146" s="47"/>
      <c r="K146" s="121"/>
      <c r="L146" s="121"/>
      <c r="M146" s="122"/>
      <c r="N146" s="47"/>
      <c r="O146" s="47"/>
    </row>
    <row r="147" spans="2:15" x14ac:dyDescent="0.15">
      <c r="B147" s="47"/>
      <c r="C147" s="47"/>
      <c r="D147" s="47"/>
      <c r="E147" s="47"/>
      <c r="F147" s="47"/>
      <c r="G147" s="47"/>
      <c r="H147" s="47"/>
      <c r="I147" s="47"/>
      <c r="J147" s="47"/>
      <c r="K147" s="121"/>
      <c r="L147" s="121"/>
      <c r="M147" s="122"/>
      <c r="N147" s="47"/>
      <c r="O147" s="47"/>
    </row>
    <row r="148" spans="2:15" x14ac:dyDescent="0.15">
      <c r="B148" s="47"/>
      <c r="C148" s="47"/>
      <c r="D148" s="47"/>
      <c r="E148" s="47"/>
      <c r="F148" s="47"/>
      <c r="G148" s="47"/>
      <c r="H148" s="47"/>
      <c r="I148" s="47"/>
      <c r="J148" s="47"/>
      <c r="K148" s="121"/>
      <c r="L148" s="121"/>
      <c r="M148" s="122"/>
      <c r="N148" s="47"/>
      <c r="O148" s="47"/>
    </row>
    <row r="149" spans="2:15" x14ac:dyDescent="0.15">
      <c r="B149" s="47"/>
      <c r="C149" s="47"/>
      <c r="D149" s="47"/>
      <c r="E149" s="47"/>
      <c r="F149" s="47"/>
      <c r="G149" s="47"/>
      <c r="H149" s="47"/>
      <c r="I149" s="47"/>
      <c r="J149" s="47"/>
      <c r="K149" s="121"/>
      <c r="L149" s="121"/>
      <c r="M149" s="122"/>
      <c r="N149" s="47"/>
      <c r="O149" s="47"/>
    </row>
    <row r="150" spans="2:15" x14ac:dyDescent="0.15">
      <c r="B150" s="47"/>
      <c r="C150" s="47"/>
      <c r="D150" s="47"/>
      <c r="E150" s="47"/>
      <c r="F150" s="47"/>
      <c r="G150" s="47"/>
      <c r="H150" s="47"/>
      <c r="I150" s="47"/>
      <c r="J150" s="47"/>
      <c r="K150" s="121"/>
      <c r="L150" s="121"/>
      <c r="M150" s="122"/>
      <c r="N150" s="47"/>
      <c r="O150" s="47"/>
    </row>
    <row r="151" spans="2:15" x14ac:dyDescent="0.15">
      <c r="B151" s="47"/>
      <c r="C151" s="47"/>
      <c r="D151" s="47"/>
      <c r="E151" s="47"/>
      <c r="F151" s="47"/>
      <c r="G151" s="47"/>
      <c r="H151" s="47"/>
      <c r="I151" s="47"/>
      <c r="J151" s="47"/>
      <c r="K151" s="121"/>
      <c r="L151" s="121"/>
      <c r="M151" s="122"/>
      <c r="N151" s="47"/>
      <c r="O151" s="47"/>
    </row>
    <row r="152" spans="2:15" x14ac:dyDescent="0.15">
      <c r="B152" s="47"/>
      <c r="C152" s="47"/>
      <c r="D152" s="47"/>
      <c r="E152" s="47"/>
      <c r="F152" s="47"/>
      <c r="G152" s="47"/>
      <c r="H152" s="47"/>
      <c r="I152" s="47"/>
      <c r="J152" s="47"/>
      <c r="K152" s="121"/>
      <c r="L152" s="121"/>
      <c r="M152" s="122"/>
      <c r="N152" s="47"/>
      <c r="O152" s="47"/>
    </row>
    <row r="153" spans="2:15" x14ac:dyDescent="0.15">
      <c r="B153" s="47"/>
      <c r="C153" s="47"/>
      <c r="D153" s="47"/>
      <c r="E153" s="47"/>
      <c r="F153" s="47"/>
      <c r="G153" s="47"/>
      <c r="H153" s="47"/>
      <c r="I153" s="47"/>
      <c r="J153" s="47"/>
      <c r="K153" s="121"/>
      <c r="L153" s="121"/>
      <c r="M153" s="122"/>
      <c r="N153" s="47"/>
      <c r="O153" s="47"/>
    </row>
    <row r="154" spans="2:15" x14ac:dyDescent="0.15">
      <c r="B154" s="47"/>
      <c r="C154" s="47"/>
      <c r="D154" s="47"/>
      <c r="E154" s="47"/>
      <c r="F154" s="47"/>
      <c r="G154" s="47"/>
      <c r="H154" s="47"/>
      <c r="I154" s="47"/>
      <c r="J154" s="47"/>
      <c r="K154" s="121"/>
      <c r="L154" s="121"/>
      <c r="M154" s="122"/>
      <c r="N154" s="47"/>
      <c r="O154" s="47"/>
    </row>
    <row r="155" spans="2:15" x14ac:dyDescent="0.15">
      <c r="B155" s="47"/>
      <c r="C155" s="47"/>
      <c r="D155" s="47"/>
      <c r="E155" s="47"/>
      <c r="F155" s="47"/>
      <c r="G155" s="47"/>
      <c r="H155" s="47"/>
      <c r="I155" s="47"/>
      <c r="J155" s="47"/>
      <c r="K155" s="121"/>
      <c r="L155" s="121"/>
      <c r="M155" s="122"/>
      <c r="N155" s="47"/>
      <c r="O155" s="47"/>
    </row>
    <row r="156" spans="2:15" x14ac:dyDescent="0.15">
      <c r="B156" s="47"/>
      <c r="C156" s="47"/>
      <c r="D156" s="47"/>
      <c r="E156" s="47"/>
      <c r="F156" s="47"/>
      <c r="G156" s="47"/>
      <c r="H156" s="47"/>
      <c r="I156" s="120"/>
      <c r="J156" s="47"/>
      <c r="K156" s="121"/>
      <c r="L156" s="121"/>
      <c r="M156" s="122"/>
      <c r="N156" s="47"/>
      <c r="O156" s="47"/>
    </row>
    <row r="157" spans="2:15" x14ac:dyDescent="0.15">
      <c r="B157" s="40"/>
      <c r="C157" s="40"/>
      <c r="D157" s="40"/>
      <c r="E157" s="40"/>
      <c r="F157" s="40"/>
      <c r="G157" s="40"/>
      <c r="H157" s="40"/>
      <c r="I157" s="40"/>
      <c r="J157" s="40"/>
      <c r="K157" s="118"/>
      <c r="L157" s="118"/>
      <c r="M157" s="119"/>
      <c r="N157" s="40"/>
      <c r="O157" s="40"/>
    </row>
    <row r="158" spans="2:15" x14ac:dyDescent="0.15">
      <c r="B158" s="47"/>
      <c r="C158" s="47"/>
      <c r="D158" s="47"/>
      <c r="E158" s="47"/>
      <c r="F158" s="47"/>
      <c r="G158" s="47"/>
      <c r="H158" s="47"/>
      <c r="I158" s="47"/>
      <c r="J158" s="47"/>
      <c r="K158" s="121"/>
      <c r="L158" s="121"/>
      <c r="M158" s="122"/>
      <c r="N158" s="47"/>
      <c r="O158" s="47"/>
    </row>
    <row r="159" spans="2:15" x14ac:dyDescent="0.15">
      <c r="B159" s="47"/>
      <c r="C159" s="47"/>
      <c r="D159" s="47"/>
      <c r="E159" s="47"/>
      <c r="F159" s="47"/>
      <c r="G159" s="47"/>
      <c r="H159" s="47"/>
      <c r="I159" s="47"/>
      <c r="J159" s="47"/>
      <c r="K159" s="121"/>
      <c r="L159" s="121"/>
      <c r="M159" s="122"/>
      <c r="N159" s="47"/>
      <c r="O159" s="47"/>
    </row>
    <row r="160" spans="2:15" x14ac:dyDescent="0.15">
      <c r="B160" s="47"/>
      <c r="C160" s="47"/>
      <c r="D160" s="47"/>
      <c r="E160" s="47"/>
      <c r="F160" s="47"/>
      <c r="G160" s="47"/>
      <c r="H160" s="47"/>
      <c r="I160" s="47"/>
      <c r="J160" s="47"/>
      <c r="K160" s="121"/>
      <c r="L160" s="121"/>
      <c r="M160" s="122"/>
      <c r="N160" s="47"/>
      <c r="O160" s="47"/>
    </row>
    <row r="161" spans="2:15" x14ac:dyDescent="0.15">
      <c r="B161" s="47"/>
      <c r="C161" s="47"/>
      <c r="D161" s="47"/>
      <c r="E161" s="47"/>
      <c r="F161" s="47"/>
      <c r="G161" s="47"/>
      <c r="H161" s="47"/>
      <c r="I161" s="47"/>
      <c r="J161" s="47"/>
      <c r="K161" s="121"/>
      <c r="L161" s="121"/>
      <c r="M161" s="122"/>
      <c r="N161" s="47"/>
      <c r="O161" s="47"/>
    </row>
    <row r="162" spans="2:15" x14ac:dyDescent="0.15">
      <c r="B162" s="47"/>
      <c r="C162" s="47"/>
      <c r="D162" s="47"/>
      <c r="E162" s="47"/>
      <c r="F162" s="47"/>
      <c r="G162" s="47"/>
      <c r="H162" s="47"/>
      <c r="I162" s="47"/>
      <c r="J162" s="47"/>
      <c r="K162" s="121"/>
      <c r="L162" s="121"/>
      <c r="M162" s="122"/>
      <c r="N162" s="47"/>
      <c r="O162" s="47"/>
    </row>
    <row r="163" spans="2:15" x14ac:dyDescent="0.15">
      <c r="B163" s="47"/>
      <c r="C163" s="47"/>
      <c r="D163" s="47"/>
      <c r="E163" s="47"/>
      <c r="F163" s="47"/>
      <c r="G163" s="47"/>
      <c r="H163" s="47"/>
      <c r="I163" s="47"/>
      <c r="J163" s="47"/>
      <c r="K163" s="121"/>
      <c r="L163" s="121"/>
      <c r="M163" s="122"/>
      <c r="N163" s="47"/>
      <c r="O163" s="47"/>
    </row>
    <row r="164" spans="2:15" x14ac:dyDescent="0.15">
      <c r="B164" s="47"/>
      <c r="C164" s="47"/>
      <c r="D164" s="47"/>
      <c r="E164" s="47"/>
      <c r="F164" s="47"/>
      <c r="G164" s="47"/>
      <c r="H164" s="47"/>
      <c r="I164" s="47"/>
      <c r="J164" s="47"/>
      <c r="K164" s="121"/>
      <c r="L164" s="121"/>
      <c r="M164" s="122"/>
      <c r="N164" s="47"/>
      <c r="O164" s="47"/>
    </row>
    <row r="165" spans="2:15" x14ac:dyDescent="0.15">
      <c r="B165" s="47"/>
      <c r="C165" s="47"/>
      <c r="D165" s="47"/>
      <c r="E165" s="47"/>
      <c r="F165" s="47"/>
      <c r="G165" s="47"/>
      <c r="H165" s="47"/>
      <c r="I165" s="47"/>
      <c r="J165" s="47"/>
      <c r="K165" s="121"/>
      <c r="L165" s="121"/>
      <c r="M165" s="122"/>
      <c r="N165" s="47"/>
      <c r="O165" s="47"/>
    </row>
    <row r="166" spans="2:15" x14ac:dyDescent="0.15">
      <c r="B166" s="47"/>
      <c r="C166" s="47"/>
      <c r="D166" s="47"/>
      <c r="E166" s="47"/>
      <c r="F166" s="47"/>
      <c r="G166" s="47"/>
      <c r="H166" s="47"/>
      <c r="I166" s="47"/>
      <c r="J166" s="47"/>
      <c r="K166" s="121"/>
      <c r="L166" s="121"/>
      <c r="M166" s="122"/>
      <c r="N166" s="47"/>
      <c r="O166" s="47"/>
    </row>
    <row r="167" spans="2:15" x14ac:dyDescent="0.15">
      <c r="B167" s="47"/>
      <c r="C167" s="47"/>
      <c r="D167" s="47"/>
      <c r="E167" s="47"/>
      <c r="F167" s="47"/>
      <c r="G167" s="47"/>
      <c r="H167" s="47"/>
      <c r="I167" s="47"/>
      <c r="J167" s="47"/>
      <c r="K167" s="121"/>
      <c r="L167" s="121"/>
      <c r="M167" s="122"/>
      <c r="N167" s="47"/>
      <c r="O167" s="47"/>
    </row>
    <row r="168" spans="2:15" x14ac:dyDescent="0.15">
      <c r="B168" s="47"/>
      <c r="C168" s="47"/>
      <c r="D168" s="47"/>
      <c r="E168" s="47"/>
      <c r="F168" s="47"/>
      <c r="G168" s="47"/>
      <c r="H168" s="47"/>
      <c r="I168" s="47"/>
      <c r="J168" s="47"/>
      <c r="K168" s="121"/>
      <c r="L168" s="121"/>
      <c r="M168" s="122"/>
      <c r="N168" s="47"/>
      <c r="O168" s="47"/>
    </row>
    <row r="169" spans="2:15" x14ac:dyDescent="0.15">
      <c r="B169" s="47"/>
      <c r="C169" s="47"/>
      <c r="D169" s="47"/>
      <c r="E169" s="47"/>
      <c r="F169" s="47"/>
      <c r="G169" s="47"/>
      <c r="H169" s="47"/>
      <c r="I169" s="47"/>
      <c r="J169" s="47"/>
      <c r="K169" s="121"/>
      <c r="L169" s="121"/>
      <c r="M169" s="122"/>
      <c r="N169" s="47"/>
      <c r="O169" s="47"/>
    </row>
    <row r="170" spans="2:15" x14ac:dyDescent="0.15">
      <c r="B170" s="47"/>
      <c r="C170" s="47"/>
      <c r="D170" s="47"/>
      <c r="E170" s="47"/>
      <c r="F170" s="47"/>
      <c r="G170" s="47"/>
      <c r="H170" s="47"/>
      <c r="I170" s="47"/>
      <c r="J170" s="47"/>
      <c r="K170" s="121"/>
      <c r="L170" s="121"/>
      <c r="M170" s="122"/>
      <c r="N170" s="47"/>
      <c r="O170" s="47"/>
    </row>
    <row r="171" spans="2:15" x14ac:dyDescent="0.15">
      <c r="B171" s="47"/>
      <c r="C171" s="47"/>
      <c r="D171" s="47"/>
      <c r="E171" s="47"/>
      <c r="F171" s="47"/>
      <c r="G171" s="47"/>
      <c r="H171" s="47"/>
      <c r="I171" s="47"/>
      <c r="J171" s="47"/>
      <c r="K171" s="121"/>
      <c r="L171" s="121"/>
      <c r="M171" s="122"/>
      <c r="N171" s="47"/>
      <c r="O171" s="47"/>
    </row>
    <row r="172" spans="2:15" x14ac:dyDescent="0.15">
      <c r="B172" s="47"/>
      <c r="C172" s="47"/>
      <c r="D172" s="47"/>
      <c r="E172" s="47"/>
      <c r="F172" s="47"/>
      <c r="G172" s="47"/>
      <c r="H172" s="47"/>
      <c r="I172" s="47"/>
      <c r="J172" s="47"/>
      <c r="K172" s="121"/>
      <c r="L172" s="121"/>
      <c r="M172" s="122"/>
      <c r="N172" s="47"/>
      <c r="O172" s="47"/>
    </row>
    <row r="173" spans="2:15" x14ac:dyDescent="0.15">
      <c r="B173" s="47"/>
      <c r="C173" s="47"/>
      <c r="D173" s="47"/>
      <c r="E173" s="47"/>
      <c r="F173" s="47"/>
      <c r="G173" s="47"/>
      <c r="H173" s="47"/>
      <c r="I173" s="47"/>
      <c r="J173" s="47"/>
      <c r="K173" s="121"/>
      <c r="L173" s="121"/>
      <c r="M173" s="122"/>
      <c r="N173" s="47"/>
      <c r="O173" s="47"/>
    </row>
    <row r="174" spans="2:15" x14ac:dyDescent="0.15">
      <c r="B174" s="47"/>
      <c r="C174" s="47"/>
      <c r="D174" s="47"/>
      <c r="E174" s="47"/>
      <c r="F174" s="47"/>
      <c r="G174" s="47"/>
      <c r="H174" s="47"/>
      <c r="I174" s="47"/>
      <c r="J174" s="47"/>
      <c r="K174" s="121"/>
      <c r="L174" s="121"/>
      <c r="M174" s="122"/>
      <c r="N174" s="47"/>
      <c r="O174" s="47"/>
    </row>
    <row r="175" spans="2:15" x14ac:dyDescent="0.15">
      <c r="B175" s="47"/>
      <c r="C175" s="47"/>
      <c r="D175" s="47"/>
      <c r="E175" s="47"/>
      <c r="F175" s="47"/>
      <c r="G175" s="47"/>
      <c r="H175" s="47"/>
      <c r="I175" s="47"/>
      <c r="J175" s="47"/>
      <c r="K175" s="121"/>
      <c r="L175" s="121"/>
      <c r="M175" s="122"/>
      <c r="N175" s="47"/>
      <c r="O175" s="47"/>
    </row>
    <row r="176" spans="2:15" x14ac:dyDescent="0.15">
      <c r="B176" s="47"/>
      <c r="C176" s="47"/>
      <c r="D176" s="47"/>
      <c r="E176" s="47"/>
      <c r="F176" s="47"/>
      <c r="G176" s="47"/>
      <c r="H176" s="47"/>
      <c r="I176" s="47"/>
      <c r="J176" s="47"/>
      <c r="K176" s="121"/>
      <c r="L176" s="121"/>
      <c r="M176" s="122"/>
      <c r="N176" s="47"/>
      <c r="O176" s="47"/>
    </row>
    <row r="177" spans="2:15" x14ac:dyDescent="0.15">
      <c r="B177" s="47"/>
      <c r="C177" s="47"/>
      <c r="D177" s="47"/>
      <c r="E177" s="47"/>
      <c r="F177" s="47"/>
      <c r="G177" s="47"/>
      <c r="H177" s="47"/>
      <c r="I177" s="47"/>
      <c r="J177" s="47"/>
      <c r="K177" s="121"/>
      <c r="L177" s="121"/>
      <c r="M177" s="122"/>
      <c r="N177" s="47"/>
      <c r="O177" s="47"/>
    </row>
    <row r="178" spans="2:15" x14ac:dyDescent="0.15">
      <c r="B178" s="47"/>
      <c r="C178" s="47"/>
      <c r="D178" s="47"/>
      <c r="E178" s="47"/>
      <c r="F178" s="47"/>
      <c r="G178" s="47"/>
      <c r="H178" s="47"/>
      <c r="I178" s="47"/>
      <c r="J178" s="47"/>
      <c r="K178" s="121"/>
      <c r="L178" s="121"/>
      <c r="M178" s="122"/>
      <c r="N178" s="47"/>
      <c r="O178" s="47"/>
    </row>
    <row r="179" spans="2:15" x14ac:dyDescent="0.15">
      <c r="B179" s="47"/>
      <c r="C179" s="47"/>
      <c r="D179" s="47"/>
      <c r="E179" s="47"/>
      <c r="F179" s="47"/>
      <c r="G179" s="47"/>
      <c r="H179" s="47"/>
      <c r="I179" s="47"/>
      <c r="J179" s="47"/>
      <c r="K179" s="121"/>
      <c r="L179" s="121"/>
      <c r="M179" s="122"/>
      <c r="N179" s="47"/>
      <c r="O179" s="47"/>
    </row>
    <row r="180" spans="2:15" x14ac:dyDescent="0.15">
      <c r="B180" s="47"/>
      <c r="C180" s="47"/>
      <c r="D180" s="47"/>
      <c r="E180" s="47"/>
      <c r="F180" s="47"/>
      <c r="G180" s="47"/>
      <c r="H180" s="47"/>
      <c r="I180" s="47"/>
      <c r="J180" s="47"/>
      <c r="K180" s="121"/>
      <c r="L180" s="121"/>
      <c r="M180" s="122"/>
      <c r="N180" s="47"/>
      <c r="O180" s="47"/>
    </row>
    <row r="181" spans="2:15" x14ac:dyDescent="0.15">
      <c r="B181" s="47"/>
      <c r="C181" s="47"/>
      <c r="D181" s="47"/>
      <c r="E181" s="47"/>
      <c r="F181" s="47"/>
      <c r="G181" s="47"/>
      <c r="H181" s="47"/>
      <c r="I181" s="47"/>
      <c r="J181" s="47"/>
      <c r="K181" s="121"/>
      <c r="L181" s="121"/>
      <c r="M181" s="122"/>
      <c r="N181" s="47"/>
      <c r="O181" s="47"/>
    </row>
    <row r="182" spans="2:15" x14ac:dyDescent="0.15">
      <c r="B182" s="47"/>
      <c r="C182" s="47"/>
      <c r="D182" s="47"/>
      <c r="E182" s="47"/>
      <c r="F182" s="47"/>
      <c r="G182" s="47"/>
      <c r="H182" s="47"/>
      <c r="I182" s="47"/>
      <c r="J182" s="47"/>
      <c r="K182" s="121"/>
      <c r="L182" s="121"/>
      <c r="M182" s="122"/>
      <c r="N182" s="47"/>
      <c r="O182" s="47"/>
    </row>
    <row r="183" spans="2:15" x14ac:dyDescent="0.15">
      <c r="B183" s="47"/>
      <c r="C183" s="47"/>
      <c r="D183" s="47"/>
      <c r="E183" s="47"/>
      <c r="F183" s="47"/>
      <c r="G183" s="47"/>
      <c r="H183" s="47"/>
      <c r="I183" s="47"/>
      <c r="J183" s="47"/>
      <c r="K183" s="121"/>
      <c r="L183" s="121"/>
      <c r="M183" s="122"/>
      <c r="N183" s="47"/>
      <c r="O183" s="47"/>
    </row>
    <row r="184" spans="2:15" x14ac:dyDescent="0.15">
      <c r="B184" s="47"/>
      <c r="C184" s="47"/>
      <c r="D184" s="47"/>
      <c r="E184" s="47"/>
      <c r="F184" s="47"/>
      <c r="G184" s="47"/>
      <c r="H184" s="47"/>
      <c r="I184" s="47"/>
      <c r="J184" s="47"/>
      <c r="K184" s="121"/>
      <c r="L184" s="121"/>
      <c r="M184" s="122"/>
      <c r="N184" s="47"/>
      <c r="O184" s="47"/>
    </row>
    <row r="185" spans="2:15" x14ac:dyDescent="0.15">
      <c r="B185" s="47"/>
      <c r="C185" s="47"/>
      <c r="D185" s="47"/>
      <c r="E185" s="47"/>
      <c r="F185" s="47"/>
      <c r="G185" s="47"/>
      <c r="H185" s="47"/>
      <c r="I185" s="47"/>
      <c r="J185" s="47"/>
      <c r="K185" s="121"/>
      <c r="L185" s="121"/>
      <c r="M185" s="122"/>
      <c r="N185" s="47"/>
      <c r="O185" s="47"/>
    </row>
    <row r="186" spans="2:15" x14ac:dyDescent="0.15">
      <c r="B186" s="47"/>
      <c r="C186" s="47"/>
      <c r="D186" s="47"/>
      <c r="E186" s="47"/>
      <c r="F186" s="47"/>
      <c r="G186" s="47"/>
      <c r="H186" s="47"/>
      <c r="I186" s="47"/>
      <c r="J186" s="47"/>
      <c r="K186" s="121"/>
      <c r="L186" s="121"/>
      <c r="M186" s="122"/>
      <c r="N186" s="47"/>
      <c r="O186" s="47"/>
    </row>
    <row r="187" spans="2:15" x14ac:dyDescent="0.15">
      <c r="B187" s="47"/>
      <c r="C187" s="47"/>
      <c r="D187" s="47"/>
      <c r="E187" s="47"/>
      <c r="F187" s="47"/>
      <c r="G187" s="47"/>
      <c r="H187" s="47"/>
      <c r="I187" s="120"/>
      <c r="J187" s="47"/>
      <c r="K187" s="121"/>
      <c r="L187" s="121"/>
      <c r="M187" s="122"/>
      <c r="N187" s="47"/>
      <c r="O187" s="47"/>
    </row>
    <row r="188" spans="2:15" x14ac:dyDescent="0.15">
      <c r="B188" s="40"/>
      <c r="C188" s="40"/>
      <c r="D188" s="40"/>
      <c r="E188" s="40"/>
      <c r="F188" s="40"/>
      <c r="G188" s="40"/>
      <c r="H188" s="40"/>
      <c r="I188" s="40"/>
      <c r="J188" s="40"/>
      <c r="K188" s="118"/>
      <c r="L188" s="118"/>
      <c r="M188" s="119"/>
      <c r="N188" s="40"/>
      <c r="O188" s="40"/>
    </row>
    <row r="189" spans="2:15" x14ac:dyDescent="0.15">
      <c r="B189" s="47"/>
      <c r="C189" s="47"/>
      <c r="D189" s="47"/>
      <c r="E189" s="47"/>
      <c r="F189" s="47"/>
      <c r="G189" s="47"/>
      <c r="H189" s="47"/>
      <c r="I189" s="120"/>
      <c r="J189" s="47"/>
      <c r="K189" s="121"/>
      <c r="L189" s="121"/>
      <c r="M189" s="122"/>
      <c r="N189" s="47"/>
      <c r="O189" s="47"/>
    </row>
    <row r="190" spans="2:15" x14ac:dyDescent="0.15">
      <c r="B190" s="40"/>
      <c r="C190" s="40"/>
      <c r="D190" s="40"/>
      <c r="E190" s="40"/>
      <c r="F190" s="40"/>
      <c r="G190" s="40"/>
      <c r="H190" s="40"/>
      <c r="I190" s="40"/>
      <c r="J190" s="40"/>
      <c r="K190" s="118"/>
      <c r="L190" s="118"/>
      <c r="M190" s="119"/>
      <c r="N190" s="40"/>
      <c r="O190" s="40"/>
    </row>
    <row r="191" spans="2:15" x14ac:dyDescent="0.15">
      <c r="B191" s="47"/>
      <c r="C191" s="47"/>
      <c r="D191" s="47"/>
      <c r="E191" s="47"/>
      <c r="F191" s="47"/>
      <c r="G191" s="47"/>
      <c r="H191" s="47"/>
      <c r="I191" s="47"/>
      <c r="J191" s="47"/>
      <c r="K191" s="121"/>
      <c r="L191" s="121"/>
      <c r="M191" s="122"/>
      <c r="N191" s="47"/>
      <c r="O191" s="47"/>
    </row>
    <row r="192" spans="2:15" x14ac:dyDescent="0.15">
      <c r="B192" s="47"/>
      <c r="C192" s="47"/>
      <c r="D192" s="47"/>
      <c r="E192" s="47"/>
      <c r="F192" s="47"/>
      <c r="G192" s="47"/>
      <c r="H192" s="47"/>
      <c r="I192" s="47"/>
      <c r="J192" s="47"/>
      <c r="K192" s="121"/>
      <c r="L192" s="121"/>
      <c r="M192" s="122"/>
      <c r="N192" s="47"/>
      <c r="O192" s="47"/>
    </row>
    <row r="193" spans="2:15" x14ac:dyDescent="0.15">
      <c r="B193" s="47"/>
      <c r="C193" s="47"/>
      <c r="D193" s="47"/>
      <c r="E193" s="47"/>
      <c r="F193" s="47"/>
      <c r="G193" s="47"/>
      <c r="H193" s="47"/>
      <c r="I193" s="47"/>
      <c r="J193" s="47"/>
      <c r="K193" s="121"/>
      <c r="L193" s="121"/>
      <c r="M193" s="122"/>
      <c r="N193" s="47"/>
      <c r="O193" s="47"/>
    </row>
    <row r="194" spans="2:15" x14ac:dyDescent="0.15">
      <c r="B194" s="47"/>
      <c r="C194" s="47"/>
      <c r="D194" s="47"/>
      <c r="E194" s="47"/>
      <c r="F194" s="47"/>
      <c r="G194" s="47"/>
      <c r="H194" s="47"/>
      <c r="I194" s="47"/>
      <c r="J194" s="47"/>
      <c r="K194" s="121"/>
      <c r="L194" s="121"/>
      <c r="M194" s="122"/>
      <c r="N194" s="47"/>
      <c r="O194" s="47"/>
    </row>
    <row r="195" spans="2:15" x14ac:dyDescent="0.15">
      <c r="B195" s="47"/>
      <c r="C195" s="47"/>
      <c r="D195" s="47"/>
      <c r="E195" s="47"/>
      <c r="F195" s="47"/>
      <c r="G195" s="47"/>
      <c r="H195" s="47"/>
      <c r="I195" s="47"/>
      <c r="J195" s="47"/>
      <c r="K195" s="121"/>
      <c r="L195" s="121"/>
      <c r="M195" s="122"/>
      <c r="N195" s="47"/>
      <c r="O195" s="47"/>
    </row>
    <row r="196" spans="2:15" x14ac:dyDescent="0.15">
      <c r="B196" s="47"/>
      <c r="C196" s="47"/>
      <c r="D196" s="47"/>
      <c r="E196" s="47"/>
      <c r="F196" s="47"/>
      <c r="G196" s="47"/>
      <c r="H196" s="47"/>
      <c r="I196" s="47"/>
      <c r="J196" s="47"/>
      <c r="K196" s="121"/>
      <c r="L196" s="121"/>
      <c r="M196" s="122"/>
      <c r="N196" s="47"/>
      <c r="O196" s="47"/>
    </row>
    <row r="197" spans="2:15" x14ac:dyDescent="0.15">
      <c r="B197" s="47"/>
      <c r="C197" s="47"/>
      <c r="D197" s="47"/>
      <c r="E197" s="47"/>
      <c r="F197" s="47"/>
      <c r="G197" s="47"/>
      <c r="H197" s="47"/>
      <c r="I197" s="47"/>
      <c r="J197" s="47"/>
      <c r="K197" s="121"/>
      <c r="L197" s="121"/>
      <c r="M197" s="122"/>
      <c r="N197" s="47"/>
      <c r="O197" s="47"/>
    </row>
    <row r="198" spans="2:15" x14ac:dyDescent="0.15">
      <c r="B198" s="47"/>
      <c r="C198" s="47"/>
      <c r="D198" s="47"/>
      <c r="E198" s="47"/>
      <c r="F198" s="47"/>
      <c r="G198" s="47"/>
      <c r="H198" s="47"/>
      <c r="I198" s="47"/>
      <c r="J198" s="47"/>
      <c r="K198" s="121"/>
      <c r="L198" s="121"/>
      <c r="M198" s="122"/>
      <c r="N198" s="47"/>
      <c r="O198" s="47"/>
    </row>
    <row r="199" spans="2:15" x14ac:dyDescent="0.15">
      <c r="B199" s="47"/>
      <c r="C199" s="47"/>
      <c r="D199" s="47"/>
      <c r="E199" s="47"/>
      <c r="F199" s="47"/>
      <c r="G199" s="47"/>
      <c r="H199" s="47"/>
      <c r="I199" s="47"/>
      <c r="J199" s="47"/>
      <c r="K199" s="121"/>
      <c r="L199" s="121"/>
      <c r="M199" s="122"/>
      <c r="N199" s="47"/>
      <c r="O199" s="47"/>
    </row>
    <row r="200" spans="2:15" x14ac:dyDescent="0.15">
      <c r="B200" s="47"/>
      <c r="C200" s="47"/>
      <c r="D200" s="47"/>
      <c r="E200" s="47"/>
      <c r="F200" s="47"/>
      <c r="G200" s="47"/>
      <c r="H200" s="47"/>
      <c r="I200" s="47"/>
      <c r="J200" s="47"/>
      <c r="K200" s="121"/>
      <c r="L200" s="121"/>
      <c r="M200" s="122"/>
      <c r="N200" s="47"/>
      <c r="O200" s="47"/>
    </row>
    <row r="201" spans="2:15" x14ac:dyDescent="0.15">
      <c r="B201" s="47"/>
      <c r="C201" s="47"/>
      <c r="D201" s="47"/>
      <c r="E201" s="47"/>
      <c r="F201" s="47"/>
      <c r="G201" s="47"/>
      <c r="H201" s="47"/>
      <c r="I201" s="47"/>
      <c r="J201" s="47"/>
      <c r="K201" s="121"/>
      <c r="L201" s="121"/>
      <c r="M201" s="122"/>
      <c r="N201" s="47"/>
      <c r="O201" s="47"/>
    </row>
    <row r="202" spans="2:15" x14ac:dyDescent="0.15">
      <c r="B202" s="47"/>
      <c r="C202" s="47"/>
      <c r="D202" s="47"/>
      <c r="E202" s="47"/>
      <c r="F202" s="47"/>
      <c r="G202" s="47"/>
      <c r="H202" s="47"/>
      <c r="I202" s="47"/>
      <c r="J202" s="47"/>
      <c r="K202" s="121"/>
      <c r="L202" s="121"/>
      <c r="M202" s="122"/>
      <c r="N202" s="47"/>
      <c r="O202" s="47"/>
    </row>
    <row r="203" spans="2:15" x14ac:dyDescent="0.15">
      <c r="B203" s="47"/>
      <c r="C203" s="47"/>
      <c r="D203" s="47"/>
      <c r="E203" s="47"/>
      <c r="F203" s="47"/>
      <c r="G203" s="47"/>
      <c r="H203" s="47"/>
      <c r="I203" s="47"/>
      <c r="J203" s="47"/>
      <c r="K203" s="121"/>
      <c r="L203" s="121"/>
      <c r="M203" s="122"/>
      <c r="N203" s="47"/>
      <c r="O203" s="47"/>
    </row>
    <row r="204" spans="2:15" x14ac:dyDescent="0.15">
      <c r="B204" s="47"/>
      <c r="C204" s="47"/>
      <c r="D204" s="47"/>
      <c r="E204" s="47"/>
      <c r="F204" s="47"/>
      <c r="G204" s="47"/>
      <c r="H204" s="47"/>
      <c r="I204" s="120"/>
      <c r="J204" s="47"/>
      <c r="K204" s="121"/>
      <c r="L204" s="121"/>
      <c r="M204" s="122"/>
      <c r="N204" s="47"/>
      <c r="O204" s="47"/>
    </row>
    <row r="205" spans="2:15" x14ac:dyDescent="0.15">
      <c r="B205" s="40"/>
      <c r="C205" s="40"/>
      <c r="D205" s="40"/>
      <c r="E205" s="40"/>
      <c r="F205" s="40"/>
      <c r="G205" s="40"/>
      <c r="H205" s="40"/>
      <c r="I205" s="40"/>
      <c r="J205" s="40"/>
      <c r="K205" s="118"/>
      <c r="L205" s="118"/>
      <c r="M205" s="119"/>
      <c r="N205" s="40"/>
      <c r="O205" s="40"/>
    </row>
    <row r="206" spans="2:15" x14ac:dyDescent="0.15">
      <c r="B206" s="47"/>
      <c r="C206" s="47"/>
      <c r="D206" s="47"/>
      <c r="E206" s="47"/>
      <c r="F206" s="47"/>
      <c r="G206" s="47"/>
      <c r="H206" s="47"/>
      <c r="I206" s="47"/>
      <c r="J206" s="47"/>
      <c r="K206" s="121"/>
      <c r="L206" s="121"/>
      <c r="M206" s="122"/>
      <c r="N206" s="47"/>
      <c r="O206" s="47"/>
    </row>
    <row r="207" spans="2:15" x14ac:dyDescent="0.15">
      <c r="B207" s="47"/>
      <c r="C207" s="47"/>
      <c r="D207" s="47"/>
      <c r="E207" s="47"/>
      <c r="F207" s="47"/>
      <c r="G207" s="47"/>
      <c r="H207" s="47"/>
      <c r="I207" s="47"/>
      <c r="J207" s="47"/>
      <c r="K207" s="121"/>
      <c r="L207" s="121"/>
      <c r="M207" s="122"/>
      <c r="N207" s="47"/>
      <c r="O207" s="47"/>
    </row>
    <row r="208" spans="2:15" x14ac:dyDescent="0.15">
      <c r="B208" s="47"/>
      <c r="C208" s="47"/>
      <c r="D208" s="47"/>
      <c r="E208" s="47"/>
      <c r="F208" s="47"/>
      <c r="G208" s="47"/>
      <c r="H208" s="47"/>
      <c r="I208" s="47"/>
      <c r="J208" s="47"/>
      <c r="K208" s="121"/>
      <c r="L208" s="121"/>
      <c r="M208" s="122"/>
      <c r="N208" s="47"/>
      <c r="O208" s="47"/>
    </row>
    <row r="209" spans="2:15" x14ac:dyDescent="0.15">
      <c r="B209" s="47"/>
      <c r="C209" s="47"/>
      <c r="D209" s="47"/>
      <c r="E209" s="47"/>
      <c r="F209" s="47"/>
      <c r="G209" s="47"/>
      <c r="H209" s="47"/>
      <c r="I209" s="47"/>
      <c r="J209" s="47"/>
      <c r="K209" s="121"/>
      <c r="L209" s="121"/>
      <c r="M209" s="122"/>
      <c r="N209" s="47"/>
      <c r="O209" s="47"/>
    </row>
    <row r="210" spans="2:15" x14ac:dyDescent="0.15">
      <c r="B210" s="47"/>
      <c r="C210" s="47"/>
      <c r="D210" s="47"/>
      <c r="E210" s="47"/>
      <c r="F210" s="47"/>
      <c r="G210" s="47"/>
      <c r="H210" s="47"/>
      <c r="I210" s="47"/>
      <c r="J210" s="47"/>
      <c r="K210" s="121"/>
      <c r="L210" s="121"/>
      <c r="M210" s="122"/>
      <c r="N210" s="47"/>
      <c r="O210" s="47"/>
    </row>
    <row r="211" spans="2:15" x14ac:dyDescent="0.15">
      <c r="B211" s="47"/>
      <c r="C211" s="47"/>
      <c r="D211" s="47"/>
      <c r="E211" s="47"/>
      <c r="F211" s="47"/>
      <c r="G211" s="47"/>
      <c r="H211" s="47"/>
      <c r="I211" s="120"/>
      <c r="J211" s="47"/>
      <c r="K211" s="121"/>
      <c r="L211" s="121"/>
      <c r="M211" s="122"/>
      <c r="N211" s="47"/>
      <c r="O211" s="47"/>
    </row>
    <row r="212" spans="2:15" x14ac:dyDescent="0.15">
      <c r="B212" s="40"/>
      <c r="C212" s="40"/>
      <c r="D212" s="40"/>
      <c r="E212" s="40"/>
      <c r="F212" s="40"/>
      <c r="G212" s="40"/>
      <c r="H212" s="40"/>
      <c r="I212" s="40"/>
      <c r="J212" s="40"/>
      <c r="K212" s="118"/>
      <c r="L212" s="118"/>
      <c r="M212" s="119"/>
      <c r="N212" s="40"/>
      <c r="O212" s="40"/>
    </row>
    <row r="213" spans="2:15" x14ac:dyDescent="0.15">
      <c r="B213" s="47"/>
      <c r="C213" s="47"/>
      <c r="D213" s="47"/>
      <c r="E213" s="47"/>
      <c r="F213" s="47"/>
      <c r="G213" s="47"/>
      <c r="H213" s="47"/>
      <c r="I213" s="120"/>
      <c r="J213" s="47"/>
      <c r="K213" s="121"/>
      <c r="L213" s="121"/>
      <c r="M213" s="122"/>
      <c r="N213" s="47"/>
      <c r="O213" s="47"/>
    </row>
    <row r="214" spans="2:15" x14ac:dyDescent="0.15">
      <c r="B214" s="40"/>
      <c r="C214" s="40"/>
      <c r="D214" s="40"/>
      <c r="E214" s="40"/>
      <c r="F214" s="40"/>
      <c r="G214" s="40"/>
      <c r="H214" s="40"/>
      <c r="I214" s="40"/>
      <c r="J214" s="40"/>
      <c r="K214" s="118"/>
      <c r="L214" s="118"/>
      <c r="M214" s="119"/>
      <c r="N214" s="40"/>
      <c r="O214" s="40"/>
    </row>
    <row r="215" spans="2:15" x14ac:dyDescent="0.15">
      <c r="B215" s="47"/>
      <c r="C215" s="47"/>
      <c r="D215" s="47"/>
      <c r="E215" s="47"/>
      <c r="F215" s="47"/>
      <c r="G215" s="47"/>
      <c r="H215" s="47"/>
      <c r="I215" s="47"/>
      <c r="J215" s="47"/>
      <c r="K215" s="121"/>
      <c r="L215" s="121"/>
      <c r="M215" s="122"/>
      <c r="N215" s="47"/>
      <c r="O215" s="47"/>
    </row>
    <row r="216" spans="2:15" x14ac:dyDescent="0.15">
      <c r="B216" s="47"/>
      <c r="C216" s="47"/>
      <c r="D216" s="47"/>
      <c r="E216" s="47"/>
      <c r="F216" s="47"/>
      <c r="G216" s="47"/>
      <c r="H216" s="47"/>
      <c r="I216" s="47"/>
      <c r="J216" s="47"/>
      <c r="K216" s="121"/>
      <c r="L216" s="121"/>
      <c r="M216" s="122"/>
      <c r="N216" s="47"/>
      <c r="O216" s="47"/>
    </row>
    <row r="217" spans="2:15" x14ac:dyDescent="0.15">
      <c r="B217" s="47"/>
      <c r="C217" s="47"/>
      <c r="D217" s="47"/>
      <c r="E217" s="47"/>
      <c r="F217" s="47"/>
      <c r="G217" s="47"/>
      <c r="H217" s="47"/>
      <c r="I217" s="47"/>
      <c r="J217" s="47"/>
      <c r="K217" s="121"/>
      <c r="L217" s="121"/>
      <c r="M217" s="122"/>
      <c r="N217" s="47"/>
      <c r="O217" s="47"/>
    </row>
    <row r="218" spans="2:15" x14ac:dyDescent="0.15">
      <c r="B218" s="47"/>
      <c r="C218" s="47"/>
      <c r="D218" s="47"/>
      <c r="E218" s="47"/>
      <c r="F218" s="47"/>
      <c r="G218" s="47"/>
      <c r="H218" s="47"/>
      <c r="I218" s="47"/>
      <c r="J218" s="47"/>
      <c r="K218" s="121"/>
      <c r="L218" s="121"/>
      <c r="M218" s="122"/>
      <c r="N218" s="47"/>
      <c r="O218" s="47"/>
    </row>
    <row r="219" spans="2:15" x14ac:dyDescent="0.15">
      <c r="B219" s="47"/>
      <c r="C219" s="47"/>
      <c r="D219" s="47"/>
      <c r="E219" s="47"/>
      <c r="F219" s="47"/>
      <c r="G219" s="47"/>
      <c r="H219" s="47"/>
      <c r="I219" s="47"/>
      <c r="J219" s="47"/>
      <c r="K219" s="121"/>
      <c r="L219" s="121"/>
      <c r="M219" s="122"/>
      <c r="N219" s="47"/>
      <c r="O219" s="47"/>
    </row>
    <row r="220" spans="2:15" x14ac:dyDescent="0.15">
      <c r="B220" s="47"/>
      <c r="C220" s="47"/>
      <c r="D220" s="47"/>
      <c r="E220" s="47"/>
      <c r="F220" s="47"/>
      <c r="G220" s="47"/>
      <c r="H220" s="47"/>
      <c r="I220" s="47"/>
      <c r="J220" s="47"/>
      <c r="K220" s="121"/>
      <c r="L220" s="121"/>
      <c r="M220" s="122"/>
      <c r="N220" s="47"/>
      <c r="O220" s="47"/>
    </row>
    <row r="221" spans="2:15" x14ac:dyDescent="0.15">
      <c r="B221" s="47"/>
      <c r="C221" s="47"/>
      <c r="D221" s="47"/>
      <c r="E221" s="47"/>
      <c r="F221" s="47"/>
      <c r="G221" s="47"/>
      <c r="H221" s="47"/>
      <c r="I221" s="47"/>
      <c r="J221" s="47"/>
      <c r="K221" s="121"/>
      <c r="L221" s="121"/>
      <c r="M221" s="122"/>
      <c r="N221" s="47"/>
      <c r="O221" s="47"/>
    </row>
    <row r="222" spans="2:15" x14ac:dyDescent="0.15">
      <c r="B222" s="47"/>
      <c r="C222" s="47"/>
      <c r="D222" s="47"/>
      <c r="E222" s="47"/>
      <c r="F222" s="47"/>
      <c r="G222" s="47"/>
      <c r="H222" s="47"/>
      <c r="I222" s="47"/>
      <c r="J222" s="47"/>
      <c r="K222" s="121"/>
      <c r="L222" s="121"/>
      <c r="M222" s="122"/>
      <c r="N222" s="47"/>
      <c r="O222" s="47"/>
    </row>
    <row r="223" spans="2:15" x14ac:dyDescent="0.15">
      <c r="B223" s="47"/>
      <c r="C223" s="47"/>
      <c r="D223" s="47"/>
      <c r="E223" s="47"/>
      <c r="F223" s="47"/>
      <c r="G223" s="47"/>
      <c r="H223" s="47"/>
      <c r="I223" s="47"/>
      <c r="J223" s="47"/>
      <c r="K223" s="121"/>
      <c r="L223" s="121"/>
      <c r="M223" s="122"/>
      <c r="N223" s="47"/>
      <c r="O223" s="47"/>
    </row>
    <row r="224" spans="2:15" x14ac:dyDescent="0.15">
      <c r="B224" s="47"/>
      <c r="C224" s="47"/>
      <c r="D224" s="47"/>
      <c r="E224" s="47"/>
      <c r="F224" s="47"/>
      <c r="G224" s="47"/>
      <c r="H224" s="47"/>
      <c r="I224" s="47"/>
      <c r="J224" s="47"/>
      <c r="K224" s="121"/>
      <c r="L224" s="121"/>
      <c r="M224" s="122"/>
      <c r="N224" s="47"/>
      <c r="O224" s="47"/>
    </row>
    <row r="225" spans="2:15" x14ac:dyDescent="0.15">
      <c r="B225" s="47"/>
      <c r="C225" s="47"/>
      <c r="D225" s="47"/>
      <c r="E225" s="47"/>
      <c r="F225" s="47"/>
      <c r="G225" s="47"/>
      <c r="H225" s="47"/>
      <c r="I225" s="47"/>
      <c r="J225" s="47"/>
      <c r="K225" s="121"/>
      <c r="L225" s="121"/>
      <c r="M225" s="122"/>
      <c r="N225" s="47"/>
      <c r="O225" s="47"/>
    </row>
    <row r="226" spans="2:15" x14ac:dyDescent="0.15">
      <c r="B226" s="47"/>
      <c r="C226" s="47"/>
      <c r="D226" s="47"/>
      <c r="E226" s="47"/>
      <c r="F226" s="47"/>
      <c r="G226" s="47"/>
      <c r="H226" s="47"/>
      <c r="I226" s="47"/>
      <c r="J226" s="47"/>
      <c r="K226" s="121"/>
      <c r="L226" s="121"/>
      <c r="M226" s="122"/>
      <c r="N226" s="47"/>
      <c r="O226" s="47"/>
    </row>
    <row r="227" spans="2:15" x14ac:dyDescent="0.15">
      <c r="B227" s="47"/>
      <c r="C227" s="47"/>
      <c r="D227" s="47"/>
      <c r="E227" s="47"/>
      <c r="F227" s="47"/>
      <c r="G227" s="47"/>
      <c r="H227" s="47"/>
      <c r="I227" s="47"/>
      <c r="J227" s="47"/>
      <c r="K227" s="121"/>
      <c r="L227" s="121"/>
      <c r="M227" s="122"/>
      <c r="N227" s="47"/>
      <c r="O227" s="47"/>
    </row>
    <row r="228" spans="2:15" x14ac:dyDescent="0.15">
      <c r="B228" s="47"/>
      <c r="C228" s="47"/>
      <c r="D228" s="47"/>
      <c r="E228" s="47"/>
      <c r="F228" s="47"/>
      <c r="G228" s="47"/>
      <c r="H228" s="47"/>
      <c r="I228" s="120"/>
      <c r="J228" s="47"/>
      <c r="K228" s="121"/>
      <c r="L228" s="121"/>
      <c r="M228" s="122"/>
      <c r="N228" s="47"/>
      <c r="O228" s="47"/>
    </row>
    <row r="229" spans="2:15" x14ac:dyDescent="0.15">
      <c r="B229" s="40"/>
      <c r="C229" s="40"/>
      <c r="D229" s="40"/>
      <c r="E229" s="40"/>
      <c r="F229" s="40"/>
      <c r="G229" s="40"/>
      <c r="H229" s="40"/>
      <c r="I229" s="40"/>
      <c r="J229" s="40"/>
      <c r="K229" s="118"/>
      <c r="L229" s="118"/>
      <c r="M229" s="119"/>
      <c r="N229" s="40"/>
      <c r="O229" s="40"/>
    </row>
    <row r="230" spans="2:15" x14ac:dyDescent="0.15">
      <c r="B230" s="47"/>
      <c r="C230" s="47"/>
      <c r="D230" s="47"/>
      <c r="E230" s="47"/>
      <c r="F230" s="47"/>
      <c r="G230" s="47"/>
      <c r="H230" s="47"/>
      <c r="I230" s="120"/>
      <c r="J230" s="47"/>
      <c r="K230" s="121"/>
      <c r="L230" s="121"/>
      <c r="M230" s="122"/>
      <c r="N230" s="47"/>
      <c r="O230" s="47"/>
    </row>
    <row r="231" spans="2:15" x14ac:dyDescent="0.15">
      <c r="B231" s="40"/>
      <c r="C231" s="40"/>
      <c r="D231" s="40"/>
      <c r="E231" s="40"/>
      <c r="F231" s="40"/>
      <c r="G231" s="40"/>
      <c r="H231" s="40"/>
      <c r="I231" s="40"/>
      <c r="J231" s="40"/>
      <c r="K231" s="118"/>
      <c r="L231" s="118"/>
      <c r="M231" s="119"/>
      <c r="N231" s="40"/>
      <c r="O231" s="40"/>
    </row>
    <row r="232" spans="2:15" x14ac:dyDescent="0.15">
      <c r="B232" s="47"/>
      <c r="C232" s="47"/>
      <c r="D232" s="47"/>
      <c r="E232" s="47"/>
      <c r="F232" s="47"/>
      <c r="G232" s="47"/>
      <c r="H232" s="47"/>
      <c r="I232" s="47"/>
      <c r="J232" s="47"/>
      <c r="K232" s="121"/>
      <c r="L232" s="121"/>
      <c r="M232" s="122"/>
      <c r="N232" s="47"/>
      <c r="O232" s="47"/>
    </row>
    <row r="233" spans="2:15" x14ac:dyDescent="0.15">
      <c r="B233" s="47"/>
      <c r="C233" s="47"/>
      <c r="D233" s="47"/>
      <c r="E233" s="47"/>
      <c r="F233" s="47"/>
      <c r="G233" s="47"/>
      <c r="H233" s="47"/>
      <c r="I233" s="120"/>
      <c r="J233" s="47"/>
      <c r="K233" s="121"/>
      <c r="L233" s="121"/>
      <c r="M233" s="122"/>
      <c r="N233" s="47"/>
      <c r="O233" s="47"/>
    </row>
    <row r="234" spans="2:15" x14ac:dyDescent="0.15">
      <c r="B234" s="40"/>
      <c r="C234" s="40"/>
      <c r="D234" s="40"/>
      <c r="E234" s="40"/>
      <c r="F234" s="40"/>
      <c r="G234" s="40"/>
      <c r="H234" s="40"/>
      <c r="I234" s="40"/>
      <c r="J234" s="40"/>
      <c r="K234" s="118"/>
      <c r="L234" s="118"/>
      <c r="M234" s="119"/>
      <c r="N234" s="40"/>
      <c r="O234" s="40"/>
    </row>
    <row r="235" spans="2:15" x14ac:dyDescent="0.15">
      <c r="B235" s="47"/>
      <c r="C235" s="47"/>
      <c r="D235" s="47"/>
      <c r="E235" s="47"/>
      <c r="F235" s="47"/>
      <c r="G235" s="47"/>
      <c r="H235" s="47"/>
      <c r="I235" s="47"/>
      <c r="J235" s="47"/>
      <c r="K235" s="121"/>
      <c r="L235" s="121"/>
      <c r="M235" s="122"/>
      <c r="N235" s="47"/>
      <c r="O235" s="47"/>
    </row>
    <row r="236" spans="2:15" x14ac:dyDescent="0.15">
      <c r="B236" s="40"/>
      <c r="C236" s="40"/>
      <c r="D236" s="40"/>
      <c r="E236" s="40"/>
      <c r="F236" s="40"/>
      <c r="G236" s="40"/>
      <c r="H236" s="40"/>
      <c r="I236" s="40"/>
      <c r="J236" s="40"/>
      <c r="K236" s="118"/>
      <c r="L236" s="118"/>
      <c r="M236" s="119"/>
      <c r="N236" s="40"/>
      <c r="O236" s="40"/>
    </row>
    <row r="237" spans="2:15" x14ac:dyDescent="0.15">
      <c r="B237" s="47"/>
      <c r="C237" s="47"/>
      <c r="D237" s="47"/>
      <c r="E237" s="47"/>
      <c r="F237" s="47"/>
      <c r="G237" s="47"/>
      <c r="H237" s="47"/>
      <c r="I237" s="120"/>
      <c r="J237" s="47"/>
      <c r="K237" s="121"/>
      <c r="L237" s="121"/>
      <c r="M237" s="122"/>
      <c r="N237" s="47"/>
      <c r="O237" s="47"/>
    </row>
    <row r="238" spans="2:15" x14ac:dyDescent="0.15">
      <c r="B238" s="40"/>
      <c r="C238" s="40"/>
      <c r="D238" s="40"/>
      <c r="E238" s="40"/>
      <c r="F238" s="40"/>
      <c r="G238" s="40"/>
      <c r="H238" s="40"/>
      <c r="I238" s="40"/>
      <c r="J238" s="40"/>
      <c r="K238" s="118"/>
      <c r="L238" s="118"/>
      <c r="M238" s="119"/>
      <c r="N238" s="40"/>
      <c r="O238" s="40"/>
    </row>
    <row r="239" spans="2:15" x14ac:dyDescent="0.15">
      <c r="B239" s="47"/>
      <c r="C239" s="47"/>
      <c r="D239" s="47"/>
      <c r="E239" s="47"/>
      <c r="F239" s="47"/>
      <c r="G239" s="47"/>
      <c r="H239" s="47"/>
      <c r="I239" s="47"/>
      <c r="J239" s="47"/>
      <c r="K239" s="121"/>
      <c r="L239" s="121"/>
      <c r="M239" s="122"/>
      <c r="N239" s="47"/>
      <c r="O239" s="47"/>
    </row>
    <row r="240" spans="2:15" x14ac:dyDescent="0.15">
      <c r="B240" s="47"/>
      <c r="C240" s="47"/>
      <c r="D240" s="47"/>
      <c r="E240" s="47"/>
      <c r="F240" s="47"/>
      <c r="G240" s="47"/>
      <c r="H240" s="47"/>
      <c r="I240" s="47"/>
      <c r="J240" s="47"/>
      <c r="K240" s="121"/>
      <c r="L240" s="121"/>
      <c r="M240" s="122"/>
      <c r="N240" s="47"/>
      <c r="O240" s="47"/>
    </row>
    <row r="241" spans="2:15" x14ac:dyDescent="0.15">
      <c r="B241" s="47"/>
      <c r="C241" s="47"/>
      <c r="D241" s="47"/>
      <c r="E241" s="47"/>
      <c r="F241" s="47"/>
      <c r="G241" s="47"/>
      <c r="H241" s="47"/>
      <c r="I241" s="120"/>
      <c r="J241" s="47"/>
      <c r="K241" s="121"/>
      <c r="L241" s="121"/>
      <c r="M241" s="122"/>
      <c r="N241" s="47"/>
      <c r="O241" s="47"/>
    </row>
    <row r="242" spans="2:15" x14ac:dyDescent="0.15">
      <c r="B242" s="40"/>
      <c r="C242" s="40"/>
      <c r="D242" s="40"/>
      <c r="E242" s="40"/>
      <c r="F242" s="40"/>
      <c r="G242" s="40"/>
      <c r="H242" s="40"/>
      <c r="I242" s="40"/>
      <c r="J242" s="40"/>
      <c r="K242" s="118"/>
      <c r="L242" s="118"/>
      <c r="M242" s="119"/>
      <c r="N242" s="40"/>
      <c r="O242" s="40"/>
    </row>
    <row r="243" spans="2:15" x14ac:dyDescent="0.15">
      <c r="B243" s="47"/>
      <c r="C243" s="47"/>
      <c r="D243" s="47"/>
      <c r="E243" s="47"/>
      <c r="F243" s="47"/>
      <c r="G243" s="47"/>
      <c r="H243" s="47"/>
      <c r="I243" s="120"/>
      <c r="J243" s="47"/>
      <c r="K243" s="121"/>
      <c r="L243" s="121"/>
      <c r="M243" s="122"/>
      <c r="N243" s="47"/>
      <c r="O243" s="47"/>
    </row>
    <row r="244" spans="2:15" x14ac:dyDescent="0.15">
      <c r="B244" s="40"/>
      <c r="C244" s="40"/>
      <c r="D244" s="40"/>
      <c r="E244" s="40"/>
      <c r="F244" s="40"/>
      <c r="G244" s="40"/>
      <c r="H244" s="40"/>
      <c r="I244" s="40"/>
      <c r="J244" s="40"/>
      <c r="K244" s="118"/>
      <c r="L244" s="118"/>
      <c r="M244" s="119"/>
      <c r="N244" s="40"/>
      <c r="O244" s="40"/>
    </row>
    <row r="245" spans="2:15" x14ac:dyDescent="0.15">
      <c r="B245" s="47"/>
      <c r="C245" s="47"/>
      <c r="D245" s="47"/>
      <c r="E245" s="47"/>
      <c r="F245" s="47"/>
      <c r="G245" s="47"/>
      <c r="H245" s="47"/>
      <c r="I245" s="120"/>
      <c r="J245" s="47"/>
      <c r="K245" s="121"/>
      <c r="L245" s="121"/>
      <c r="M245" s="122"/>
      <c r="N245" s="47"/>
      <c r="O245" s="47"/>
    </row>
    <row r="246" spans="2:15" x14ac:dyDescent="0.15">
      <c r="B246" s="40"/>
      <c r="C246" s="40"/>
      <c r="D246" s="40"/>
      <c r="E246" s="40"/>
      <c r="F246" s="40"/>
      <c r="G246" s="40"/>
      <c r="H246" s="40"/>
      <c r="I246" s="40"/>
      <c r="J246" s="40"/>
      <c r="K246" s="118"/>
      <c r="L246" s="118"/>
      <c r="M246" s="119"/>
      <c r="N246" s="40"/>
      <c r="O246" s="40"/>
    </row>
    <row r="247" spans="2:15" x14ac:dyDescent="0.15">
      <c r="B247" s="47"/>
      <c r="C247" s="47"/>
      <c r="D247" s="47"/>
      <c r="E247" s="47"/>
      <c r="F247" s="47"/>
      <c r="G247" s="47"/>
      <c r="H247" s="47"/>
      <c r="I247" s="120"/>
      <c r="J247" s="47"/>
      <c r="K247" s="121"/>
      <c r="L247" s="121"/>
      <c r="M247" s="122"/>
      <c r="N247" s="47"/>
      <c r="O247" s="47"/>
    </row>
    <row r="248" spans="2:15" x14ac:dyDescent="0.15">
      <c r="B248" s="40"/>
      <c r="C248" s="40"/>
      <c r="D248" s="40"/>
      <c r="E248" s="40"/>
      <c r="F248" s="40"/>
      <c r="G248" s="40"/>
      <c r="H248" s="40"/>
      <c r="I248" s="40"/>
      <c r="J248" s="40"/>
      <c r="K248" s="118"/>
      <c r="L248" s="118"/>
      <c r="M248" s="119"/>
      <c r="N248" s="40"/>
      <c r="O248" s="40"/>
    </row>
    <row r="249" spans="2:15" x14ac:dyDescent="0.15">
      <c r="B249" s="47"/>
      <c r="C249" s="47"/>
      <c r="D249" s="47"/>
      <c r="E249" s="47"/>
      <c r="F249" s="47"/>
      <c r="G249" s="47"/>
      <c r="H249" s="47"/>
      <c r="I249" s="120"/>
      <c r="J249" s="47"/>
      <c r="K249" s="121"/>
      <c r="L249" s="121"/>
      <c r="M249" s="122"/>
      <c r="N249" s="47"/>
      <c r="O249" s="47"/>
    </row>
    <row r="250" spans="2:15" x14ac:dyDescent="0.15">
      <c r="B250" s="40"/>
      <c r="C250" s="40"/>
      <c r="D250" s="40"/>
      <c r="E250" s="40"/>
      <c r="F250" s="40"/>
      <c r="G250" s="40"/>
      <c r="H250" s="40"/>
      <c r="I250" s="40"/>
      <c r="J250" s="40"/>
      <c r="K250" s="118"/>
      <c r="L250" s="118"/>
      <c r="M250" s="119"/>
      <c r="N250" s="40"/>
      <c r="O250" s="40"/>
    </row>
    <row r="251" spans="2:15" x14ac:dyDescent="0.15">
      <c r="B251" s="47"/>
      <c r="C251" s="47"/>
      <c r="D251" s="47"/>
      <c r="E251" s="47"/>
      <c r="F251" s="47"/>
      <c r="G251" s="47"/>
      <c r="H251" s="47"/>
      <c r="I251" s="47"/>
      <c r="J251" s="47"/>
      <c r="K251" s="121"/>
      <c r="L251" s="121"/>
      <c r="M251" s="122"/>
      <c r="N251" s="47"/>
      <c r="O251" s="47"/>
    </row>
    <row r="252" spans="2:15" x14ac:dyDescent="0.15">
      <c r="B252" s="47"/>
      <c r="C252" s="47"/>
      <c r="D252" s="47"/>
      <c r="E252" s="47"/>
      <c r="F252" s="47"/>
      <c r="G252" s="47"/>
      <c r="H252" s="47"/>
      <c r="I252" s="47"/>
      <c r="J252" s="47"/>
      <c r="K252" s="121"/>
      <c r="L252" s="121"/>
      <c r="M252" s="122"/>
      <c r="N252" s="47"/>
      <c r="O252" s="47"/>
    </row>
    <row r="253" spans="2:15" x14ac:dyDescent="0.15">
      <c r="B253" s="47"/>
      <c r="C253" s="47"/>
      <c r="D253" s="47"/>
      <c r="E253" s="47"/>
      <c r="F253" s="47"/>
      <c r="G253" s="47"/>
      <c r="H253" s="47"/>
      <c r="I253" s="47"/>
      <c r="J253" s="47"/>
      <c r="K253" s="121"/>
      <c r="L253" s="121"/>
      <c r="M253" s="122"/>
      <c r="N253" s="47"/>
      <c r="O253" s="47"/>
    </row>
    <row r="254" spans="2:15" x14ac:dyDescent="0.15">
      <c r="B254" s="47"/>
      <c r="C254" s="47"/>
      <c r="D254" s="47"/>
      <c r="E254" s="47"/>
      <c r="F254" s="47"/>
      <c r="G254" s="47"/>
      <c r="H254" s="47"/>
      <c r="I254" s="47"/>
      <c r="J254" s="47"/>
      <c r="K254" s="121"/>
      <c r="L254" s="121"/>
      <c r="M254" s="122"/>
      <c r="N254" s="47"/>
      <c r="O254" s="47"/>
    </row>
    <row r="255" spans="2:15" x14ac:dyDescent="0.15">
      <c r="B255" s="47"/>
      <c r="C255" s="47"/>
      <c r="D255" s="47"/>
      <c r="E255" s="47"/>
      <c r="F255" s="47"/>
      <c r="G255" s="47"/>
      <c r="H255" s="47"/>
      <c r="I255" s="47"/>
      <c r="J255" s="47"/>
      <c r="K255" s="121"/>
      <c r="L255" s="121"/>
      <c r="M255" s="122"/>
      <c r="N255" s="47"/>
      <c r="O255" s="47"/>
    </row>
    <row r="256" spans="2:15" x14ac:dyDescent="0.15">
      <c r="B256" s="47"/>
      <c r="C256" s="47"/>
      <c r="D256" s="47"/>
      <c r="E256" s="47"/>
      <c r="F256" s="47"/>
      <c r="G256" s="47"/>
      <c r="H256" s="47"/>
      <c r="I256" s="47"/>
      <c r="J256" s="47"/>
      <c r="K256" s="121"/>
      <c r="L256" s="121"/>
      <c r="M256" s="122"/>
      <c r="N256" s="47"/>
      <c r="O256" s="47"/>
    </row>
    <row r="257" spans="2:15" x14ac:dyDescent="0.15">
      <c r="B257" s="47"/>
      <c r="C257" s="47"/>
      <c r="D257" s="47"/>
      <c r="E257" s="47"/>
      <c r="F257" s="47"/>
      <c r="G257" s="47"/>
      <c r="H257" s="47"/>
      <c r="I257" s="47"/>
      <c r="J257" s="47"/>
      <c r="K257" s="121"/>
      <c r="L257" s="121"/>
      <c r="M257" s="122"/>
      <c r="N257" s="47"/>
      <c r="O257" s="47"/>
    </row>
    <row r="258" spans="2:15" x14ac:dyDescent="0.15">
      <c r="B258" s="47"/>
      <c r="C258" s="47"/>
      <c r="D258" s="47"/>
      <c r="E258" s="47"/>
      <c r="F258" s="47"/>
      <c r="G258" s="47"/>
      <c r="H258" s="47"/>
      <c r="I258" s="47"/>
      <c r="J258" s="47"/>
      <c r="K258" s="121"/>
      <c r="L258" s="121"/>
      <c r="M258" s="122"/>
      <c r="N258" s="47"/>
      <c r="O258" s="47"/>
    </row>
    <row r="259" spans="2:15" x14ac:dyDescent="0.15">
      <c r="B259" s="47"/>
      <c r="C259" s="47"/>
      <c r="D259" s="47"/>
      <c r="E259" s="47"/>
      <c r="F259" s="47"/>
      <c r="G259" s="47"/>
      <c r="H259" s="47"/>
      <c r="I259" s="47"/>
      <c r="J259" s="47"/>
      <c r="K259" s="121"/>
      <c r="L259" s="121"/>
      <c r="M259" s="122"/>
      <c r="N259" s="47"/>
      <c r="O259" s="47"/>
    </row>
    <row r="260" spans="2:15" x14ac:dyDescent="0.15">
      <c r="B260" s="47"/>
      <c r="C260" s="47"/>
      <c r="D260" s="47"/>
      <c r="E260" s="47"/>
      <c r="F260" s="47"/>
      <c r="G260" s="47"/>
      <c r="H260" s="47"/>
      <c r="I260" s="47"/>
      <c r="J260" s="47"/>
      <c r="K260" s="121"/>
      <c r="L260" s="121"/>
      <c r="M260" s="122"/>
      <c r="N260" s="47"/>
      <c r="O260" s="47"/>
    </row>
    <row r="261" spans="2:15" x14ac:dyDescent="0.15">
      <c r="B261" s="47"/>
      <c r="C261" s="47"/>
      <c r="D261" s="47"/>
      <c r="E261" s="47"/>
      <c r="F261" s="47"/>
      <c r="G261" s="47"/>
      <c r="H261" s="47"/>
      <c r="I261" s="47"/>
      <c r="J261" s="47"/>
      <c r="K261" s="121"/>
      <c r="L261" s="121"/>
      <c r="M261" s="122"/>
      <c r="N261" s="47"/>
      <c r="O261" s="47"/>
    </row>
    <row r="262" spans="2:15" x14ac:dyDescent="0.15">
      <c r="B262" s="47"/>
      <c r="C262" s="47"/>
      <c r="D262" s="47"/>
      <c r="E262" s="47"/>
      <c r="F262" s="47"/>
      <c r="G262" s="47"/>
      <c r="H262" s="47"/>
      <c r="I262" s="47"/>
      <c r="J262" s="47"/>
      <c r="K262" s="121"/>
      <c r="L262" s="121"/>
      <c r="M262" s="122"/>
      <c r="N262" s="47"/>
      <c r="O262" s="47"/>
    </row>
    <row r="263" spans="2:15" x14ac:dyDescent="0.15">
      <c r="B263" s="47"/>
      <c r="C263" s="47"/>
      <c r="D263" s="47"/>
      <c r="E263" s="47"/>
      <c r="F263" s="47"/>
      <c r="G263" s="47"/>
      <c r="H263" s="47"/>
      <c r="I263" s="47"/>
      <c r="J263" s="47"/>
      <c r="K263" s="121"/>
      <c r="L263" s="121"/>
      <c r="M263" s="122"/>
      <c r="N263" s="47"/>
      <c r="O263" s="47"/>
    </row>
    <row r="264" spans="2:15" x14ac:dyDescent="0.15">
      <c r="B264" s="47"/>
      <c r="C264" s="47"/>
      <c r="D264" s="47"/>
      <c r="E264" s="47"/>
      <c r="F264" s="47"/>
      <c r="G264" s="47"/>
      <c r="H264" s="47"/>
      <c r="I264" s="47"/>
      <c r="J264" s="47"/>
      <c r="K264" s="121"/>
      <c r="L264" s="121"/>
      <c r="M264" s="122"/>
      <c r="N264" s="47"/>
      <c r="O264" s="47"/>
    </row>
    <row r="265" spans="2:15" x14ac:dyDescent="0.15">
      <c r="B265" s="47"/>
      <c r="C265" s="47"/>
      <c r="D265" s="47"/>
      <c r="E265" s="47"/>
      <c r="F265" s="47"/>
      <c r="G265" s="47"/>
      <c r="H265" s="47"/>
      <c r="I265" s="47"/>
      <c r="J265" s="47"/>
      <c r="K265" s="121"/>
      <c r="L265" s="121"/>
      <c r="M265" s="122"/>
      <c r="N265" s="47"/>
      <c r="O265" s="47"/>
    </row>
    <row r="266" spans="2:15" x14ac:dyDescent="0.15">
      <c r="B266" s="47"/>
      <c r="C266" s="47"/>
      <c r="D266" s="47"/>
      <c r="E266" s="47"/>
      <c r="F266" s="47"/>
      <c r="G266" s="47"/>
      <c r="H266" s="47"/>
      <c r="I266" s="47"/>
      <c r="J266" s="47"/>
      <c r="K266" s="121"/>
      <c r="L266" s="121"/>
      <c r="M266" s="122"/>
      <c r="N266" s="47"/>
      <c r="O266" s="47"/>
    </row>
    <row r="267" spans="2:15" x14ac:dyDescent="0.15">
      <c r="B267" s="47"/>
      <c r="C267" s="47"/>
      <c r="D267" s="47"/>
      <c r="E267" s="47"/>
      <c r="F267" s="47"/>
      <c r="G267" s="47"/>
      <c r="H267" s="47"/>
      <c r="I267" s="47"/>
      <c r="J267" s="47"/>
      <c r="K267" s="121"/>
      <c r="L267" s="121"/>
      <c r="M267" s="122"/>
      <c r="N267" s="47"/>
      <c r="O267" s="47"/>
    </row>
    <row r="268" spans="2:15" x14ac:dyDescent="0.15">
      <c r="B268" s="47"/>
      <c r="C268" s="47"/>
      <c r="D268" s="47"/>
      <c r="E268" s="47"/>
      <c r="F268" s="47"/>
      <c r="G268" s="47"/>
      <c r="H268" s="47"/>
      <c r="I268" s="47"/>
      <c r="J268" s="47"/>
      <c r="K268" s="121"/>
      <c r="L268" s="121"/>
      <c r="M268" s="122"/>
      <c r="N268" s="47"/>
      <c r="O268" s="47"/>
    </row>
    <row r="269" spans="2:15" x14ac:dyDescent="0.15">
      <c r="B269" s="47"/>
      <c r="C269" s="47"/>
      <c r="D269" s="47"/>
      <c r="E269" s="47"/>
      <c r="F269" s="47"/>
      <c r="G269" s="47"/>
      <c r="H269" s="47"/>
      <c r="I269" s="47"/>
      <c r="J269" s="47"/>
      <c r="K269" s="121"/>
      <c r="L269" s="121"/>
      <c r="M269" s="122"/>
      <c r="N269" s="47"/>
      <c r="O269" s="47"/>
    </row>
    <row r="270" spans="2:15" x14ac:dyDescent="0.15">
      <c r="B270" s="47"/>
      <c r="C270" s="47"/>
      <c r="D270" s="47"/>
      <c r="E270" s="47"/>
      <c r="F270" s="47"/>
      <c r="G270" s="47"/>
      <c r="H270" s="47"/>
      <c r="I270" s="47"/>
      <c r="J270" s="47"/>
      <c r="K270" s="121"/>
      <c r="L270" s="121"/>
      <c r="M270" s="122"/>
      <c r="N270" s="47"/>
      <c r="O270" s="47"/>
    </row>
    <row r="271" spans="2:15" x14ac:dyDescent="0.15">
      <c r="B271" s="47"/>
      <c r="C271" s="47"/>
      <c r="D271" s="47"/>
      <c r="E271" s="47"/>
      <c r="F271" s="47"/>
      <c r="G271" s="47"/>
      <c r="H271" s="47"/>
      <c r="I271" s="47"/>
      <c r="J271" s="47"/>
      <c r="K271" s="121"/>
      <c r="L271" s="121"/>
      <c r="M271" s="122"/>
      <c r="N271" s="47"/>
      <c r="O271" s="47"/>
    </row>
    <row r="272" spans="2:15" x14ac:dyDescent="0.15">
      <c r="B272" s="47"/>
      <c r="C272" s="47"/>
      <c r="D272" s="47"/>
      <c r="E272" s="47"/>
      <c r="F272" s="47"/>
      <c r="G272" s="47"/>
      <c r="H272" s="47"/>
      <c r="I272" s="47"/>
      <c r="J272" s="47"/>
      <c r="K272" s="121"/>
      <c r="L272" s="121"/>
      <c r="M272" s="122"/>
      <c r="N272" s="47"/>
      <c r="O272" s="47"/>
    </row>
    <row r="273" spans="2:15" x14ac:dyDescent="0.15">
      <c r="B273" s="47"/>
      <c r="C273" s="47"/>
      <c r="D273" s="47"/>
      <c r="E273" s="47"/>
      <c r="F273" s="47"/>
      <c r="G273" s="47"/>
      <c r="H273" s="47"/>
      <c r="I273" s="47"/>
      <c r="J273" s="47"/>
      <c r="K273" s="121"/>
      <c r="L273" s="121"/>
      <c r="M273" s="122"/>
      <c r="N273" s="47"/>
      <c r="O273" s="47"/>
    </row>
    <row r="274" spans="2:15" x14ac:dyDescent="0.15">
      <c r="B274" s="47"/>
      <c r="C274" s="47"/>
      <c r="D274" s="47"/>
      <c r="E274" s="47"/>
      <c r="F274" s="47"/>
      <c r="G274" s="47"/>
      <c r="H274" s="47"/>
      <c r="I274" s="47"/>
      <c r="J274" s="47"/>
      <c r="K274" s="121"/>
      <c r="L274" s="121"/>
      <c r="M274" s="122"/>
      <c r="N274" s="47"/>
      <c r="O274" s="47"/>
    </row>
    <row r="275" spans="2:15" x14ac:dyDescent="0.15">
      <c r="B275" s="47"/>
      <c r="C275" s="47"/>
      <c r="D275" s="47"/>
      <c r="E275" s="47"/>
      <c r="F275" s="47"/>
      <c r="G275" s="47"/>
      <c r="H275" s="47"/>
      <c r="I275" s="47"/>
      <c r="J275" s="47"/>
      <c r="K275" s="121"/>
      <c r="L275" s="121"/>
      <c r="M275" s="122"/>
      <c r="N275" s="47"/>
      <c r="O275" s="47"/>
    </row>
    <row r="276" spans="2:15" x14ac:dyDescent="0.15">
      <c r="B276" s="47"/>
      <c r="C276" s="47"/>
      <c r="D276" s="47"/>
      <c r="E276" s="47"/>
      <c r="F276" s="47"/>
      <c r="G276" s="47"/>
      <c r="H276" s="47"/>
      <c r="I276" s="47"/>
      <c r="J276" s="47"/>
      <c r="K276" s="121"/>
      <c r="L276" s="121"/>
      <c r="M276" s="122"/>
      <c r="N276" s="47"/>
      <c r="O276" s="47"/>
    </row>
    <row r="277" spans="2:15" x14ac:dyDescent="0.15">
      <c r="B277" s="47"/>
      <c r="C277" s="47"/>
      <c r="D277" s="47"/>
      <c r="E277" s="47"/>
      <c r="F277" s="47"/>
      <c r="G277" s="47"/>
      <c r="H277" s="47"/>
      <c r="I277" s="47"/>
      <c r="J277" s="47"/>
      <c r="K277" s="121"/>
      <c r="L277" s="121"/>
      <c r="M277" s="122"/>
      <c r="N277" s="47"/>
      <c r="O277" s="47"/>
    </row>
    <row r="278" spans="2:15" x14ac:dyDescent="0.15">
      <c r="B278" s="47"/>
      <c r="C278" s="47"/>
      <c r="D278" s="47"/>
      <c r="E278" s="47"/>
      <c r="F278" s="47"/>
      <c r="G278" s="47"/>
      <c r="H278" s="47"/>
      <c r="I278" s="47"/>
      <c r="J278" s="47"/>
      <c r="K278" s="121"/>
      <c r="L278" s="121"/>
      <c r="M278" s="122"/>
      <c r="N278" s="47"/>
      <c r="O278" s="47"/>
    </row>
    <row r="279" spans="2:15" x14ac:dyDescent="0.15">
      <c r="B279" s="47"/>
      <c r="C279" s="47"/>
      <c r="D279" s="47"/>
      <c r="E279" s="47"/>
      <c r="F279" s="47"/>
      <c r="G279" s="47"/>
      <c r="H279" s="47"/>
      <c r="I279" s="47"/>
      <c r="J279" s="47"/>
      <c r="K279" s="121"/>
      <c r="L279" s="121"/>
      <c r="M279" s="122"/>
      <c r="N279" s="47"/>
      <c r="O279" s="47"/>
    </row>
    <row r="280" spans="2:15" x14ac:dyDescent="0.15">
      <c r="B280" s="47"/>
      <c r="C280" s="47"/>
      <c r="D280" s="47"/>
      <c r="E280" s="47"/>
      <c r="F280" s="47"/>
      <c r="G280" s="47"/>
      <c r="H280" s="47"/>
      <c r="I280" s="47"/>
      <c r="J280" s="47"/>
      <c r="K280" s="121"/>
      <c r="L280" s="121"/>
      <c r="M280" s="122"/>
      <c r="N280" s="47"/>
      <c r="O280" s="47"/>
    </row>
    <row r="281" spans="2:15" x14ac:dyDescent="0.15">
      <c r="B281" s="47"/>
      <c r="C281" s="47"/>
      <c r="D281" s="47"/>
      <c r="E281" s="47"/>
      <c r="F281" s="47"/>
      <c r="G281" s="47"/>
      <c r="H281" s="47"/>
      <c r="I281" s="47"/>
      <c r="J281" s="47"/>
      <c r="K281" s="121"/>
      <c r="L281" s="121"/>
      <c r="M281" s="122"/>
      <c r="N281" s="47"/>
      <c r="O281" s="47"/>
    </row>
    <row r="282" spans="2:15" x14ac:dyDescent="0.15">
      <c r="B282" s="47"/>
      <c r="C282" s="47"/>
      <c r="D282" s="47"/>
      <c r="E282" s="47"/>
      <c r="F282" s="47"/>
      <c r="G282" s="47"/>
      <c r="H282" s="47"/>
      <c r="I282" s="47"/>
      <c r="J282" s="47"/>
      <c r="K282" s="121"/>
      <c r="L282" s="121"/>
      <c r="M282" s="122"/>
      <c r="N282" s="47"/>
      <c r="O282" s="47"/>
    </row>
    <row r="283" spans="2:15" x14ac:dyDescent="0.15">
      <c r="B283" s="47"/>
      <c r="C283" s="47"/>
      <c r="D283" s="47"/>
      <c r="E283" s="47"/>
      <c r="F283" s="47"/>
      <c r="G283" s="47"/>
      <c r="H283" s="47"/>
      <c r="I283" s="47"/>
      <c r="J283" s="47"/>
      <c r="K283" s="121"/>
      <c r="L283" s="121"/>
      <c r="M283" s="122"/>
      <c r="N283" s="47"/>
      <c r="O283" s="47"/>
    </row>
    <row r="284" spans="2:15" x14ac:dyDescent="0.15">
      <c r="B284" s="47"/>
      <c r="C284" s="47"/>
      <c r="D284" s="47"/>
      <c r="E284" s="47"/>
      <c r="F284" s="47"/>
      <c r="G284" s="47"/>
      <c r="H284" s="47"/>
      <c r="I284" s="47"/>
      <c r="J284" s="47"/>
      <c r="K284" s="121"/>
      <c r="L284" s="121"/>
      <c r="M284" s="122"/>
      <c r="N284" s="47"/>
      <c r="O284" s="47"/>
    </row>
    <row r="285" spans="2:15" x14ac:dyDescent="0.15">
      <c r="B285" s="47"/>
      <c r="C285" s="47"/>
      <c r="D285" s="47"/>
      <c r="E285" s="47"/>
      <c r="F285" s="47"/>
      <c r="G285" s="47"/>
      <c r="H285" s="47"/>
      <c r="I285" s="47"/>
      <c r="J285" s="47"/>
      <c r="K285" s="121"/>
      <c r="L285" s="121"/>
      <c r="M285" s="122"/>
      <c r="N285" s="47"/>
      <c r="O285" s="47"/>
    </row>
    <row r="286" spans="2:15" x14ac:dyDescent="0.15">
      <c r="B286" s="47"/>
      <c r="C286" s="47"/>
      <c r="D286" s="47"/>
      <c r="E286" s="47"/>
      <c r="F286" s="47"/>
      <c r="G286" s="47"/>
      <c r="H286" s="47"/>
      <c r="I286" s="47"/>
      <c r="J286" s="47"/>
      <c r="K286" s="121"/>
      <c r="L286" s="121"/>
      <c r="M286" s="122"/>
      <c r="N286" s="47"/>
      <c r="O286" s="47"/>
    </row>
    <row r="287" spans="2:15" x14ac:dyDescent="0.15">
      <c r="B287" s="47"/>
      <c r="C287" s="47"/>
      <c r="D287" s="47"/>
      <c r="E287" s="47"/>
      <c r="F287" s="47"/>
      <c r="G287" s="47"/>
      <c r="H287" s="47"/>
      <c r="I287" s="47"/>
      <c r="J287" s="47"/>
      <c r="K287" s="121"/>
      <c r="L287" s="121"/>
      <c r="M287" s="122"/>
      <c r="N287" s="47"/>
      <c r="O287" s="47"/>
    </row>
    <row r="288" spans="2:15" x14ac:dyDescent="0.15">
      <c r="B288" s="47"/>
      <c r="C288" s="47"/>
      <c r="D288" s="47"/>
      <c r="E288" s="47"/>
      <c r="F288" s="47"/>
      <c r="G288" s="47"/>
      <c r="H288" s="47"/>
      <c r="I288" s="47"/>
      <c r="J288" s="47"/>
      <c r="K288" s="121"/>
      <c r="L288" s="121"/>
      <c r="M288" s="122"/>
      <c r="N288" s="47"/>
      <c r="O288" s="47"/>
    </row>
    <row r="289" spans="2:15" x14ac:dyDescent="0.15">
      <c r="B289" s="47"/>
      <c r="C289" s="47"/>
      <c r="D289" s="47"/>
      <c r="E289" s="47"/>
      <c r="F289" s="47"/>
      <c r="G289" s="47"/>
      <c r="H289" s="47"/>
      <c r="I289" s="47"/>
      <c r="J289" s="47"/>
      <c r="K289" s="121"/>
      <c r="L289" s="121"/>
      <c r="M289" s="122"/>
      <c r="N289" s="47"/>
      <c r="O289" s="47"/>
    </row>
    <row r="290" spans="2:15" x14ac:dyDescent="0.15">
      <c r="B290" s="47"/>
      <c r="C290" s="47"/>
      <c r="D290" s="47"/>
      <c r="E290" s="47"/>
      <c r="F290" s="47"/>
      <c r="G290" s="47"/>
      <c r="H290" s="47"/>
      <c r="I290" s="47"/>
      <c r="J290" s="47"/>
      <c r="K290" s="121"/>
      <c r="L290" s="121"/>
      <c r="M290" s="122"/>
      <c r="N290" s="47"/>
      <c r="O290" s="47"/>
    </row>
    <row r="291" spans="2:15" x14ac:dyDescent="0.15">
      <c r="B291" s="47"/>
      <c r="C291" s="47"/>
      <c r="D291" s="47"/>
      <c r="E291" s="47"/>
      <c r="F291" s="47"/>
      <c r="G291" s="47"/>
      <c r="H291" s="47"/>
      <c r="I291" s="47"/>
      <c r="J291" s="47"/>
      <c r="K291" s="121"/>
      <c r="L291" s="121"/>
      <c r="M291" s="122"/>
      <c r="N291" s="47"/>
      <c r="O291" s="47"/>
    </row>
    <row r="292" spans="2:15" x14ac:dyDescent="0.15">
      <c r="B292" s="47"/>
      <c r="C292" s="47"/>
      <c r="D292" s="47"/>
      <c r="E292" s="47"/>
      <c r="F292" s="47"/>
      <c r="G292" s="47"/>
      <c r="H292" s="47"/>
      <c r="I292" s="47"/>
      <c r="J292" s="47"/>
      <c r="K292" s="121"/>
      <c r="L292" s="121"/>
      <c r="M292" s="122"/>
      <c r="N292" s="47"/>
      <c r="O292" s="47"/>
    </row>
    <row r="293" spans="2:15" x14ac:dyDescent="0.15">
      <c r="B293" s="47"/>
      <c r="C293" s="47"/>
      <c r="D293" s="47"/>
      <c r="E293" s="47"/>
      <c r="F293" s="47"/>
      <c r="G293" s="47"/>
      <c r="H293" s="47"/>
      <c r="I293" s="47"/>
      <c r="J293" s="47"/>
      <c r="K293" s="121"/>
      <c r="L293" s="121"/>
      <c r="M293" s="122"/>
      <c r="N293" s="47"/>
      <c r="O293" s="47"/>
    </row>
    <row r="294" spans="2:15" x14ac:dyDescent="0.15">
      <c r="B294" s="47"/>
      <c r="C294" s="47"/>
      <c r="D294" s="47"/>
      <c r="E294" s="47"/>
      <c r="F294" s="47"/>
      <c r="G294" s="47"/>
      <c r="H294" s="47"/>
      <c r="I294" s="47"/>
      <c r="J294" s="47"/>
      <c r="K294" s="121"/>
      <c r="L294" s="121"/>
      <c r="M294" s="122"/>
      <c r="N294" s="47"/>
      <c r="O294" s="47"/>
    </row>
    <row r="295" spans="2:15" x14ac:dyDescent="0.15">
      <c r="B295" s="47"/>
      <c r="C295" s="47"/>
      <c r="D295" s="47"/>
      <c r="E295" s="47"/>
      <c r="F295" s="47"/>
      <c r="G295" s="47"/>
      <c r="H295" s="47"/>
      <c r="I295" s="47"/>
      <c r="J295" s="47"/>
      <c r="K295" s="121"/>
      <c r="L295" s="121"/>
      <c r="M295" s="122"/>
      <c r="N295" s="47"/>
      <c r="O295" s="47"/>
    </row>
    <row r="296" spans="2:15" x14ac:dyDescent="0.15">
      <c r="B296" s="47"/>
      <c r="C296" s="47"/>
      <c r="D296" s="47"/>
      <c r="E296" s="47"/>
      <c r="F296" s="47"/>
      <c r="G296" s="47"/>
      <c r="H296" s="47"/>
      <c r="I296" s="47"/>
      <c r="J296" s="47"/>
      <c r="K296" s="121"/>
      <c r="L296" s="121"/>
      <c r="M296" s="122"/>
      <c r="N296" s="47"/>
      <c r="O296" s="47"/>
    </row>
    <row r="297" spans="2:15" x14ac:dyDescent="0.15">
      <c r="B297" s="47"/>
      <c r="C297" s="47"/>
      <c r="D297" s="47"/>
      <c r="E297" s="47"/>
      <c r="F297" s="47"/>
      <c r="G297" s="47"/>
      <c r="H297" s="47"/>
      <c r="I297" s="47"/>
      <c r="J297" s="47"/>
      <c r="K297" s="121"/>
      <c r="L297" s="121"/>
      <c r="M297" s="122"/>
      <c r="N297" s="47"/>
      <c r="O297" s="47"/>
    </row>
    <row r="298" spans="2:15" x14ac:dyDescent="0.15">
      <c r="B298" s="47"/>
      <c r="C298" s="47"/>
      <c r="D298" s="47"/>
      <c r="E298" s="47"/>
      <c r="F298" s="47"/>
      <c r="G298" s="47"/>
      <c r="H298" s="47"/>
      <c r="I298" s="47"/>
      <c r="J298" s="47"/>
      <c r="K298" s="121"/>
      <c r="L298" s="121"/>
      <c r="M298" s="122"/>
      <c r="N298" s="47"/>
      <c r="O298" s="47"/>
    </row>
    <row r="299" spans="2:15" x14ac:dyDescent="0.15">
      <c r="B299" s="47"/>
      <c r="C299" s="47"/>
      <c r="D299" s="47"/>
      <c r="E299" s="47"/>
      <c r="F299" s="47"/>
      <c r="G299" s="47"/>
      <c r="H299" s="47"/>
      <c r="I299" s="47"/>
      <c r="J299" s="47"/>
      <c r="K299" s="121"/>
      <c r="L299" s="121"/>
      <c r="M299" s="122"/>
      <c r="N299" s="47"/>
      <c r="O299" s="47"/>
    </row>
    <row r="300" spans="2:15" x14ac:dyDescent="0.15">
      <c r="B300" s="47"/>
      <c r="C300" s="47"/>
      <c r="D300" s="47"/>
      <c r="E300" s="47"/>
      <c r="F300" s="47"/>
      <c r="G300" s="47"/>
      <c r="H300" s="47"/>
      <c r="I300" s="47"/>
      <c r="J300" s="47"/>
      <c r="K300" s="121"/>
      <c r="L300" s="121"/>
      <c r="M300" s="122"/>
      <c r="N300" s="47"/>
      <c r="O300" s="47"/>
    </row>
    <row r="301" spans="2:15" x14ac:dyDescent="0.15">
      <c r="B301" s="47"/>
      <c r="C301" s="47"/>
      <c r="D301" s="47"/>
      <c r="E301" s="47"/>
      <c r="F301" s="47"/>
      <c r="G301" s="47"/>
      <c r="H301" s="47"/>
      <c r="I301" s="47"/>
      <c r="J301" s="47"/>
      <c r="K301" s="121"/>
      <c r="L301" s="121"/>
      <c r="M301" s="122"/>
      <c r="N301" s="47"/>
      <c r="O301" s="47"/>
    </row>
    <row r="302" spans="2:15" x14ac:dyDescent="0.15">
      <c r="B302" s="47"/>
      <c r="C302" s="47"/>
      <c r="D302" s="47"/>
      <c r="E302" s="47"/>
      <c r="F302" s="47"/>
      <c r="G302" s="47"/>
      <c r="H302" s="47"/>
      <c r="I302" s="47"/>
      <c r="J302" s="47"/>
      <c r="K302" s="121"/>
      <c r="L302" s="121"/>
      <c r="M302" s="122"/>
      <c r="N302" s="47"/>
      <c r="O302" s="47"/>
    </row>
    <row r="303" spans="2:15" x14ac:dyDescent="0.15">
      <c r="B303" s="47"/>
      <c r="C303" s="47"/>
      <c r="D303" s="47"/>
      <c r="E303" s="47"/>
      <c r="F303" s="47"/>
      <c r="G303" s="47"/>
      <c r="H303" s="47"/>
      <c r="I303" s="47"/>
      <c r="J303" s="47"/>
      <c r="K303" s="121"/>
      <c r="L303" s="121"/>
      <c r="M303" s="122"/>
      <c r="N303" s="47"/>
      <c r="O303" s="47"/>
    </row>
    <row r="304" spans="2:15" x14ac:dyDescent="0.15">
      <c r="B304" s="47"/>
      <c r="C304" s="47"/>
      <c r="D304" s="47"/>
      <c r="E304" s="47"/>
      <c r="F304" s="47"/>
      <c r="G304" s="47"/>
      <c r="H304" s="47"/>
      <c r="I304" s="120"/>
      <c r="J304" s="47"/>
      <c r="K304" s="121"/>
      <c r="L304" s="121"/>
      <c r="M304" s="122"/>
      <c r="N304" s="47"/>
      <c r="O304" s="47"/>
    </row>
    <row r="305" spans="2:15" x14ac:dyDescent="0.15">
      <c r="B305" s="40"/>
      <c r="C305" s="40"/>
      <c r="D305" s="40"/>
      <c r="E305" s="40"/>
      <c r="F305" s="40"/>
      <c r="G305" s="40"/>
      <c r="H305" s="40"/>
      <c r="I305" s="40"/>
      <c r="J305" s="40"/>
      <c r="K305" s="118"/>
      <c r="L305" s="118"/>
      <c r="M305" s="119"/>
      <c r="N305" s="40"/>
      <c r="O305" s="40"/>
    </row>
    <row r="306" spans="2:15" x14ac:dyDescent="0.15">
      <c r="B306" s="47"/>
      <c r="C306" s="47"/>
      <c r="D306" s="47"/>
      <c r="E306" s="47"/>
      <c r="F306" s="47"/>
      <c r="G306" s="47"/>
      <c r="H306" s="47"/>
      <c r="I306" s="120"/>
      <c r="J306" s="47"/>
      <c r="K306" s="121"/>
      <c r="L306" s="121"/>
      <c r="M306" s="122"/>
      <c r="N306" s="47"/>
      <c r="O306" s="47"/>
    </row>
    <row r="307" spans="2:15" x14ac:dyDescent="0.15">
      <c r="B307" s="40"/>
      <c r="C307" s="40"/>
      <c r="D307" s="40"/>
      <c r="E307" s="40"/>
      <c r="F307" s="40"/>
      <c r="G307" s="40"/>
      <c r="H307" s="40"/>
      <c r="I307" s="40"/>
      <c r="J307" s="40"/>
      <c r="K307" s="118"/>
      <c r="L307" s="118"/>
      <c r="M307" s="119"/>
      <c r="N307" s="40"/>
      <c r="O307" s="40"/>
    </row>
    <row r="308" spans="2:15" x14ac:dyDescent="0.15">
      <c r="B308" s="47"/>
      <c r="C308" s="47"/>
      <c r="D308" s="47"/>
      <c r="E308" s="47"/>
      <c r="F308" s="47"/>
      <c r="G308" s="47"/>
      <c r="H308" s="47"/>
      <c r="I308" s="47"/>
      <c r="J308" s="47"/>
      <c r="K308" s="121"/>
      <c r="L308" s="121"/>
      <c r="M308" s="122"/>
      <c r="N308" s="47"/>
      <c r="O308" s="47"/>
    </row>
    <row r="309" spans="2:15" x14ac:dyDescent="0.15">
      <c r="B309" s="47"/>
      <c r="C309" s="47"/>
      <c r="D309" s="47"/>
      <c r="E309" s="47"/>
      <c r="F309" s="47"/>
      <c r="G309" s="47"/>
      <c r="H309" s="47"/>
      <c r="I309" s="47"/>
      <c r="J309" s="47"/>
      <c r="K309" s="121"/>
      <c r="L309" s="121"/>
      <c r="M309" s="122"/>
      <c r="N309" s="47"/>
      <c r="O309" s="47"/>
    </row>
    <row r="310" spans="2:15" x14ac:dyDescent="0.15">
      <c r="B310" s="47"/>
      <c r="C310" s="47"/>
      <c r="D310" s="47"/>
      <c r="E310" s="47"/>
      <c r="F310" s="47"/>
      <c r="G310" s="47"/>
      <c r="H310" s="47"/>
      <c r="I310" s="47"/>
      <c r="J310" s="47"/>
      <c r="K310" s="121"/>
      <c r="L310" s="121"/>
      <c r="M310" s="122"/>
      <c r="N310" s="47"/>
      <c r="O310" s="47"/>
    </row>
    <row r="311" spans="2:15" x14ac:dyDescent="0.15">
      <c r="B311" s="47"/>
      <c r="C311" s="47"/>
      <c r="D311" s="47"/>
      <c r="E311" s="47"/>
      <c r="F311" s="47"/>
      <c r="G311" s="47"/>
      <c r="H311" s="47"/>
      <c r="I311" s="47"/>
      <c r="J311" s="47"/>
      <c r="K311" s="121"/>
      <c r="L311" s="121"/>
      <c r="M311" s="122"/>
      <c r="N311" s="47"/>
      <c r="O311" s="47"/>
    </row>
    <row r="312" spans="2:15" x14ac:dyDescent="0.15">
      <c r="B312" s="47"/>
      <c r="C312" s="47"/>
      <c r="D312" s="47"/>
      <c r="E312" s="47"/>
      <c r="F312" s="47"/>
      <c r="G312" s="47"/>
      <c r="H312" s="47"/>
      <c r="I312" s="47"/>
      <c r="J312" s="47"/>
      <c r="K312" s="121"/>
      <c r="L312" s="121"/>
      <c r="M312" s="122"/>
      <c r="N312" s="47"/>
      <c r="O312" s="47"/>
    </row>
    <row r="313" spans="2:15" x14ac:dyDescent="0.15">
      <c r="B313" s="47"/>
      <c r="C313" s="47"/>
      <c r="D313" s="47"/>
      <c r="E313" s="47"/>
      <c r="F313" s="47"/>
      <c r="G313" s="47"/>
      <c r="H313" s="47"/>
      <c r="I313" s="120"/>
      <c r="J313" s="47"/>
      <c r="K313" s="121"/>
      <c r="L313" s="121"/>
      <c r="M313" s="122"/>
      <c r="N313" s="47"/>
      <c r="O313" s="47"/>
    </row>
    <row r="314" spans="2:15" x14ac:dyDescent="0.15">
      <c r="B314" s="40"/>
      <c r="C314" s="40"/>
      <c r="D314" s="40"/>
      <c r="E314" s="40"/>
      <c r="F314" s="40"/>
      <c r="G314" s="40"/>
      <c r="H314" s="40"/>
      <c r="I314" s="40"/>
      <c r="J314" s="40"/>
      <c r="K314" s="118"/>
      <c r="L314" s="118"/>
      <c r="M314" s="119"/>
      <c r="N314" s="40"/>
      <c r="O314" s="40"/>
    </row>
    <row r="315" spans="2:15" x14ac:dyDescent="0.15">
      <c r="B315" s="47"/>
      <c r="C315" s="47"/>
      <c r="D315" s="47"/>
      <c r="E315" s="47"/>
      <c r="F315" s="47"/>
      <c r="G315" s="47"/>
      <c r="H315" s="47"/>
      <c r="I315" s="120"/>
      <c r="J315" s="47"/>
      <c r="K315" s="121"/>
      <c r="L315" s="121"/>
      <c r="M315" s="122"/>
      <c r="N315" s="47"/>
      <c r="O315" s="47"/>
    </row>
    <row r="316" spans="2:15" x14ac:dyDescent="0.15">
      <c r="B316" s="47"/>
      <c r="C316" s="47"/>
      <c r="D316" s="47"/>
      <c r="E316" s="47"/>
      <c r="F316" s="47"/>
      <c r="G316" s="47"/>
      <c r="H316" s="47"/>
      <c r="I316" s="120"/>
      <c r="J316" s="47"/>
      <c r="K316" s="121"/>
      <c r="L316" s="121"/>
      <c r="M316" s="122"/>
      <c r="N316" s="47"/>
      <c r="O316" s="47"/>
    </row>
    <row r="317" spans="2:15" x14ac:dyDescent="0.15">
      <c r="B317" s="47"/>
      <c r="C317" s="47"/>
      <c r="D317" s="47"/>
      <c r="E317" s="47"/>
      <c r="F317" s="47"/>
      <c r="G317" s="47"/>
      <c r="H317" s="47"/>
      <c r="I317" s="120"/>
      <c r="J317" s="47"/>
      <c r="K317" s="121"/>
      <c r="L317" s="121"/>
      <c r="M317" s="122"/>
      <c r="N317" s="47"/>
      <c r="O317" s="47"/>
    </row>
    <row r="318" spans="2:15" x14ac:dyDescent="0.15">
      <c r="B318" s="40"/>
      <c r="C318" s="40"/>
      <c r="D318" s="40"/>
      <c r="E318" s="40"/>
      <c r="F318" s="40"/>
      <c r="G318" s="40"/>
      <c r="H318" s="40"/>
      <c r="I318" s="40"/>
      <c r="J318" s="40"/>
      <c r="K318" s="118"/>
      <c r="L318" s="118"/>
      <c r="M318" s="119"/>
      <c r="N318" s="40"/>
      <c r="O318" s="40"/>
    </row>
    <row r="319" spans="2:15" x14ac:dyDescent="0.15">
      <c r="B319" s="47"/>
      <c r="C319" s="47"/>
      <c r="D319" s="47"/>
      <c r="E319" s="47"/>
      <c r="F319" s="47"/>
      <c r="G319" s="47"/>
      <c r="H319" s="47"/>
      <c r="I319" s="47"/>
      <c r="J319" s="47"/>
      <c r="K319" s="121"/>
      <c r="L319" s="121"/>
      <c r="M319" s="122"/>
      <c r="N319" s="47"/>
      <c r="O319" s="47"/>
    </row>
    <row r="320" spans="2:15" x14ac:dyDescent="0.15">
      <c r="B320" s="47"/>
      <c r="C320" s="47"/>
      <c r="D320" s="47"/>
      <c r="E320" s="47"/>
      <c r="F320" s="47"/>
      <c r="G320" s="47"/>
      <c r="H320" s="47"/>
      <c r="I320" s="47"/>
      <c r="J320" s="47"/>
      <c r="K320" s="121"/>
      <c r="L320" s="121"/>
      <c r="M320" s="122"/>
      <c r="N320" s="47"/>
      <c r="O320" s="47"/>
    </row>
    <row r="321" spans="2:15" x14ac:dyDescent="0.15">
      <c r="B321" s="47"/>
      <c r="C321" s="47"/>
      <c r="D321" s="47"/>
      <c r="E321" s="47"/>
      <c r="F321" s="47"/>
      <c r="G321" s="47"/>
      <c r="H321" s="47"/>
      <c r="I321" s="47"/>
      <c r="J321" s="47"/>
      <c r="K321" s="121"/>
      <c r="L321" s="121"/>
      <c r="M321" s="122"/>
      <c r="N321" s="47"/>
      <c r="O321" s="47"/>
    </row>
    <row r="322" spans="2:15" x14ac:dyDescent="0.15">
      <c r="B322" s="47"/>
      <c r="C322" s="47"/>
      <c r="D322" s="47"/>
      <c r="E322" s="47"/>
      <c r="F322" s="47"/>
      <c r="G322" s="47"/>
      <c r="H322" s="47"/>
      <c r="I322" s="47"/>
      <c r="J322" s="47"/>
      <c r="K322" s="121"/>
      <c r="L322" s="121"/>
      <c r="M322" s="122"/>
      <c r="N322" s="47"/>
      <c r="O322" s="47"/>
    </row>
    <row r="323" spans="2:15" x14ac:dyDescent="0.15">
      <c r="B323" s="47"/>
      <c r="C323" s="47"/>
      <c r="D323" s="47"/>
      <c r="E323" s="47"/>
      <c r="F323" s="47"/>
      <c r="G323" s="47"/>
      <c r="H323" s="47"/>
      <c r="I323" s="47"/>
      <c r="J323" s="47"/>
      <c r="K323" s="121"/>
      <c r="L323" s="121"/>
      <c r="M323" s="122"/>
      <c r="N323" s="47"/>
      <c r="O323" s="47"/>
    </row>
    <row r="324" spans="2:15" x14ac:dyDescent="0.15">
      <c r="B324" s="47"/>
      <c r="C324" s="47"/>
      <c r="D324" s="47"/>
      <c r="E324" s="47"/>
      <c r="F324" s="47"/>
      <c r="G324" s="47"/>
      <c r="H324" s="47"/>
      <c r="I324" s="47"/>
      <c r="J324" s="47"/>
      <c r="K324" s="121"/>
      <c r="L324" s="121"/>
      <c r="M324" s="122"/>
      <c r="N324" s="47"/>
      <c r="O324" s="47"/>
    </row>
    <row r="325" spans="2:15" x14ac:dyDescent="0.15">
      <c r="B325" s="47"/>
      <c r="C325" s="47"/>
      <c r="D325" s="47"/>
      <c r="E325" s="47"/>
      <c r="F325" s="47"/>
      <c r="G325" s="47"/>
      <c r="H325" s="47"/>
      <c r="I325" s="47"/>
      <c r="J325" s="47"/>
      <c r="K325" s="121"/>
      <c r="L325" s="121"/>
      <c r="M325" s="122"/>
      <c r="N325" s="47"/>
      <c r="O325" s="47"/>
    </row>
    <row r="326" spans="2:15" x14ac:dyDescent="0.15">
      <c r="B326" s="47"/>
      <c r="C326" s="47"/>
      <c r="D326" s="47"/>
      <c r="E326" s="47"/>
      <c r="F326" s="47"/>
      <c r="G326" s="47"/>
      <c r="H326" s="47"/>
      <c r="I326" s="47"/>
      <c r="J326" s="47"/>
      <c r="K326" s="121"/>
      <c r="L326" s="121"/>
      <c r="M326" s="122"/>
      <c r="N326" s="47"/>
      <c r="O326" s="47"/>
    </row>
    <row r="327" spans="2:15" x14ac:dyDescent="0.15">
      <c r="B327" s="47"/>
      <c r="C327" s="47"/>
      <c r="D327" s="47"/>
      <c r="E327" s="47"/>
      <c r="F327" s="47"/>
      <c r="G327" s="47"/>
      <c r="H327" s="47"/>
      <c r="I327" s="47"/>
      <c r="J327" s="47"/>
      <c r="K327" s="121"/>
      <c r="L327" s="121"/>
      <c r="M327" s="122"/>
      <c r="N327" s="47"/>
      <c r="O327" s="47"/>
    </row>
    <row r="328" spans="2:15" x14ac:dyDescent="0.15">
      <c r="B328" s="47"/>
      <c r="C328" s="47"/>
      <c r="D328" s="47"/>
      <c r="E328" s="47"/>
      <c r="F328" s="47"/>
      <c r="G328" s="47"/>
      <c r="H328" s="47"/>
      <c r="I328" s="47"/>
      <c r="J328" s="47"/>
      <c r="K328" s="121"/>
      <c r="L328" s="121"/>
      <c r="M328" s="122"/>
      <c r="N328" s="47"/>
      <c r="O328" s="47"/>
    </row>
    <row r="329" spans="2:15" x14ac:dyDescent="0.15">
      <c r="B329" s="47"/>
      <c r="C329" s="47"/>
      <c r="D329" s="47"/>
      <c r="E329" s="47"/>
      <c r="F329" s="47"/>
      <c r="G329" s="47"/>
      <c r="H329" s="47"/>
      <c r="I329" s="47"/>
      <c r="J329" s="47"/>
      <c r="K329" s="121"/>
      <c r="L329" s="121"/>
      <c r="M329" s="122"/>
      <c r="N329" s="47"/>
      <c r="O329" s="47"/>
    </row>
    <row r="330" spans="2:15" x14ac:dyDescent="0.15">
      <c r="B330" s="47"/>
      <c r="C330" s="47"/>
      <c r="D330" s="47"/>
      <c r="E330" s="47"/>
      <c r="F330" s="47"/>
      <c r="G330" s="47"/>
      <c r="H330" s="47"/>
      <c r="I330" s="47"/>
      <c r="J330" s="47"/>
      <c r="K330" s="121"/>
      <c r="L330" s="121"/>
      <c r="M330" s="122"/>
      <c r="N330" s="47"/>
      <c r="O330" s="47"/>
    </row>
    <row r="331" spans="2:15" x14ac:dyDescent="0.15">
      <c r="B331" s="47"/>
      <c r="C331" s="47"/>
      <c r="D331" s="47"/>
      <c r="E331" s="47"/>
      <c r="F331" s="47"/>
      <c r="G331" s="47"/>
      <c r="H331" s="47"/>
      <c r="I331" s="47"/>
      <c r="J331" s="47"/>
      <c r="K331" s="121"/>
      <c r="L331" s="121"/>
      <c r="M331" s="122"/>
      <c r="N331" s="47"/>
      <c r="O331" s="47"/>
    </row>
    <row r="332" spans="2:15" x14ac:dyDescent="0.15">
      <c r="B332" s="47"/>
      <c r="C332" s="47"/>
      <c r="D332" s="47"/>
      <c r="E332" s="47"/>
      <c r="F332" s="47"/>
      <c r="G332" s="47"/>
      <c r="H332" s="47"/>
      <c r="I332" s="47"/>
      <c r="J332" s="47"/>
      <c r="K332" s="121"/>
      <c r="L332" s="121"/>
      <c r="M332" s="122"/>
      <c r="N332" s="47"/>
      <c r="O332" s="47"/>
    </row>
    <row r="333" spans="2:15" x14ac:dyDescent="0.15">
      <c r="B333" s="47"/>
      <c r="C333" s="47"/>
      <c r="D333" s="47"/>
      <c r="E333" s="47"/>
      <c r="F333" s="47"/>
      <c r="G333" s="47"/>
      <c r="H333" s="47"/>
      <c r="I333" s="47"/>
      <c r="J333" s="47"/>
      <c r="K333" s="121"/>
      <c r="L333" s="121"/>
      <c r="M333" s="122"/>
      <c r="N333" s="47"/>
      <c r="O333" s="47"/>
    </row>
    <row r="334" spans="2:15" x14ac:dyDescent="0.15">
      <c r="B334" s="47"/>
      <c r="C334" s="47"/>
      <c r="D334" s="47"/>
      <c r="E334" s="47"/>
      <c r="F334" s="47"/>
      <c r="G334" s="47"/>
      <c r="H334" s="47"/>
      <c r="I334" s="120"/>
      <c r="J334" s="47"/>
      <c r="K334" s="121"/>
      <c r="L334" s="121"/>
      <c r="M334" s="122"/>
      <c r="N334" s="47"/>
      <c r="O334" s="47"/>
    </row>
    <row r="335" spans="2:15" x14ac:dyDescent="0.15">
      <c r="B335" s="40"/>
      <c r="C335" s="40"/>
      <c r="D335" s="40"/>
      <c r="E335" s="40"/>
      <c r="F335" s="40"/>
      <c r="G335" s="40"/>
      <c r="H335" s="40"/>
      <c r="I335" s="40"/>
      <c r="J335" s="40"/>
      <c r="K335" s="118"/>
      <c r="L335" s="118"/>
      <c r="M335" s="119"/>
      <c r="N335" s="40"/>
      <c r="O335" s="40"/>
    </row>
    <row r="336" spans="2:15" x14ac:dyDescent="0.15">
      <c r="B336" s="47"/>
      <c r="C336" s="47"/>
      <c r="D336" s="47"/>
      <c r="E336" s="47"/>
      <c r="F336" s="47"/>
      <c r="G336" s="47"/>
      <c r="H336" s="47"/>
      <c r="I336" s="47"/>
      <c r="J336" s="47"/>
      <c r="K336" s="121"/>
      <c r="L336" s="121"/>
      <c r="M336" s="122"/>
      <c r="N336" s="47"/>
      <c r="O336" s="47"/>
    </row>
    <row r="337" spans="2:15" x14ac:dyDescent="0.15">
      <c r="B337" s="47"/>
      <c r="C337" s="47"/>
      <c r="D337" s="47"/>
      <c r="E337" s="47"/>
      <c r="F337" s="47"/>
      <c r="G337" s="47"/>
      <c r="H337" s="47"/>
      <c r="I337" s="47"/>
      <c r="J337" s="47"/>
      <c r="K337" s="121"/>
      <c r="L337" s="121"/>
      <c r="M337" s="122"/>
      <c r="N337" s="47"/>
      <c r="O337" s="47"/>
    </row>
    <row r="338" spans="2:15" x14ac:dyDescent="0.15">
      <c r="B338" s="47"/>
      <c r="C338" s="47"/>
      <c r="D338" s="47"/>
      <c r="E338" s="47"/>
      <c r="F338" s="47"/>
      <c r="G338" s="47"/>
      <c r="H338" s="47"/>
      <c r="I338" s="47"/>
      <c r="J338" s="47"/>
      <c r="K338" s="121"/>
      <c r="L338" s="121"/>
      <c r="M338" s="122"/>
      <c r="N338" s="47"/>
      <c r="O338" s="47"/>
    </row>
    <row r="339" spans="2:15" x14ac:dyDescent="0.15">
      <c r="B339" s="47"/>
      <c r="C339" s="47"/>
      <c r="D339" s="47"/>
      <c r="E339" s="47"/>
      <c r="F339" s="47"/>
      <c r="G339" s="47"/>
      <c r="H339" s="47"/>
      <c r="I339" s="47"/>
      <c r="J339" s="47"/>
      <c r="K339" s="121"/>
      <c r="L339" s="121"/>
      <c r="M339" s="122"/>
      <c r="N339" s="47"/>
      <c r="O339" s="47"/>
    </row>
    <row r="340" spans="2:15" x14ac:dyDescent="0.15">
      <c r="B340" s="47"/>
      <c r="C340" s="47"/>
      <c r="D340" s="47"/>
      <c r="E340" s="47"/>
      <c r="F340" s="47"/>
      <c r="G340" s="47"/>
      <c r="H340" s="47"/>
      <c r="I340" s="47"/>
      <c r="J340" s="47"/>
      <c r="K340" s="121"/>
      <c r="L340" s="121"/>
      <c r="M340" s="122"/>
      <c r="N340" s="47"/>
      <c r="O340" s="47"/>
    </row>
    <row r="341" spans="2:15" x14ac:dyDescent="0.15">
      <c r="B341" s="47"/>
      <c r="C341" s="47"/>
      <c r="D341" s="47"/>
      <c r="E341" s="47"/>
      <c r="F341" s="47"/>
      <c r="G341" s="47"/>
      <c r="H341" s="47"/>
      <c r="I341" s="47"/>
      <c r="J341" s="47"/>
      <c r="K341" s="121"/>
      <c r="L341" s="121"/>
      <c r="M341" s="122"/>
      <c r="N341" s="47"/>
      <c r="O341" s="47"/>
    </row>
    <row r="342" spans="2:15" x14ac:dyDescent="0.15">
      <c r="B342" s="47"/>
      <c r="C342" s="47"/>
      <c r="D342" s="47"/>
      <c r="E342" s="47"/>
      <c r="F342" s="47"/>
      <c r="G342" s="47"/>
      <c r="H342" s="47"/>
      <c r="I342" s="47"/>
      <c r="J342" s="47"/>
      <c r="K342" s="121"/>
      <c r="L342" s="121"/>
      <c r="M342" s="122"/>
      <c r="N342" s="47"/>
      <c r="O342" s="47"/>
    </row>
    <row r="343" spans="2:15" x14ac:dyDescent="0.15">
      <c r="B343" s="47"/>
      <c r="C343" s="47"/>
      <c r="D343" s="47"/>
      <c r="E343" s="47"/>
      <c r="F343" s="47"/>
      <c r="G343" s="47"/>
      <c r="H343" s="47"/>
      <c r="I343" s="47"/>
      <c r="J343" s="47"/>
      <c r="K343" s="121"/>
      <c r="L343" s="121"/>
      <c r="M343" s="122"/>
      <c r="N343" s="47"/>
      <c r="O343" s="47"/>
    </row>
    <row r="344" spans="2:15" x14ac:dyDescent="0.15">
      <c r="B344" s="47"/>
      <c r="C344" s="47"/>
      <c r="D344" s="47"/>
      <c r="E344" s="47"/>
      <c r="F344" s="47"/>
      <c r="G344" s="47"/>
      <c r="H344" s="47"/>
      <c r="I344" s="47"/>
      <c r="J344" s="47"/>
      <c r="K344" s="121"/>
      <c r="L344" s="121"/>
      <c r="M344" s="122"/>
      <c r="N344" s="47"/>
      <c r="O344" s="47"/>
    </row>
    <row r="345" spans="2:15" x14ac:dyDescent="0.15">
      <c r="B345" s="47"/>
      <c r="C345" s="47"/>
      <c r="D345" s="47"/>
      <c r="E345" s="47"/>
      <c r="F345" s="47"/>
      <c r="G345" s="47"/>
      <c r="H345" s="47"/>
      <c r="I345" s="47"/>
      <c r="J345" s="47"/>
      <c r="K345" s="121"/>
      <c r="L345" s="121"/>
      <c r="M345" s="122"/>
      <c r="N345" s="47"/>
      <c r="O345" s="47"/>
    </row>
    <row r="346" spans="2:15" x14ac:dyDescent="0.15">
      <c r="B346" s="47"/>
      <c r="C346" s="47"/>
      <c r="D346" s="47"/>
      <c r="E346" s="47"/>
      <c r="F346" s="47"/>
      <c r="G346" s="47"/>
      <c r="H346" s="47"/>
      <c r="I346" s="47"/>
      <c r="J346" s="47"/>
      <c r="K346" s="121"/>
      <c r="L346" s="121"/>
      <c r="M346" s="122"/>
      <c r="N346" s="47"/>
      <c r="O346" s="47"/>
    </row>
    <row r="347" spans="2:15" x14ac:dyDescent="0.15">
      <c r="B347" s="47"/>
      <c r="C347" s="47"/>
      <c r="D347" s="47"/>
      <c r="E347" s="47"/>
      <c r="F347" s="47"/>
      <c r="G347" s="47"/>
      <c r="H347" s="47"/>
      <c r="I347" s="47"/>
      <c r="J347" s="47"/>
      <c r="K347" s="121"/>
      <c r="L347" s="121"/>
      <c r="M347" s="122"/>
      <c r="N347" s="47"/>
      <c r="O347" s="47"/>
    </row>
    <row r="348" spans="2:15" x14ac:dyDescent="0.15">
      <c r="B348" s="47"/>
      <c r="C348" s="47"/>
      <c r="D348" s="47"/>
      <c r="E348" s="47"/>
      <c r="F348" s="47"/>
      <c r="G348" s="47"/>
      <c r="H348" s="47"/>
      <c r="I348" s="47"/>
      <c r="J348" s="47"/>
      <c r="K348" s="121"/>
      <c r="L348" s="121"/>
      <c r="M348" s="122"/>
      <c r="N348" s="47"/>
      <c r="O348" s="47"/>
    </row>
    <row r="349" spans="2:15" x14ac:dyDescent="0.15">
      <c r="B349" s="47"/>
      <c r="C349" s="47"/>
      <c r="D349" s="47"/>
      <c r="E349" s="47"/>
      <c r="F349" s="47"/>
      <c r="G349" s="47"/>
      <c r="H349" s="47"/>
      <c r="I349" s="47"/>
      <c r="J349" s="47"/>
      <c r="K349" s="121"/>
      <c r="L349" s="121"/>
      <c r="M349" s="122"/>
      <c r="N349" s="47"/>
      <c r="O349" s="47"/>
    </row>
    <row r="350" spans="2:15" x14ac:dyDescent="0.15">
      <c r="B350" s="47"/>
      <c r="C350" s="47"/>
      <c r="D350" s="47"/>
      <c r="E350" s="47"/>
      <c r="F350" s="47"/>
      <c r="G350" s="47"/>
      <c r="H350" s="47"/>
      <c r="I350" s="47"/>
      <c r="J350" s="47"/>
      <c r="K350" s="121"/>
      <c r="L350" s="121"/>
      <c r="M350" s="122"/>
      <c r="N350" s="47"/>
      <c r="O350" s="47"/>
    </row>
    <row r="351" spans="2:15" x14ac:dyDescent="0.15">
      <c r="B351" s="47"/>
      <c r="C351" s="47"/>
      <c r="D351" s="47"/>
      <c r="E351" s="47"/>
      <c r="F351" s="47"/>
      <c r="G351" s="47"/>
      <c r="H351" s="47"/>
      <c r="I351" s="47"/>
      <c r="J351" s="47"/>
      <c r="K351" s="121"/>
      <c r="L351" s="121"/>
      <c r="M351" s="122"/>
      <c r="N351" s="47"/>
      <c r="O351" s="47"/>
    </row>
    <row r="352" spans="2:15" x14ac:dyDescent="0.15">
      <c r="B352" s="47"/>
      <c r="C352" s="47"/>
      <c r="D352" s="47"/>
      <c r="E352" s="47"/>
      <c r="F352" s="47"/>
      <c r="G352" s="47"/>
      <c r="H352" s="47"/>
      <c r="I352" s="47"/>
      <c r="J352" s="47"/>
      <c r="K352" s="121"/>
      <c r="L352" s="121"/>
      <c r="M352" s="122"/>
      <c r="N352" s="47"/>
      <c r="O352" s="47"/>
    </row>
    <row r="353" spans="2:15" x14ac:dyDescent="0.15">
      <c r="B353" s="47"/>
      <c r="C353" s="47"/>
      <c r="D353" s="47"/>
      <c r="E353" s="47"/>
      <c r="F353" s="47"/>
      <c r="G353" s="47"/>
      <c r="H353" s="47"/>
      <c r="I353" s="47"/>
      <c r="J353" s="47"/>
      <c r="K353" s="121"/>
      <c r="L353" s="121"/>
      <c r="M353" s="122"/>
      <c r="N353" s="47"/>
      <c r="O353" s="47"/>
    </row>
    <row r="354" spans="2:15" x14ac:dyDescent="0.15">
      <c r="B354" s="47"/>
      <c r="C354" s="47"/>
      <c r="D354" s="47"/>
      <c r="E354" s="47"/>
      <c r="F354" s="47"/>
      <c r="G354" s="47"/>
      <c r="H354" s="47"/>
      <c r="I354" s="47"/>
      <c r="J354" s="47"/>
      <c r="K354" s="121"/>
      <c r="L354" s="121"/>
      <c r="M354" s="122"/>
      <c r="N354" s="47"/>
      <c r="O354" s="47"/>
    </row>
    <row r="355" spans="2:15" x14ac:dyDescent="0.15">
      <c r="B355" s="47"/>
      <c r="C355" s="47"/>
      <c r="D355" s="47"/>
      <c r="E355" s="47"/>
      <c r="F355" s="47"/>
      <c r="G355" s="47"/>
      <c r="H355" s="47"/>
      <c r="I355" s="47"/>
      <c r="J355" s="47"/>
      <c r="K355" s="121"/>
      <c r="L355" s="121"/>
      <c r="M355" s="122"/>
      <c r="N355" s="47"/>
      <c r="O355" s="47"/>
    </row>
    <row r="356" spans="2:15" x14ac:dyDescent="0.15">
      <c r="B356" s="47"/>
      <c r="C356" s="47"/>
      <c r="D356" s="47"/>
      <c r="E356" s="47"/>
      <c r="F356" s="47"/>
      <c r="G356" s="47"/>
      <c r="H356" s="47"/>
      <c r="I356" s="47"/>
      <c r="J356" s="47"/>
      <c r="K356" s="121"/>
      <c r="L356" s="121"/>
      <c r="M356" s="122"/>
      <c r="N356" s="47"/>
      <c r="O356" s="47"/>
    </row>
    <row r="357" spans="2:15" x14ac:dyDescent="0.15">
      <c r="B357" s="47"/>
      <c r="C357" s="47"/>
      <c r="D357" s="47"/>
      <c r="E357" s="47"/>
      <c r="F357" s="47"/>
      <c r="G357" s="47"/>
      <c r="H357" s="47"/>
      <c r="I357" s="120"/>
      <c r="J357" s="47"/>
      <c r="K357" s="121"/>
      <c r="L357" s="121"/>
      <c r="M357" s="122"/>
      <c r="N357" s="47"/>
      <c r="O357" s="47"/>
    </row>
    <row r="358" spans="2:15" x14ac:dyDescent="0.15">
      <c r="B358" s="40"/>
      <c r="C358" s="40"/>
      <c r="D358" s="40"/>
      <c r="E358" s="40"/>
      <c r="F358" s="40"/>
      <c r="G358" s="40"/>
      <c r="H358" s="40"/>
      <c r="I358" s="40"/>
      <c r="J358" s="40"/>
      <c r="K358" s="118"/>
      <c r="L358" s="118"/>
      <c r="M358" s="119"/>
      <c r="N358" s="40"/>
      <c r="O358" s="40"/>
    </row>
    <row r="359" spans="2:15" x14ac:dyDescent="0.15">
      <c r="B359" s="47"/>
      <c r="C359" s="47"/>
      <c r="D359" s="47"/>
      <c r="E359" s="47"/>
      <c r="F359" s="47"/>
      <c r="G359" s="47"/>
      <c r="H359" s="47"/>
      <c r="I359" s="47"/>
      <c r="J359" s="47"/>
      <c r="K359" s="121"/>
      <c r="L359" s="121"/>
      <c r="M359" s="122"/>
      <c r="N359" s="47"/>
      <c r="O359" s="47"/>
    </row>
    <row r="360" spans="2:15" x14ac:dyDescent="0.15">
      <c r="B360" s="47"/>
      <c r="C360" s="47"/>
      <c r="D360" s="47"/>
      <c r="E360" s="47"/>
      <c r="F360" s="47"/>
      <c r="G360" s="47"/>
      <c r="H360" s="47"/>
      <c r="I360" s="47"/>
      <c r="J360" s="47"/>
      <c r="K360" s="121"/>
      <c r="L360" s="121"/>
      <c r="M360" s="122"/>
      <c r="N360" s="47"/>
      <c r="O360" s="47"/>
    </row>
    <row r="361" spans="2:15" x14ac:dyDescent="0.15">
      <c r="B361" s="47"/>
      <c r="C361" s="47"/>
      <c r="D361" s="47"/>
      <c r="E361" s="47"/>
      <c r="F361" s="47"/>
      <c r="G361" s="47"/>
      <c r="H361" s="47"/>
      <c r="I361" s="120"/>
      <c r="J361" s="47"/>
      <c r="K361" s="121"/>
      <c r="L361" s="121"/>
      <c r="M361" s="122"/>
      <c r="N361" s="47"/>
      <c r="O361" s="47"/>
    </row>
    <row r="362" spans="2:15" x14ac:dyDescent="0.15">
      <c r="B362" s="40"/>
      <c r="C362" s="40"/>
      <c r="D362" s="40"/>
      <c r="E362" s="40"/>
      <c r="F362" s="40"/>
      <c r="G362" s="40"/>
      <c r="H362" s="40"/>
      <c r="I362" s="40"/>
      <c r="J362" s="40"/>
      <c r="K362" s="118"/>
      <c r="L362" s="118"/>
      <c r="M362" s="119"/>
      <c r="N362" s="40"/>
      <c r="O362" s="40"/>
    </row>
    <row r="363" spans="2:15" x14ac:dyDescent="0.15">
      <c r="B363" s="47"/>
      <c r="C363" s="47"/>
      <c r="D363" s="47"/>
      <c r="E363" s="47"/>
      <c r="F363" s="47"/>
      <c r="G363" s="47"/>
      <c r="H363" s="47"/>
      <c r="I363" s="47"/>
      <c r="J363" s="120"/>
      <c r="K363" s="121"/>
      <c r="L363" s="121"/>
      <c r="M363" s="122"/>
      <c r="N363" s="47"/>
      <c r="O363" s="47"/>
    </row>
    <row r="364" spans="2:15" x14ac:dyDescent="0.15">
      <c r="B364" s="47"/>
      <c r="C364" s="47"/>
      <c r="D364" s="47"/>
      <c r="E364" s="47"/>
      <c r="F364" s="47"/>
      <c r="G364" s="47"/>
      <c r="H364" s="47"/>
      <c r="I364" s="47"/>
      <c r="J364" s="120"/>
      <c r="K364" s="121"/>
      <c r="L364" s="121"/>
      <c r="M364" s="122"/>
      <c r="N364" s="47"/>
      <c r="O364" s="47"/>
    </row>
    <row r="365" spans="2:15" x14ac:dyDescent="0.15">
      <c r="B365" s="47"/>
      <c r="C365" s="47"/>
      <c r="D365" s="47"/>
      <c r="E365" s="47"/>
      <c r="F365" s="47"/>
      <c r="G365" s="47"/>
      <c r="H365" s="47"/>
      <c r="I365" s="47"/>
      <c r="J365" s="120"/>
      <c r="K365" s="121"/>
      <c r="L365" s="121"/>
      <c r="M365" s="122"/>
      <c r="N365" s="47"/>
      <c r="O365" s="47"/>
    </row>
    <row r="366" spans="2:15" x14ac:dyDescent="0.15">
      <c r="B366" s="47"/>
      <c r="C366" s="47"/>
      <c r="D366" s="47"/>
      <c r="E366" s="47"/>
      <c r="F366" s="47"/>
      <c r="G366" s="47"/>
      <c r="H366" s="47"/>
      <c r="I366" s="47"/>
      <c r="J366" s="120"/>
      <c r="K366" s="121"/>
      <c r="L366" s="121"/>
      <c r="M366" s="122"/>
      <c r="N366" s="47"/>
      <c r="O366" s="47"/>
    </row>
    <row r="367" spans="2:15" x14ac:dyDescent="0.15">
      <c r="B367" s="47"/>
      <c r="C367" s="47"/>
      <c r="D367" s="47"/>
      <c r="E367" s="47"/>
      <c r="F367" s="47"/>
      <c r="G367" s="47"/>
      <c r="H367" s="47"/>
      <c r="I367" s="47"/>
      <c r="J367" s="120"/>
      <c r="K367" s="121"/>
      <c r="L367" s="121"/>
      <c r="M367" s="122"/>
      <c r="N367" s="47"/>
      <c r="O367" s="47"/>
    </row>
    <row r="368" spans="2:15" x14ac:dyDescent="0.15">
      <c r="B368" s="47"/>
      <c r="C368" s="47"/>
      <c r="D368" s="47"/>
      <c r="E368" s="47"/>
      <c r="F368" s="47"/>
      <c r="G368" s="47"/>
      <c r="H368" s="47"/>
      <c r="I368" s="47"/>
      <c r="J368" s="120"/>
      <c r="K368" s="121"/>
      <c r="L368" s="121"/>
      <c r="M368" s="122"/>
      <c r="N368" s="47"/>
      <c r="O368" s="47"/>
    </row>
    <row r="369" spans="2:15" x14ac:dyDescent="0.15">
      <c r="B369" s="47"/>
      <c r="C369" s="47"/>
      <c r="D369" s="47"/>
      <c r="E369" s="47"/>
      <c r="F369" s="47"/>
      <c r="G369" s="47"/>
      <c r="H369" s="47"/>
      <c r="I369" s="47"/>
      <c r="J369" s="120"/>
      <c r="K369" s="121"/>
      <c r="L369" s="121"/>
      <c r="M369" s="122"/>
      <c r="N369" s="47"/>
      <c r="O369" s="47"/>
    </row>
    <row r="370" spans="2:15" x14ac:dyDescent="0.15">
      <c r="B370" s="47"/>
      <c r="C370" s="47"/>
      <c r="D370" s="47"/>
      <c r="E370" s="47"/>
      <c r="F370" s="47"/>
      <c r="G370" s="47"/>
      <c r="H370" s="47"/>
      <c r="I370" s="47"/>
      <c r="J370" s="120"/>
      <c r="K370" s="121"/>
      <c r="L370" s="121"/>
      <c r="M370" s="122"/>
      <c r="N370" s="47"/>
      <c r="O370" s="47"/>
    </row>
    <row r="371" spans="2:15" x14ac:dyDescent="0.15">
      <c r="B371" s="47"/>
      <c r="C371" s="47"/>
      <c r="D371" s="47"/>
      <c r="E371" s="47"/>
      <c r="F371" s="47"/>
      <c r="G371" s="47"/>
      <c r="H371" s="47"/>
      <c r="I371" s="47"/>
      <c r="J371" s="120"/>
      <c r="K371" s="121"/>
      <c r="L371" s="121"/>
      <c r="M371" s="122"/>
      <c r="N371" s="47"/>
      <c r="O371" s="47"/>
    </row>
    <row r="372" spans="2:15" x14ac:dyDescent="0.15">
      <c r="B372" s="47"/>
      <c r="C372" s="47"/>
      <c r="D372" s="47"/>
      <c r="E372" s="47"/>
      <c r="F372" s="47"/>
      <c r="G372" s="47"/>
      <c r="H372" s="47"/>
      <c r="I372" s="47"/>
      <c r="J372" s="120"/>
      <c r="K372" s="121"/>
      <c r="L372" s="121"/>
      <c r="M372" s="122"/>
      <c r="N372" s="47"/>
      <c r="O372" s="47"/>
    </row>
    <row r="373" spans="2:15" x14ac:dyDescent="0.15">
      <c r="B373" s="47"/>
      <c r="C373" s="47"/>
      <c r="D373" s="47"/>
      <c r="E373" s="47"/>
      <c r="F373" s="47"/>
      <c r="G373" s="47"/>
      <c r="H373" s="47"/>
      <c r="I373" s="47"/>
      <c r="J373" s="120"/>
      <c r="K373" s="121"/>
      <c r="L373" s="121"/>
      <c r="M373" s="122"/>
      <c r="N373" s="47"/>
      <c r="O373" s="47"/>
    </row>
    <row r="374" spans="2:15" x14ac:dyDescent="0.15">
      <c r="B374" s="47"/>
      <c r="C374" s="47"/>
      <c r="D374" s="47"/>
      <c r="E374" s="47"/>
      <c r="F374" s="47"/>
      <c r="G374" s="47"/>
      <c r="H374" s="47"/>
      <c r="I374" s="47"/>
      <c r="J374" s="120"/>
      <c r="K374" s="121"/>
      <c r="L374" s="121"/>
      <c r="M374" s="122"/>
      <c r="N374" s="47"/>
      <c r="O374" s="47"/>
    </row>
    <row r="375" spans="2:15" x14ac:dyDescent="0.15">
      <c r="B375" s="47"/>
      <c r="C375" s="47"/>
      <c r="D375" s="47"/>
      <c r="E375" s="47"/>
      <c r="F375" s="47"/>
      <c r="G375" s="47"/>
      <c r="H375" s="47"/>
      <c r="I375" s="47"/>
      <c r="J375" s="120"/>
      <c r="K375" s="121"/>
      <c r="L375" s="121"/>
      <c r="M375" s="122"/>
      <c r="N375" s="47"/>
      <c r="O375" s="47"/>
    </row>
    <row r="376" spans="2:15" x14ac:dyDescent="0.15">
      <c r="B376" s="47"/>
      <c r="C376" s="47"/>
      <c r="D376" s="47"/>
      <c r="E376" s="47"/>
      <c r="F376" s="47"/>
      <c r="G376" s="47"/>
      <c r="H376" s="47"/>
      <c r="I376" s="47"/>
      <c r="J376" s="120"/>
      <c r="K376" s="121"/>
      <c r="L376" s="121"/>
      <c r="M376" s="122"/>
      <c r="N376" s="47"/>
      <c r="O376" s="47"/>
    </row>
    <row r="377" spans="2:15" x14ac:dyDescent="0.15">
      <c r="B377" s="47"/>
      <c r="C377" s="47"/>
      <c r="D377" s="47"/>
      <c r="E377" s="47"/>
      <c r="F377" s="47"/>
      <c r="G377" s="47"/>
      <c r="H377" s="47"/>
      <c r="I377" s="47"/>
      <c r="J377" s="120"/>
      <c r="K377" s="121"/>
      <c r="L377" s="121"/>
      <c r="M377" s="122"/>
      <c r="N377" s="47"/>
      <c r="O377" s="47"/>
    </row>
    <row r="378" spans="2:15" x14ac:dyDescent="0.15">
      <c r="B378" s="47"/>
      <c r="C378" s="47"/>
      <c r="D378" s="47"/>
      <c r="E378" s="47"/>
      <c r="F378" s="47"/>
      <c r="G378" s="47"/>
      <c r="H378" s="47"/>
      <c r="I378" s="47"/>
      <c r="J378" s="120"/>
      <c r="K378" s="121"/>
      <c r="L378" s="121"/>
      <c r="M378" s="122"/>
      <c r="N378" s="47"/>
      <c r="O378" s="47"/>
    </row>
    <row r="379" spans="2:15" x14ac:dyDescent="0.15">
      <c r="B379" s="47"/>
      <c r="C379" s="47"/>
      <c r="D379" s="47"/>
      <c r="E379" s="47"/>
      <c r="F379" s="47"/>
      <c r="G379" s="47"/>
      <c r="H379" s="47"/>
      <c r="I379" s="47"/>
      <c r="J379" s="120"/>
      <c r="K379" s="121"/>
      <c r="L379" s="121"/>
      <c r="M379" s="122"/>
      <c r="N379" s="47"/>
      <c r="O379" s="47"/>
    </row>
    <row r="380" spans="2:15" x14ac:dyDescent="0.15">
      <c r="B380" s="47"/>
      <c r="C380" s="47"/>
      <c r="D380" s="47"/>
      <c r="E380" s="47"/>
      <c r="F380" s="47"/>
      <c r="G380" s="47"/>
      <c r="H380" s="47"/>
      <c r="I380" s="47"/>
      <c r="J380" s="120"/>
      <c r="K380" s="121"/>
      <c r="L380" s="121"/>
      <c r="M380" s="122"/>
      <c r="N380" s="47"/>
      <c r="O380" s="47"/>
    </row>
    <row r="381" spans="2:15" x14ac:dyDescent="0.15">
      <c r="B381" s="47"/>
      <c r="C381" s="47"/>
      <c r="D381" s="47"/>
      <c r="E381" s="47"/>
      <c r="F381" s="47"/>
      <c r="G381" s="47"/>
      <c r="H381" s="47"/>
      <c r="I381" s="47"/>
      <c r="J381" s="120"/>
      <c r="K381" s="121"/>
      <c r="L381" s="121"/>
      <c r="M381" s="122"/>
      <c r="N381" s="47"/>
      <c r="O381" s="47"/>
    </row>
    <row r="382" spans="2:15" x14ac:dyDescent="0.15">
      <c r="B382" s="47"/>
      <c r="C382" s="47"/>
      <c r="D382" s="47"/>
      <c r="E382" s="47"/>
      <c r="F382" s="47"/>
      <c r="G382" s="47"/>
      <c r="H382" s="47"/>
      <c r="I382" s="47"/>
      <c r="J382" s="120"/>
      <c r="K382" s="121"/>
      <c r="L382" s="121"/>
      <c r="M382" s="122"/>
      <c r="N382" s="47"/>
      <c r="O382" s="47"/>
    </row>
    <row r="383" spans="2:15" x14ac:dyDescent="0.15">
      <c r="B383" s="47"/>
      <c r="C383" s="47"/>
      <c r="D383" s="47"/>
      <c r="E383" s="47"/>
      <c r="F383" s="47"/>
      <c r="G383" s="47"/>
      <c r="H383" s="47"/>
      <c r="I383" s="47"/>
      <c r="J383" s="120"/>
      <c r="K383" s="121"/>
      <c r="L383" s="121"/>
      <c r="M383" s="122"/>
      <c r="N383" s="47"/>
      <c r="O383" s="47"/>
    </row>
    <row r="384" spans="2:15" x14ac:dyDescent="0.15">
      <c r="B384" s="47"/>
      <c r="C384" s="47"/>
      <c r="D384" s="47"/>
      <c r="E384" s="47"/>
      <c r="F384" s="47"/>
      <c r="G384" s="47"/>
      <c r="H384" s="47"/>
      <c r="I384" s="47"/>
      <c r="J384" s="120"/>
      <c r="K384" s="121"/>
      <c r="L384" s="121"/>
      <c r="M384" s="122"/>
      <c r="N384" s="47"/>
      <c r="O384" s="47"/>
    </row>
    <row r="385" spans="2:16" x14ac:dyDescent="0.15">
      <c r="B385" s="40"/>
      <c r="C385" s="40"/>
      <c r="D385" s="40"/>
      <c r="E385" s="40"/>
      <c r="F385" s="40"/>
      <c r="G385" s="40"/>
      <c r="H385" s="40"/>
      <c r="I385" s="40"/>
      <c r="J385" s="46"/>
      <c r="K385" s="118"/>
      <c r="L385" s="118"/>
      <c r="M385" s="119"/>
      <c r="N385" s="40"/>
      <c r="O385" s="40"/>
    </row>
    <row r="386" spans="2:16" x14ac:dyDescent="0.15">
      <c r="B386" s="47"/>
      <c r="C386" s="47"/>
      <c r="D386" s="47"/>
      <c r="E386" s="47"/>
      <c r="F386" s="47"/>
      <c r="G386" s="47"/>
      <c r="H386" s="47"/>
      <c r="I386" s="120"/>
      <c r="J386" s="120"/>
      <c r="K386" s="121"/>
      <c r="L386" s="121"/>
      <c r="M386" s="122"/>
      <c r="N386" s="47"/>
      <c r="O386" s="47"/>
    </row>
    <row r="387" spans="2:16" x14ac:dyDescent="0.15">
      <c r="B387" s="47"/>
      <c r="C387" s="47"/>
      <c r="D387" s="47"/>
      <c r="E387" s="47"/>
      <c r="F387" s="47"/>
      <c r="G387" s="47"/>
      <c r="H387" s="47"/>
      <c r="I387" s="47"/>
      <c r="J387" s="120"/>
      <c r="K387" s="121"/>
      <c r="L387" s="121"/>
      <c r="M387" s="122"/>
      <c r="N387" s="47"/>
      <c r="O387" s="47"/>
    </row>
    <row r="388" spans="2:16" x14ac:dyDescent="0.15">
      <c r="B388" s="47"/>
      <c r="C388" s="47"/>
      <c r="D388" s="47"/>
      <c r="E388" s="47"/>
      <c r="F388" s="47"/>
      <c r="G388" s="47"/>
      <c r="H388" s="47"/>
      <c r="I388" s="47"/>
      <c r="J388" s="120"/>
      <c r="K388" s="121"/>
      <c r="L388" s="121"/>
      <c r="M388" s="122"/>
      <c r="N388" s="47"/>
      <c r="O388" s="47"/>
    </row>
    <row r="389" spans="2:16" x14ac:dyDescent="0.15">
      <c r="B389" s="47"/>
      <c r="C389" s="47"/>
      <c r="D389" s="47"/>
      <c r="E389" s="47"/>
      <c r="F389" s="47"/>
      <c r="G389" s="47"/>
      <c r="H389" s="47"/>
      <c r="I389" s="47"/>
      <c r="J389" s="120"/>
      <c r="K389" s="121"/>
      <c r="L389" s="121"/>
      <c r="M389" s="122"/>
      <c r="N389" s="47"/>
      <c r="O389" s="47"/>
    </row>
    <row r="390" spans="2:16" x14ac:dyDescent="0.15">
      <c r="B390" s="47"/>
      <c r="C390" s="47"/>
      <c r="D390" s="47"/>
      <c r="E390" s="47"/>
      <c r="F390" s="47"/>
      <c r="G390" s="47"/>
      <c r="H390" s="47"/>
      <c r="I390" s="47"/>
      <c r="J390" s="120"/>
      <c r="K390" s="121"/>
      <c r="L390" s="121"/>
      <c r="M390" s="122"/>
      <c r="N390" s="47"/>
      <c r="O390" s="47"/>
    </row>
    <row r="391" spans="2:16" x14ac:dyDescent="0.15">
      <c r="B391" s="47"/>
      <c r="C391" s="47"/>
      <c r="D391" s="47"/>
      <c r="E391" s="47"/>
      <c r="F391" s="47"/>
      <c r="G391" s="47"/>
      <c r="H391" s="47"/>
      <c r="I391" s="47"/>
      <c r="J391" s="120"/>
      <c r="K391" s="121"/>
      <c r="L391" s="121"/>
      <c r="M391" s="122"/>
      <c r="N391" s="47"/>
      <c r="O391" s="47"/>
    </row>
    <row r="392" spans="2:16" x14ac:dyDescent="0.15">
      <c r="B392" s="47"/>
      <c r="C392" s="47"/>
      <c r="D392" s="47"/>
      <c r="E392" s="47"/>
      <c r="F392" s="47"/>
      <c r="G392" s="47"/>
      <c r="H392" s="47"/>
      <c r="I392" s="47"/>
      <c r="J392" s="120"/>
      <c r="K392" s="121"/>
      <c r="L392" s="121"/>
      <c r="M392" s="122"/>
      <c r="N392" s="47"/>
      <c r="O392" s="47"/>
    </row>
    <row r="393" spans="2:16" x14ac:dyDescent="0.15">
      <c r="B393" s="47"/>
      <c r="C393" s="47"/>
      <c r="D393" s="47"/>
      <c r="E393" s="47"/>
      <c r="F393" s="47"/>
      <c r="G393" s="47"/>
      <c r="H393" s="47"/>
      <c r="I393" s="47"/>
      <c r="J393" s="120"/>
      <c r="K393" s="121"/>
      <c r="L393" s="121"/>
      <c r="M393" s="122"/>
      <c r="N393" s="47"/>
      <c r="O393" s="47"/>
    </row>
    <row r="394" spans="2:16" x14ac:dyDescent="0.15">
      <c r="B394" s="47"/>
      <c r="C394" s="47"/>
      <c r="D394" s="47"/>
      <c r="E394" s="47"/>
      <c r="F394" s="47"/>
      <c r="G394" s="47"/>
      <c r="H394" s="47"/>
      <c r="I394" s="47"/>
      <c r="J394" s="120"/>
      <c r="K394" s="121"/>
      <c r="L394" s="121"/>
      <c r="M394" s="122"/>
      <c r="N394" s="47"/>
      <c r="O394" s="47"/>
    </row>
    <row r="395" spans="2:16" x14ac:dyDescent="0.15">
      <c r="B395" s="47"/>
      <c r="C395" s="47"/>
      <c r="D395" s="47"/>
      <c r="E395" s="47"/>
      <c r="F395" s="47"/>
      <c r="G395" s="47"/>
      <c r="H395" s="47"/>
      <c r="I395" s="47"/>
      <c r="J395" s="120"/>
      <c r="K395" s="121"/>
      <c r="L395" s="121"/>
      <c r="M395" s="122"/>
      <c r="N395" s="47"/>
      <c r="O395" s="47"/>
      <c r="P395" s="129"/>
    </row>
    <row r="396" spans="2:16" x14ac:dyDescent="0.15">
      <c r="B396" s="47"/>
      <c r="C396" s="47"/>
      <c r="D396" s="47"/>
      <c r="E396" s="47"/>
      <c r="F396" s="47"/>
      <c r="G396" s="47"/>
      <c r="H396" s="47"/>
      <c r="I396" s="120"/>
      <c r="J396" s="120"/>
      <c r="K396" s="121"/>
      <c r="L396" s="121"/>
      <c r="M396" s="122"/>
      <c r="N396" s="47"/>
      <c r="O396" s="47"/>
    </row>
    <row r="397" spans="2:16" x14ac:dyDescent="0.15">
      <c r="B397" s="40"/>
      <c r="C397" s="40"/>
      <c r="D397" s="40"/>
      <c r="E397" s="40"/>
      <c r="F397" s="40"/>
      <c r="G397" s="40"/>
      <c r="H397" s="40"/>
      <c r="I397" s="40"/>
      <c r="J397" s="46"/>
      <c r="K397" s="118"/>
      <c r="L397" s="118"/>
      <c r="M397" s="119"/>
      <c r="N397" s="40"/>
      <c r="O397" s="40"/>
    </row>
    <row r="398" spans="2:16" x14ac:dyDescent="0.15">
      <c r="B398" s="47"/>
      <c r="C398" s="47"/>
      <c r="D398" s="47"/>
      <c r="E398" s="47"/>
      <c r="F398" s="47"/>
      <c r="G398" s="47"/>
      <c r="H398" s="47"/>
      <c r="I398" s="47"/>
      <c r="J398" s="120"/>
      <c r="K398" s="121"/>
      <c r="L398" s="121"/>
      <c r="M398" s="122"/>
      <c r="N398" s="47"/>
      <c r="O398" s="47"/>
    </row>
    <row r="399" spans="2:16" x14ac:dyDescent="0.15">
      <c r="B399" s="47"/>
      <c r="C399" s="47"/>
      <c r="D399" s="47"/>
      <c r="E399" s="47"/>
      <c r="F399" s="47"/>
      <c r="G399" s="47"/>
      <c r="H399" s="47"/>
      <c r="I399" s="47"/>
      <c r="J399" s="120"/>
      <c r="K399" s="121"/>
      <c r="L399" s="121"/>
      <c r="M399" s="122"/>
      <c r="N399" s="47"/>
      <c r="O399" s="47"/>
    </row>
    <row r="400" spans="2:16" x14ac:dyDescent="0.15">
      <c r="B400" s="47"/>
      <c r="C400" s="47"/>
      <c r="D400" s="47"/>
      <c r="E400" s="47"/>
      <c r="F400" s="47"/>
      <c r="G400" s="47"/>
      <c r="H400" s="47"/>
      <c r="I400" s="47"/>
      <c r="J400" s="120"/>
      <c r="K400" s="121"/>
      <c r="L400" s="121"/>
      <c r="M400" s="122"/>
      <c r="N400" s="47"/>
      <c r="O400" s="47"/>
    </row>
    <row r="401" spans="2:15" x14ac:dyDescent="0.15">
      <c r="B401" s="47"/>
      <c r="C401" s="47"/>
      <c r="D401" s="47"/>
      <c r="E401" s="47"/>
      <c r="F401" s="47"/>
      <c r="G401" s="47"/>
      <c r="H401" s="47"/>
      <c r="I401" s="47"/>
      <c r="J401" s="120"/>
      <c r="K401" s="121"/>
      <c r="L401" s="121"/>
      <c r="M401" s="122"/>
      <c r="N401" s="47"/>
      <c r="O401" s="47"/>
    </row>
    <row r="402" spans="2:15" x14ac:dyDescent="0.15">
      <c r="B402" s="47"/>
      <c r="C402" s="47"/>
      <c r="D402" s="47"/>
      <c r="E402" s="47"/>
      <c r="F402" s="47"/>
      <c r="G402" s="47"/>
      <c r="H402" s="47"/>
      <c r="I402" s="120"/>
      <c r="J402" s="120"/>
      <c r="K402" s="121"/>
      <c r="L402" s="121"/>
      <c r="M402" s="122"/>
      <c r="N402" s="47"/>
      <c r="O402" s="47"/>
    </row>
    <row r="403" spans="2:15" x14ac:dyDescent="0.15">
      <c r="B403" s="47"/>
      <c r="C403" s="47"/>
      <c r="D403" s="47"/>
      <c r="E403" s="47"/>
      <c r="F403" s="47"/>
      <c r="G403" s="47"/>
      <c r="H403" s="47"/>
      <c r="I403" s="47"/>
      <c r="J403" s="120"/>
      <c r="K403" s="121"/>
      <c r="L403" s="121"/>
      <c r="M403" s="122"/>
      <c r="N403" s="47"/>
      <c r="O403" s="47"/>
    </row>
    <row r="404" spans="2:15" x14ac:dyDescent="0.15">
      <c r="B404" s="47"/>
      <c r="C404" s="47"/>
      <c r="D404" s="47"/>
      <c r="E404" s="47"/>
      <c r="F404" s="47"/>
      <c r="G404" s="47"/>
      <c r="H404" s="47"/>
      <c r="I404" s="47"/>
      <c r="J404" s="120"/>
      <c r="K404" s="121"/>
      <c r="L404" s="121"/>
      <c r="M404" s="122"/>
      <c r="N404" s="47"/>
      <c r="O404" s="47"/>
    </row>
    <row r="405" spans="2:15" x14ac:dyDescent="0.15">
      <c r="B405" s="47"/>
      <c r="C405" s="47"/>
      <c r="D405" s="47"/>
      <c r="E405" s="47"/>
      <c r="F405" s="47"/>
      <c r="G405" s="47"/>
      <c r="H405" s="47"/>
      <c r="I405" s="47"/>
      <c r="J405" s="120"/>
      <c r="K405" s="121"/>
      <c r="L405" s="121"/>
      <c r="M405" s="122"/>
      <c r="N405" s="47"/>
      <c r="O405" s="47"/>
    </row>
    <row r="406" spans="2:15" x14ac:dyDescent="0.15">
      <c r="B406" s="47"/>
      <c r="C406" s="47"/>
      <c r="D406" s="47"/>
      <c r="E406" s="47"/>
      <c r="F406" s="47"/>
      <c r="G406" s="47"/>
      <c r="H406" s="47"/>
      <c r="I406" s="47"/>
      <c r="J406" s="120"/>
      <c r="K406" s="121"/>
      <c r="L406" s="121"/>
      <c r="M406" s="122"/>
      <c r="N406" s="47"/>
      <c r="O406" s="47"/>
    </row>
    <row r="407" spans="2:15" x14ac:dyDescent="0.15">
      <c r="B407" s="47"/>
      <c r="C407" s="47"/>
      <c r="D407" s="47"/>
      <c r="E407" s="47"/>
      <c r="F407" s="47"/>
      <c r="G407" s="47"/>
      <c r="H407" s="47"/>
      <c r="I407" s="47"/>
      <c r="J407" s="120"/>
      <c r="K407" s="121"/>
      <c r="L407" s="121"/>
      <c r="M407" s="122"/>
      <c r="N407" s="47"/>
      <c r="O407" s="47"/>
    </row>
    <row r="408" spans="2:15" x14ac:dyDescent="0.15">
      <c r="B408" s="47"/>
      <c r="C408" s="47"/>
      <c r="D408" s="47"/>
      <c r="E408" s="47"/>
      <c r="F408" s="47"/>
      <c r="G408" s="47"/>
      <c r="H408" s="47"/>
      <c r="I408" s="47"/>
      <c r="J408" s="120"/>
      <c r="K408" s="121"/>
      <c r="L408" s="121"/>
      <c r="M408" s="122"/>
      <c r="N408" s="47"/>
      <c r="O408" s="47"/>
    </row>
    <row r="409" spans="2:15" x14ac:dyDescent="0.15">
      <c r="B409" s="47"/>
      <c r="C409" s="47"/>
      <c r="D409" s="47"/>
      <c r="E409" s="47"/>
      <c r="F409" s="47"/>
      <c r="G409" s="47"/>
      <c r="H409" s="47"/>
      <c r="I409" s="47"/>
      <c r="J409" s="120"/>
      <c r="K409" s="121"/>
      <c r="L409" s="121"/>
      <c r="M409" s="122"/>
      <c r="N409" s="47"/>
      <c r="O409" s="47"/>
    </row>
    <row r="410" spans="2:15" x14ac:dyDescent="0.15">
      <c r="B410" s="47"/>
      <c r="C410" s="47"/>
      <c r="D410" s="47"/>
      <c r="E410" s="47"/>
      <c r="F410" s="47"/>
      <c r="G410" s="47"/>
      <c r="H410" s="47"/>
      <c r="I410" s="47"/>
      <c r="J410" s="120"/>
      <c r="K410" s="121"/>
      <c r="L410" s="121"/>
      <c r="M410" s="122"/>
      <c r="N410" s="47"/>
      <c r="O410" s="47"/>
    </row>
    <row r="411" spans="2:15" x14ac:dyDescent="0.15">
      <c r="B411" s="40"/>
      <c r="C411" s="40"/>
      <c r="D411" s="40"/>
      <c r="E411" s="40"/>
      <c r="F411" s="40"/>
      <c r="G411" s="40"/>
      <c r="H411" s="40"/>
      <c r="I411" s="40"/>
      <c r="J411" s="46"/>
      <c r="K411" s="118"/>
      <c r="L411" s="118"/>
      <c r="M411" s="119"/>
      <c r="N411" s="40"/>
      <c r="O411" s="40"/>
    </row>
    <row r="412" spans="2:15" x14ac:dyDescent="0.15">
      <c r="B412" s="47"/>
      <c r="C412" s="47"/>
      <c r="D412" s="47"/>
      <c r="E412" s="47"/>
      <c r="F412" s="47"/>
      <c r="G412" s="47"/>
      <c r="H412" s="47"/>
      <c r="I412" s="130"/>
      <c r="J412" s="120"/>
      <c r="K412" s="121"/>
      <c r="L412" s="121"/>
      <c r="M412" s="122"/>
      <c r="N412" s="47"/>
      <c r="O412" s="47"/>
    </row>
    <row r="413" spans="2:15" x14ac:dyDescent="0.15">
      <c r="B413" s="47"/>
      <c r="C413" s="47"/>
      <c r="D413" s="47"/>
      <c r="E413" s="47"/>
      <c r="F413" s="47"/>
      <c r="G413" s="47"/>
      <c r="H413" s="47"/>
      <c r="I413" s="120"/>
      <c r="J413" s="120"/>
      <c r="K413" s="121"/>
      <c r="L413" s="121"/>
      <c r="M413" s="122"/>
      <c r="N413" s="47"/>
      <c r="O413" s="47"/>
    </row>
    <row r="414" spans="2:15" x14ac:dyDescent="0.15">
      <c r="B414" s="40"/>
      <c r="C414" s="40"/>
      <c r="D414" s="40"/>
      <c r="E414" s="40"/>
      <c r="F414" s="40"/>
      <c r="G414" s="40"/>
      <c r="H414" s="40"/>
      <c r="I414" s="40"/>
      <c r="J414" s="46"/>
      <c r="K414" s="118"/>
      <c r="L414" s="118"/>
      <c r="M414" s="119"/>
      <c r="N414" s="40"/>
      <c r="O414" s="40"/>
    </row>
    <row r="415" spans="2:15" x14ac:dyDescent="0.15">
      <c r="B415" s="47"/>
      <c r="C415" s="47"/>
      <c r="D415" s="47"/>
      <c r="E415" s="47"/>
      <c r="F415" s="47"/>
      <c r="G415" s="47"/>
      <c r="H415" s="47"/>
      <c r="I415" s="47"/>
      <c r="J415" s="120"/>
      <c r="K415" s="121"/>
      <c r="L415" s="121"/>
      <c r="M415" s="122"/>
      <c r="N415" s="47"/>
      <c r="O415" s="47"/>
    </row>
    <row r="416" spans="2:15" x14ac:dyDescent="0.15">
      <c r="B416" s="47"/>
      <c r="C416" s="47"/>
      <c r="D416" s="47"/>
      <c r="E416" s="47"/>
      <c r="F416" s="47"/>
      <c r="G416" s="47"/>
      <c r="H416" s="47"/>
      <c r="I416" s="47"/>
      <c r="J416" s="120"/>
      <c r="K416" s="121"/>
      <c r="L416" s="121"/>
      <c r="M416" s="122"/>
      <c r="N416" s="47"/>
      <c r="O416" s="47"/>
    </row>
    <row r="417" spans="2:15" x14ac:dyDescent="0.15">
      <c r="B417" s="47"/>
      <c r="C417" s="47"/>
      <c r="D417" s="47"/>
      <c r="E417" s="47"/>
      <c r="F417" s="47"/>
      <c r="G417" s="47"/>
      <c r="H417" s="47"/>
      <c r="I417" s="47"/>
      <c r="J417" s="120"/>
      <c r="K417" s="121"/>
      <c r="L417" s="121"/>
      <c r="M417" s="122"/>
      <c r="N417" s="47"/>
      <c r="O417" s="47"/>
    </row>
    <row r="418" spans="2:15" x14ac:dyDescent="0.15">
      <c r="B418" s="47"/>
      <c r="C418" s="47"/>
      <c r="D418" s="47"/>
      <c r="E418" s="47"/>
      <c r="F418" s="47"/>
      <c r="G418" s="47"/>
      <c r="H418" s="47"/>
      <c r="I418" s="47"/>
      <c r="J418" s="120"/>
      <c r="K418" s="121"/>
      <c r="L418" s="121"/>
      <c r="M418" s="122"/>
      <c r="N418" s="47"/>
      <c r="O418" s="47"/>
    </row>
    <row r="419" spans="2:15" x14ac:dyDescent="0.15">
      <c r="B419" s="47"/>
      <c r="C419" s="47"/>
      <c r="D419" s="47"/>
      <c r="E419" s="47"/>
      <c r="F419" s="47"/>
      <c r="G419" s="47"/>
      <c r="H419" s="47"/>
      <c r="I419" s="120"/>
      <c r="J419" s="120"/>
      <c r="K419" s="121"/>
      <c r="L419" s="121"/>
      <c r="M419" s="122"/>
      <c r="N419" s="47"/>
      <c r="O419" s="47"/>
    </row>
    <row r="420" spans="2:15" x14ac:dyDescent="0.15">
      <c r="B420" s="47"/>
      <c r="C420" s="47"/>
      <c r="D420" s="47"/>
      <c r="E420" s="47"/>
      <c r="F420" s="47"/>
      <c r="G420" s="47"/>
      <c r="H420" s="47"/>
      <c r="I420" s="47"/>
      <c r="J420" s="120"/>
      <c r="K420" s="121"/>
      <c r="L420" s="121"/>
      <c r="M420" s="122"/>
      <c r="N420" s="47"/>
      <c r="O420" s="47"/>
    </row>
    <row r="421" spans="2:15" x14ac:dyDescent="0.15">
      <c r="B421" s="40"/>
      <c r="C421" s="40"/>
      <c r="D421" s="40"/>
      <c r="E421" s="40"/>
      <c r="F421" s="40"/>
      <c r="G421" s="40"/>
      <c r="H421" s="40"/>
      <c r="I421" s="40"/>
      <c r="J421" s="46"/>
      <c r="K421" s="118"/>
      <c r="L421" s="118"/>
      <c r="M421" s="119"/>
      <c r="N421" s="40"/>
      <c r="O421" s="40"/>
    </row>
    <row r="422" spans="2:15" x14ac:dyDescent="0.15">
      <c r="B422" s="47"/>
      <c r="C422" s="47"/>
      <c r="D422" s="47"/>
      <c r="E422" s="47"/>
      <c r="F422" s="47"/>
      <c r="G422" s="47"/>
      <c r="H422" s="47"/>
      <c r="I422" s="47"/>
      <c r="J422" s="120"/>
      <c r="K422" s="121"/>
      <c r="L422" s="121"/>
      <c r="M422" s="122"/>
      <c r="N422" s="47"/>
      <c r="O422" s="47"/>
    </row>
    <row r="423" spans="2:15" x14ac:dyDescent="0.15">
      <c r="B423" s="47"/>
      <c r="C423" s="47"/>
      <c r="D423" s="47"/>
      <c r="E423" s="47"/>
      <c r="F423" s="47"/>
      <c r="G423" s="47"/>
      <c r="H423" s="47"/>
      <c r="I423" s="47"/>
      <c r="J423" s="120"/>
      <c r="K423" s="121"/>
      <c r="L423" s="121"/>
      <c r="M423" s="122"/>
      <c r="N423" s="47"/>
      <c r="O423" s="47"/>
    </row>
    <row r="424" spans="2:15" x14ac:dyDescent="0.15">
      <c r="B424" s="47"/>
      <c r="C424" s="47"/>
      <c r="D424" s="47"/>
      <c r="E424" s="47"/>
      <c r="F424" s="47"/>
      <c r="G424" s="47"/>
      <c r="H424" s="47"/>
      <c r="I424" s="120"/>
      <c r="J424" s="120"/>
      <c r="K424" s="121"/>
      <c r="L424" s="121"/>
      <c r="M424" s="122"/>
      <c r="N424" s="47"/>
      <c r="O424" s="47"/>
    </row>
    <row r="425" spans="2:15" x14ac:dyDescent="0.15">
      <c r="B425" s="40"/>
      <c r="C425" s="40"/>
      <c r="D425" s="40"/>
      <c r="E425" s="40"/>
      <c r="F425" s="40"/>
      <c r="G425" s="40"/>
      <c r="H425" s="40"/>
      <c r="I425" s="40"/>
      <c r="J425" s="46"/>
      <c r="K425" s="118"/>
      <c r="L425" s="118"/>
      <c r="M425" s="119"/>
      <c r="N425" s="40"/>
      <c r="O425" s="40"/>
    </row>
    <row r="426" spans="2:15" x14ac:dyDescent="0.15">
      <c r="B426" s="47"/>
      <c r="C426" s="47"/>
      <c r="D426" s="47"/>
      <c r="E426" s="47"/>
      <c r="F426" s="47"/>
      <c r="G426" s="47"/>
      <c r="H426" s="47"/>
      <c r="I426" s="47"/>
      <c r="J426" s="120"/>
      <c r="K426" s="121"/>
      <c r="L426" s="121"/>
      <c r="M426" s="122"/>
      <c r="N426" s="47"/>
      <c r="O426" s="47"/>
    </row>
    <row r="427" spans="2:15" x14ac:dyDescent="0.15">
      <c r="B427" s="47"/>
      <c r="C427" s="47"/>
      <c r="D427" s="47"/>
      <c r="E427" s="47"/>
      <c r="F427" s="47"/>
      <c r="G427" s="47"/>
      <c r="H427" s="47"/>
      <c r="I427" s="47"/>
      <c r="J427" s="120"/>
      <c r="K427" s="121"/>
      <c r="L427" s="121"/>
      <c r="M427" s="122"/>
      <c r="N427" s="47"/>
      <c r="O427" s="47"/>
    </row>
    <row r="428" spans="2:15" x14ac:dyDescent="0.15">
      <c r="B428" s="47"/>
      <c r="C428" s="47"/>
      <c r="D428" s="47"/>
      <c r="E428" s="47"/>
      <c r="F428" s="47"/>
      <c r="G428" s="47"/>
      <c r="H428" s="47"/>
      <c r="I428" s="47"/>
      <c r="J428" s="120"/>
      <c r="K428" s="121"/>
      <c r="L428" s="121"/>
      <c r="M428" s="122"/>
      <c r="N428" s="47"/>
      <c r="O428" s="47"/>
    </row>
    <row r="429" spans="2:15" x14ac:dyDescent="0.15">
      <c r="B429" s="47"/>
      <c r="C429" s="47"/>
      <c r="D429" s="47"/>
      <c r="E429" s="47"/>
      <c r="F429" s="47"/>
      <c r="G429" s="47"/>
      <c r="H429" s="47"/>
      <c r="I429" s="47"/>
      <c r="J429" s="120"/>
      <c r="K429" s="121"/>
      <c r="L429" s="121"/>
      <c r="M429" s="122"/>
      <c r="N429" s="47"/>
      <c r="O429" s="47"/>
    </row>
    <row r="430" spans="2:15" x14ac:dyDescent="0.15">
      <c r="B430" s="47"/>
      <c r="C430" s="47"/>
      <c r="D430" s="47"/>
      <c r="E430" s="47"/>
      <c r="F430" s="47"/>
      <c r="G430" s="47"/>
      <c r="H430" s="47"/>
      <c r="I430" s="47"/>
      <c r="J430" s="120"/>
      <c r="K430" s="121"/>
      <c r="L430" s="121"/>
      <c r="M430" s="122"/>
      <c r="N430" s="47"/>
      <c r="O430" s="47"/>
    </row>
    <row r="431" spans="2:15" x14ac:dyDescent="0.15">
      <c r="B431" s="47"/>
      <c r="C431" s="47"/>
      <c r="D431" s="47"/>
      <c r="E431" s="47"/>
      <c r="F431" s="47"/>
      <c r="G431" s="47"/>
      <c r="H431" s="47"/>
      <c r="I431" s="47"/>
      <c r="J431" s="120"/>
      <c r="K431" s="121"/>
      <c r="L431" s="121"/>
      <c r="M431" s="122"/>
      <c r="N431" s="47"/>
      <c r="O431" s="47"/>
    </row>
    <row r="432" spans="2:15" x14ac:dyDescent="0.15">
      <c r="B432" s="47"/>
      <c r="C432" s="47"/>
      <c r="D432" s="47"/>
      <c r="E432" s="47"/>
      <c r="F432" s="47"/>
      <c r="G432" s="47"/>
      <c r="H432" s="47"/>
      <c r="I432" s="47"/>
      <c r="J432" s="120"/>
      <c r="K432" s="121"/>
      <c r="L432" s="121"/>
      <c r="M432" s="122"/>
      <c r="N432" s="47"/>
      <c r="O432" s="47"/>
    </row>
    <row r="433" spans="2:15" x14ac:dyDescent="0.15">
      <c r="B433" s="47"/>
      <c r="C433" s="47"/>
      <c r="D433" s="47"/>
      <c r="E433" s="47"/>
      <c r="F433" s="47"/>
      <c r="G433" s="47"/>
      <c r="H433" s="47"/>
      <c r="I433" s="47"/>
      <c r="J433" s="120"/>
      <c r="K433" s="121"/>
      <c r="L433" s="121"/>
      <c r="M433" s="122"/>
      <c r="N433" s="47"/>
      <c r="O433" s="47"/>
    </row>
    <row r="434" spans="2:15" x14ac:dyDescent="0.15">
      <c r="B434" s="40"/>
      <c r="C434" s="40"/>
      <c r="D434" s="40"/>
      <c r="E434" s="40"/>
      <c r="F434" s="40"/>
      <c r="G434" s="40"/>
      <c r="H434" s="40"/>
      <c r="I434" s="40"/>
      <c r="J434" s="46"/>
      <c r="K434" s="118"/>
      <c r="L434" s="118"/>
      <c r="M434" s="119"/>
      <c r="N434" s="40"/>
      <c r="O434" s="40"/>
    </row>
    <row r="435" spans="2:15" x14ac:dyDescent="0.15">
      <c r="B435" s="47"/>
      <c r="C435" s="47"/>
      <c r="D435" s="47"/>
      <c r="E435" s="47"/>
      <c r="F435" s="47"/>
      <c r="G435" s="47"/>
      <c r="H435" s="47"/>
      <c r="I435" s="47"/>
      <c r="J435" s="120"/>
      <c r="K435" s="121"/>
      <c r="L435" s="121"/>
      <c r="M435" s="122"/>
      <c r="N435" s="47"/>
      <c r="O435" s="47"/>
    </row>
    <row r="436" spans="2:15" x14ac:dyDescent="0.15">
      <c r="B436" s="47"/>
      <c r="C436" s="47"/>
      <c r="D436" s="47"/>
      <c r="E436" s="47"/>
      <c r="F436" s="47"/>
      <c r="G436" s="47"/>
      <c r="H436" s="47"/>
      <c r="I436" s="47"/>
      <c r="J436" s="120"/>
      <c r="K436" s="121"/>
      <c r="L436" s="121"/>
      <c r="M436" s="122"/>
      <c r="N436" s="47"/>
      <c r="O436" s="47"/>
    </row>
    <row r="437" spans="2:15" x14ac:dyDescent="0.15">
      <c r="B437" s="47"/>
      <c r="C437" s="47"/>
      <c r="D437" s="47"/>
      <c r="E437" s="47"/>
      <c r="F437" s="47"/>
      <c r="G437" s="47"/>
      <c r="H437" s="47"/>
      <c r="I437" s="47"/>
      <c r="J437" s="120"/>
      <c r="K437" s="121"/>
      <c r="L437" s="121"/>
      <c r="M437" s="122"/>
      <c r="N437" s="47"/>
      <c r="O437" s="47"/>
    </row>
    <row r="438" spans="2:15" x14ac:dyDescent="0.15">
      <c r="B438" s="47"/>
      <c r="C438" s="47"/>
      <c r="D438" s="47"/>
      <c r="E438" s="47"/>
      <c r="F438" s="47"/>
      <c r="G438" s="47"/>
      <c r="H438" s="47"/>
      <c r="I438" s="47"/>
      <c r="J438" s="120"/>
      <c r="K438" s="121"/>
      <c r="L438" s="121"/>
      <c r="M438" s="122"/>
      <c r="N438" s="47"/>
      <c r="O438" s="47"/>
    </row>
    <row r="439" spans="2:15" x14ac:dyDescent="0.15">
      <c r="B439" s="47"/>
      <c r="C439" s="47"/>
      <c r="D439" s="47"/>
      <c r="E439" s="47"/>
      <c r="F439" s="47"/>
      <c r="G439" s="47"/>
      <c r="H439" s="47"/>
      <c r="I439" s="47"/>
      <c r="J439" s="120"/>
      <c r="K439" s="121"/>
      <c r="L439" s="121"/>
      <c r="M439" s="122"/>
      <c r="N439" s="47"/>
      <c r="O439" s="47"/>
    </row>
    <row r="440" spans="2:15" x14ac:dyDescent="0.15">
      <c r="B440" s="47"/>
      <c r="C440" s="47"/>
      <c r="D440" s="47"/>
      <c r="E440" s="47"/>
      <c r="F440" s="47"/>
      <c r="G440" s="47"/>
      <c r="H440" s="47"/>
      <c r="I440" s="47"/>
      <c r="J440" s="120"/>
      <c r="K440" s="121"/>
      <c r="L440" s="121"/>
      <c r="M440" s="122"/>
      <c r="N440" s="47"/>
      <c r="O440" s="47"/>
    </row>
    <row r="441" spans="2:15" x14ac:dyDescent="0.15">
      <c r="B441" s="47"/>
      <c r="C441" s="47"/>
      <c r="D441" s="47"/>
      <c r="E441" s="47"/>
      <c r="F441" s="47"/>
      <c r="G441" s="47"/>
      <c r="H441" s="47"/>
      <c r="I441" s="47"/>
      <c r="J441" s="120"/>
      <c r="K441" s="121"/>
      <c r="L441" s="121"/>
      <c r="M441" s="122"/>
      <c r="N441" s="47"/>
      <c r="O441" s="47"/>
    </row>
    <row r="442" spans="2:15" x14ac:dyDescent="0.15">
      <c r="B442" s="47"/>
      <c r="C442" s="47"/>
      <c r="D442" s="47"/>
      <c r="E442" s="47"/>
      <c r="F442" s="47"/>
      <c r="G442" s="47"/>
      <c r="H442" s="47"/>
      <c r="I442" s="47"/>
      <c r="J442" s="120"/>
      <c r="K442" s="121"/>
      <c r="L442" s="121"/>
      <c r="M442" s="122"/>
      <c r="N442" s="47"/>
      <c r="O442" s="47"/>
    </row>
    <row r="443" spans="2:15" x14ac:dyDescent="0.15">
      <c r="B443" s="47"/>
      <c r="C443" s="47"/>
      <c r="D443" s="47"/>
      <c r="E443" s="47"/>
      <c r="F443" s="47"/>
      <c r="G443" s="47"/>
      <c r="H443" s="47"/>
      <c r="I443" s="47"/>
      <c r="J443" s="120"/>
      <c r="K443" s="121"/>
      <c r="L443" s="121"/>
      <c r="M443" s="122"/>
      <c r="N443" s="47"/>
      <c r="O443" s="47"/>
    </row>
    <row r="444" spans="2:15" x14ac:dyDescent="0.15">
      <c r="B444" s="47"/>
      <c r="C444" s="47"/>
      <c r="D444" s="47"/>
      <c r="E444" s="47"/>
      <c r="F444" s="47"/>
      <c r="G444" s="47"/>
      <c r="H444" s="47"/>
      <c r="I444" s="47"/>
      <c r="J444" s="120"/>
      <c r="K444" s="121"/>
      <c r="L444" s="121"/>
      <c r="M444" s="122"/>
      <c r="N444" s="47"/>
      <c r="O444" s="47"/>
    </row>
    <row r="445" spans="2:15" x14ac:dyDescent="0.15">
      <c r="B445" s="47"/>
      <c r="C445" s="47"/>
      <c r="D445" s="47"/>
      <c r="E445" s="47"/>
      <c r="F445" s="47"/>
      <c r="G445" s="47"/>
      <c r="H445" s="47"/>
      <c r="I445" s="47"/>
      <c r="J445" s="120"/>
      <c r="K445" s="121"/>
      <c r="L445" s="121"/>
      <c r="M445" s="122"/>
      <c r="N445" s="47"/>
      <c r="O445" s="47"/>
    </row>
    <row r="446" spans="2:15" x14ac:dyDescent="0.15">
      <c r="B446" s="47"/>
      <c r="C446" s="47"/>
      <c r="D446" s="47"/>
      <c r="E446" s="47"/>
      <c r="F446" s="47"/>
      <c r="G446" s="47"/>
      <c r="H446" s="47"/>
      <c r="I446" s="47"/>
      <c r="J446" s="120"/>
      <c r="K446" s="121"/>
      <c r="L446" s="121"/>
      <c r="M446" s="122"/>
      <c r="N446" s="47"/>
      <c r="O446" s="47"/>
    </row>
    <row r="447" spans="2:15" x14ac:dyDescent="0.15">
      <c r="B447" s="47"/>
      <c r="C447" s="47"/>
      <c r="D447" s="47"/>
      <c r="E447" s="47"/>
      <c r="F447" s="47"/>
      <c r="G447" s="47"/>
      <c r="H447" s="47"/>
      <c r="I447" s="120"/>
      <c r="J447" s="120"/>
      <c r="K447" s="121"/>
      <c r="L447" s="121"/>
      <c r="M447" s="122"/>
      <c r="N447" s="47"/>
      <c r="O447" s="47"/>
    </row>
    <row r="448" spans="2:15" x14ac:dyDescent="0.15">
      <c r="B448" s="40"/>
      <c r="C448" s="40"/>
      <c r="D448" s="40"/>
      <c r="E448" s="40"/>
      <c r="F448" s="40"/>
      <c r="G448" s="40"/>
      <c r="H448" s="40"/>
      <c r="I448" s="40"/>
      <c r="J448" s="46"/>
      <c r="K448" s="118"/>
      <c r="L448" s="118"/>
      <c r="M448" s="119"/>
      <c r="N448" s="40"/>
      <c r="O448" s="40"/>
    </row>
    <row r="449" spans="2:15" x14ac:dyDescent="0.15">
      <c r="B449" s="47"/>
      <c r="C449" s="47"/>
      <c r="D449" s="47"/>
      <c r="E449" s="47"/>
      <c r="F449" s="47"/>
      <c r="G449" s="47"/>
      <c r="H449" s="47"/>
      <c r="I449" s="47"/>
      <c r="J449" s="120"/>
      <c r="K449" s="121"/>
      <c r="L449" s="121"/>
      <c r="M449" s="122"/>
      <c r="N449" s="47"/>
      <c r="O449" s="47"/>
    </row>
    <row r="450" spans="2:15" x14ac:dyDescent="0.15">
      <c r="B450" s="47"/>
      <c r="C450" s="47"/>
      <c r="D450" s="47"/>
      <c r="E450" s="47"/>
      <c r="F450" s="47"/>
      <c r="G450" s="47"/>
      <c r="H450" s="47"/>
      <c r="I450" s="47"/>
      <c r="J450" s="120"/>
      <c r="K450" s="121"/>
      <c r="L450" s="121"/>
      <c r="M450" s="122"/>
      <c r="N450" s="47"/>
      <c r="O450" s="47"/>
    </row>
    <row r="451" spans="2:15" x14ac:dyDescent="0.15">
      <c r="B451" s="47"/>
      <c r="C451" s="47"/>
      <c r="D451" s="47"/>
      <c r="E451" s="47"/>
      <c r="F451" s="47"/>
      <c r="G451" s="47"/>
      <c r="H451" s="47"/>
      <c r="I451" s="120"/>
      <c r="J451" s="120"/>
      <c r="K451" s="121"/>
      <c r="L451" s="121"/>
      <c r="M451" s="122"/>
      <c r="N451" s="47"/>
      <c r="O451" s="47"/>
    </row>
    <row r="452" spans="2:15" x14ac:dyDescent="0.15">
      <c r="B452" s="40"/>
      <c r="C452" s="40"/>
      <c r="D452" s="40"/>
      <c r="E452" s="40"/>
      <c r="F452" s="40"/>
      <c r="G452" s="40"/>
      <c r="H452" s="40"/>
      <c r="I452" s="40"/>
      <c r="J452" s="46"/>
      <c r="K452" s="118"/>
      <c r="L452" s="118"/>
      <c r="M452" s="119"/>
      <c r="N452" s="40"/>
      <c r="O452" s="40"/>
    </row>
    <row r="453" spans="2:15" x14ac:dyDescent="0.15">
      <c r="B453" s="47"/>
      <c r="C453" s="47"/>
      <c r="D453" s="47"/>
      <c r="E453" s="47"/>
      <c r="F453" s="47"/>
      <c r="G453" s="47"/>
      <c r="H453" s="47"/>
      <c r="I453" s="47"/>
      <c r="J453" s="120"/>
      <c r="K453" s="121"/>
      <c r="L453" s="121"/>
      <c r="M453" s="122"/>
      <c r="N453" s="47"/>
      <c r="O453" s="47"/>
    </row>
    <row r="454" spans="2:15" x14ac:dyDescent="0.15">
      <c r="B454" s="47"/>
      <c r="C454" s="47"/>
      <c r="D454" s="47"/>
      <c r="E454" s="47"/>
      <c r="F454" s="47"/>
      <c r="G454" s="47"/>
      <c r="H454" s="47"/>
      <c r="I454" s="47"/>
      <c r="J454" s="120"/>
      <c r="K454" s="121"/>
      <c r="L454" s="121"/>
      <c r="M454" s="122"/>
      <c r="N454" s="47"/>
      <c r="O454" s="47"/>
    </row>
    <row r="455" spans="2:15" x14ac:dyDescent="0.15">
      <c r="B455" s="47"/>
      <c r="C455" s="47"/>
      <c r="D455" s="47"/>
      <c r="E455" s="47"/>
      <c r="F455" s="47"/>
      <c r="G455" s="47"/>
      <c r="H455" s="47"/>
      <c r="I455" s="47"/>
      <c r="J455" s="120"/>
      <c r="K455" s="121"/>
      <c r="L455" s="121"/>
      <c r="M455" s="122"/>
      <c r="N455" s="47"/>
      <c r="O455" s="47"/>
    </row>
    <row r="456" spans="2:15" x14ac:dyDescent="0.15">
      <c r="B456" s="47"/>
      <c r="C456" s="47"/>
      <c r="D456" s="47"/>
      <c r="E456" s="47"/>
      <c r="F456" s="47"/>
      <c r="G456" s="47"/>
      <c r="H456" s="47"/>
      <c r="I456" s="47"/>
      <c r="J456" s="120"/>
      <c r="K456" s="121"/>
      <c r="L456" s="121"/>
      <c r="M456" s="122"/>
      <c r="N456" s="47"/>
      <c r="O456" s="47"/>
    </row>
    <row r="457" spans="2:15" x14ac:dyDescent="0.15">
      <c r="B457" s="47"/>
      <c r="C457" s="47"/>
      <c r="D457" s="47"/>
      <c r="E457" s="47"/>
      <c r="F457" s="47"/>
      <c r="G457" s="47"/>
      <c r="H457" s="47"/>
      <c r="I457" s="120"/>
      <c r="J457" s="120"/>
      <c r="K457" s="121"/>
      <c r="L457" s="121"/>
      <c r="M457" s="122"/>
      <c r="N457" s="47"/>
      <c r="O457" s="47"/>
    </row>
    <row r="458" spans="2:15" x14ac:dyDescent="0.15">
      <c r="B458" s="40"/>
      <c r="C458" s="40"/>
      <c r="D458" s="40"/>
      <c r="E458" s="40"/>
      <c r="F458" s="40"/>
      <c r="G458" s="40"/>
      <c r="H458" s="40"/>
      <c r="I458" s="40"/>
      <c r="J458" s="46"/>
      <c r="K458" s="118"/>
      <c r="L458" s="118"/>
      <c r="M458" s="119"/>
      <c r="N458" s="40"/>
      <c r="O458" s="40"/>
    </row>
    <row r="459" spans="2:15" x14ac:dyDescent="0.15">
      <c r="B459" s="47"/>
      <c r="C459" s="47"/>
      <c r="D459" s="47"/>
      <c r="E459" s="47"/>
      <c r="F459" s="47"/>
      <c r="G459" s="47"/>
      <c r="H459" s="47"/>
      <c r="I459" s="47"/>
      <c r="J459" s="120"/>
      <c r="K459" s="121"/>
      <c r="L459" s="121"/>
      <c r="M459" s="122"/>
      <c r="N459" s="47"/>
      <c r="O459" s="47"/>
    </row>
    <row r="460" spans="2:15" x14ac:dyDescent="0.15">
      <c r="B460" s="47"/>
      <c r="C460" s="47"/>
      <c r="D460" s="47"/>
      <c r="E460" s="47"/>
      <c r="F460" s="47"/>
      <c r="G460" s="47"/>
      <c r="H460" s="47"/>
      <c r="I460" s="47"/>
      <c r="J460" s="120"/>
      <c r="K460" s="121"/>
      <c r="L460" s="121"/>
      <c r="M460" s="122"/>
      <c r="N460" s="47"/>
      <c r="O460" s="47"/>
    </row>
    <row r="461" spans="2:15" x14ac:dyDescent="0.15">
      <c r="B461" s="47"/>
      <c r="C461" s="47"/>
      <c r="D461" s="47"/>
      <c r="E461" s="47"/>
      <c r="F461" s="47"/>
      <c r="G461" s="47"/>
      <c r="H461" s="47"/>
      <c r="I461" s="47"/>
      <c r="J461" s="120"/>
      <c r="K461" s="121"/>
      <c r="L461" s="121"/>
      <c r="M461" s="122"/>
      <c r="N461" s="47"/>
      <c r="O461" s="47"/>
    </row>
    <row r="462" spans="2:15" x14ac:dyDescent="0.15">
      <c r="B462" s="47"/>
      <c r="C462" s="47"/>
      <c r="D462" s="47"/>
      <c r="E462" s="47"/>
      <c r="F462" s="47"/>
      <c r="G462" s="47"/>
      <c r="H462" s="47"/>
      <c r="I462" s="47"/>
      <c r="J462" s="120"/>
      <c r="K462" s="121"/>
      <c r="L462" s="121"/>
      <c r="M462" s="122"/>
      <c r="N462" s="47"/>
      <c r="O462" s="47"/>
    </row>
    <row r="463" spans="2:15" x14ac:dyDescent="0.15">
      <c r="B463" s="47"/>
      <c r="C463" s="47"/>
      <c r="D463" s="47"/>
      <c r="E463" s="47"/>
      <c r="F463" s="47"/>
      <c r="G463" s="47"/>
      <c r="H463" s="47"/>
      <c r="I463" s="47"/>
      <c r="J463" s="120"/>
      <c r="K463" s="121"/>
      <c r="L463" s="121"/>
      <c r="M463" s="122"/>
      <c r="N463" s="47"/>
      <c r="O463" s="47"/>
    </row>
    <row r="464" spans="2:15" x14ac:dyDescent="0.15">
      <c r="B464" s="47"/>
      <c r="C464" s="47"/>
      <c r="D464" s="47"/>
      <c r="E464" s="47"/>
      <c r="F464" s="47"/>
      <c r="G464" s="47"/>
      <c r="H464" s="47"/>
      <c r="I464" s="47"/>
      <c r="J464" s="120"/>
      <c r="K464" s="121"/>
      <c r="L464" s="121"/>
      <c r="M464" s="122"/>
      <c r="N464" s="47"/>
      <c r="O464" s="47"/>
    </row>
    <row r="465" spans="2:15" x14ac:dyDescent="0.15">
      <c r="B465" s="47"/>
      <c r="C465" s="47"/>
      <c r="D465" s="47"/>
      <c r="E465" s="47"/>
      <c r="F465" s="47"/>
      <c r="G465" s="47"/>
      <c r="H465" s="47"/>
      <c r="I465" s="47"/>
      <c r="J465" s="120"/>
      <c r="K465" s="121"/>
      <c r="L465" s="121"/>
      <c r="M465" s="122"/>
      <c r="N465" s="47"/>
      <c r="O465" s="47"/>
    </row>
    <row r="466" spans="2:15" x14ac:dyDescent="0.15">
      <c r="B466" s="47"/>
      <c r="C466" s="47"/>
      <c r="D466" s="47"/>
      <c r="E466" s="47"/>
      <c r="F466" s="47"/>
      <c r="G466" s="47"/>
      <c r="H466" s="47"/>
      <c r="I466" s="47"/>
      <c r="J466" s="120"/>
      <c r="K466" s="121"/>
      <c r="L466" s="121"/>
      <c r="M466" s="122"/>
      <c r="N466" s="47"/>
      <c r="O466" s="47"/>
    </row>
    <row r="467" spans="2:15" x14ac:dyDescent="0.15">
      <c r="B467" s="47"/>
      <c r="C467" s="47"/>
      <c r="D467" s="47"/>
      <c r="E467" s="47"/>
      <c r="F467" s="47"/>
      <c r="G467" s="47"/>
      <c r="H467" s="47"/>
      <c r="I467" s="47"/>
      <c r="J467" s="120"/>
      <c r="K467" s="121"/>
      <c r="L467" s="121"/>
      <c r="M467" s="122"/>
      <c r="N467" s="47"/>
      <c r="O467" s="47"/>
    </row>
    <row r="468" spans="2:15" x14ac:dyDescent="0.15">
      <c r="B468" s="47"/>
      <c r="C468" s="47"/>
      <c r="D468" s="47"/>
      <c r="E468" s="47"/>
      <c r="F468" s="47"/>
      <c r="G468" s="47"/>
      <c r="H468" s="47"/>
      <c r="I468" s="47"/>
      <c r="J468" s="120"/>
      <c r="K468" s="121"/>
      <c r="L468" s="121"/>
      <c r="M468" s="122"/>
      <c r="N468" s="47"/>
      <c r="O468" s="47"/>
    </row>
    <row r="469" spans="2:15" x14ac:dyDescent="0.15">
      <c r="B469" s="47"/>
      <c r="C469" s="47"/>
      <c r="D469" s="47"/>
      <c r="E469" s="47"/>
      <c r="F469" s="47"/>
      <c r="G469" s="47"/>
      <c r="H469" s="47"/>
      <c r="I469" s="47"/>
      <c r="J469" s="120"/>
      <c r="K469" s="121"/>
      <c r="L469" s="121"/>
      <c r="M469" s="122"/>
      <c r="N469" s="47"/>
      <c r="O469" s="47"/>
    </row>
    <row r="470" spans="2:15" x14ac:dyDescent="0.15">
      <c r="B470" s="47"/>
      <c r="C470" s="47"/>
      <c r="D470" s="47"/>
      <c r="E470" s="47"/>
      <c r="F470" s="47"/>
      <c r="G470" s="47"/>
      <c r="H470" s="47"/>
      <c r="I470" s="47"/>
      <c r="J470" s="120"/>
      <c r="K470" s="121"/>
      <c r="L470" s="121"/>
      <c r="M470" s="122"/>
      <c r="N470" s="47"/>
      <c r="O470" s="47"/>
    </row>
    <row r="471" spans="2:15" x14ac:dyDescent="0.15">
      <c r="B471" s="47"/>
      <c r="C471" s="47"/>
      <c r="D471" s="47"/>
      <c r="E471" s="47"/>
      <c r="F471" s="47"/>
      <c r="G471" s="47"/>
      <c r="H471" s="47"/>
      <c r="I471" s="47"/>
      <c r="J471" s="120"/>
      <c r="K471" s="121"/>
      <c r="L471" s="121"/>
      <c r="M471" s="122"/>
      <c r="N471" s="47"/>
      <c r="O471" s="47"/>
    </row>
    <row r="472" spans="2:15" x14ac:dyDescent="0.15">
      <c r="B472" s="47"/>
      <c r="C472" s="47"/>
      <c r="D472" s="47"/>
      <c r="E472" s="47"/>
      <c r="F472" s="47"/>
      <c r="G472" s="47"/>
      <c r="H472" s="47"/>
      <c r="I472" s="47"/>
      <c r="J472" s="120"/>
      <c r="K472" s="121"/>
      <c r="L472" s="121"/>
      <c r="M472" s="122"/>
      <c r="N472" s="47"/>
      <c r="O472" s="47"/>
    </row>
    <row r="473" spans="2:15" x14ac:dyDescent="0.15">
      <c r="B473" s="47"/>
      <c r="C473" s="47"/>
      <c r="D473" s="47"/>
      <c r="E473" s="47"/>
      <c r="F473" s="47"/>
      <c r="G473" s="47"/>
      <c r="H473" s="47"/>
      <c r="I473" s="47"/>
      <c r="J473" s="120"/>
      <c r="K473" s="121"/>
      <c r="L473" s="121"/>
      <c r="M473" s="122"/>
      <c r="N473" s="47"/>
      <c r="O473" s="47"/>
    </row>
    <row r="474" spans="2:15" x14ac:dyDescent="0.15">
      <c r="B474" s="47"/>
      <c r="C474" s="47"/>
      <c r="D474" s="47"/>
      <c r="E474" s="47"/>
      <c r="F474" s="47"/>
      <c r="G474" s="47"/>
      <c r="H474" s="47"/>
      <c r="I474" s="47"/>
      <c r="J474" s="120"/>
      <c r="K474" s="121"/>
      <c r="L474" s="121"/>
      <c r="M474" s="122"/>
      <c r="N474" s="47"/>
      <c r="O474" s="47"/>
    </row>
    <row r="475" spans="2:15" x14ac:dyDescent="0.15">
      <c r="B475" s="47"/>
      <c r="C475" s="47"/>
      <c r="D475" s="47"/>
      <c r="E475" s="47"/>
      <c r="F475" s="47"/>
      <c r="G475" s="47"/>
      <c r="H475" s="47"/>
      <c r="I475" s="47"/>
      <c r="J475" s="120"/>
      <c r="K475" s="121"/>
      <c r="L475" s="121"/>
      <c r="M475" s="122"/>
      <c r="N475" s="47"/>
      <c r="O475" s="47"/>
    </row>
    <row r="476" spans="2:15" x14ac:dyDescent="0.15">
      <c r="B476" s="47"/>
      <c r="C476" s="47"/>
      <c r="D476" s="47"/>
      <c r="E476" s="47"/>
      <c r="F476" s="47"/>
      <c r="G476" s="47"/>
      <c r="H476" s="47"/>
      <c r="I476" s="47"/>
      <c r="J476" s="120"/>
      <c r="K476" s="121"/>
      <c r="L476" s="121"/>
      <c r="M476" s="122"/>
      <c r="N476" s="47"/>
      <c r="O476" s="47"/>
    </row>
    <row r="477" spans="2:15" x14ac:dyDescent="0.15">
      <c r="B477" s="47"/>
      <c r="C477" s="47"/>
      <c r="D477" s="47"/>
      <c r="E477" s="47"/>
      <c r="F477" s="47"/>
      <c r="G477" s="47"/>
      <c r="H477" s="47"/>
      <c r="I477" s="47"/>
      <c r="J477" s="120"/>
      <c r="K477" s="121"/>
      <c r="L477" s="121"/>
      <c r="M477" s="122"/>
      <c r="N477" s="47"/>
      <c r="O477" s="47"/>
    </row>
    <row r="478" spans="2:15" x14ac:dyDescent="0.15">
      <c r="B478" s="47"/>
      <c r="C478" s="47"/>
      <c r="D478" s="47"/>
      <c r="E478" s="47"/>
      <c r="F478" s="47"/>
      <c r="G478" s="47"/>
      <c r="H478" s="47"/>
      <c r="I478" s="120"/>
      <c r="J478" s="120"/>
      <c r="K478" s="121"/>
      <c r="L478" s="121"/>
      <c r="M478" s="122"/>
      <c r="N478" s="47"/>
      <c r="O478" s="47"/>
    </row>
    <row r="479" spans="2:15" x14ac:dyDescent="0.15">
      <c r="B479" s="40"/>
      <c r="C479" s="40"/>
      <c r="D479" s="40"/>
      <c r="E479" s="40"/>
      <c r="F479" s="40"/>
      <c r="G479" s="40"/>
      <c r="H479" s="40"/>
      <c r="I479" s="40"/>
      <c r="J479" s="46"/>
      <c r="K479" s="118"/>
      <c r="L479" s="118"/>
      <c r="M479" s="119"/>
      <c r="N479" s="40"/>
      <c r="O479" s="40"/>
    </row>
    <row r="480" spans="2:15" x14ac:dyDescent="0.15">
      <c r="B480" s="47"/>
      <c r="C480" s="47"/>
      <c r="D480" s="47"/>
      <c r="E480" s="47"/>
      <c r="F480" s="47"/>
      <c r="G480" s="47"/>
      <c r="H480" s="47"/>
      <c r="I480" s="47"/>
      <c r="J480" s="120"/>
      <c r="K480" s="121"/>
      <c r="L480" s="121"/>
      <c r="M480" s="122"/>
      <c r="N480" s="47"/>
      <c r="O480" s="47"/>
    </row>
    <row r="481" spans="2:15" x14ac:dyDescent="0.15">
      <c r="B481" s="47"/>
      <c r="C481" s="47"/>
      <c r="D481" s="47"/>
      <c r="E481" s="47"/>
      <c r="F481" s="47"/>
      <c r="G481" s="47"/>
      <c r="H481" s="47"/>
      <c r="I481" s="47"/>
      <c r="J481" s="120"/>
      <c r="K481" s="121"/>
      <c r="L481" s="121"/>
      <c r="M481" s="122"/>
      <c r="N481" s="47"/>
      <c r="O481" s="47"/>
    </row>
    <row r="482" spans="2:15" x14ac:dyDescent="0.15">
      <c r="B482" s="47"/>
      <c r="C482" s="47"/>
      <c r="D482" s="47"/>
      <c r="E482" s="47"/>
      <c r="F482" s="47"/>
      <c r="G482" s="47"/>
      <c r="H482" s="47"/>
      <c r="I482" s="47"/>
      <c r="J482" s="120"/>
      <c r="K482" s="121"/>
      <c r="L482" s="121"/>
      <c r="M482" s="122"/>
      <c r="N482" s="47"/>
      <c r="O482" s="47"/>
    </row>
    <row r="483" spans="2:15" x14ac:dyDescent="0.15">
      <c r="B483" s="47"/>
      <c r="C483" s="47"/>
      <c r="D483" s="47"/>
      <c r="E483" s="47"/>
      <c r="F483" s="47"/>
      <c r="G483" s="47"/>
      <c r="H483" s="47"/>
      <c r="I483" s="47"/>
      <c r="J483" s="120"/>
      <c r="K483" s="121"/>
      <c r="L483" s="121"/>
      <c r="M483" s="122"/>
      <c r="N483" s="47"/>
      <c r="O483" s="47"/>
    </row>
    <row r="484" spans="2:15" x14ac:dyDescent="0.15">
      <c r="B484" s="47"/>
      <c r="C484" s="47"/>
      <c r="D484" s="47"/>
      <c r="E484" s="47"/>
      <c r="F484" s="47"/>
      <c r="G484" s="47"/>
      <c r="H484" s="47"/>
      <c r="I484" s="47"/>
      <c r="J484" s="120"/>
      <c r="K484" s="121"/>
      <c r="L484" s="121"/>
      <c r="M484" s="122"/>
      <c r="N484" s="47"/>
      <c r="O484" s="47"/>
    </row>
    <row r="485" spans="2:15" x14ac:dyDescent="0.15">
      <c r="B485" s="47"/>
      <c r="C485" s="47"/>
      <c r="D485" s="47"/>
      <c r="E485" s="47"/>
      <c r="F485" s="47"/>
      <c r="G485" s="47"/>
      <c r="H485" s="47"/>
      <c r="I485" s="47"/>
      <c r="J485" s="120"/>
      <c r="K485" s="121"/>
      <c r="L485" s="121"/>
      <c r="M485" s="122"/>
      <c r="N485" s="47"/>
      <c r="O485" s="47"/>
    </row>
    <row r="486" spans="2:15" x14ac:dyDescent="0.15">
      <c r="B486" s="47"/>
      <c r="C486" s="47"/>
      <c r="D486" s="47"/>
      <c r="E486" s="47"/>
      <c r="F486" s="47"/>
      <c r="G486" s="47"/>
      <c r="H486" s="47"/>
      <c r="I486" s="47"/>
      <c r="J486" s="120"/>
      <c r="K486" s="121"/>
      <c r="L486" s="121"/>
      <c r="M486" s="122"/>
      <c r="N486" s="47"/>
      <c r="O486" s="47"/>
    </row>
    <row r="487" spans="2:15" x14ac:dyDescent="0.15">
      <c r="B487" s="47"/>
      <c r="C487" s="47"/>
      <c r="D487" s="47"/>
      <c r="E487" s="47"/>
      <c r="F487" s="47"/>
      <c r="G487" s="47"/>
      <c r="H487" s="47"/>
      <c r="I487" s="47"/>
      <c r="J487" s="120"/>
      <c r="K487" s="121"/>
      <c r="L487" s="121"/>
      <c r="M487" s="122"/>
      <c r="N487" s="47"/>
      <c r="O487" s="47"/>
    </row>
    <row r="488" spans="2:15" x14ac:dyDescent="0.15">
      <c r="B488" s="47"/>
      <c r="C488" s="47"/>
      <c r="D488" s="47"/>
      <c r="E488" s="47"/>
      <c r="F488" s="47"/>
      <c r="G488" s="47"/>
      <c r="H488" s="47"/>
      <c r="I488" s="47"/>
      <c r="J488" s="120"/>
      <c r="K488" s="121"/>
      <c r="L488" s="121"/>
      <c r="M488" s="122"/>
      <c r="N488" s="47"/>
      <c r="O488" s="47"/>
    </row>
    <row r="489" spans="2:15" x14ac:dyDescent="0.15">
      <c r="B489" s="47"/>
      <c r="C489" s="47"/>
      <c r="D489" s="47"/>
      <c r="E489" s="47"/>
      <c r="F489" s="47"/>
      <c r="G489" s="47"/>
      <c r="H489" s="47"/>
      <c r="I489" s="47"/>
      <c r="J489" s="120"/>
      <c r="K489" s="121"/>
      <c r="L489" s="121"/>
      <c r="M489" s="122"/>
      <c r="N489" s="47"/>
      <c r="O489" s="47"/>
    </row>
    <row r="490" spans="2:15" x14ac:dyDescent="0.15">
      <c r="B490" s="47"/>
      <c r="C490" s="47"/>
      <c r="D490" s="47"/>
      <c r="E490" s="47"/>
      <c r="F490" s="47"/>
      <c r="G490" s="47"/>
      <c r="H490" s="47"/>
      <c r="I490" s="47"/>
      <c r="J490" s="120"/>
      <c r="K490" s="121"/>
      <c r="L490" s="121"/>
      <c r="M490" s="122"/>
      <c r="N490" s="47"/>
      <c r="O490" s="47"/>
    </row>
    <row r="491" spans="2:15" x14ac:dyDescent="0.15">
      <c r="B491" s="47"/>
      <c r="C491" s="47"/>
      <c r="D491" s="47"/>
      <c r="E491" s="47"/>
      <c r="F491" s="47"/>
      <c r="G491" s="47"/>
      <c r="H491" s="47"/>
      <c r="I491" s="47"/>
      <c r="J491" s="120"/>
      <c r="K491" s="121"/>
      <c r="L491" s="121"/>
      <c r="M491" s="122"/>
      <c r="N491" s="47"/>
      <c r="O491" s="47"/>
    </row>
    <row r="492" spans="2:15" x14ac:dyDescent="0.15">
      <c r="B492" s="47"/>
      <c r="C492" s="47"/>
      <c r="D492" s="47"/>
      <c r="E492" s="47"/>
      <c r="F492" s="47"/>
      <c r="G492" s="47"/>
      <c r="H492" s="47"/>
      <c r="I492" s="47"/>
      <c r="J492" s="120"/>
      <c r="K492" s="121"/>
      <c r="L492" s="121"/>
      <c r="M492" s="122"/>
      <c r="N492" s="47"/>
      <c r="O492" s="47"/>
    </row>
    <row r="493" spans="2:15" x14ac:dyDescent="0.15">
      <c r="B493" s="47"/>
      <c r="C493" s="47"/>
      <c r="D493" s="47"/>
      <c r="E493" s="47"/>
      <c r="F493" s="47"/>
      <c r="G493" s="47"/>
      <c r="H493" s="47"/>
      <c r="I493" s="47"/>
      <c r="J493" s="120"/>
      <c r="K493" s="121"/>
      <c r="L493" s="121"/>
      <c r="M493" s="122"/>
      <c r="N493" s="47"/>
      <c r="O493" s="47"/>
    </row>
    <row r="494" spans="2:15" x14ac:dyDescent="0.15">
      <c r="B494" s="47"/>
      <c r="C494" s="47"/>
      <c r="D494" s="47"/>
      <c r="E494" s="47"/>
      <c r="F494" s="47"/>
      <c r="G494" s="47"/>
      <c r="H494" s="47"/>
      <c r="I494" s="47"/>
      <c r="J494" s="120"/>
      <c r="K494" s="121"/>
      <c r="L494" s="121"/>
      <c r="M494" s="122"/>
      <c r="N494" s="47"/>
      <c r="O494" s="47"/>
    </row>
    <row r="495" spans="2:15" x14ac:dyDescent="0.15">
      <c r="B495" s="47"/>
      <c r="C495" s="47"/>
      <c r="D495" s="47"/>
      <c r="E495" s="47"/>
      <c r="F495" s="47"/>
      <c r="G495" s="47"/>
      <c r="H495" s="47"/>
      <c r="I495" s="47"/>
      <c r="J495" s="120"/>
      <c r="K495" s="121"/>
      <c r="L495" s="121"/>
      <c r="M495" s="122"/>
      <c r="N495" s="47"/>
      <c r="O495" s="47"/>
    </row>
    <row r="496" spans="2:15" x14ac:dyDescent="0.15">
      <c r="B496" s="47"/>
      <c r="C496" s="47"/>
      <c r="D496" s="47"/>
      <c r="E496" s="47"/>
      <c r="F496" s="47"/>
      <c r="G496" s="47"/>
      <c r="H496" s="47"/>
      <c r="I496" s="47"/>
      <c r="J496" s="120"/>
      <c r="K496" s="121"/>
      <c r="L496" s="121"/>
      <c r="M496" s="122"/>
      <c r="N496" s="47"/>
      <c r="O496" s="47"/>
    </row>
    <row r="497" spans="2:15" x14ac:dyDescent="0.15">
      <c r="B497" s="47"/>
      <c r="C497" s="47"/>
      <c r="D497" s="47"/>
      <c r="E497" s="47"/>
      <c r="F497" s="47"/>
      <c r="G497" s="47"/>
      <c r="H497" s="47"/>
      <c r="I497" s="47"/>
      <c r="J497" s="120"/>
      <c r="K497" s="121"/>
      <c r="L497" s="121"/>
      <c r="M497" s="122"/>
      <c r="N497" s="47"/>
      <c r="O497" s="47"/>
    </row>
    <row r="498" spans="2:15" x14ac:dyDescent="0.15">
      <c r="B498" s="47"/>
      <c r="C498" s="47"/>
      <c r="D498" s="47"/>
      <c r="E498" s="47"/>
      <c r="F498" s="47"/>
      <c r="G498" s="47"/>
      <c r="H498" s="47"/>
      <c r="I498" s="47"/>
      <c r="J498" s="120"/>
      <c r="K498" s="121"/>
      <c r="L498" s="121"/>
      <c r="M498" s="122"/>
      <c r="N498" s="47"/>
      <c r="O498" s="47"/>
    </row>
    <row r="499" spans="2:15" x14ac:dyDescent="0.15">
      <c r="B499" s="47"/>
      <c r="C499" s="47"/>
      <c r="D499" s="47"/>
      <c r="E499" s="47"/>
      <c r="F499" s="47"/>
      <c r="G499" s="47"/>
      <c r="H499" s="47"/>
      <c r="I499" s="47"/>
      <c r="J499" s="120"/>
      <c r="K499" s="121"/>
      <c r="L499" s="121"/>
      <c r="M499" s="122"/>
      <c r="N499" s="47"/>
      <c r="O499" s="47"/>
    </row>
    <row r="500" spans="2:15" x14ac:dyDescent="0.15">
      <c r="B500" s="47"/>
      <c r="C500" s="47"/>
      <c r="D500" s="47"/>
      <c r="E500" s="47"/>
      <c r="F500" s="47"/>
      <c r="G500" s="47"/>
      <c r="H500" s="47"/>
      <c r="I500" s="120"/>
      <c r="J500" s="120"/>
      <c r="K500" s="121"/>
      <c r="L500" s="121"/>
      <c r="M500" s="122"/>
      <c r="N500" s="47"/>
      <c r="O500" s="47"/>
    </row>
    <row r="501" spans="2:15" x14ac:dyDescent="0.15">
      <c r="B501" s="40"/>
      <c r="C501" s="40"/>
      <c r="D501" s="40"/>
      <c r="E501" s="40"/>
      <c r="F501" s="40"/>
      <c r="G501" s="40"/>
      <c r="H501" s="40"/>
      <c r="I501" s="40"/>
      <c r="J501" s="46"/>
      <c r="K501" s="118"/>
      <c r="L501" s="118"/>
      <c r="M501" s="119"/>
      <c r="N501" s="40"/>
      <c r="O501" s="40"/>
    </row>
    <row r="502" spans="2:15" x14ac:dyDescent="0.15">
      <c r="B502" s="47"/>
      <c r="C502" s="47"/>
      <c r="D502" s="47"/>
      <c r="E502" s="47"/>
      <c r="F502" s="47"/>
      <c r="G502" s="47"/>
      <c r="H502" s="47"/>
      <c r="I502" s="47"/>
      <c r="J502" s="120"/>
      <c r="K502" s="121"/>
      <c r="L502" s="121"/>
      <c r="M502" s="122"/>
      <c r="N502" s="47"/>
      <c r="O502" s="47"/>
    </row>
    <row r="503" spans="2:15" x14ac:dyDescent="0.15">
      <c r="B503" s="47"/>
      <c r="C503" s="47"/>
      <c r="D503" s="47"/>
      <c r="E503" s="47"/>
      <c r="F503" s="47"/>
      <c r="G503" s="47"/>
      <c r="H503" s="47"/>
      <c r="I503" s="47"/>
      <c r="J503" s="120"/>
      <c r="K503" s="121"/>
      <c r="L503" s="121"/>
      <c r="M503" s="122"/>
      <c r="N503" s="47"/>
      <c r="O503" s="47"/>
    </row>
    <row r="504" spans="2:15" x14ac:dyDescent="0.15">
      <c r="B504" s="47"/>
      <c r="C504" s="47"/>
      <c r="D504" s="47"/>
      <c r="E504" s="47"/>
      <c r="F504" s="47"/>
      <c r="G504" s="47"/>
      <c r="H504" s="47"/>
      <c r="I504" s="47"/>
      <c r="J504" s="120"/>
      <c r="K504" s="121"/>
      <c r="L504" s="121"/>
      <c r="M504" s="122"/>
      <c r="N504" s="47"/>
      <c r="O504" s="47"/>
    </row>
    <row r="505" spans="2:15" x14ac:dyDescent="0.15">
      <c r="B505" s="47"/>
      <c r="C505" s="47"/>
      <c r="D505" s="47"/>
      <c r="E505" s="47"/>
      <c r="F505" s="47"/>
      <c r="G505" s="47"/>
      <c r="H505" s="47"/>
      <c r="I505" s="47"/>
      <c r="J505" s="120"/>
      <c r="K505" s="121"/>
      <c r="L505" s="121"/>
      <c r="M505" s="122"/>
      <c r="N505" s="47"/>
      <c r="O505" s="47"/>
    </row>
    <row r="506" spans="2:15" x14ac:dyDescent="0.15">
      <c r="B506" s="47"/>
      <c r="C506" s="47"/>
      <c r="D506" s="47"/>
      <c r="E506" s="47"/>
      <c r="F506" s="47"/>
      <c r="G506" s="47"/>
      <c r="H506" s="47"/>
      <c r="I506" s="120"/>
      <c r="J506" s="120"/>
      <c r="K506" s="121"/>
      <c r="L506" s="121"/>
      <c r="M506" s="122"/>
      <c r="N506" s="47"/>
      <c r="O506" s="47"/>
    </row>
    <row r="507" spans="2:15" x14ac:dyDescent="0.15">
      <c r="B507" s="47"/>
      <c r="C507" s="47"/>
      <c r="D507" s="47"/>
      <c r="E507" s="47"/>
      <c r="F507" s="47"/>
      <c r="G507" s="47"/>
      <c r="H507" s="47"/>
      <c r="I507" s="47"/>
      <c r="J507" s="120"/>
      <c r="K507" s="121"/>
      <c r="L507" s="121"/>
      <c r="M507" s="122"/>
      <c r="N507" s="47"/>
      <c r="O507" s="47"/>
    </row>
    <row r="508" spans="2:15" x14ac:dyDescent="0.15">
      <c r="B508" s="47"/>
      <c r="C508" s="47"/>
      <c r="D508" s="47"/>
      <c r="E508" s="47"/>
      <c r="F508" s="47"/>
      <c r="G508" s="47"/>
      <c r="H508" s="47"/>
      <c r="I508" s="47"/>
      <c r="J508" s="120"/>
      <c r="K508" s="121"/>
      <c r="L508" s="121"/>
      <c r="M508" s="122"/>
      <c r="N508" s="47"/>
      <c r="O508" s="47"/>
    </row>
    <row r="509" spans="2:15" x14ac:dyDescent="0.15">
      <c r="B509" s="47"/>
      <c r="C509" s="47"/>
      <c r="D509" s="47"/>
      <c r="E509" s="47"/>
      <c r="F509" s="47"/>
      <c r="G509" s="47"/>
      <c r="H509" s="47"/>
      <c r="I509" s="47"/>
      <c r="J509" s="120"/>
      <c r="K509" s="121"/>
      <c r="L509" s="121"/>
      <c r="M509" s="122"/>
      <c r="N509" s="47"/>
      <c r="O509" s="47"/>
    </row>
    <row r="510" spans="2:15" x14ac:dyDescent="0.15">
      <c r="B510" s="47"/>
      <c r="C510" s="47"/>
      <c r="D510" s="47"/>
      <c r="E510" s="47"/>
      <c r="F510" s="47"/>
      <c r="G510" s="47"/>
      <c r="H510" s="47"/>
      <c r="I510" s="47"/>
      <c r="J510" s="120"/>
      <c r="K510" s="121"/>
      <c r="L510" s="121"/>
      <c r="M510" s="122"/>
      <c r="N510" s="47"/>
      <c r="O510" s="47"/>
    </row>
    <row r="511" spans="2:15" x14ac:dyDescent="0.15">
      <c r="B511" s="47"/>
      <c r="C511" s="47"/>
      <c r="D511" s="47"/>
      <c r="E511" s="47"/>
      <c r="F511" s="47"/>
      <c r="G511" s="47"/>
      <c r="H511" s="47"/>
      <c r="I511" s="47"/>
      <c r="J511" s="120"/>
      <c r="K511" s="121"/>
      <c r="L511" s="121"/>
      <c r="M511" s="122"/>
      <c r="N511" s="47"/>
      <c r="O511" s="47"/>
    </row>
    <row r="512" spans="2:15" x14ac:dyDescent="0.15">
      <c r="B512" s="47"/>
      <c r="C512" s="47"/>
      <c r="D512" s="47"/>
      <c r="E512" s="47"/>
      <c r="F512" s="47"/>
      <c r="G512" s="47"/>
      <c r="H512" s="47"/>
      <c r="I512" s="47"/>
      <c r="J512" s="120"/>
      <c r="K512" s="121"/>
      <c r="L512" s="121"/>
      <c r="M512" s="122"/>
      <c r="N512" s="47"/>
      <c r="O512" s="47"/>
    </row>
    <row r="513" spans="2:15" x14ac:dyDescent="0.15">
      <c r="B513" s="47"/>
      <c r="C513" s="47"/>
      <c r="D513" s="47"/>
      <c r="E513" s="47"/>
      <c r="F513" s="47"/>
      <c r="G513" s="47"/>
      <c r="H513" s="47"/>
      <c r="I513" s="47"/>
      <c r="J513" s="120"/>
      <c r="K513" s="121"/>
      <c r="L513" s="121"/>
      <c r="M513" s="122"/>
      <c r="N513" s="47"/>
      <c r="O513" s="47"/>
    </row>
    <row r="514" spans="2:15" x14ac:dyDescent="0.15">
      <c r="B514" s="47"/>
      <c r="C514" s="47"/>
      <c r="D514" s="47"/>
      <c r="E514" s="47"/>
      <c r="F514" s="47"/>
      <c r="G514" s="47"/>
      <c r="H514" s="47"/>
      <c r="I514" s="47"/>
      <c r="J514" s="120"/>
      <c r="K514" s="121"/>
      <c r="L514" s="121"/>
      <c r="M514" s="122"/>
      <c r="N514" s="47"/>
      <c r="O514" s="47"/>
    </row>
    <row r="515" spans="2:15" x14ac:dyDescent="0.15">
      <c r="B515" s="47"/>
      <c r="C515" s="47"/>
      <c r="D515" s="47"/>
      <c r="E515" s="47"/>
      <c r="F515" s="47"/>
      <c r="G515" s="47"/>
      <c r="H515" s="47"/>
      <c r="I515" s="47"/>
      <c r="J515" s="120"/>
      <c r="K515" s="121"/>
      <c r="L515" s="121"/>
      <c r="M515" s="122"/>
      <c r="N515" s="47"/>
      <c r="O515" s="47"/>
    </row>
    <row r="516" spans="2:15" x14ac:dyDescent="0.15">
      <c r="B516" s="47"/>
      <c r="C516" s="47"/>
      <c r="D516" s="47"/>
      <c r="E516" s="47"/>
      <c r="F516" s="47"/>
      <c r="G516" s="47"/>
      <c r="H516" s="47"/>
      <c r="I516" s="47"/>
      <c r="J516" s="120"/>
      <c r="K516" s="121"/>
      <c r="L516" s="121"/>
      <c r="M516" s="122"/>
      <c r="N516" s="47"/>
      <c r="O516" s="47"/>
    </row>
    <row r="517" spans="2:15" x14ac:dyDescent="0.15">
      <c r="B517" s="47"/>
      <c r="C517" s="47"/>
      <c r="D517" s="47"/>
      <c r="E517" s="47"/>
      <c r="F517" s="47"/>
      <c r="G517" s="47"/>
      <c r="H517" s="47"/>
      <c r="I517" s="47"/>
      <c r="J517" s="120"/>
      <c r="K517" s="121"/>
      <c r="L517" s="121"/>
      <c r="M517" s="122"/>
      <c r="N517" s="47"/>
      <c r="O517" s="47"/>
    </row>
    <row r="518" spans="2:15" x14ac:dyDescent="0.15">
      <c r="B518" s="40"/>
      <c r="C518" s="40"/>
      <c r="D518" s="40"/>
      <c r="E518" s="40"/>
      <c r="F518" s="40"/>
      <c r="G518" s="40"/>
      <c r="H518" s="40"/>
      <c r="I518" s="40"/>
      <c r="J518" s="46"/>
      <c r="K518" s="118"/>
      <c r="L518" s="118"/>
      <c r="M518" s="119"/>
      <c r="N518" s="40"/>
      <c r="O518" s="40"/>
    </row>
    <row r="519" spans="2:15" x14ac:dyDescent="0.15">
      <c r="B519" s="47"/>
      <c r="C519" s="47"/>
      <c r="D519" s="47"/>
      <c r="E519" s="47"/>
      <c r="F519" s="47"/>
      <c r="G519" s="47"/>
      <c r="H519" s="47"/>
      <c r="I519" s="47"/>
      <c r="J519" s="120"/>
      <c r="K519" s="121"/>
      <c r="L519" s="121"/>
      <c r="M519" s="122"/>
      <c r="N519" s="47"/>
      <c r="O519" s="47"/>
    </row>
    <row r="520" spans="2:15" x14ac:dyDescent="0.15">
      <c r="B520" s="47"/>
      <c r="C520" s="47"/>
      <c r="D520" s="47"/>
      <c r="E520" s="47"/>
      <c r="F520" s="47"/>
      <c r="G520" s="47"/>
      <c r="H520" s="47"/>
      <c r="I520" s="47"/>
      <c r="J520" s="120"/>
      <c r="K520" s="121"/>
      <c r="L520" s="121"/>
      <c r="M520" s="122"/>
      <c r="N520" s="47"/>
      <c r="O520" s="47"/>
    </row>
    <row r="521" spans="2:15" x14ac:dyDescent="0.15">
      <c r="B521" s="47"/>
      <c r="C521" s="47"/>
      <c r="D521" s="47"/>
      <c r="E521" s="47"/>
      <c r="F521" s="47"/>
      <c r="G521" s="47"/>
      <c r="H521" s="47"/>
      <c r="I521" s="47"/>
      <c r="J521" s="120"/>
      <c r="K521" s="121"/>
      <c r="L521" s="121"/>
      <c r="M521" s="122"/>
      <c r="N521" s="47"/>
      <c r="O521" s="47"/>
    </row>
    <row r="522" spans="2:15" x14ac:dyDescent="0.15">
      <c r="B522" s="47"/>
      <c r="C522" s="47"/>
      <c r="D522" s="47"/>
      <c r="E522" s="47"/>
      <c r="F522" s="47"/>
      <c r="G522" s="47"/>
      <c r="H522" s="47"/>
      <c r="I522" s="120"/>
      <c r="J522" s="120"/>
      <c r="K522" s="121"/>
      <c r="L522" s="121"/>
      <c r="M522" s="122"/>
      <c r="N522" s="47"/>
      <c r="O522" s="47"/>
    </row>
    <row r="523" spans="2:15" x14ac:dyDescent="0.15">
      <c r="B523" s="47"/>
      <c r="C523" s="47"/>
      <c r="D523" s="47"/>
      <c r="E523" s="47"/>
      <c r="F523" s="47"/>
      <c r="G523" s="47"/>
      <c r="H523" s="47"/>
      <c r="I523" s="47"/>
      <c r="J523" s="120"/>
      <c r="K523" s="121"/>
      <c r="L523" s="121"/>
      <c r="M523" s="122"/>
      <c r="N523" s="47"/>
      <c r="O523" s="47"/>
    </row>
    <row r="524" spans="2:15" x14ac:dyDescent="0.15">
      <c r="B524" s="47"/>
      <c r="C524" s="47"/>
      <c r="D524" s="47"/>
      <c r="E524" s="47"/>
      <c r="F524" s="47"/>
      <c r="G524" s="47"/>
      <c r="H524" s="47"/>
      <c r="I524" s="47"/>
      <c r="J524" s="120"/>
      <c r="K524" s="121"/>
      <c r="L524" s="121"/>
      <c r="M524" s="122"/>
      <c r="N524" s="47"/>
      <c r="O524" s="47"/>
    </row>
    <row r="525" spans="2:15" x14ac:dyDescent="0.15">
      <c r="B525" s="47"/>
      <c r="C525" s="47"/>
      <c r="D525" s="47"/>
      <c r="E525" s="47"/>
      <c r="F525" s="47"/>
      <c r="G525" s="47"/>
      <c r="H525" s="47"/>
      <c r="I525" s="47"/>
      <c r="J525" s="120"/>
      <c r="K525" s="121"/>
      <c r="L525" s="121"/>
      <c r="M525" s="122"/>
      <c r="N525" s="47"/>
      <c r="O525" s="47"/>
    </row>
    <row r="526" spans="2:15" x14ac:dyDescent="0.15">
      <c r="B526" s="47"/>
      <c r="C526" s="47"/>
      <c r="D526" s="47"/>
      <c r="E526" s="47"/>
      <c r="F526" s="47"/>
      <c r="G526" s="47"/>
      <c r="H526" s="47"/>
      <c r="I526" s="47"/>
      <c r="J526" s="120"/>
      <c r="K526" s="121"/>
      <c r="L526" s="121"/>
      <c r="M526" s="122"/>
      <c r="N526" s="47"/>
      <c r="O526" s="47"/>
    </row>
    <row r="527" spans="2:15" x14ac:dyDescent="0.15">
      <c r="B527" s="47"/>
      <c r="C527" s="47"/>
      <c r="D527" s="47"/>
      <c r="E527" s="47"/>
      <c r="F527" s="47"/>
      <c r="G527" s="47"/>
      <c r="H527" s="47"/>
      <c r="I527" s="47"/>
      <c r="J527" s="120"/>
      <c r="K527" s="121"/>
      <c r="L527" s="121"/>
      <c r="M527" s="122"/>
      <c r="N527" s="47"/>
      <c r="O527" s="47"/>
    </row>
    <row r="528" spans="2:15" x14ac:dyDescent="0.15">
      <c r="B528" s="47"/>
      <c r="C528" s="47"/>
      <c r="D528" s="47"/>
      <c r="E528" s="47"/>
      <c r="F528" s="47"/>
      <c r="G528" s="47"/>
      <c r="H528" s="47"/>
      <c r="I528" s="47"/>
      <c r="J528" s="120"/>
      <c r="K528" s="121"/>
      <c r="L528" s="121"/>
      <c r="M528" s="122"/>
      <c r="N528" s="47"/>
      <c r="O528" s="47"/>
    </row>
    <row r="529" spans="2:15" x14ac:dyDescent="0.15">
      <c r="B529" s="47"/>
      <c r="C529" s="47"/>
      <c r="D529" s="47"/>
      <c r="E529" s="47"/>
      <c r="F529" s="47"/>
      <c r="G529" s="47"/>
      <c r="H529" s="47"/>
      <c r="I529" s="47"/>
      <c r="J529" s="120"/>
      <c r="K529" s="121"/>
      <c r="L529" s="121"/>
      <c r="M529" s="122"/>
      <c r="N529" s="47"/>
      <c r="O529" s="47"/>
    </row>
    <row r="530" spans="2:15" x14ac:dyDescent="0.15">
      <c r="B530" s="47"/>
      <c r="C530" s="47"/>
      <c r="D530" s="47"/>
      <c r="E530" s="47"/>
      <c r="F530" s="47"/>
      <c r="G530" s="47"/>
      <c r="H530" s="47"/>
      <c r="I530" s="47"/>
      <c r="J530" s="120"/>
      <c r="K530" s="121"/>
      <c r="L530" s="121"/>
      <c r="M530" s="122"/>
      <c r="N530" s="47"/>
      <c r="O530" s="47"/>
    </row>
    <row r="531" spans="2:15" x14ac:dyDescent="0.15">
      <c r="B531" s="47"/>
      <c r="C531" s="47"/>
      <c r="D531" s="47"/>
      <c r="E531" s="47"/>
      <c r="F531" s="47"/>
      <c r="G531" s="47"/>
      <c r="H531" s="47"/>
      <c r="I531" s="47"/>
      <c r="J531" s="120"/>
      <c r="K531" s="121"/>
      <c r="L531" s="121"/>
      <c r="M531" s="122"/>
      <c r="N531" s="47"/>
      <c r="O531" s="47"/>
    </row>
    <row r="532" spans="2:15" x14ac:dyDescent="0.15">
      <c r="B532" s="47"/>
      <c r="C532" s="47"/>
      <c r="D532" s="47"/>
      <c r="E532" s="47"/>
      <c r="F532" s="47"/>
      <c r="G532" s="47"/>
      <c r="H532" s="47"/>
      <c r="I532" s="47"/>
      <c r="J532" s="120"/>
      <c r="K532" s="121"/>
      <c r="L532" s="121"/>
      <c r="M532" s="122"/>
      <c r="N532" s="47"/>
      <c r="O532" s="47"/>
    </row>
    <row r="533" spans="2:15" x14ac:dyDescent="0.15">
      <c r="B533" s="47"/>
      <c r="C533" s="47"/>
      <c r="D533" s="47"/>
      <c r="E533" s="47"/>
      <c r="F533" s="47"/>
      <c r="G533" s="47"/>
      <c r="H533" s="47"/>
      <c r="I533" s="47"/>
      <c r="J533" s="120"/>
      <c r="K533" s="121"/>
      <c r="L533" s="121"/>
      <c r="M533" s="122"/>
      <c r="N533" s="47"/>
      <c r="O533" s="47"/>
    </row>
    <row r="534" spans="2:15" x14ac:dyDescent="0.15">
      <c r="B534" s="47"/>
      <c r="C534" s="47"/>
      <c r="D534" s="47"/>
      <c r="E534" s="47"/>
      <c r="F534" s="47"/>
      <c r="G534" s="47"/>
      <c r="H534" s="47"/>
      <c r="I534" s="47"/>
      <c r="J534" s="120"/>
      <c r="K534" s="121"/>
      <c r="L534" s="121"/>
      <c r="M534" s="122"/>
      <c r="N534" s="47"/>
      <c r="O534" s="47"/>
    </row>
    <row r="535" spans="2:15" x14ac:dyDescent="0.15">
      <c r="B535" s="47"/>
      <c r="C535" s="47"/>
      <c r="D535" s="47"/>
      <c r="E535" s="47"/>
      <c r="F535" s="47"/>
      <c r="G535" s="47"/>
      <c r="H535" s="47"/>
      <c r="I535" s="47"/>
      <c r="J535" s="120"/>
      <c r="K535" s="121"/>
      <c r="L535" s="121"/>
      <c r="M535" s="122"/>
      <c r="N535" s="47"/>
      <c r="O535" s="47"/>
    </row>
    <row r="536" spans="2:15" x14ac:dyDescent="0.15">
      <c r="B536" s="47"/>
      <c r="C536" s="47"/>
      <c r="D536" s="47"/>
      <c r="E536" s="47"/>
      <c r="F536" s="47"/>
      <c r="G536" s="47"/>
      <c r="H536" s="47"/>
      <c r="I536" s="47"/>
      <c r="J536" s="120"/>
      <c r="K536" s="121"/>
      <c r="L536" s="121"/>
      <c r="M536" s="122"/>
      <c r="N536" s="47"/>
      <c r="O536" s="47"/>
    </row>
    <row r="537" spans="2:15" x14ac:dyDescent="0.15">
      <c r="B537" s="47"/>
      <c r="C537" s="47"/>
      <c r="D537" s="47"/>
      <c r="E537" s="47"/>
      <c r="F537" s="47"/>
      <c r="G537" s="47"/>
      <c r="H537" s="47"/>
      <c r="I537" s="47"/>
      <c r="J537" s="120"/>
      <c r="K537" s="121"/>
      <c r="L537" s="121"/>
      <c r="M537" s="122"/>
      <c r="N537" s="47"/>
      <c r="O537" s="47"/>
    </row>
    <row r="538" spans="2:15" x14ac:dyDescent="0.15">
      <c r="B538" s="47"/>
      <c r="C538" s="47"/>
      <c r="D538" s="47"/>
      <c r="E538" s="47"/>
      <c r="F538" s="47"/>
      <c r="G538" s="47"/>
      <c r="H538" s="47"/>
      <c r="I538" s="47"/>
      <c r="J538" s="120"/>
      <c r="K538" s="121"/>
      <c r="L538" s="121"/>
      <c r="M538" s="122"/>
      <c r="N538" s="47"/>
      <c r="O538" s="47"/>
    </row>
    <row r="539" spans="2:15" x14ac:dyDescent="0.15">
      <c r="B539" s="47"/>
      <c r="C539" s="47"/>
      <c r="D539" s="47"/>
      <c r="E539" s="47"/>
      <c r="F539" s="47"/>
      <c r="G539" s="47"/>
      <c r="H539" s="47"/>
      <c r="I539" s="47"/>
      <c r="J539" s="120"/>
      <c r="K539" s="121"/>
      <c r="L539" s="121"/>
      <c r="M539" s="122"/>
      <c r="N539" s="47"/>
      <c r="O539" s="47"/>
    </row>
    <row r="540" spans="2:15" x14ac:dyDescent="0.15">
      <c r="B540" s="47"/>
      <c r="C540" s="47"/>
      <c r="D540" s="47"/>
      <c r="E540" s="47"/>
      <c r="F540" s="47"/>
      <c r="G540" s="47"/>
      <c r="H540" s="47"/>
      <c r="I540" s="47"/>
      <c r="J540" s="120"/>
      <c r="K540" s="121"/>
      <c r="L540" s="121"/>
      <c r="M540" s="122"/>
      <c r="N540" s="47"/>
      <c r="O540" s="47"/>
    </row>
    <row r="541" spans="2:15" x14ac:dyDescent="0.15">
      <c r="B541" s="47"/>
      <c r="C541" s="47"/>
      <c r="D541" s="47"/>
      <c r="E541" s="47"/>
      <c r="F541" s="47"/>
      <c r="G541" s="47"/>
      <c r="H541" s="47"/>
      <c r="I541" s="47"/>
      <c r="J541" s="120"/>
      <c r="K541" s="121"/>
      <c r="L541" s="121"/>
      <c r="M541" s="122"/>
      <c r="N541" s="47"/>
      <c r="O541" s="47"/>
    </row>
    <row r="542" spans="2:15" x14ac:dyDescent="0.15">
      <c r="B542" s="47"/>
      <c r="C542" s="47"/>
      <c r="D542" s="47"/>
      <c r="E542" s="47"/>
      <c r="F542" s="47"/>
      <c r="G542" s="47"/>
      <c r="H542" s="47"/>
      <c r="I542" s="47"/>
      <c r="J542" s="120"/>
      <c r="K542" s="121"/>
      <c r="L542" s="121"/>
      <c r="M542" s="122"/>
      <c r="N542" s="47"/>
      <c r="O542" s="47"/>
    </row>
    <row r="543" spans="2:15" x14ac:dyDescent="0.15">
      <c r="B543" s="47"/>
      <c r="C543" s="47"/>
      <c r="D543" s="47"/>
      <c r="E543" s="47"/>
      <c r="F543" s="47"/>
      <c r="G543" s="47"/>
      <c r="H543" s="47"/>
      <c r="I543" s="47"/>
      <c r="J543" s="120"/>
      <c r="K543" s="121"/>
      <c r="L543" s="121"/>
      <c r="M543" s="122"/>
      <c r="N543" s="47"/>
      <c r="O543" s="47"/>
    </row>
    <row r="544" spans="2:15" x14ac:dyDescent="0.15">
      <c r="B544" s="47"/>
      <c r="C544" s="47"/>
      <c r="D544" s="47"/>
      <c r="E544" s="47"/>
      <c r="F544" s="47"/>
      <c r="G544" s="47"/>
      <c r="H544" s="47"/>
      <c r="I544" s="47"/>
      <c r="J544" s="120"/>
      <c r="K544" s="121"/>
      <c r="L544" s="121"/>
      <c r="M544" s="122"/>
      <c r="N544" s="47"/>
      <c r="O544" s="47"/>
    </row>
    <row r="545" spans="2:15" x14ac:dyDescent="0.15">
      <c r="B545" s="47"/>
      <c r="C545" s="47"/>
      <c r="D545" s="47"/>
      <c r="E545" s="47"/>
      <c r="F545" s="47"/>
      <c r="G545" s="47"/>
      <c r="H545" s="47"/>
      <c r="I545" s="47"/>
      <c r="J545" s="120"/>
      <c r="K545" s="121"/>
      <c r="L545" s="121"/>
      <c r="M545" s="122"/>
      <c r="N545" s="47"/>
      <c r="O545" s="47"/>
    </row>
    <row r="546" spans="2:15" x14ac:dyDescent="0.15">
      <c r="B546" s="47"/>
      <c r="C546" s="47"/>
      <c r="D546" s="47"/>
      <c r="E546" s="47"/>
      <c r="F546" s="47"/>
      <c r="G546" s="47"/>
      <c r="H546" s="47"/>
      <c r="I546" s="47"/>
      <c r="J546" s="120"/>
      <c r="K546" s="121"/>
      <c r="L546" s="121"/>
      <c r="M546" s="122"/>
      <c r="N546" s="47"/>
      <c r="O546" s="47"/>
    </row>
    <row r="547" spans="2:15" x14ac:dyDescent="0.15">
      <c r="B547" s="47"/>
      <c r="C547" s="47"/>
      <c r="D547" s="47"/>
      <c r="E547" s="47"/>
      <c r="F547" s="47"/>
      <c r="G547" s="47"/>
      <c r="H547" s="47"/>
      <c r="I547" s="47"/>
      <c r="J547" s="120"/>
      <c r="K547" s="121"/>
      <c r="L547" s="121"/>
      <c r="M547" s="122"/>
      <c r="N547" s="47"/>
      <c r="O547" s="47"/>
    </row>
    <row r="548" spans="2:15" x14ac:dyDescent="0.15">
      <c r="B548" s="47"/>
      <c r="C548" s="47"/>
      <c r="D548" s="47"/>
      <c r="E548" s="47"/>
      <c r="F548" s="47"/>
      <c r="G548" s="47"/>
      <c r="H548" s="47"/>
      <c r="I548" s="47"/>
      <c r="J548" s="120"/>
      <c r="K548" s="121"/>
      <c r="L548" s="121"/>
      <c r="M548" s="122"/>
      <c r="N548" s="47"/>
      <c r="O548" s="47"/>
    </row>
    <row r="549" spans="2:15" x14ac:dyDescent="0.15">
      <c r="B549" s="47"/>
      <c r="C549" s="47"/>
      <c r="D549" s="47"/>
      <c r="E549" s="47"/>
      <c r="F549" s="47"/>
      <c r="G549" s="47"/>
      <c r="H549" s="47"/>
      <c r="I549" s="47"/>
      <c r="J549" s="120"/>
      <c r="K549" s="121"/>
      <c r="L549" s="121"/>
      <c r="M549" s="122"/>
      <c r="N549" s="47"/>
      <c r="O549" s="47"/>
    </row>
    <row r="550" spans="2:15" x14ac:dyDescent="0.15">
      <c r="B550" s="47"/>
      <c r="C550" s="47"/>
      <c r="D550" s="47"/>
      <c r="E550" s="47"/>
      <c r="F550" s="47"/>
      <c r="G550" s="47"/>
      <c r="H550" s="47"/>
      <c r="I550" s="47"/>
      <c r="J550" s="120"/>
      <c r="K550" s="121"/>
      <c r="L550" s="121"/>
      <c r="M550" s="122"/>
      <c r="N550" s="47"/>
      <c r="O550" s="47"/>
    </row>
    <row r="551" spans="2:15" x14ac:dyDescent="0.15">
      <c r="B551" s="47"/>
      <c r="C551" s="47"/>
      <c r="D551" s="47"/>
      <c r="E551" s="47"/>
      <c r="F551" s="47"/>
      <c r="G551" s="47"/>
      <c r="H551" s="47"/>
      <c r="I551" s="47"/>
      <c r="J551" s="120"/>
      <c r="K551" s="121"/>
      <c r="L551" s="121"/>
      <c r="M551" s="122"/>
      <c r="N551" s="47"/>
      <c r="O551" s="47"/>
    </row>
    <row r="552" spans="2:15" x14ac:dyDescent="0.15">
      <c r="B552" s="47"/>
      <c r="C552" s="47"/>
      <c r="D552" s="47"/>
      <c r="E552" s="47"/>
      <c r="F552" s="47"/>
      <c r="G552" s="47"/>
      <c r="H552" s="47"/>
      <c r="I552" s="47"/>
      <c r="J552" s="120"/>
      <c r="K552" s="121"/>
      <c r="L552" s="121"/>
      <c r="M552" s="122"/>
      <c r="N552" s="47"/>
      <c r="O552" s="47"/>
    </row>
    <row r="553" spans="2:15" x14ac:dyDescent="0.15">
      <c r="B553" s="47"/>
      <c r="C553" s="47"/>
      <c r="D553" s="47"/>
      <c r="E553" s="47"/>
      <c r="F553" s="47"/>
      <c r="G553" s="47"/>
      <c r="H553" s="47"/>
      <c r="I553" s="47"/>
      <c r="J553" s="120"/>
      <c r="K553" s="121"/>
      <c r="L553" s="121"/>
      <c r="M553" s="122"/>
      <c r="N553" s="47"/>
      <c r="O553" s="47"/>
    </row>
    <row r="554" spans="2:15" x14ac:dyDescent="0.15">
      <c r="B554" s="47"/>
      <c r="C554" s="47"/>
      <c r="D554" s="47"/>
      <c r="E554" s="47"/>
      <c r="F554" s="47"/>
      <c r="G554" s="47"/>
      <c r="H554" s="47"/>
      <c r="I554" s="47"/>
      <c r="J554" s="120"/>
      <c r="K554" s="121"/>
      <c r="L554" s="121"/>
      <c r="M554" s="122"/>
      <c r="N554" s="47"/>
      <c r="O554" s="47"/>
    </row>
    <row r="555" spans="2:15" x14ac:dyDescent="0.15">
      <c r="B555" s="47"/>
      <c r="C555" s="47"/>
      <c r="D555" s="47"/>
      <c r="E555" s="47"/>
      <c r="F555" s="47"/>
      <c r="G555" s="47"/>
      <c r="H555" s="47"/>
      <c r="I555" s="47"/>
      <c r="J555" s="120"/>
      <c r="K555" s="121"/>
      <c r="L555" s="121"/>
      <c r="M555" s="122"/>
      <c r="N555" s="47"/>
      <c r="O555" s="47"/>
    </row>
    <row r="556" spans="2:15" x14ac:dyDescent="0.15">
      <c r="B556" s="47"/>
      <c r="C556" s="47"/>
      <c r="D556" s="47"/>
      <c r="E556" s="47"/>
      <c r="F556" s="47"/>
      <c r="G556" s="47"/>
      <c r="H556" s="47"/>
      <c r="I556" s="47"/>
      <c r="J556" s="120"/>
      <c r="K556" s="121"/>
      <c r="L556" s="121"/>
      <c r="M556" s="122"/>
      <c r="N556" s="47"/>
      <c r="O556" s="47"/>
    </row>
    <row r="557" spans="2:15" x14ac:dyDescent="0.15">
      <c r="B557" s="47"/>
      <c r="C557" s="47"/>
      <c r="D557" s="47"/>
      <c r="E557" s="47"/>
      <c r="F557" s="47"/>
      <c r="G557" s="47"/>
      <c r="H557" s="47"/>
      <c r="I557" s="47"/>
      <c r="J557" s="120"/>
      <c r="K557" s="121"/>
      <c r="L557" s="121"/>
      <c r="M557" s="122"/>
      <c r="N557" s="47"/>
      <c r="O557" s="47"/>
    </row>
    <row r="558" spans="2:15" x14ac:dyDescent="0.15">
      <c r="B558" s="47"/>
      <c r="C558" s="47"/>
      <c r="D558" s="47"/>
      <c r="E558" s="47"/>
      <c r="F558" s="47"/>
      <c r="G558" s="47"/>
      <c r="H558" s="47"/>
      <c r="I558" s="47"/>
      <c r="J558" s="120"/>
      <c r="K558" s="121"/>
      <c r="L558" s="121"/>
      <c r="M558" s="122"/>
      <c r="N558" s="47"/>
      <c r="O558" s="47"/>
    </row>
    <row r="559" spans="2:15" x14ac:dyDescent="0.15">
      <c r="B559" s="47"/>
      <c r="C559" s="47"/>
      <c r="D559" s="47"/>
      <c r="E559" s="47"/>
      <c r="F559" s="47"/>
      <c r="G559" s="47"/>
      <c r="H559" s="47"/>
      <c r="I559" s="47"/>
      <c r="J559" s="120"/>
      <c r="K559" s="121"/>
      <c r="L559" s="121"/>
      <c r="M559" s="122"/>
      <c r="N559" s="47"/>
      <c r="O559" s="47"/>
    </row>
    <row r="560" spans="2:15" x14ac:dyDescent="0.15">
      <c r="B560" s="47"/>
      <c r="C560" s="47"/>
      <c r="D560" s="47"/>
      <c r="E560" s="47"/>
      <c r="F560" s="47"/>
      <c r="G560" s="47"/>
      <c r="H560" s="47"/>
      <c r="I560" s="120"/>
      <c r="J560" s="120"/>
      <c r="K560" s="121"/>
      <c r="L560" s="121"/>
      <c r="M560" s="122"/>
      <c r="N560" s="47"/>
      <c r="O560" s="47"/>
    </row>
    <row r="561" spans="2:15" x14ac:dyDescent="0.15">
      <c r="B561" s="40"/>
      <c r="C561" s="40"/>
      <c r="D561" s="40"/>
      <c r="E561" s="40"/>
      <c r="F561" s="40"/>
      <c r="G561" s="40"/>
      <c r="H561" s="40"/>
      <c r="I561" s="40"/>
      <c r="J561" s="46"/>
      <c r="K561" s="118"/>
      <c r="L561" s="118"/>
      <c r="M561" s="119"/>
      <c r="N561" s="40"/>
      <c r="O561" s="40"/>
    </row>
    <row r="562" spans="2:15" x14ac:dyDescent="0.15">
      <c r="B562" s="47"/>
      <c r="C562" s="47"/>
      <c r="D562" s="47"/>
      <c r="E562" s="47"/>
      <c r="F562" s="47"/>
      <c r="G562" s="47"/>
      <c r="H562" s="47"/>
      <c r="I562" s="47"/>
      <c r="J562" s="120"/>
      <c r="K562" s="121"/>
      <c r="L562" s="121"/>
      <c r="M562" s="122"/>
      <c r="N562" s="47"/>
      <c r="O562" s="47"/>
    </row>
    <row r="563" spans="2:15" x14ac:dyDescent="0.15">
      <c r="B563" s="47"/>
      <c r="C563" s="47"/>
      <c r="D563" s="47"/>
      <c r="E563" s="47"/>
      <c r="F563" s="47"/>
      <c r="G563" s="47"/>
      <c r="H563" s="47"/>
      <c r="I563" s="47"/>
      <c r="J563" s="120"/>
      <c r="K563" s="121"/>
      <c r="L563" s="121"/>
      <c r="M563" s="122"/>
      <c r="N563" s="47"/>
      <c r="O563" s="47"/>
    </row>
    <row r="564" spans="2:15" x14ac:dyDescent="0.15">
      <c r="B564" s="47"/>
      <c r="C564" s="47"/>
      <c r="D564" s="47"/>
      <c r="E564" s="47"/>
      <c r="F564" s="47"/>
      <c r="G564" s="47"/>
      <c r="H564" s="47"/>
      <c r="I564" s="47"/>
      <c r="J564" s="120"/>
      <c r="K564" s="121"/>
      <c r="L564" s="121"/>
      <c r="M564" s="122"/>
      <c r="N564" s="47"/>
      <c r="O564" s="47"/>
    </row>
    <row r="565" spans="2:15" x14ac:dyDescent="0.15">
      <c r="B565" s="47"/>
      <c r="C565" s="47"/>
      <c r="D565" s="47"/>
      <c r="E565" s="47"/>
      <c r="F565" s="47"/>
      <c r="G565" s="47"/>
      <c r="H565" s="47"/>
      <c r="I565" s="47"/>
      <c r="J565" s="120"/>
      <c r="K565" s="121"/>
      <c r="L565" s="121"/>
      <c r="M565" s="122"/>
      <c r="N565" s="47"/>
      <c r="O565" s="47"/>
    </row>
    <row r="566" spans="2:15" x14ac:dyDescent="0.15">
      <c r="B566" s="47"/>
      <c r="C566" s="47"/>
      <c r="D566" s="47"/>
      <c r="E566" s="47"/>
      <c r="F566" s="47"/>
      <c r="G566" s="47"/>
      <c r="H566" s="47"/>
      <c r="I566" s="120"/>
      <c r="J566" s="120"/>
      <c r="K566" s="121"/>
      <c r="L566" s="121"/>
      <c r="M566" s="122"/>
      <c r="N566" s="47"/>
      <c r="O566" s="47"/>
    </row>
    <row r="567" spans="2:15" x14ac:dyDescent="0.15">
      <c r="B567" s="47"/>
      <c r="C567" s="47"/>
      <c r="D567" s="47"/>
      <c r="E567" s="47"/>
      <c r="F567" s="47"/>
      <c r="G567" s="47"/>
      <c r="H567" s="47"/>
      <c r="I567" s="47"/>
      <c r="J567" s="120"/>
      <c r="K567" s="121"/>
      <c r="L567" s="121"/>
      <c r="M567" s="122"/>
      <c r="N567" s="47"/>
      <c r="O567" s="47"/>
    </row>
    <row r="568" spans="2:15" x14ac:dyDescent="0.15">
      <c r="B568" s="47"/>
      <c r="C568" s="47"/>
      <c r="D568" s="47"/>
      <c r="E568" s="47"/>
      <c r="F568" s="47"/>
      <c r="G568" s="47"/>
      <c r="H568" s="47"/>
      <c r="I568" s="47"/>
      <c r="J568" s="120"/>
      <c r="K568" s="121"/>
      <c r="L568" s="121"/>
      <c r="M568" s="122"/>
      <c r="N568" s="47"/>
      <c r="O568" s="47"/>
    </row>
    <row r="569" spans="2:15" x14ac:dyDescent="0.15">
      <c r="B569" s="47"/>
      <c r="C569" s="47"/>
      <c r="D569" s="47"/>
      <c r="E569" s="47"/>
      <c r="F569" s="47"/>
      <c r="G569" s="47"/>
      <c r="H569" s="47"/>
      <c r="I569" s="47"/>
      <c r="J569" s="120"/>
      <c r="K569" s="121"/>
      <c r="L569" s="121"/>
      <c r="M569" s="122"/>
      <c r="N569" s="47"/>
      <c r="O569" s="47"/>
    </row>
    <row r="570" spans="2:15" x14ac:dyDescent="0.15">
      <c r="B570" s="47"/>
      <c r="C570" s="47"/>
      <c r="D570" s="47"/>
      <c r="E570" s="47"/>
      <c r="F570" s="47"/>
      <c r="G570" s="47"/>
      <c r="H570" s="47"/>
      <c r="I570" s="47"/>
      <c r="J570" s="120"/>
      <c r="K570" s="121"/>
      <c r="L570" s="121"/>
      <c r="M570" s="122"/>
      <c r="N570" s="47"/>
      <c r="O570" s="47"/>
    </row>
    <row r="571" spans="2:15" x14ac:dyDescent="0.15">
      <c r="B571" s="47"/>
      <c r="C571" s="47"/>
      <c r="D571" s="47"/>
      <c r="E571" s="47"/>
      <c r="F571" s="47"/>
      <c r="G571" s="47"/>
      <c r="H571" s="47"/>
      <c r="I571" s="47"/>
      <c r="J571" s="120"/>
      <c r="K571" s="121"/>
      <c r="L571" s="121"/>
      <c r="M571" s="122"/>
      <c r="N571" s="47"/>
      <c r="O571" s="47"/>
    </row>
    <row r="572" spans="2:15" x14ac:dyDescent="0.15">
      <c r="B572" s="47"/>
      <c r="C572" s="47"/>
      <c r="D572" s="47"/>
      <c r="E572" s="47"/>
      <c r="F572" s="47"/>
      <c r="G572" s="47"/>
      <c r="H572" s="47"/>
      <c r="I572" s="47"/>
      <c r="J572" s="120"/>
      <c r="K572" s="121"/>
      <c r="L572" s="121"/>
      <c r="M572" s="122"/>
      <c r="N572" s="47"/>
      <c r="O572" s="47"/>
    </row>
    <row r="573" spans="2:15" x14ac:dyDescent="0.15">
      <c r="B573" s="47"/>
      <c r="C573" s="47"/>
      <c r="D573" s="47"/>
      <c r="E573" s="47"/>
      <c r="F573" s="47"/>
      <c r="G573" s="47"/>
      <c r="H573" s="47"/>
      <c r="I573" s="47"/>
      <c r="J573" s="120"/>
      <c r="K573" s="121"/>
      <c r="L573" s="121"/>
      <c r="M573" s="122"/>
      <c r="N573" s="47"/>
      <c r="O573" s="47"/>
    </row>
    <row r="574" spans="2:15" x14ac:dyDescent="0.15">
      <c r="B574" s="47"/>
      <c r="C574" s="47"/>
      <c r="D574" s="47"/>
      <c r="E574" s="47"/>
      <c r="F574" s="47"/>
      <c r="G574" s="47"/>
      <c r="H574" s="47"/>
      <c r="I574" s="47"/>
      <c r="J574" s="120"/>
      <c r="K574" s="121"/>
      <c r="L574" s="121"/>
      <c r="M574" s="122"/>
      <c r="N574" s="47"/>
      <c r="O574" s="47"/>
    </row>
    <row r="575" spans="2:15" x14ac:dyDescent="0.15">
      <c r="B575" s="47"/>
      <c r="C575" s="47"/>
      <c r="D575" s="47"/>
      <c r="E575" s="47"/>
      <c r="F575" s="47"/>
      <c r="G575" s="47"/>
      <c r="H575" s="47"/>
      <c r="I575" s="47"/>
      <c r="J575" s="120"/>
      <c r="K575" s="121"/>
      <c r="L575" s="121"/>
      <c r="M575" s="122"/>
      <c r="N575" s="47"/>
      <c r="O575" s="47"/>
    </row>
    <row r="576" spans="2:15" x14ac:dyDescent="0.15">
      <c r="B576" s="47"/>
      <c r="C576" s="47"/>
      <c r="D576" s="47"/>
      <c r="E576" s="47"/>
      <c r="F576" s="47"/>
      <c r="G576" s="47"/>
      <c r="H576" s="47"/>
      <c r="I576" s="120"/>
      <c r="J576" s="120"/>
      <c r="K576" s="121"/>
      <c r="L576" s="121"/>
      <c r="M576" s="122"/>
      <c r="N576" s="47"/>
      <c r="O576" s="47"/>
    </row>
    <row r="577" spans="2:15" x14ac:dyDescent="0.15">
      <c r="B577" s="40"/>
      <c r="C577" s="40"/>
      <c r="D577" s="40"/>
      <c r="E577" s="40"/>
      <c r="F577" s="40"/>
      <c r="G577" s="40"/>
      <c r="H577" s="40"/>
      <c r="I577" s="40"/>
      <c r="J577" s="46"/>
      <c r="K577" s="118"/>
      <c r="L577" s="118"/>
      <c r="M577" s="119"/>
      <c r="N577" s="40"/>
      <c r="O577" s="40"/>
    </row>
    <row r="578" spans="2:15" x14ac:dyDescent="0.15">
      <c r="B578" s="47"/>
      <c r="C578" s="47"/>
      <c r="D578" s="47"/>
      <c r="E578" s="47"/>
      <c r="F578" s="47"/>
      <c r="G578" s="47"/>
      <c r="H578" s="47"/>
      <c r="I578" s="47"/>
      <c r="J578" s="120"/>
      <c r="K578" s="121"/>
      <c r="L578" s="121"/>
      <c r="M578" s="122"/>
      <c r="N578" s="47"/>
      <c r="O578" s="47"/>
    </row>
    <row r="579" spans="2:15" x14ac:dyDescent="0.15">
      <c r="B579" s="47"/>
      <c r="C579" s="47"/>
      <c r="D579" s="47"/>
      <c r="E579" s="47"/>
      <c r="F579" s="47"/>
      <c r="G579" s="47"/>
      <c r="H579" s="47"/>
      <c r="I579" s="47"/>
      <c r="J579" s="120"/>
      <c r="K579" s="121"/>
      <c r="L579" s="121"/>
      <c r="M579" s="122"/>
      <c r="N579" s="47"/>
      <c r="O579" s="47"/>
    </row>
    <row r="580" spans="2:15" x14ac:dyDescent="0.15">
      <c r="B580" s="47"/>
      <c r="C580" s="47"/>
      <c r="D580" s="47"/>
      <c r="E580" s="47"/>
      <c r="F580" s="47"/>
      <c r="G580" s="47"/>
      <c r="H580" s="47"/>
      <c r="I580" s="47"/>
      <c r="J580" s="120"/>
      <c r="K580" s="121"/>
      <c r="L580" s="121"/>
      <c r="M580" s="122"/>
      <c r="N580" s="47"/>
      <c r="O580" s="47"/>
    </row>
    <row r="581" spans="2:15" x14ac:dyDescent="0.15">
      <c r="B581" s="47"/>
      <c r="C581" s="47"/>
      <c r="D581" s="47"/>
      <c r="E581" s="47"/>
      <c r="F581" s="47"/>
      <c r="G581" s="47"/>
      <c r="H581" s="47"/>
      <c r="I581" s="120"/>
      <c r="J581" s="120"/>
      <c r="K581" s="121"/>
      <c r="L581" s="121"/>
      <c r="M581" s="122"/>
      <c r="N581" s="47"/>
      <c r="O581" s="47"/>
    </row>
    <row r="582" spans="2:15" x14ac:dyDescent="0.15">
      <c r="B582" s="40"/>
      <c r="C582" s="40"/>
      <c r="D582" s="40"/>
      <c r="E582" s="40"/>
      <c r="F582" s="40"/>
      <c r="G582" s="40"/>
      <c r="H582" s="40"/>
      <c r="I582" s="40"/>
      <c r="J582" s="46"/>
      <c r="K582" s="118"/>
      <c r="L582" s="118"/>
      <c r="M582" s="119"/>
      <c r="N582" s="40"/>
      <c r="O582" s="40"/>
    </row>
    <row r="583" spans="2:15" x14ac:dyDescent="0.15">
      <c r="B583" s="47"/>
      <c r="C583" s="47"/>
      <c r="D583" s="47"/>
      <c r="E583" s="47"/>
      <c r="F583" s="47"/>
      <c r="G583" s="47"/>
      <c r="H583" s="47"/>
      <c r="I583" s="47"/>
      <c r="J583" s="120"/>
      <c r="K583" s="121"/>
      <c r="L583" s="121"/>
      <c r="M583" s="122"/>
      <c r="N583" s="47"/>
      <c r="O583" s="47"/>
    </row>
    <row r="584" spans="2:15" x14ac:dyDescent="0.15">
      <c r="B584" s="47"/>
      <c r="C584" s="47"/>
      <c r="D584" s="47"/>
      <c r="E584" s="47"/>
      <c r="F584" s="47"/>
      <c r="G584" s="47"/>
      <c r="H584" s="47"/>
      <c r="I584" s="47"/>
      <c r="J584" s="120"/>
      <c r="K584" s="121"/>
      <c r="L584" s="121"/>
      <c r="M584" s="122"/>
      <c r="N584" s="47"/>
      <c r="O584" s="47"/>
    </row>
    <row r="585" spans="2:15" x14ac:dyDescent="0.15">
      <c r="B585" s="47"/>
      <c r="C585" s="47"/>
      <c r="D585" s="47"/>
      <c r="E585" s="47"/>
      <c r="F585" s="47"/>
      <c r="G585" s="47"/>
      <c r="H585" s="47"/>
      <c r="I585" s="47"/>
      <c r="J585" s="120"/>
      <c r="K585" s="121"/>
      <c r="L585" s="121"/>
      <c r="M585" s="122"/>
      <c r="N585" s="47"/>
      <c r="O585" s="47"/>
    </row>
    <row r="586" spans="2:15" x14ac:dyDescent="0.15">
      <c r="B586" s="47"/>
      <c r="C586" s="47"/>
      <c r="D586" s="47"/>
      <c r="E586" s="47"/>
      <c r="F586" s="47"/>
      <c r="G586" s="47"/>
      <c r="H586" s="47"/>
      <c r="I586" s="47"/>
      <c r="J586" s="120"/>
      <c r="K586" s="121"/>
      <c r="L586" s="121"/>
      <c r="M586" s="122"/>
      <c r="N586" s="47"/>
      <c r="O586" s="47"/>
    </row>
    <row r="587" spans="2:15" x14ac:dyDescent="0.15">
      <c r="B587" s="47"/>
      <c r="C587" s="47"/>
      <c r="D587" s="47"/>
      <c r="E587" s="47"/>
      <c r="F587" s="47"/>
      <c r="G587" s="47"/>
      <c r="H587" s="47"/>
      <c r="I587" s="47"/>
      <c r="J587" s="120"/>
      <c r="K587" s="121"/>
      <c r="L587" s="121"/>
      <c r="M587" s="122"/>
      <c r="N587" s="47"/>
      <c r="O587" s="47"/>
    </row>
    <row r="588" spans="2:15" x14ac:dyDescent="0.15">
      <c r="B588" s="47"/>
      <c r="C588" s="47"/>
      <c r="D588" s="47"/>
      <c r="E588" s="47"/>
      <c r="F588" s="47"/>
      <c r="G588" s="47"/>
      <c r="H588" s="47"/>
      <c r="I588" s="47"/>
      <c r="J588" s="120"/>
      <c r="K588" s="121"/>
      <c r="L588" s="121"/>
      <c r="M588" s="122"/>
      <c r="N588" s="47"/>
      <c r="O588" s="47"/>
    </row>
    <row r="589" spans="2:15" x14ac:dyDescent="0.15">
      <c r="B589" s="40"/>
      <c r="C589" s="40"/>
      <c r="D589" s="40"/>
      <c r="E589" s="40"/>
      <c r="F589" s="40"/>
      <c r="G589" s="40"/>
      <c r="H589" s="40"/>
      <c r="I589" s="40"/>
      <c r="J589" s="46"/>
      <c r="K589" s="118"/>
      <c r="L589" s="118"/>
      <c r="M589" s="119"/>
      <c r="N589" s="40"/>
      <c r="O589" s="40"/>
    </row>
    <row r="590" spans="2:15" x14ac:dyDescent="0.15">
      <c r="B590" s="47"/>
      <c r="C590" s="47"/>
      <c r="D590" s="47"/>
      <c r="E590" s="47"/>
      <c r="F590" s="47"/>
      <c r="G590" s="47"/>
      <c r="H590" s="47"/>
      <c r="I590" s="47"/>
      <c r="J590" s="120"/>
      <c r="K590" s="121"/>
      <c r="L590" s="121"/>
      <c r="M590" s="122"/>
      <c r="N590" s="47"/>
      <c r="O590" s="47"/>
    </row>
    <row r="591" spans="2:15" x14ac:dyDescent="0.15">
      <c r="B591" s="47"/>
      <c r="C591" s="47"/>
      <c r="D591" s="47"/>
      <c r="E591" s="47"/>
      <c r="F591" s="47"/>
      <c r="G591" s="47"/>
      <c r="H591" s="47"/>
      <c r="I591" s="47"/>
      <c r="J591" s="120"/>
      <c r="K591" s="121"/>
      <c r="L591" s="121"/>
      <c r="M591" s="122"/>
      <c r="N591" s="47"/>
      <c r="O591" s="47"/>
    </row>
    <row r="592" spans="2:15" x14ac:dyDescent="0.15">
      <c r="B592" s="47"/>
      <c r="C592" s="47"/>
      <c r="D592" s="47"/>
      <c r="E592" s="47"/>
      <c r="F592" s="47"/>
      <c r="G592" s="47"/>
      <c r="H592" s="47"/>
      <c r="I592" s="47"/>
      <c r="J592" s="120"/>
      <c r="K592" s="121"/>
      <c r="L592" s="121"/>
      <c r="M592" s="122"/>
      <c r="N592" s="47"/>
      <c r="O592" s="47"/>
    </row>
    <row r="593" spans="2:15" x14ac:dyDescent="0.15">
      <c r="B593" s="47"/>
      <c r="C593" s="47"/>
      <c r="D593" s="47"/>
      <c r="E593" s="47"/>
      <c r="F593" s="47"/>
      <c r="G593" s="47"/>
      <c r="H593" s="47"/>
      <c r="I593" s="47"/>
      <c r="J593" s="120"/>
      <c r="K593" s="121"/>
      <c r="L593" s="121"/>
      <c r="M593" s="122"/>
      <c r="N593" s="47"/>
      <c r="O593" s="47"/>
    </row>
    <row r="594" spans="2:15" x14ac:dyDescent="0.15">
      <c r="B594" s="47"/>
      <c r="C594" s="47"/>
      <c r="D594" s="47"/>
      <c r="E594" s="47"/>
      <c r="F594" s="47"/>
      <c r="G594" s="47"/>
      <c r="H594" s="47"/>
      <c r="I594" s="47"/>
      <c r="J594" s="120"/>
      <c r="K594" s="121"/>
      <c r="L594" s="121"/>
      <c r="M594" s="122"/>
      <c r="N594" s="47"/>
      <c r="O594" s="47"/>
    </row>
    <row r="595" spans="2:15" x14ac:dyDescent="0.15">
      <c r="B595" s="47"/>
      <c r="C595" s="47"/>
      <c r="D595" s="47"/>
      <c r="E595" s="47"/>
      <c r="F595" s="47"/>
      <c r="G595" s="47"/>
      <c r="H595" s="47"/>
      <c r="I595" s="47"/>
      <c r="J595" s="120"/>
      <c r="K595" s="121"/>
      <c r="L595" s="121"/>
      <c r="M595" s="122"/>
      <c r="N595" s="47"/>
      <c r="O595" s="47"/>
    </row>
    <row r="596" spans="2:15" x14ac:dyDescent="0.15">
      <c r="B596" s="47"/>
      <c r="C596" s="47"/>
      <c r="D596" s="47"/>
      <c r="E596" s="47"/>
      <c r="F596" s="47"/>
      <c r="G596" s="47"/>
      <c r="H596" s="47"/>
      <c r="I596" s="47"/>
      <c r="J596" s="120"/>
      <c r="K596" s="121"/>
      <c r="L596" s="121"/>
      <c r="M596" s="122"/>
      <c r="N596" s="47"/>
      <c r="O596" s="47"/>
    </row>
    <row r="597" spans="2:15" x14ac:dyDescent="0.15">
      <c r="B597" s="47"/>
      <c r="C597" s="47"/>
      <c r="D597" s="47"/>
      <c r="E597" s="47"/>
      <c r="F597" s="47"/>
      <c r="G597" s="47"/>
      <c r="H597" s="47"/>
      <c r="I597" s="47"/>
      <c r="J597" s="120"/>
      <c r="K597" s="121"/>
      <c r="L597" s="121"/>
      <c r="M597" s="122"/>
      <c r="N597" s="47"/>
      <c r="O597" s="47"/>
    </row>
    <row r="598" spans="2:15" x14ac:dyDescent="0.15">
      <c r="B598" s="47"/>
      <c r="C598" s="47"/>
      <c r="D598" s="47"/>
      <c r="E598" s="47"/>
      <c r="F598" s="47"/>
      <c r="G598" s="47"/>
      <c r="H598" s="47"/>
      <c r="I598" s="47"/>
      <c r="J598" s="120"/>
      <c r="K598" s="121"/>
      <c r="L598" s="121"/>
      <c r="M598" s="122"/>
      <c r="N598" s="47"/>
      <c r="O598" s="47"/>
    </row>
    <row r="599" spans="2:15" x14ac:dyDescent="0.15">
      <c r="B599" s="47"/>
      <c r="C599" s="47"/>
      <c r="D599" s="47"/>
      <c r="E599" s="47"/>
      <c r="F599" s="47"/>
      <c r="G599" s="47"/>
      <c r="H599" s="47"/>
      <c r="I599" s="47"/>
      <c r="J599" s="120"/>
      <c r="K599" s="121"/>
      <c r="L599" s="121"/>
      <c r="M599" s="122"/>
      <c r="N599" s="47"/>
      <c r="O599" s="47"/>
    </row>
    <row r="600" spans="2:15" x14ac:dyDescent="0.15">
      <c r="B600" s="47"/>
      <c r="C600" s="47"/>
      <c r="D600" s="47"/>
      <c r="E600" s="47"/>
      <c r="F600" s="47"/>
      <c r="G600" s="47"/>
      <c r="H600" s="47"/>
      <c r="I600" s="47"/>
      <c r="J600" s="120"/>
      <c r="K600" s="121"/>
      <c r="L600" s="121"/>
      <c r="M600" s="122"/>
      <c r="N600" s="47"/>
      <c r="O600" s="47"/>
    </row>
    <row r="601" spans="2:15" x14ac:dyDescent="0.15">
      <c r="B601" s="47"/>
      <c r="C601" s="47"/>
      <c r="D601" s="47"/>
      <c r="E601" s="47"/>
      <c r="F601" s="47"/>
      <c r="G601" s="47"/>
      <c r="H601" s="47"/>
      <c r="I601" s="47"/>
      <c r="J601" s="120"/>
      <c r="K601" s="121"/>
      <c r="L601" s="121"/>
      <c r="M601" s="122"/>
      <c r="N601" s="47"/>
      <c r="O601" s="47"/>
    </row>
    <row r="602" spans="2:15" x14ac:dyDescent="0.15">
      <c r="B602" s="47"/>
      <c r="C602" s="47"/>
      <c r="D602" s="47"/>
      <c r="E602" s="47"/>
      <c r="F602" s="47"/>
      <c r="G602" s="47"/>
      <c r="H602" s="47"/>
      <c r="I602" s="47"/>
      <c r="J602" s="120"/>
      <c r="K602" s="121"/>
      <c r="L602" s="121"/>
      <c r="M602" s="122"/>
      <c r="N602" s="47"/>
      <c r="O602" s="47"/>
    </row>
    <row r="603" spans="2:15" x14ac:dyDescent="0.15">
      <c r="B603" s="47"/>
      <c r="C603" s="47"/>
      <c r="D603" s="47"/>
      <c r="E603" s="47"/>
      <c r="F603" s="47"/>
      <c r="G603" s="47"/>
      <c r="H603" s="47"/>
      <c r="I603" s="47"/>
      <c r="J603" s="120"/>
      <c r="K603" s="121"/>
      <c r="L603" s="121"/>
      <c r="M603" s="122"/>
      <c r="N603" s="47"/>
      <c r="O603" s="47"/>
    </row>
    <row r="604" spans="2:15" x14ac:dyDescent="0.15">
      <c r="B604" s="47"/>
      <c r="C604" s="47"/>
      <c r="D604" s="47"/>
      <c r="E604" s="47"/>
      <c r="F604" s="47"/>
      <c r="G604" s="47"/>
      <c r="H604" s="47"/>
      <c r="I604" s="47"/>
      <c r="J604" s="120"/>
      <c r="K604" s="121"/>
      <c r="L604" s="121"/>
      <c r="M604" s="122"/>
      <c r="N604" s="47"/>
      <c r="O604" s="47"/>
    </row>
    <row r="605" spans="2:15" x14ac:dyDescent="0.15">
      <c r="B605" s="40"/>
      <c r="C605" s="40"/>
      <c r="D605" s="40"/>
      <c r="E605" s="40"/>
      <c r="F605" s="40"/>
      <c r="G605" s="40"/>
      <c r="H605" s="40"/>
      <c r="I605" s="40"/>
      <c r="J605" s="46"/>
      <c r="K605" s="118"/>
      <c r="L605" s="118"/>
      <c r="M605" s="119"/>
      <c r="N605" s="40"/>
      <c r="O605" s="40"/>
    </row>
    <row r="606" spans="2:15" x14ac:dyDescent="0.15">
      <c r="B606" s="47"/>
      <c r="C606" s="47"/>
      <c r="D606" s="47"/>
      <c r="E606" s="47"/>
      <c r="F606" s="47"/>
      <c r="G606" s="47"/>
      <c r="H606" s="47"/>
      <c r="I606" s="47"/>
      <c r="J606" s="120"/>
      <c r="K606" s="121"/>
      <c r="L606" s="121"/>
      <c r="M606" s="122"/>
      <c r="N606" s="47"/>
      <c r="O606" s="47"/>
    </row>
    <row r="607" spans="2:15" x14ac:dyDescent="0.15">
      <c r="B607" s="47"/>
      <c r="C607" s="47"/>
      <c r="D607" s="47"/>
      <c r="E607" s="47"/>
      <c r="F607" s="47"/>
      <c r="G607" s="47"/>
      <c r="H607" s="47"/>
      <c r="I607" s="47"/>
      <c r="J607" s="120"/>
      <c r="K607" s="121"/>
      <c r="L607" s="121"/>
      <c r="M607" s="122"/>
      <c r="N607" s="47"/>
      <c r="O607" s="47"/>
    </row>
    <row r="608" spans="2:15" x14ac:dyDescent="0.15">
      <c r="B608" s="47"/>
      <c r="C608" s="47"/>
      <c r="D608" s="47"/>
      <c r="E608" s="47"/>
      <c r="F608" s="47"/>
      <c r="G608" s="47"/>
      <c r="H608" s="47"/>
      <c r="I608" s="47"/>
      <c r="J608" s="120"/>
      <c r="K608" s="121"/>
      <c r="L608" s="121"/>
      <c r="M608" s="122"/>
      <c r="N608" s="47"/>
      <c r="O608" s="47"/>
    </row>
    <row r="609" spans="2:15" x14ac:dyDescent="0.15">
      <c r="B609" s="47"/>
      <c r="C609" s="47"/>
      <c r="D609" s="47"/>
      <c r="E609" s="47"/>
      <c r="F609" s="47"/>
      <c r="G609" s="47"/>
      <c r="H609" s="47"/>
      <c r="I609" s="47"/>
      <c r="J609" s="120"/>
      <c r="K609" s="121"/>
      <c r="L609" s="121"/>
      <c r="M609" s="122"/>
      <c r="N609" s="47"/>
      <c r="O609" s="47"/>
    </row>
    <row r="610" spans="2:15" x14ac:dyDescent="0.15">
      <c r="B610" s="47"/>
      <c r="C610" s="47"/>
      <c r="D610" s="47"/>
      <c r="E610" s="47"/>
      <c r="F610" s="47"/>
      <c r="G610" s="47"/>
      <c r="H610" s="47"/>
      <c r="I610" s="47"/>
      <c r="J610" s="120"/>
      <c r="K610" s="121"/>
      <c r="L610" s="121"/>
      <c r="M610" s="122"/>
      <c r="N610" s="47"/>
      <c r="O610" s="47"/>
    </row>
    <row r="611" spans="2:15" x14ac:dyDescent="0.15">
      <c r="B611" s="47"/>
      <c r="C611" s="47"/>
      <c r="D611" s="47"/>
      <c r="E611" s="47"/>
      <c r="F611" s="47"/>
      <c r="G611" s="47"/>
      <c r="H611" s="47"/>
      <c r="I611" s="47"/>
      <c r="J611" s="120"/>
      <c r="K611" s="121"/>
      <c r="L611" s="121"/>
      <c r="M611" s="122"/>
      <c r="N611" s="47"/>
      <c r="O611" s="47"/>
    </row>
    <row r="612" spans="2:15" x14ac:dyDescent="0.15">
      <c r="B612" s="47"/>
      <c r="C612" s="47"/>
      <c r="D612" s="47"/>
      <c r="E612" s="47"/>
      <c r="F612" s="47"/>
      <c r="G612" s="47"/>
      <c r="H612" s="47"/>
      <c r="I612" s="47"/>
      <c r="J612" s="120"/>
      <c r="K612" s="121"/>
      <c r="L612" s="121"/>
      <c r="M612" s="122"/>
      <c r="N612" s="47"/>
      <c r="O612" s="47"/>
    </row>
    <row r="613" spans="2:15" x14ac:dyDescent="0.15">
      <c r="B613" s="47"/>
      <c r="C613" s="47"/>
      <c r="D613" s="47"/>
      <c r="E613" s="47"/>
      <c r="F613" s="47"/>
      <c r="G613" s="47"/>
      <c r="H613" s="47"/>
      <c r="I613" s="47"/>
      <c r="J613" s="120"/>
      <c r="K613" s="121"/>
      <c r="L613" s="121"/>
      <c r="M613" s="122"/>
      <c r="N613" s="47"/>
      <c r="O613" s="47"/>
    </row>
    <row r="614" spans="2:15" x14ac:dyDescent="0.15">
      <c r="B614" s="47"/>
      <c r="C614" s="47"/>
      <c r="D614" s="47"/>
      <c r="E614" s="47"/>
      <c r="F614" s="47"/>
      <c r="G614" s="47"/>
      <c r="H614" s="47"/>
      <c r="I614" s="47"/>
      <c r="J614" s="120"/>
      <c r="K614" s="121"/>
      <c r="L614" s="121"/>
      <c r="M614" s="122"/>
      <c r="N614" s="47"/>
      <c r="O614" s="47"/>
    </row>
    <row r="615" spans="2:15" x14ac:dyDescent="0.15">
      <c r="B615" s="47"/>
      <c r="C615" s="47"/>
      <c r="D615" s="47"/>
      <c r="E615" s="47"/>
      <c r="F615" s="47"/>
      <c r="G615" s="47"/>
      <c r="H615" s="47"/>
      <c r="I615" s="47"/>
      <c r="J615" s="120"/>
      <c r="K615" s="121"/>
      <c r="L615" s="121"/>
      <c r="M615" s="122"/>
      <c r="N615" s="47"/>
      <c r="O615" s="47"/>
    </row>
    <row r="616" spans="2:15" x14ac:dyDescent="0.15">
      <c r="B616" s="47"/>
      <c r="C616" s="47"/>
      <c r="D616" s="47"/>
      <c r="E616" s="47"/>
      <c r="F616" s="47"/>
      <c r="G616" s="47"/>
      <c r="H616" s="47"/>
      <c r="I616" s="47"/>
      <c r="J616" s="120"/>
      <c r="K616" s="121"/>
      <c r="L616" s="121"/>
      <c r="M616" s="122"/>
      <c r="N616" s="47"/>
      <c r="O616" s="47"/>
    </row>
    <row r="617" spans="2:15" x14ac:dyDescent="0.15">
      <c r="B617" s="47"/>
      <c r="C617" s="47"/>
      <c r="D617" s="47"/>
      <c r="E617" s="47"/>
      <c r="F617" s="47"/>
      <c r="G617" s="47"/>
      <c r="H617" s="47"/>
      <c r="I617" s="47"/>
      <c r="J617" s="120"/>
      <c r="K617" s="121"/>
      <c r="L617" s="121"/>
      <c r="M617" s="122"/>
      <c r="N617" s="47"/>
      <c r="O617" s="47"/>
    </row>
    <row r="618" spans="2:15" x14ac:dyDescent="0.15">
      <c r="B618" s="47"/>
      <c r="C618" s="47"/>
      <c r="D618" s="47"/>
      <c r="E618" s="47"/>
      <c r="F618" s="47"/>
      <c r="G618" s="47"/>
      <c r="H618" s="47"/>
      <c r="I618" s="47"/>
      <c r="J618" s="120"/>
      <c r="K618" s="121"/>
      <c r="L618" s="121"/>
      <c r="M618" s="122"/>
      <c r="N618" s="47"/>
      <c r="O618" s="47"/>
    </row>
    <row r="619" spans="2:15" x14ac:dyDescent="0.15">
      <c r="B619" s="47"/>
      <c r="C619" s="47"/>
      <c r="D619" s="47"/>
      <c r="E619" s="47"/>
      <c r="F619" s="47"/>
      <c r="G619" s="47"/>
      <c r="H619" s="47"/>
      <c r="I619" s="47"/>
      <c r="J619" s="120"/>
      <c r="K619" s="121"/>
      <c r="L619" s="121"/>
      <c r="M619" s="122"/>
      <c r="N619" s="47"/>
      <c r="O619" s="47"/>
    </row>
    <row r="620" spans="2:15" x14ac:dyDescent="0.15">
      <c r="B620" s="47"/>
      <c r="C620" s="47"/>
      <c r="D620" s="47"/>
      <c r="E620" s="47"/>
      <c r="F620" s="47"/>
      <c r="G620" s="47"/>
      <c r="H620" s="47"/>
      <c r="I620" s="47"/>
      <c r="J620" s="120"/>
      <c r="K620" s="121"/>
      <c r="L620" s="121"/>
      <c r="M620" s="122"/>
      <c r="N620" s="47"/>
      <c r="O620" s="47"/>
    </row>
    <row r="621" spans="2:15" x14ac:dyDescent="0.15">
      <c r="B621" s="47"/>
      <c r="C621" s="47"/>
      <c r="D621" s="47"/>
      <c r="E621" s="47"/>
      <c r="F621" s="47"/>
      <c r="G621" s="47"/>
      <c r="H621" s="47"/>
      <c r="I621" s="47"/>
      <c r="J621" s="120"/>
      <c r="K621" s="121"/>
      <c r="L621" s="121"/>
      <c r="M621" s="122"/>
      <c r="N621" s="47"/>
      <c r="O621" s="47"/>
    </row>
    <row r="622" spans="2:15" x14ac:dyDescent="0.15">
      <c r="B622" s="47"/>
      <c r="C622" s="47"/>
      <c r="D622" s="47"/>
      <c r="E622" s="47"/>
      <c r="F622" s="47"/>
      <c r="G622" s="47"/>
      <c r="H622" s="47"/>
      <c r="I622" s="47"/>
      <c r="J622" s="120"/>
      <c r="K622" s="121"/>
      <c r="L622" s="121"/>
      <c r="M622" s="122"/>
      <c r="N622" s="47"/>
      <c r="O622" s="47"/>
    </row>
    <row r="623" spans="2:15" x14ac:dyDescent="0.15">
      <c r="B623" s="47"/>
      <c r="C623" s="47"/>
      <c r="D623" s="47"/>
      <c r="E623" s="47"/>
      <c r="F623" s="47"/>
      <c r="G623" s="47"/>
      <c r="H623" s="47"/>
      <c r="I623" s="47"/>
      <c r="J623" s="120"/>
      <c r="K623" s="121"/>
      <c r="L623" s="121"/>
      <c r="M623" s="122"/>
      <c r="N623" s="47"/>
      <c r="O623" s="47"/>
    </row>
    <row r="624" spans="2:15" x14ac:dyDescent="0.15">
      <c r="B624" s="47"/>
      <c r="C624" s="47"/>
      <c r="D624" s="47"/>
      <c r="E624" s="47"/>
      <c r="F624" s="47"/>
      <c r="G624" s="47"/>
      <c r="H624" s="47"/>
      <c r="I624" s="47"/>
      <c r="J624" s="120"/>
      <c r="K624" s="121"/>
      <c r="L624" s="121"/>
      <c r="M624" s="122"/>
      <c r="N624" s="47"/>
      <c r="O624" s="47"/>
    </row>
    <row r="625" spans="2:15" x14ac:dyDescent="0.15">
      <c r="B625" s="47"/>
      <c r="C625" s="47"/>
      <c r="D625" s="47"/>
      <c r="E625" s="47"/>
      <c r="F625" s="47"/>
      <c r="G625" s="47"/>
      <c r="H625" s="47"/>
      <c r="I625" s="47"/>
      <c r="J625" s="120"/>
      <c r="K625" s="121"/>
      <c r="L625" s="121"/>
      <c r="M625" s="122"/>
      <c r="N625" s="47"/>
      <c r="O625" s="47"/>
    </row>
    <row r="626" spans="2:15" x14ac:dyDescent="0.15">
      <c r="B626" s="47"/>
      <c r="C626" s="47"/>
      <c r="D626" s="47"/>
      <c r="E626" s="47"/>
      <c r="F626" s="47"/>
      <c r="G626" s="47"/>
      <c r="H626" s="47"/>
      <c r="I626" s="47"/>
      <c r="J626" s="120"/>
      <c r="K626" s="121"/>
      <c r="L626" s="121"/>
      <c r="M626" s="122"/>
      <c r="N626" s="47"/>
      <c r="O626" s="47"/>
    </row>
    <row r="627" spans="2:15" x14ac:dyDescent="0.15">
      <c r="B627" s="47"/>
      <c r="C627" s="47"/>
      <c r="D627" s="47"/>
      <c r="E627" s="47"/>
      <c r="F627" s="47"/>
      <c r="G627" s="47"/>
      <c r="H627" s="47"/>
      <c r="I627" s="47"/>
      <c r="J627" s="120"/>
      <c r="K627" s="121"/>
      <c r="L627" s="121"/>
      <c r="M627" s="122"/>
      <c r="N627" s="47"/>
      <c r="O627" s="47"/>
    </row>
    <row r="628" spans="2:15" x14ac:dyDescent="0.15">
      <c r="B628" s="47"/>
      <c r="C628" s="47"/>
      <c r="D628" s="47"/>
      <c r="E628" s="47"/>
      <c r="F628" s="47"/>
      <c r="G628" s="47"/>
      <c r="H628" s="47"/>
      <c r="I628" s="47"/>
      <c r="J628" s="120"/>
      <c r="K628" s="121"/>
      <c r="L628" s="121"/>
      <c r="M628" s="122"/>
      <c r="N628" s="47"/>
      <c r="O628" s="47"/>
    </row>
    <row r="629" spans="2:15" x14ac:dyDescent="0.15">
      <c r="B629" s="47"/>
      <c r="C629" s="47"/>
      <c r="D629" s="47"/>
      <c r="E629" s="47"/>
      <c r="F629" s="47"/>
      <c r="G629" s="47"/>
      <c r="H629" s="47"/>
      <c r="I629" s="47"/>
      <c r="J629" s="120"/>
      <c r="K629" s="121"/>
      <c r="L629" s="121"/>
      <c r="M629" s="122"/>
      <c r="N629" s="47"/>
      <c r="O629" s="47"/>
    </row>
    <row r="630" spans="2:15" x14ac:dyDescent="0.15">
      <c r="B630" s="47"/>
      <c r="C630" s="47"/>
      <c r="D630" s="47"/>
      <c r="E630" s="47"/>
      <c r="F630" s="47"/>
      <c r="G630" s="47"/>
      <c r="H630" s="47"/>
      <c r="I630" s="47"/>
      <c r="J630" s="120"/>
      <c r="K630" s="121"/>
      <c r="L630" s="121"/>
      <c r="M630" s="122"/>
      <c r="N630" s="47"/>
      <c r="O630" s="47"/>
    </row>
    <row r="631" spans="2:15" x14ac:dyDescent="0.15">
      <c r="B631" s="47"/>
      <c r="C631" s="47"/>
      <c r="D631" s="47"/>
      <c r="E631" s="47"/>
      <c r="F631" s="47"/>
      <c r="G631" s="47"/>
      <c r="H631" s="47"/>
      <c r="I631" s="47"/>
      <c r="J631" s="120"/>
      <c r="K631" s="121"/>
      <c r="L631" s="121"/>
      <c r="M631" s="122"/>
      <c r="N631" s="47"/>
      <c r="O631" s="47"/>
    </row>
    <row r="632" spans="2:15" x14ac:dyDescent="0.15">
      <c r="B632" s="47"/>
      <c r="C632" s="47"/>
      <c r="D632" s="47"/>
      <c r="E632" s="47"/>
      <c r="F632" s="47"/>
      <c r="G632" s="47"/>
      <c r="H632" s="47"/>
      <c r="I632" s="47"/>
      <c r="J632" s="120"/>
      <c r="K632" s="121"/>
      <c r="L632" s="121"/>
      <c r="M632" s="122"/>
      <c r="N632" s="47"/>
      <c r="O632" s="47"/>
    </row>
    <row r="633" spans="2:15" x14ac:dyDescent="0.15">
      <c r="B633" s="47"/>
      <c r="C633" s="47"/>
      <c r="D633" s="47"/>
      <c r="E633" s="47"/>
      <c r="F633" s="47"/>
      <c r="G633" s="47"/>
      <c r="H633" s="47"/>
      <c r="I633" s="47"/>
      <c r="J633" s="120"/>
      <c r="K633" s="121"/>
      <c r="L633" s="121"/>
      <c r="M633" s="122"/>
      <c r="N633" s="47"/>
      <c r="O633" s="47"/>
    </row>
    <row r="634" spans="2:15" x14ac:dyDescent="0.15">
      <c r="B634" s="47"/>
      <c r="C634" s="47"/>
      <c r="D634" s="47"/>
      <c r="E634" s="47"/>
      <c r="F634" s="47"/>
      <c r="G634" s="47"/>
      <c r="H634" s="47"/>
      <c r="I634" s="47"/>
      <c r="J634" s="120"/>
      <c r="K634" s="121"/>
      <c r="L634" s="121"/>
      <c r="M634" s="122"/>
      <c r="N634" s="47"/>
      <c r="O634" s="47"/>
    </row>
    <row r="635" spans="2:15" x14ac:dyDescent="0.15">
      <c r="B635" s="47"/>
      <c r="C635" s="47"/>
      <c r="D635" s="47"/>
      <c r="E635" s="47"/>
      <c r="F635" s="47"/>
      <c r="G635" s="47"/>
      <c r="H635" s="47"/>
      <c r="I635" s="47"/>
      <c r="J635" s="120"/>
      <c r="K635" s="121"/>
      <c r="L635" s="121"/>
      <c r="M635" s="122"/>
      <c r="N635" s="47"/>
      <c r="O635" s="47"/>
    </row>
    <row r="636" spans="2:15" x14ac:dyDescent="0.15">
      <c r="B636" s="47"/>
      <c r="C636" s="47"/>
      <c r="D636" s="47"/>
      <c r="E636" s="47"/>
      <c r="F636" s="47"/>
      <c r="G636" s="47"/>
      <c r="H636" s="47"/>
      <c r="I636" s="47"/>
      <c r="J636" s="120"/>
      <c r="K636" s="121"/>
      <c r="L636" s="121"/>
      <c r="M636" s="122"/>
      <c r="N636" s="47"/>
      <c r="O636" s="47"/>
    </row>
    <row r="637" spans="2:15" x14ac:dyDescent="0.15">
      <c r="B637" s="47"/>
      <c r="C637" s="47"/>
      <c r="D637" s="47"/>
      <c r="E637" s="47"/>
      <c r="F637" s="47"/>
      <c r="G637" s="47"/>
      <c r="H637" s="47"/>
      <c r="I637" s="47"/>
      <c r="J637" s="120"/>
      <c r="K637" s="121"/>
      <c r="L637" s="121"/>
      <c r="M637" s="122"/>
      <c r="N637" s="47"/>
      <c r="O637" s="47"/>
    </row>
    <row r="638" spans="2:15" x14ac:dyDescent="0.15">
      <c r="B638" s="47"/>
      <c r="C638" s="47"/>
      <c r="D638" s="47"/>
      <c r="E638" s="47"/>
      <c r="F638" s="47"/>
      <c r="G638" s="47"/>
      <c r="H638" s="47"/>
      <c r="I638" s="47"/>
      <c r="J638" s="120"/>
      <c r="K638" s="121"/>
      <c r="L638" s="121"/>
      <c r="M638" s="122"/>
      <c r="N638" s="47"/>
      <c r="O638" s="47"/>
    </row>
    <row r="639" spans="2:15" x14ac:dyDescent="0.15">
      <c r="B639" s="47"/>
      <c r="C639" s="47"/>
      <c r="D639" s="47"/>
      <c r="E639" s="47"/>
      <c r="F639" s="47"/>
      <c r="G639" s="47"/>
      <c r="H639" s="47"/>
      <c r="I639" s="47"/>
      <c r="J639" s="120"/>
      <c r="K639" s="121"/>
      <c r="L639" s="121"/>
      <c r="M639" s="122"/>
      <c r="N639" s="47"/>
      <c r="O639" s="47"/>
    </row>
    <row r="640" spans="2:15" x14ac:dyDescent="0.15">
      <c r="B640" s="47"/>
      <c r="C640" s="47"/>
      <c r="D640" s="47"/>
      <c r="E640" s="47"/>
      <c r="F640" s="47"/>
      <c r="G640" s="47"/>
      <c r="H640" s="47"/>
      <c r="I640" s="47"/>
      <c r="J640" s="120"/>
      <c r="K640" s="121"/>
      <c r="L640" s="121"/>
      <c r="M640" s="122"/>
      <c r="N640" s="47"/>
      <c r="O640" s="47"/>
    </row>
    <row r="641" spans="2:15" x14ac:dyDescent="0.15">
      <c r="B641" s="47"/>
      <c r="C641" s="47"/>
      <c r="D641" s="47"/>
      <c r="E641" s="47"/>
      <c r="F641" s="47"/>
      <c r="G641" s="47"/>
      <c r="H641" s="47"/>
      <c r="I641" s="47"/>
      <c r="J641" s="120"/>
      <c r="K641" s="121"/>
      <c r="L641" s="121"/>
      <c r="M641" s="122"/>
      <c r="N641" s="47"/>
      <c r="O641" s="47"/>
    </row>
    <row r="642" spans="2:15" x14ac:dyDescent="0.15">
      <c r="B642" s="47"/>
      <c r="C642" s="47"/>
      <c r="D642" s="47"/>
      <c r="E642" s="47"/>
      <c r="F642" s="47"/>
      <c r="G642" s="47"/>
      <c r="H642" s="47"/>
      <c r="I642" s="47"/>
      <c r="J642" s="120"/>
      <c r="K642" s="121"/>
      <c r="L642" s="121"/>
      <c r="M642" s="122"/>
      <c r="N642" s="47"/>
      <c r="O642" s="47"/>
    </row>
    <row r="643" spans="2:15" x14ac:dyDescent="0.15">
      <c r="B643" s="47"/>
      <c r="C643" s="47"/>
      <c r="D643" s="47"/>
      <c r="E643" s="47"/>
      <c r="F643" s="47"/>
      <c r="G643" s="47"/>
      <c r="H643" s="47"/>
      <c r="I643" s="47"/>
      <c r="J643" s="120"/>
      <c r="K643" s="121"/>
      <c r="L643" s="121"/>
      <c r="M643" s="122"/>
      <c r="N643" s="47"/>
      <c r="O643" s="47"/>
    </row>
    <row r="644" spans="2:15" x14ac:dyDescent="0.15">
      <c r="B644" s="47"/>
      <c r="C644" s="47"/>
      <c r="D644" s="47"/>
      <c r="E644" s="47"/>
      <c r="F644" s="47"/>
      <c r="G644" s="47"/>
      <c r="H644" s="47"/>
      <c r="I644" s="47"/>
      <c r="J644" s="120"/>
      <c r="K644" s="121"/>
      <c r="L644" s="121"/>
      <c r="M644" s="122"/>
      <c r="N644" s="47"/>
      <c r="O644" s="47"/>
    </row>
    <row r="645" spans="2:15" x14ac:dyDescent="0.15">
      <c r="B645" s="47"/>
      <c r="C645" s="47"/>
      <c r="D645" s="47"/>
      <c r="E645" s="47"/>
      <c r="F645" s="47"/>
      <c r="G645" s="47"/>
      <c r="H645" s="47"/>
      <c r="I645" s="47"/>
      <c r="J645" s="120"/>
      <c r="K645" s="121"/>
      <c r="L645" s="121"/>
      <c r="M645" s="122"/>
      <c r="N645" s="47"/>
      <c r="O645" s="47"/>
    </row>
    <row r="646" spans="2:15" x14ac:dyDescent="0.15">
      <c r="B646" s="47"/>
      <c r="C646" s="47"/>
      <c r="D646" s="47"/>
      <c r="E646" s="47"/>
      <c r="F646" s="47"/>
      <c r="G646" s="47"/>
      <c r="H646" s="47"/>
      <c r="I646" s="47"/>
      <c r="J646" s="120"/>
      <c r="K646" s="121"/>
      <c r="L646" s="121"/>
      <c r="M646" s="122"/>
      <c r="N646" s="47"/>
      <c r="O646" s="47"/>
    </row>
    <row r="647" spans="2:15" x14ac:dyDescent="0.15">
      <c r="B647" s="47"/>
      <c r="C647" s="47"/>
      <c r="D647" s="47"/>
      <c r="E647" s="47"/>
      <c r="F647" s="47"/>
      <c r="G647" s="47"/>
      <c r="H647" s="47"/>
      <c r="I647" s="47"/>
      <c r="J647" s="120"/>
      <c r="K647" s="121"/>
      <c r="L647" s="121"/>
      <c r="M647" s="122"/>
      <c r="N647" s="47"/>
      <c r="O647" s="47"/>
    </row>
    <row r="648" spans="2:15" x14ac:dyDescent="0.15">
      <c r="B648" s="47"/>
      <c r="C648" s="47"/>
      <c r="D648" s="47"/>
      <c r="E648" s="47"/>
      <c r="F648" s="47"/>
      <c r="G648" s="47"/>
      <c r="H648" s="47"/>
      <c r="I648" s="47"/>
      <c r="J648" s="120"/>
      <c r="K648" s="121"/>
      <c r="L648" s="121"/>
      <c r="M648" s="122"/>
      <c r="N648" s="47"/>
      <c r="O648" s="47"/>
    </row>
    <row r="649" spans="2:15" x14ac:dyDescent="0.15">
      <c r="B649" s="47"/>
      <c r="C649" s="47"/>
      <c r="D649" s="47"/>
      <c r="E649" s="47"/>
      <c r="F649" s="47"/>
      <c r="G649" s="47"/>
      <c r="H649" s="47"/>
      <c r="I649" s="47"/>
      <c r="J649" s="120"/>
      <c r="K649" s="121"/>
      <c r="L649" s="121"/>
      <c r="M649" s="122"/>
      <c r="N649" s="47"/>
      <c r="O649" s="47"/>
    </row>
    <row r="650" spans="2:15" x14ac:dyDescent="0.15">
      <c r="B650" s="47"/>
      <c r="C650" s="47"/>
      <c r="D650" s="47"/>
      <c r="E650" s="47"/>
      <c r="F650" s="47"/>
      <c r="G650" s="47"/>
      <c r="H650" s="47"/>
      <c r="I650" s="47"/>
      <c r="J650" s="120"/>
      <c r="K650" s="121"/>
      <c r="L650" s="121"/>
      <c r="M650" s="122"/>
      <c r="N650" s="47"/>
      <c r="O650" s="47"/>
    </row>
    <row r="651" spans="2:15" x14ac:dyDescent="0.15">
      <c r="B651" s="47"/>
      <c r="C651" s="47"/>
      <c r="D651" s="47"/>
      <c r="E651" s="47"/>
      <c r="F651" s="47"/>
      <c r="G651" s="47"/>
      <c r="H651" s="47"/>
      <c r="I651" s="47"/>
      <c r="J651" s="120"/>
      <c r="K651" s="121"/>
      <c r="L651" s="121"/>
      <c r="M651" s="122"/>
      <c r="N651" s="47"/>
      <c r="O651" s="47"/>
    </row>
    <row r="652" spans="2:15" x14ac:dyDescent="0.15">
      <c r="B652" s="47"/>
      <c r="C652" s="47"/>
      <c r="D652" s="47"/>
      <c r="E652" s="47"/>
      <c r="F652" s="47"/>
      <c r="G652" s="47"/>
      <c r="H652" s="47"/>
      <c r="I652" s="47"/>
      <c r="J652" s="120"/>
      <c r="K652" s="121"/>
      <c r="L652" s="121"/>
      <c r="M652" s="122"/>
      <c r="N652" s="47"/>
      <c r="O652" s="47"/>
    </row>
    <row r="653" spans="2:15" x14ac:dyDescent="0.15">
      <c r="B653" s="47"/>
      <c r="C653" s="47"/>
      <c r="D653" s="47"/>
      <c r="E653" s="47"/>
      <c r="F653" s="47"/>
      <c r="G653" s="47"/>
      <c r="H653" s="47"/>
      <c r="I653" s="47"/>
      <c r="J653" s="120"/>
      <c r="K653" s="121"/>
      <c r="L653" s="121"/>
      <c r="M653" s="122"/>
      <c r="N653" s="47"/>
      <c r="O653" s="47"/>
    </row>
    <row r="654" spans="2:15" x14ac:dyDescent="0.15">
      <c r="B654" s="47"/>
      <c r="C654" s="47"/>
      <c r="D654" s="47"/>
      <c r="E654" s="47"/>
      <c r="F654" s="47"/>
      <c r="G654" s="47"/>
      <c r="H654" s="47"/>
      <c r="I654" s="47"/>
      <c r="J654" s="120"/>
      <c r="K654" s="121"/>
      <c r="L654" s="121"/>
      <c r="M654" s="122"/>
      <c r="N654" s="47"/>
      <c r="O654" s="47"/>
    </row>
    <row r="655" spans="2:15" x14ac:dyDescent="0.15">
      <c r="B655" s="47"/>
      <c r="C655" s="47"/>
      <c r="D655" s="47"/>
      <c r="E655" s="47"/>
      <c r="F655" s="47"/>
      <c r="G655" s="47"/>
      <c r="H655" s="47"/>
      <c r="I655" s="47"/>
      <c r="J655" s="120"/>
      <c r="K655" s="121"/>
      <c r="L655" s="121"/>
      <c r="M655" s="122"/>
      <c r="N655" s="47"/>
      <c r="O655" s="47"/>
    </row>
    <row r="656" spans="2:15" x14ac:dyDescent="0.15">
      <c r="B656" s="47"/>
      <c r="C656" s="47"/>
      <c r="D656" s="47"/>
      <c r="E656" s="47"/>
      <c r="F656" s="47"/>
      <c r="G656" s="47"/>
      <c r="H656" s="47"/>
      <c r="I656" s="47"/>
      <c r="J656" s="120"/>
      <c r="K656" s="121"/>
      <c r="L656" s="121"/>
      <c r="M656" s="122"/>
      <c r="N656" s="47"/>
      <c r="O656" s="47"/>
    </row>
    <row r="657" spans="2:15" x14ac:dyDescent="0.15">
      <c r="B657" s="47"/>
      <c r="C657" s="47"/>
      <c r="D657" s="47"/>
      <c r="E657" s="47"/>
      <c r="F657" s="47"/>
      <c r="G657" s="47"/>
      <c r="H657" s="47"/>
      <c r="I657" s="47"/>
      <c r="J657" s="120"/>
      <c r="K657" s="121"/>
      <c r="L657" s="121"/>
      <c r="M657" s="122"/>
      <c r="N657" s="47"/>
      <c r="O657" s="47"/>
    </row>
    <row r="658" spans="2:15" x14ac:dyDescent="0.15">
      <c r="B658" s="47"/>
      <c r="C658" s="47"/>
      <c r="D658" s="47"/>
      <c r="E658" s="47"/>
      <c r="F658" s="47"/>
      <c r="G658" s="47"/>
      <c r="H658" s="47"/>
      <c r="I658" s="47"/>
      <c r="J658" s="120"/>
      <c r="K658" s="121"/>
      <c r="L658" s="121"/>
      <c r="M658" s="122"/>
      <c r="N658" s="47"/>
      <c r="O658" s="47"/>
    </row>
    <row r="659" spans="2:15" x14ac:dyDescent="0.15">
      <c r="B659" s="47"/>
      <c r="C659" s="47"/>
      <c r="D659" s="47"/>
      <c r="E659" s="47"/>
      <c r="F659" s="47"/>
      <c r="G659" s="47"/>
      <c r="H659" s="47"/>
      <c r="I659" s="47"/>
      <c r="J659" s="120"/>
      <c r="K659" s="121"/>
      <c r="L659" s="121"/>
      <c r="M659" s="122"/>
      <c r="N659" s="47"/>
      <c r="O659" s="47"/>
    </row>
    <row r="660" spans="2:15" x14ac:dyDescent="0.15">
      <c r="B660" s="47"/>
      <c r="C660" s="47"/>
      <c r="D660" s="47"/>
      <c r="E660" s="47"/>
      <c r="F660" s="47"/>
      <c r="G660" s="47"/>
      <c r="H660" s="47"/>
      <c r="I660" s="47"/>
      <c r="J660" s="120"/>
      <c r="K660" s="121"/>
      <c r="L660" s="121"/>
      <c r="M660" s="122"/>
      <c r="N660" s="47"/>
      <c r="O660" s="47"/>
    </row>
    <row r="661" spans="2:15" x14ac:dyDescent="0.15">
      <c r="B661" s="47"/>
      <c r="C661" s="47"/>
      <c r="D661" s="47"/>
      <c r="E661" s="47"/>
      <c r="F661" s="47"/>
      <c r="G661" s="47"/>
      <c r="H661" s="47"/>
      <c r="I661" s="47"/>
      <c r="J661" s="120"/>
      <c r="K661" s="121"/>
      <c r="L661" s="121"/>
      <c r="M661" s="122"/>
      <c r="N661" s="47"/>
      <c r="O661" s="47"/>
    </row>
    <row r="662" spans="2:15" x14ac:dyDescent="0.15">
      <c r="B662" s="47"/>
      <c r="C662" s="47"/>
      <c r="D662" s="47"/>
      <c r="E662" s="47"/>
      <c r="F662" s="47"/>
      <c r="G662" s="47"/>
      <c r="H662" s="47"/>
      <c r="I662" s="47"/>
      <c r="J662" s="120"/>
      <c r="K662" s="121"/>
      <c r="L662" s="121"/>
      <c r="M662" s="122"/>
      <c r="N662" s="47"/>
      <c r="O662" s="47"/>
    </row>
    <row r="663" spans="2:15" x14ac:dyDescent="0.15">
      <c r="B663" s="47"/>
      <c r="C663" s="47"/>
      <c r="D663" s="47"/>
      <c r="E663" s="47"/>
      <c r="F663" s="47"/>
      <c r="G663" s="47"/>
      <c r="H663" s="47"/>
      <c r="I663" s="47"/>
      <c r="J663" s="120"/>
      <c r="K663" s="121"/>
      <c r="L663" s="121"/>
      <c r="M663" s="122"/>
      <c r="N663" s="47"/>
      <c r="O663" s="47"/>
    </row>
    <row r="664" spans="2:15" x14ac:dyDescent="0.15">
      <c r="B664" s="47"/>
      <c r="C664" s="47"/>
      <c r="D664" s="47"/>
      <c r="E664" s="47"/>
      <c r="F664" s="47"/>
      <c r="G664" s="47"/>
      <c r="H664" s="47"/>
      <c r="I664" s="47"/>
      <c r="J664" s="120"/>
      <c r="K664" s="121"/>
      <c r="L664" s="121"/>
      <c r="M664" s="122"/>
      <c r="N664" s="47"/>
      <c r="O664" s="47"/>
    </row>
    <row r="665" spans="2:15" x14ac:dyDescent="0.15">
      <c r="B665" s="47"/>
      <c r="C665" s="47"/>
      <c r="D665" s="47"/>
      <c r="E665" s="47"/>
      <c r="F665" s="47"/>
      <c r="G665" s="47"/>
      <c r="H665" s="47"/>
      <c r="I665" s="47"/>
      <c r="J665" s="120"/>
      <c r="K665" s="121"/>
      <c r="L665" s="121"/>
      <c r="M665" s="122"/>
      <c r="N665" s="47"/>
      <c r="O665" s="47"/>
    </row>
    <row r="666" spans="2:15" x14ac:dyDescent="0.15">
      <c r="B666" s="47"/>
      <c r="C666" s="47"/>
      <c r="D666" s="47"/>
      <c r="E666" s="47"/>
      <c r="F666" s="47"/>
      <c r="G666" s="47"/>
      <c r="H666" s="47"/>
      <c r="I666" s="47"/>
      <c r="J666" s="120"/>
      <c r="K666" s="121"/>
      <c r="L666" s="121"/>
      <c r="M666" s="122"/>
      <c r="N666" s="47"/>
      <c r="O666" s="47"/>
    </row>
    <row r="667" spans="2:15" x14ac:dyDescent="0.15">
      <c r="B667" s="47"/>
      <c r="C667" s="47"/>
      <c r="D667" s="47"/>
      <c r="E667" s="47"/>
      <c r="F667" s="47"/>
      <c r="G667" s="47"/>
      <c r="H667" s="47"/>
      <c r="I667" s="47"/>
      <c r="J667" s="120"/>
      <c r="K667" s="121"/>
      <c r="L667" s="121"/>
      <c r="M667" s="122"/>
      <c r="N667" s="47"/>
      <c r="O667" s="47"/>
    </row>
    <row r="668" spans="2:15" x14ac:dyDescent="0.15">
      <c r="B668" s="47"/>
      <c r="C668" s="47"/>
      <c r="D668" s="47"/>
      <c r="E668" s="47"/>
      <c r="F668" s="47"/>
      <c r="G668" s="47"/>
      <c r="H668" s="47"/>
      <c r="I668" s="47"/>
      <c r="J668" s="120"/>
      <c r="K668" s="121"/>
      <c r="L668" s="121"/>
      <c r="M668" s="122"/>
      <c r="N668" s="47"/>
      <c r="O668" s="47"/>
    </row>
    <row r="669" spans="2:15" x14ac:dyDescent="0.15">
      <c r="B669" s="47"/>
      <c r="C669" s="47"/>
      <c r="D669" s="47"/>
      <c r="E669" s="47"/>
      <c r="F669" s="47"/>
      <c r="G669" s="47"/>
      <c r="H669" s="47"/>
      <c r="I669" s="47"/>
      <c r="J669" s="120"/>
      <c r="K669" s="121"/>
      <c r="L669" s="121"/>
      <c r="M669" s="122"/>
      <c r="N669" s="47"/>
      <c r="O669" s="47"/>
    </row>
    <row r="670" spans="2:15" x14ac:dyDescent="0.15">
      <c r="B670" s="47"/>
      <c r="C670" s="47"/>
      <c r="D670" s="47"/>
      <c r="E670" s="47"/>
      <c r="F670" s="47"/>
      <c r="G670" s="47"/>
      <c r="H670" s="47"/>
      <c r="I670" s="47"/>
      <c r="J670" s="120"/>
      <c r="K670" s="121"/>
      <c r="L670" s="121"/>
      <c r="M670" s="122"/>
      <c r="N670" s="47"/>
      <c r="O670" s="47"/>
    </row>
    <row r="671" spans="2:15" x14ac:dyDescent="0.15">
      <c r="B671" s="47"/>
      <c r="C671" s="47"/>
      <c r="D671" s="47"/>
      <c r="E671" s="47"/>
      <c r="F671" s="47"/>
      <c r="G671" s="47"/>
      <c r="H671" s="47"/>
      <c r="I671" s="47"/>
      <c r="J671" s="120"/>
      <c r="K671" s="121"/>
      <c r="L671" s="121"/>
      <c r="M671" s="122"/>
      <c r="N671" s="47"/>
      <c r="O671" s="47"/>
    </row>
    <row r="672" spans="2:15" x14ac:dyDescent="0.15">
      <c r="B672" s="47"/>
      <c r="C672" s="47"/>
      <c r="D672" s="47"/>
      <c r="E672" s="47"/>
      <c r="F672" s="47"/>
      <c r="G672" s="47"/>
      <c r="H672" s="47"/>
      <c r="I672" s="47"/>
      <c r="J672" s="120"/>
      <c r="K672" s="121"/>
      <c r="L672" s="121"/>
      <c r="M672" s="122"/>
      <c r="N672" s="47"/>
      <c r="O672" s="47"/>
    </row>
    <row r="673" spans="2:15" x14ac:dyDescent="0.15">
      <c r="B673" s="47"/>
      <c r="C673" s="47"/>
      <c r="D673" s="47"/>
      <c r="E673" s="47"/>
      <c r="F673" s="47"/>
      <c r="G673" s="47"/>
      <c r="H673" s="47"/>
      <c r="I673" s="47"/>
      <c r="J673" s="120"/>
      <c r="K673" s="121"/>
      <c r="L673" s="121"/>
      <c r="M673" s="122"/>
      <c r="N673" s="47"/>
      <c r="O673" s="47"/>
    </row>
    <row r="674" spans="2:15" x14ac:dyDescent="0.15">
      <c r="B674" s="47"/>
      <c r="C674" s="47"/>
      <c r="D674" s="47"/>
      <c r="E674" s="47"/>
      <c r="F674" s="47"/>
      <c r="G674" s="47"/>
      <c r="H674" s="47"/>
      <c r="I674" s="47"/>
      <c r="J674" s="120"/>
      <c r="K674" s="121"/>
      <c r="L674" s="121"/>
      <c r="M674" s="122"/>
      <c r="N674" s="47"/>
      <c r="O674" s="47"/>
    </row>
    <row r="675" spans="2:15" x14ac:dyDescent="0.15">
      <c r="B675" s="47"/>
      <c r="C675" s="47"/>
      <c r="D675" s="47"/>
      <c r="E675" s="47"/>
      <c r="F675" s="47"/>
      <c r="G675" s="47"/>
      <c r="H675" s="47"/>
      <c r="I675" s="47"/>
      <c r="J675" s="120"/>
      <c r="K675" s="121"/>
      <c r="L675" s="121"/>
      <c r="M675" s="122"/>
      <c r="N675" s="47"/>
      <c r="O675" s="47"/>
    </row>
    <row r="676" spans="2:15" x14ac:dyDescent="0.15">
      <c r="B676" s="47"/>
      <c r="C676" s="47"/>
      <c r="D676" s="47"/>
      <c r="E676" s="47"/>
      <c r="F676" s="47"/>
      <c r="G676" s="47"/>
      <c r="H676" s="47"/>
      <c r="I676" s="47"/>
      <c r="J676" s="120"/>
      <c r="K676" s="121"/>
      <c r="L676" s="121"/>
      <c r="M676" s="122"/>
      <c r="N676" s="47"/>
      <c r="O676" s="47"/>
    </row>
    <row r="677" spans="2:15" x14ac:dyDescent="0.15">
      <c r="B677" s="40"/>
      <c r="C677" s="40"/>
      <c r="D677" s="40"/>
      <c r="E677" s="40"/>
      <c r="F677" s="40"/>
      <c r="G677" s="40"/>
      <c r="H677" s="40"/>
      <c r="I677" s="40"/>
      <c r="J677" s="46"/>
      <c r="K677" s="118"/>
      <c r="L677" s="118"/>
      <c r="M677" s="119"/>
      <c r="N677" s="40"/>
      <c r="O677" s="40"/>
    </row>
    <row r="678" spans="2:15" x14ac:dyDescent="0.15">
      <c r="B678" s="47"/>
      <c r="C678" s="47"/>
      <c r="D678" s="47"/>
      <c r="E678" s="47"/>
      <c r="F678" s="47"/>
      <c r="G678" s="47"/>
      <c r="H678" s="47"/>
      <c r="I678" s="47"/>
      <c r="J678" s="120"/>
      <c r="K678" s="121"/>
      <c r="L678" s="121"/>
      <c r="M678" s="122"/>
      <c r="N678" s="47"/>
      <c r="O678" s="47"/>
    </row>
    <row r="679" spans="2:15" x14ac:dyDescent="0.15">
      <c r="B679" s="47"/>
      <c r="C679" s="47"/>
      <c r="D679" s="47"/>
      <c r="E679" s="47"/>
      <c r="F679" s="47"/>
      <c r="G679" s="47"/>
      <c r="H679" s="47"/>
      <c r="I679" s="47"/>
      <c r="J679" s="120"/>
      <c r="K679" s="121"/>
      <c r="L679" s="121"/>
      <c r="M679" s="122"/>
      <c r="N679" s="47"/>
      <c r="O679" s="47"/>
    </row>
    <row r="680" spans="2:15" x14ac:dyDescent="0.15">
      <c r="B680" s="47"/>
      <c r="C680" s="47"/>
      <c r="D680" s="47"/>
      <c r="E680" s="47"/>
      <c r="F680" s="47"/>
      <c r="G680" s="47"/>
      <c r="H680" s="47"/>
      <c r="I680" s="47"/>
      <c r="J680" s="120"/>
      <c r="K680" s="121"/>
      <c r="L680" s="121"/>
      <c r="M680" s="122"/>
      <c r="N680" s="47"/>
      <c r="O680" s="47"/>
    </row>
    <row r="681" spans="2:15" x14ac:dyDescent="0.15">
      <c r="B681" s="47"/>
      <c r="C681" s="47"/>
      <c r="D681" s="47"/>
      <c r="E681" s="47"/>
      <c r="F681" s="47"/>
      <c r="G681" s="47"/>
      <c r="H681" s="47"/>
      <c r="I681" s="47"/>
      <c r="J681" s="120"/>
      <c r="K681" s="121"/>
      <c r="L681" s="121"/>
      <c r="M681" s="122"/>
      <c r="N681" s="47"/>
      <c r="O681" s="47"/>
    </row>
    <row r="682" spans="2:15" x14ac:dyDescent="0.15">
      <c r="B682" s="47"/>
      <c r="C682" s="47"/>
      <c r="D682" s="47"/>
      <c r="E682" s="47"/>
      <c r="F682" s="47"/>
      <c r="G682" s="47"/>
      <c r="H682" s="47"/>
      <c r="I682" s="47"/>
      <c r="J682" s="120"/>
      <c r="K682" s="121"/>
      <c r="L682" s="121"/>
      <c r="M682" s="122"/>
      <c r="N682" s="47"/>
      <c r="O682" s="47"/>
    </row>
    <row r="683" spans="2:15" x14ac:dyDescent="0.15">
      <c r="B683" s="47"/>
      <c r="C683" s="47"/>
      <c r="D683" s="47"/>
      <c r="E683" s="47"/>
      <c r="F683" s="47"/>
      <c r="G683" s="47"/>
      <c r="H683" s="47"/>
      <c r="I683" s="47"/>
      <c r="J683" s="120"/>
      <c r="K683" s="121"/>
      <c r="L683" s="121"/>
      <c r="M683" s="122"/>
      <c r="N683" s="47"/>
      <c r="O683" s="47"/>
    </row>
    <row r="684" spans="2:15" x14ac:dyDescent="0.15">
      <c r="B684" s="47"/>
      <c r="C684" s="47"/>
      <c r="D684" s="47"/>
      <c r="E684" s="47"/>
      <c r="F684" s="47"/>
      <c r="G684" s="47"/>
      <c r="H684" s="47"/>
      <c r="I684" s="120"/>
      <c r="J684" s="120"/>
      <c r="K684" s="121"/>
      <c r="L684" s="121"/>
      <c r="M684" s="122"/>
      <c r="N684" s="47"/>
      <c r="O684" s="47"/>
    </row>
    <row r="685" spans="2:15" x14ac:dyDescent="0.15">
      <c r="B685" s="47"/>
      <c r="C685" s="47"/>
      <c r="D685" s="47"/>
      <c r="E685" s="47"/>
      <c r="F685" s="47"/>
      <c r="G685" s="47"/>
      <c r="H685" s="47"/>
      <c r="I685" s="47"/>
      <c r="J685" s="120"/>
      <c r="K685" s="121"/>
      <c r="L685" s="121"/>
      <c r="M685" s="122"/>
      <c r="N685" s="47"/>
      <c r="O685" s="47"/>
    </row>
    <row r="686" spans="2:15" x14ac:dyDescent="0.15">
      <c r="B686" s="47"/>
      <c r="C686" s="47"/>
      <c r="D686" s="47"/>
      <c r="E686" s="47"/>
      <c r="F686" s="47"/>
      <c r="G686" s="47"/>
      <c r="H686" s="47"/>
      <c r="I686" s="47"/>
      <c r="J686" s="120"/>
      <c r="K686" s="121"/>
      <c r="L686" s="121"/>
      <c r="M686" s="122"/>
      <c r="N686" s="47"/>
      <c r="O686" s="47"/>
    </row>
    <row r="687" spans="2:15" x14ac:dyDescent="0.15">
      <c r="B687" s="47"/>
      <c r="C687" s="47"/>
      <c r="D687" s="47"/>
      <c r="E687" s="47"/>
      <c r="F687" s="47"/>
      <c r="G687" s="47"/>
      <c r="H687" s="47"/>
      <c r="I687" s="47"/>
      <c r="J687" s="120"/>
      <c r="K687" s="121"/>
      <c r="L687" s="121"/>
      <c r="M687" s="122"/>
      <c r="N687" s="47"/>
      <c r="O687" s="47"/>
    </row>
    <row r="688" spans="2:15" x14ac:dyDescent="0.15">
      <c r="B688" s="47"/>
      <c r="C688" s="47"/>
      <c r="D688" s="47"/>
      <c r="E688" s="47"/>
      <c r="F688" s="47"/>
      <c r="G688" s="47"/>
      <c r="H688" s="47"/>
      <c r="I688" s="47"/>
      <c r="J688" s="120"/>
      <c r="K688" s="121"/>
      <c r="L688" s="121"/>
      <c r="M688" s="122"/>
      <c r="N688" s="47"/>
      <c r="O688" s="47"/>
    </row>
    <row r="689" spans="2:15" x14ac:dyDescent="0.15">
      <c r="B689" s="47"/>
      <c r="C689" s="47"/>
      <c r="D689" s="47"/>
      <c r="E689" s="47"/>
      <c r="F689" s="47"/>
      <c r="G689" s="47"/>
      <c r="H689" s="47"/>
      <c r="I689" s="47"/>
      <c r="J689" s="120"/>
      <c r="K689" s="121"/>
      <c r="L689" s="121"/>
      <c r="M689" s="122"/>
      <c r="N689" s="47"/>
      <c r="O689" s="47"/>
    </row>
    <row r="690" spans="2:15" x14ac:dyDescent="0.15">
      <c r="B690" s="47"/>
      <c r="C690" s="47"/>
      <c r="D690" s="47"/>
      <c r="E690" s="47"/>
      <c r="F690" s="47"/>
      <c r="G690" s="47"/>
      <c r="H690" s="47"/>
      <c r="I690" s="47"/>
      <c r="J690" s="120"/>
      <c r="K690" s="121"/>
      <c r="L690" s="121"/>
      <c r="M690" s="122"/>
      <c r="N690" s="47"/>
      <c r="O690" s="47"/>
    </row>
    <row r="691" spans="2:15" x14ac:dyDescent="0.15">
      <c r="B691" s="47"/>
      <c r="C691" s="47"/>
      <c r="D691" s="47"/>
      <c r="E691" s="47"/>
      <c r="F691" s="47"/>
      <c r="G691" s="47"/>
      <c r="H691" s="47"/>
      <c r="I691" s="47"/>
      <c r="J691" s="120"/>
      <c r="K691" s="121"/>
      <c r="L691" s="121"/>
      <c r="M691" s="122"/>
      <c r="N691" s="47"/>
      <c r="O691" s="47"/>
    </row>
    <row r="692" spans="2:15" x14ac:dyDescent="0.15">
      <c r="B692" s="47"/>
      <c r="C692" s="47"/>
      <c r="D692" s="47"/>
      <c r="E692" s="47"/>
      <c r="F692" s="47"/>
      <c r="G692" s="47"/>
      <c r="H692" s="47"/>
      <c r="I692" s="47"/>
      <c r="J692" s="120"/>
      <c r="K692" s="121"/>
      <c r="L692" s="121"/>
      <c r="M692" s="122"/>
      <c r="N692" s="47"/>
      <c r="O692" s="47"/>
    </row>
    <row r="693" spans="2:15" x14ac:dyDescent="0.15">
      <c r="B693" s="47"/>
      <c r="C693" s="47"/>
      <c r="D693" s="47"/>
      <c r="E693" s="47"/>
      <c r="F693" s="47"/>
      <c r="G693" s="47"/>
      <c r="H693" s="47"/>
      <c r="I693" s="47"/>
      <c r="J693" s="120"/>
      <c r="K693" s="121"/>
      <c r="L693" s="121"/>
      <c r="M693" s="122"/>
      <c r="N693" s="47"/>
      <c r="O693" s="47"/>
    </row>
    <row r="694" spans="2:15" x14ac:dyDescent="0.15">
      <c r="B694" s="47"/>
      <c r="C694" s="47"/>
      <c r="D694" s="47"/>
      <c r="E694" s="47"/>
      <c r="F694" s="47"/>
      <c r="G694" s="47"/>
      <c r="H694" s="47"/>
      <c r="I694" s="47"/>
      <c r="J694" s="120"/>
      <c r="K694" s="121"/>
      <c r="L694" s="121"/>
      <c r="M694" s="122"/>
      <c r="N694" s="47"/>
      <c r="O694" s="47"/>
    </row>
    <row r="695" spans="2:15" x14ac:dyDescent="0.15">
      <c r="B695" s="47"/>
      <c r="C695" s="47"/>
      <c r="D695" s="47"/>
      <c r="E695" s="47"/>
      <c r="F695" s="47"/>
      <c r="G695" s="47"/>
      <c r="H695" s="47"/>
      <c r="I695" s="47"/>
      <c r="J695" s="120"/>
      <c r="K695" s="121"/>
      <c r="L695" s="121"/>
      <c r="M695" s="122"/>
      <c r="N695" s="47"/>
      <c r="O695" s="47"/>
    </row>
    <row r="696" spans="2:15" x14ac:dyDescent="0.15">
      <c r="B696" s="47"/>
      <c r="C696" s="47"/>
      <c r="D696" s="47"/>
      <c r="E696" s="47"/>
      <c r="F696" s="47"/>
      <c r="G696" s="47"/>
      <c r="H696" s="47"/>
      <c r="I696" s="47"/>
      <c r="J696" s="120"/>
      <c r="K696" s="121"/>
      <c r="L696" s="121"/>
      <c r="M696" s="122"/>
      <c r="N696" s="47"/>
      <c r="O696" s="47"/>
    </row>
    <row r="697" spans="2:15" x14ac:dyDescent="0.15">
      <c r="B697" s="47"/>
      <c r="C697" s="47"/>
      <c r="D697" s="47"/>
      <c r="E697" s="47"/>
      <c r="F697" s="47"/>
      <c r="G697" s="47"/>
      <c r="H697" s="47"/>
      <c r="I697" s="47"/>
      <c r="J697" s="120"/>
      <c r="K697" s="121"/>
      <c r="L697" s="121"/>
      <c r="M697" s="122"/>
      <c r="N697" s="47"/>
      <c r="O697" s="47"/>
    </row>
    <row r="698" spans="2:15" x14ac:dyDescent="0.15">
      <c r="B698" s="47"/>
      <c r="C698" s="47"/>
      <c r="D698" s="47"/>
      <c r="E698" s="47"/>
      <c r="F698" s="47"/>
      <c r="G698" s="47"/>
      <c r="H698" s="47"/>
      <c r="I698" s="47"/>
      <c r="J698" s="120"/>
      <c r="K698" s="121"/>
      <c r="L698" s="121"/>
      <c r="M698" s="122"/>
      <c r="N698" s="47"/>
      <c r="O698" s="47"/>
    </row>
    <row r="699" spans="2:15" x14ac:dyDescent="0.15">
      <c r="B699" s="47"/>
      <c r="C699" s="47"/>
      <c r="D699" s="47"/>
      <c r="E699" s="47"/>
      <c r="F699" s="47"/>
      <c r="G699" s="47"/>
      <c r="H699" s="47"/>
      <c r="I699" s="120"/>
      <c r="J699" s="120"/>
      <c r="K699" s="121"/>
      <c r="L699" s="121"/>
      <c r="M699" s="122"/>
      <c r="N699" s="47"/>
      <c r="O699" s="47"/>
    </row>
    <row r="700" spans="2:15" x14ac:dyDescent="0.15">
      <c r="B700" s="40"/>
      <c r="C700" s="40"/>
      <c r="D700" s="40"/>
      <c r="E700" s="40"/>
      <c r="F700" s="40"/>
      <c r="G700" s="40"/>
      <c r="H700" s="40"/>
      <c r="I700" s="40"/>
      <c r="J700" s="46"/>
      <c r="K700" s="118"/>
      <c r="L700" s="118"/>
      <c r="M700" s="119"/>
      <c r="N700" s="40"/>
      <c r="O700" s="40"/>
    </row>
    <row r="701" spans="2:15" x14ac:dyDescent="0.15">
      <c r="B701" s="47"/>
      <c r="C701" s="47"/>
      <c r="D701" s="47"/>
      <c r="E701" s="47"/>
      <c r="F701" s="47"/>
      <c r="G701" s="47"/>
      <c r="H701" s="47"/>
      <c r="I701" s="130"/>
      <c r="J701" s="120"/>
      <c r="K701" s="121"/>
      <c r="L701" s="121"/>
      <c r="M701" s="122"/>
      <c r="N701" s="47"/>
      <c r="O701" s="47"/>
    </row>
    <row r="702" spans="2:15" x14ac:dyDescent="0.15">
      <c r="B702" s="47"/>
      <c r="C702" s="47"/>
      <c r="D702" s="47"/>
      <c r="E702" s="47"/>
      <c r="F702" s="47"/>
      <c r="G702" s="47"/>
      <c r="H702" s="47"/>
      <c r="I702" s="47"/>
      <c r="J702" s="120"/>
      <c r="K702" s="121"/>
      <c r="L702" s="121"/>
      <c r="M702" s="122"/>
      <c r="N702" s="47"/>
      <c r="O702" s="47"/>
    </row>
    <row r="703" spans="2:15" x14ac:dyDescent="0.15">
      <c r="B703" s="47"/>
      <c r="C703" s="47"/>
      <c r="D703" s="47"/>
      <c r="E703" s="47"/>
      <c r="F703" s="47"/>
      <c r="G703" s="47"/>
      <c r="H703" s="47"/>
      <c r="I703" s="47"/>
      <c r="J703" s="120"/>
      <c r="K703" s="121"/>
      <c r="L703" s="121"/>
      <c r="M703" s="122"/>
      <c r="N703" s="47"/>
      <c r="O703" s="47"/>
    </row>
    <row r="704" spans="2:15" x14ac:dyDescent="0.15">
      <c r="B704" s="47"/>
      <c r="C704" s="47"/>
      <c r="D704" s="47"/>
      <c r="E704" s="47"/>
      <c r="F704" s="47"/>
      <c r="G704" s="47"/>
      <c r="H704" s="47"/>
      <c r="I704" s="47"/>
      <c r="J704" s="120"/>
      <c r="K704" s="121"/>
      <c r="L704" s="121"/>
      <c r="M704" s="122"/>
      <c r="N704" s="47"/>
      <c r="O704" s="47"/>
    </row>
    <row r="705" spans="2:15" x14ac:dyDescent="0.15">
      <c r="B705" s="47"/>
      <c r="C705" s="47"/>
      <c r="D705" s="47"/>
      <c r="E705" s="47"/>
      <c r="F705" s="47"/>
      <c r="G705" s="47"/>
      <c r="H705" s="47"/>
      <c r="I705" s="47"/>
      <c r="J705" s="120"/>
      <c r="K705" s="121"/>
      <c r="L705" s="121"/>
      <c r="M705" s="122"/>
      <c r="N705" s="47"/>
      <c r="O705" s="47"/>
    </row>
    <row r="706" spans="2:15" x14ac:dyDescent="0.15">
      <c r="B706" s="47"/>
      <c r="C706" s="47"/>
      <c r="D706" s="47"/>
      <c r="E706" s="47"/>
      <c r="F706" s="47"/>
      <c r="G706" s="47"/>
      <c r="H706" s="47"/>
      <c r="I706" s="120"/>
      <c r="J706" s="120"/>
      <c r="K706" s="121"/>
      <c r="L706" s="121"/>
      <c r="M706" s="122"/>
      <c r="N706" s="47"/>
      <c r="O706" s="47"/>
    </row>
    <row r="707" spans="2:15" x14ac:dyDescent="0.15">
      <c r="B707" s="47"/>
      <c r="C707" s="47"/>
      <c r="D707" s="47"/>
      <c r="E707" s="47"/>
      <c r="F707" s="47"/>
      <c r="G707" s="47"/>
      <c r="H707" s="126"/>
      <c r="I707" s="47"/>
      <c r="J707" s="120"/>
      <c r="K707" s="121"/>
      <c r="L707" s="121"/>
      <c r="M707" s="122"/>
      <c r="N707" s="126"/>
      <c r="O707" s="47"/>
    </row>
    <row r="708" spans="2:15" x14ac:dyDescent="0.15">
      <c r="B708" s="47"/>
      <c r="C708" s="47"/>
      <c r="D708" s="47"/>
      <c r="E708" s="47"/>
      <c r="F708" s="47"/>
      <c r="G708" s="131"/>
      <c r="H708" s="132"/>
      <c r="I708" s="133"/>
      <c r="J708" s="120"/>
      <c r="K708" s="121"/>
      <c r="L708" s="171"/>
      <c r="M708" s="134"/>
      <c r="N708" s="132"/>
      <c r="O708" s="135"/>
    </row>
    <row r="709" spans="2:15" x14ac:dyDescent="0.15">
      <c r="B709" s="40"/>
      <c r="C709" s="40"/>
      <c r="D709" s="40"/>
      <c r="E709" s="40"/>
      <c r="F709" s="40"/>
      <c r="G709" s="40"/>
      <c r="H709" s="136"/>
      <c r="I709" s="40"/>
      <c r="J709" s="46"/>
      <c r="K709" s="118"/>
      <c r="L709" s="118"/>
      <c r="M709" s="119"/>
      <c r="N709" s="136"/>
      <c r="O709" s="40"/>
    </row>
    <row r="710" spans="2:15" x14ac:dyDescent="0.15">
      <c r="B710" s="47"/>
      <c r="C710" s="47"/>
      <c r="D710" s="47"/>
      <c r="E710" s="47"/>
      <c r="F710" s="47"/>
      <c r="G710" s="47"/>
      <c r="H710" s="47"/>
      <c r="I710" s="47"/>
      <c r="J710" s="120"/>
      <c r="K710" s="121"/>
      <c r="L710" s="121"/>
      <c r="M710" s="122"/>
      <c r="N710" s="47"/>
      <c r="O710" s="47"/>
    </row>
    <row r="711" spans="2:15" x14ac:dyDescent="0.15">
      <c r="B711" s="47"/>
      <c r="C711" s="47"/>
      <c r="D711" s="47"/>
      <c r="E711" s="47"/>
      <c r="F711" s="47"/>
      <c r="G711" s="47"/>
      <c r="H711" s="47"/>
      <c r="I711" s="47"/>
      <c r="J711" s="120"/>
      <c r="K711" s="121"/>
      <c r="L711" s="121"/>
      <c r="M711" s="122"/>
      <c r="N711" s="47"/>
      <c r="O711" s="47"/>
    </row>
    <row r="712" spans="2:15" x14ac:dyDescent="0.15">
      <c r="B712" s="47"/>
      <c r="C712" s="47"/>
      <c r="D712" s="47"/>
      <c r="E712" s="47"/>
      <c r="F712" s="47"/>
      <c r="G712" s="47"/>
      <c r="H712" s="47"/>
      <c r="I712" s="47"/>
      <c r="J712" s="120"/>
      <c r="K712" s="121"/>
      <c r="L712" s="121"/>
      <c r="M712" s="122"/>
      <c r="N712" s="47"/>
      <c r="O712" s="47"/>
    </row>
    <row r="713" spans="2:15" x14ac:dyDescent="0.15">
      <c r="B713" s="47"/>
      <c r="C713" s="47"/>
      <c r="D713" s="47"/>
      <c r="E713" s="47"/>
      <c r="F713" s="47"/>
      <c r="G713" s="47"/>
      <c r="H713" s="47"/>
      <c r="I713" s="47"/>
      <c r="J713" s="120"/>
      <c r="K713" s="121"/>
      <c r="L713" s="121"/>
      <c r="M713" s="122"/>
      <c r="N713" s="47"/>
      <c r="O713" s="47"/>
    </row>
    <row r="714" spans="2:15" x14ac:dyDescent="0.15">
      <c r="B714" s="47"/>
      <c r="C714" s="47"/>
      <c r="D714" s="47"/>
      <c r="E714" s="47"/>
      <c r="F714" s="47"/>
      <c r="G714" s="47"/>
      <c r="H714" s="47"/>
      <c r="I714" s="47"/>
      <c r="J714" s="120"/>
      <c r="K714" s="121"/>
      <c r="L714" s="121"/>
      <c r="M714" s="122"/>
      <c r="N714" s="47"/>
      <c r="O714" s="47"/>
    </row>
    <row r="715" spans="2:15" x14ac:dyDescent="0.15">
      <c r="B715" s="47"/>
      <c r="C715" s="47"/>
      <c r="D715" s="47"/>
      <c r="E715" s="47"/>
      <c r="F715" s="47"/>
      <c r="G715" s="47"/>
      <c r="H715" s="47"/>
      <c r="I715" s="47"/>
      <c r="J715" s="120"/>
      <c r="K715" s="121"/>
      <c r="L715" s="121"/>
      <c r="M715" s="122"/>
      <c r="N715" s="47"/>
      <c r="O715" s="47"/>
    </row>
    <row r="716" spans="2:15" x14ac:dyDescent="0.15">
      <c r="B716" s="47"/>
      <c r="C716" s="47"/>
      <c r="D716" s="47"/>
      <c r="E716" s="47"/>
      <c r="F716" s="47"/>
      <c r="G716" s="47"/>
      <c r="H716" s="47"/>
      <c r="I716" s="47"/>
      <c r="J716" s="120"/>
      <c r="K716" s="121"/>
      <c r="L716" s="121"/>
      <c r="M716" s="122"/>
      <c r="N716" s="47"/>
      <c r="O716" s="47"/>
    </row>
    <row r="717" spans="2:15" x14ac:dyDescent="0.15">
      <c r="B717" s="47"/>
      <c r="C717" s="47"/>
      <c r="D717" s="47"/>
      <c r="E717" s="47"/>
      <c r="F717" s="47"/>
      <c r="G717" s="47"/>
      <c r="H717" s="47"/>
      <c r="I717" s="47"/>
      <c r="J717" s="120"/>
      <c r="K717" s="121"/>
      <c r="L717" s="121"/>
      <c r="M717" s="122"/>
      <c r="N717" s="47"/>
      <c r="O717" s="47"/>
    </row>
    <row r="718" spans="2:15" x14ac:dyDescent="0.15">
      <c r="B718" s="47"/>
      <c r="C718" s="47"/>
      <c r="D718" s="47"/>
      <c r="E718" s="47"/>
      <c r="F718" s="47"/>
      <c r="G718" s="47"/>
      <c r="H718" s="47"/>
      <c r="I718" s="120"/>
      <c r="J718" s="120"/>
      <c r="K718" s="121"/>
      <c r="L718" s="121"/>
      <c r="M718" s="122"/>
      <c r="N718" s="47"/>
      <c r="O718" s="47"/>
    </row>
    <row r="719" spans="2:15" x14ac:dyDescent="0.15">
      <c r="B719" s="40"/>
      <c r="C719" s="40"/>
      <c r="D719" s="40"/>
      <c r="E719" s="40"/>
      <c r="F719" s="40"/>
      <c r="G719" s="40"/>
      <c r="H719" s="40"/>
      <c r="I719" s="40"/>
      <c r="J719" s="40"/>
      <c r="K719" s="118"/>
      <c r="L719" s="118"/>
      <c r="M719" s="119"/>
      <c r="N719" s="40"/>
      <c r="O719" s="40"/>
    </row>
    <row r="720" spans="2:15" x14ac:dyDescent="0.15">
      <c r="B720" s="47"/>
      <c r="C720" s="47"/>
      <c r="D720" s="47"/>
      <c r="E720" s="47"/>
      <c r="F720" s="47"/>
      <c r="G720" s="47"/>
      <c r="H720" s="47"/>
      <c r="I720" s="47"/>
      <c r="J720" s="120"/>
      <c r="K720" s="121"/>
      <c r="L720" s="121"/>
      <c r="M720" s="122"/>
      <c r="N720" s="47"/>
      <c r="O720" s="47"/>
    </row>
    <row r="721" spans="2:15" x14ac:dyDescent="0.15">
      <c r="B721" s="47"/>
      <c r="C721" s="47"/>
      <c r="D721" s="47"/>
      <c r="E721" s="47"/>
      <c r="F721" s="47"/>
      <c r="G721" s="47"/>
      <c r="H721" s="47"/>
      <c r="I721" s="47"/>
      <c r="J721" s="120"/>
      <c r="K721" s="121"/>
      <c r="L721" s="121"/>
      <c r="M721" s="122"/>
      <c r="N721" s="47"/>
      <c r="O721" s="47"/>
    </row>
    <row r="722" spans="2:15" x14ac:dyDescent="0.15">
      <c r="B722" s="47"/>
      <c r="C722" s="47"/>
      <c r="D722" s="47"/>
      <c r="E722" s="47"/>
      <c r="F722" s="47"/>
      <c r="G722" s="47"/>
      <c r="H722" s="47"/>
      <c r="I722" s="47"/>
      <c r="J722" s="120"/>
      <c r="K722" s="121"/>
      <c r="L722" s="121"/>
      <c r="M722" s="122"/>
      <c r="N722" s="47"/>
      <c r="O722" s="47"/>
    </row>
    <row r="723" spans="2:15" x14ac:dyDescent="0.15">
      <c r="B723" s="47"/>
      <c r="C723" s="47"/>
      <c r="D723" s="47"/>
      <c r="E723" s="47"/>
      <c r="F723" s="47"/>
      <c r="G723" s="47"/>
      <c r="H723" s="47"/>
      <c r="I723" s="47"/>
      <c r="J723" s="120"/>
      <c r="K723" s="121"/>
      <c r="L723" s="121"/>
      <c r="M723" s="122"/>
      <c r="N723" s="47"/>
      <c r="O723" s="47"/>
    </row>
    <row r="724" spans="2:15" x14ac:dyDescent="0.15">
      <c r="B724" s="47"/>
      <c r="C724" s="47"/>
      <c r="D724" s="47"/>
      <c r="E724" s="47"/>
      <c r="F724" s="47"/>
      <c r="G724" s="47"/>
      <c r="H724" s="47"/>
      <c r="I724" s="47"/>
      <c r="J724" s="120"/>
      <c r="K724" s="121"/>
      <c r="L724" s="121"/>
      <c r="M724" s="122"/>
      <c r="N724" s="47"/>
      <c r="O724" s="47"/>
    </row>
    <row r="725" spans="2:15" x14ac:dyDescent="0.15">
      <c r="B725" s="47"/>
      <c r="C725" s="47"/>
      <c r="D725" s="47"/>
      <c r="E725" s="47"/>
      <c r="F725" s="47"/>
      <c r="G725" s="47"/>
      <c r="H725" s="47"/>
      <c r="I725" s="47"/>
      <c r="J725" s="120"/>
      <c r="K725" s="121"/>
      <c r="L725" s="121"/>
      <c r="M725" s="122"/>
      <c r="N725" s="47"/>
      <c r="O725" s="47"/>
    </row>
    <row r="726" spans="2:15" x14ac:dyDescent="0.15">
      <c r="B726" s="47"/>
      <c r="C726" s="47"/>
      <c r="D726" s="47"/>
      <c r="E726" s="47"/>
      <c r="F726" s="47"/>
      <c r="G726" s="47"/>
      <c r="H726" s="47"/>
      <c r="I726" s="47"/>
      <c r="J726" s="120"/>
      <c r="K726" s="121"/>
      <c r="L726" s="121"/>
      <c r="M726" s="122"/>
      <c r="N726" s="47"/>
      <c r="O726" s="47"/>
    </row>
    <row r="727" spans="2:15" x14ac:dyDescent="0.15">
      <c r="B727" s="47"/>
      <c r="C727" s="47"/>
      <c r="D727" s="47"/>
      <c r="E727" s="47"/>
      <c r="F727" s="47"/>
      <c r="G727" s="47"/>
      <c r="H727" s="47"/>
      <c r="I727" s="47"/>
      <c r="J727" s="120"/>
      <c r="K727" s="121"/>
      <c r="L727" s="121"/>
      <c r="M727" s="122"/>
      <c r="N727" s="47"/>
      <c r="O727" s="47"/>
    </row>
    <row r="728" spans="2:15" x14ac:dyDescent="0.15">
      <c r="B728" s="47"/>
      <c r="C728" s="47"/>
      <c r="D728" s="47"/>
      <c r="E728" s="47"/>
      <c r="F728" s="47"/>
      <c r="G728" s="47"/>
      <c r="H728" s="47"/>
      <c r="I728" s="47"/>
      <c r="J728" s="120"/>
      <c r="K728" s="121"/>
      <c r="L728" s="121"/>
      <c r="M728" s="122"/>
      <c r="N728" s="47"/>
      <c r="O728" s="47"/>
    </row>
    <row r="729" spans="2:15" x14ac:dyDescent="0.15">
      <c r="B729" s="47"/>
      <c r="C729" s="47"/>
      <c r="D729" s="47"/>
      <c r="E729" s="47"/>
      <c r="F729" s="47"/>
      <c r="G729" s="47"/>
      <c r="H729" s="47"/>
      <c r="I729" s="47"/>
      <c r="J729" s="120"/>
      <c r="K729" s="121"/>
      <c r="L729" s="121"/>
      <c r="M729" s="122"/>
      <c r="N729" s="47"/>
      <c r="O729" s="47"/>
    </row>
    <row r="730" spans="2:15" x14ac:dyDescent="0.15">
      <c r="B730" s="47"/>
      <c r="C730" s="47"/>
      <c r="D730" s="47"/>
      <c r="E730" s="47"/>
      <c r="F730" s="47"/>
      <c r="G730" s="47"/>
      <c r="H730" s="47"/>
      <c r="I730" s="47"/>
      <c r="J730" s="120"/>
      <c r="K730" s="121"/>
      <c r="L730" s="121"/>
      <c r="M730" s="122"/>
      <c r="N730" s="47"/>
      <c r="O730" s="47"/>
    </row>
    <row r="731" spans="2:15" x14ac:dyDescent="0.15">
      <c r="B731" s="47"/>
      <c r="C731" s="47"/>
      <c r="D731" s="47"/>
      <c r="E731" s="47"/>
      <c r="F731" s="47"/>
      <c r="G731" s="47"/>
      <c r="H731" s="47"/>
      <c r="I731" s="47"/>
      <c r="J731" s="120"/>
      <c r="K731" s="121"/>
      <c r="L731" s="121"/>
      <c r="M731" s="122"/>
      <c r="N731" s="47"/>
      <c r="O731" s="47"/>
    </row>
    <row r="732" spans="2:15" x14ac:dyDescent="0.15">
      <c r="B732" s="47"/>
      <c r="C732" s="47"/>
      <c r="D732" s="47"/>
      <c r="E732" s="47"/>
      <c r="F732" s="47"/>
      <c r="G732" s="47"/>
      <c r="H732" s="47"/>
      <c r="I732" s="47"/>
      <c r="J732" s="120"/>
      <c r="K732" s="121"/>
      <c r="L732" s="121"/>
      <c r="M732" s="122"/>
      <c r="N732" s="47"/>
      <c r="O732" s="47"/>
    </row>
    <row r="733" spans="2:15" x14ac:dyDescent="0.15">
      <c r="B733" s="47"/>
      <c r="C733" s="47"/>
      <c r="D733" s="47"/>
      <c r="E733" s="47"/>
      <c r="F733" s="47"/>
      <c r="G733" s="47"/>
      <c r="H733" s="47"/>
      <c r="I733" s="47"/>
      <c r="J733" s="120"/>
      <c r="K733" s="121"/>
      <c r="L733" s="121"/>
      <c r="M733" s="122"/>
      <c r="N733" s="47"/>
      <c r="O733" s="47"/>
    </row>
    <row r="734" spans="2:15" x14ac:dyDescent="0.15">
      <c r="B734" s="47"/>
      <c r="C734" s="47"/>
      <c r="D734" s="47"/>
      <c r="E734" s="47"/>
      <c r="F734" s="47"/>
      <c r="G734" s="47"/>
      <c r="H734" s="47"/>
      <c r="I734" s="47"/>
      <c r="J734" s="120"/>
      <c r="K734" s="121"/>
      <c r="L734" s="121"/>
      <c r="M734" s="122"/>
      <c r="N734" s="47"/>
      <c r="O734" s="47"/>
    </row>
    <row r="735" spans="2:15" x14ac:dyDescent="0.15">
      <c r="B735" s="47"/>
      <c r="C735" s="47"/>
      <c r="D735" s="47"/>
      <c r="E735" s="47"/>
      <c r="F735" s="47"/>
      <c r="G735" s="47"/>
      <c r="H735" s="47"/>
      <c r="I735" s="47"/>
      <c r="J735" s="120"/>
      <c r="K735" s="121"/>
      <c r="L735" s="121"/>
      <c r="M735" s="122"/>
      <c r="N735" s="47"/>
      <c r="O735" s="47"/>
    </row>
    <row r="736" spans="2:15" x14ac:dyDescent="0.15">
      <c r="B736" s="47"/>
      <c r="C736" s="47"/>
      <c r="D736" s="47"/>
      <c r="E736" s="47"/>
      <c r="F736" s="47"/>
      <c r="G736" s="47"/>
      <c r="H736" s="47"/>
      <c r="I736" s="47"/>
      <c r="J736" s="120"/>
      <c r="K736" s="121"/>
      <c r="L736" s="121"/>
      <c r="M736" s="122"/>
      <c r="N736" s="47"/>
      <c r="O736" s="47"/>
    </row>
    <row r="737" spans="2:15" x14ac:dyDescent="0.15">
      <c r="B737" s="47"/>
      <c r="C737" s="47"/>
      <c r="D737" s="47"/>
      <c r="E737" s="47"/>
      <c r="F737" s="47"/>
      <c r="G737" s="47"/>
      <c r="H737" s="47"/>
      <c r="I737" s="120"/>
      <c r="J737" s="120"/>
      <c r="K737" s="121"/>
      <c r="L737" s="121"/>
      <c r="M737" s="122"/>
      <c r="N737" s="47"/>
      <c r="O737" s="47"/>
    </row>
    <row r="738" spans="2:15" x14ac:dyDescent="0.15">
      <c r="B738" s="40"/>
      <c r="C738" s="40"/>
      <c r="D738" s="40"/>
      <c r="E738" s="40"/>
      <c r="F738" s="40"/>
      <c r="G738" s="40"/>
      <c r="H738" s="40"/>
      <c r="I738" s="40"/>
      <c r="J738" s="46"/>
      <c r="K738" s="118"/>
      <c r="L738" s="118"/>
      <c r="M738" s="119"/>
      <c r="N738" s="40"/>
      <c r="O738" s="40"/>
    </row>
    <row r="739" spans="2:15" x14ac:dyDescent="0.15">
      <c r="B739" s="47"/>
      <c r="C739" s="47"/>
      <c r="D739" s="47"/>
      <c r="E739" s="47"/>
      <c r="F739" s="47"/>
      <c r="G739" s="47"/>
      <c r="H739" s="47"/>
      <c r="I739" s="47"/>
      <c r="J739" s="120"/>
      <c r="K739" s="121"/>
      <c r="L739" s="121"/>
      <c r="M739" s="122"/>
      <c r="N739" s="47"/>
      <c r="O739" s="47"/>
    </row>
    <row r="740" spans="2:15" x14ac:dyDescent="0.15">
      <c r="B740" s="47"/>
      <c r="C740" s="47"/>
      <c r="D740" s="47"/>
      <c r="E740" s="47"/>
      <c r="F740" s="47"/>
      <c r="G740" s="47"/>
      <c r="H740" s="47"/>
      <c r="I740" s="47"/>
      <c r="J740" s="120"/>
      <c r="K740" s="121"/>
      <c r="L740" s="121"/>
      <c r="M740" s="122"/>
      <c r="N740" s="47"/>
      <c r="O740" s="47"/>
    </row>
    <row r="741" spans="2:15" x14ac:dyDescent="0.15">
      <c r="B741" s="47"/>
      <c r="C741" s="47"/>
      <c r="D741" s="47"/>
      <c r="E741" s="47"/>
      <c r="F741" s="47"/>
      <c r="G741" s="47"/>
      <c r="H741" s="47"/>
      <c r="I741" s="47"/>
      <c r="J741" s="120"/>
      <c r="K741" s="121"/>
      <c r="L741" s="121"/>
      <c r="M741" s="122"/>
      <c r="N741" s="47"/>
      <c r="O741" s="47"/>
    </row>
    <row r="742" spans="2:15" x14ac:dyDescent="0.15">
      <c r="B742" s="47"/>
      <c r="C742" s="47"/>
      <c r="D742" s="47"/>
      <c r="E742" s="47"/>
      <c r="F742" s="47"/>
      <c r="G742" s="47"/>
      <c r="H742" s="47"/>
      <c r="I742" s="47"/>
      <c r="J742" s="120"/>
      <c r="K742" s="121"/>
      <c r="L742" s="121"/>
      <c r="M742" s="122"/>
      <c r="N742" s="47"/>
      <c r="O742" s="47"/>
    </row>
    <row r="743" spans="2:15" x14ac:dyDescent="0.15">
      <c r="B743" s="47"/>
      <c r="C743" s="47"/>
      <c r="D743" s="47"/>
      <c r="E743" s="47"/>
      <c r="F743" s="47"/>
      <c r="G743" s="47"/>
      <c r="H743" s="47"/>
      <c r="I743" s="47"/>
      <c r="J743" s="120"/>
      <c r="K743" s="121"/>
      <c r="L743" s="121"/>
      <c r="M743" s="122"/>
      <c r="N743" s="47"/>
      <c r="O743" s="47"/>
    </row>
    <row r="744" spans="2:15" x14ac:dyDescent="0.15">
      <c r="B744" s="47"/>
      <c r="C744" s="47"/>
      <c r="D744" s="47"/>
      <c r="E744" s="47"/>
      <c r="F744" s="47"/>
      <c r="G744" s="47"/>
      <c r="H744" s="47"/>
      <c r="I744" s="47"/>
      <c r="J744" s="120"/>
      <c r="K744" s="121"/>
      <c r="L744" s="121"/>
      <c r="M744" s="122"/>
      <c r="N744" s="47"/>
      <c r="O744" s="47"/>
    </row>
    <row r="745" spans="2:15" x14ac:dyDescent="0.15">
      <c r="B745" s="47"/>
      <c r="C745" s="47"/>
      <c r="D745" s="47"/>
      <c r="E745" s="47"/>
      <c r="F745" s="47"/>
      <c r="G745" s="47"/>
      <c r="H745" s="47"/>
      <c r="I745" s="47"/>
      <c r="J745" s="120"/>
      <c r="K745" s="121"/>
      <c r="L745" s="121"/>
      <c r="M745" s="122"/>
      <c r="N745" s="47"/>
      <c r="O745" s="47"/>
    </row>
    <row r="746" spans="2:15" x14ac:dyDescent="0.15">
      <c r="B746" s="47"/>
      <c r="C746" s="47"/>
      <c r="D746" s="47"/>
      <c r="E746" s="47"/>
      <c r="F746" s="47"/>
      <c r="G746" s="47"/>
      <c r="H746" s="47"/>
      <c r="I746" s="47"/>
      <c r="J746" s="120"/>
      <c r="K746" s="121"/>
      <c r="L746" s="121"/>
      <c r="M746" s="122"/>
      <c r="N746" s="47"/>
      <c r="O746" s="47"/>
    </row>
    <row r="747" spans="2:15" x14ac:dyDescent="0.15">
      <c r="B747" s="47"/>
      <c r="C747" s="47"/>
      <c r="D747" s="47"/>
      <c r="E747" s="47"/>
      <c r="F747" s="47"/>
      <c r="G747" s="47"/>
      <c r="H747" s="47"/>
      <c r="I747" s="47"/>
      <c r="J747" s="120"/>
      <c r="K747" s="121"/>
      <c r="L747" s="121"/>
      <c r="M747" s="122"/>
      <c r="N747" s="47"/>
      <c r="O747" s="47"/>
    </row>
    <row r="748" spans="2:15" x14ac:dyDescent="0.15">
      <c r="B748" s="47"/>
      <c r="C748" s="47"/>
      <c r="D748" s="47"/>
      <c r="E748" s="47"/>
      <c r="F748" s="47"/>
      <c r="G748" s="47"/>
      <c r="H748" s="47"/>
      <c r="I748" s="47"/>
      <c r="J748" s="120"/>
      <c r="K748" s="121"/>
      <c r="L748" s="121"/>
      <c r="M748" s="122"/>
      <c r="N748" s="47"/>
      <c r="O748" s="47"/>
    </row>
    <row r="749" spans="2:15" x14ac:dyDescent="0.15">
      <c r="B749" s="47"/>
      <c r="C749" s="47"/>
      <c r="D749" s="47"/>
      <c r="E749" s="47"/>
      <c r="F749" s="47"/>
      <c r="G749" s="47"/>
      <c r="H749" s="47"/>
      <c r="I749" s="47"/>
      <c r="J749" s="120"/>
      <c r="K749" s="121"/>
      <c r="L749" s="121"/>
      <c r="M749" s="122"/>
      <c r="N749" s="47"/>
      <c r="O749" s="47"/>
    </row>
    <row r="750" spans="2:15" x14ac:dyDescent="0.15">
      <c r="B750" s="47"/>
      <c r="C750" s="47"/>
      <c r="D750" s="47"/>
      <c r="E750" s="47"/>
      <c r="F750" s="47"/>
      <c r="G750" s="47"/>
      <c r="H750" s="47"/>
      <c r="I750" s="47"/>
      <c r="J750" s="120"/>
      <c r="K750" s="121"/>
      <c r="L750" s="121"/>
      <c r="M750" s="122"/>
      <c r="N750" s="47"/>
      <c r="O750" s="47"/>
    </row>
    <row r="751" spans="2:15" x14ac:dyDescent="0.15">
      <c r="B751" s="47"/>
      <c r="C751" s="47"/>
      <c r="D751" s="47"/>
      <c r="E751" s="47"/>
      <c r="F751" s="47"/>
      <c r="G751" s="47"/>
      <c r="H751" s="47"/>
      <c r="I751" s="47"/>
      <c r="J751" s="120"/>
      <c r="K751" s="121"/>
      <c r="L751" s="121"/>
      <c r="M751" s="122"/>
      <c r="N751" s="47"/>
      <c r="O751" s="47"/>
    </row>
    <row r="752" spans="2:15" x14ac:dyDescent="0.15">
      <c r="B752" s="47"/>
      <c r="C752" s="47"/>
      <c r="D752" s="47"/>
      <c r="E752" s="47"/>
      <c r="F752" s="47"/>
      <c r="G752" s="47"/>
      <c r="H752" s="47"/>
      <c r="I752" s="47"/>
      <c r="J752" s="120"/>
      <c r="K752" s="121"/>
      <c r="L752" s="121"/>
      <c r="M752" s="122"/>
      <c r="N752" s="47"/>
      <c r="O752" s="47"/>
    </row>
    <row r="753" spans="2:15" x14ac:dyDescent="0.15">
      <c r="B753" s="47"/>
      <c r="C753" s="47"/>
      <c r="D753" s="47"/>
      <c r="E753" s="47"/>
      <c r="F753" s="47"/>
      <c r="G753" s="47"/>
      <c r="H753" s="47"/>
      <c r="I753" s="47"/>
      <c r="J753" s="120"/>
      <c r="K753" s="121"/>
      <c r="L753" s="121"/>
      <c r="M753" s="122"/>
      <c r="N753" s="47"/>
      <c r="O753" s="47"/>
    </row>
    <row r="754" spans="2:15" x14ac:dyDescent="0.15">
      <c r="B754" s="47"/>
      <c r="C754" s="47"/>
      <c r="D754" s="47"/>
      <c r="E754" s="47"/>
      <c r="F754" s="47"/>
      <c r="G754" s="47"/>
      <c r="H754" s="47"/>
      <c r="I754" s="47"/>
      <c r="J754" s="120"/>
      <c r="K754" s="121"/>
      <c r="L754" s="121"/>
      <c r="M754" s="122"/>
      <c r="N754" s="47"/>
      <c r="O754" s="47"/>
    </row>
    <row r="755" spans="2:15" x14ac:dyDescent="0.15">
      <c r="B755" s="47"/>
      <c r="C755" s="47"/>
      <c r="D755" s="47"/>
      <c r="E755" s="47"/>
      <c r="F755" s="47"/>
      <c r="G755" s="47"/>
      <c r="H755" s="47"/>
      <c r="I755" s="47"/>
      <c r="J755" s="120"/>
      <c r="K755" s="121"/>
      <c r="L755" s="121"/>
      <c r="M755" s="122"/>
      <c r="N755" s="47"/>
      <c r="O755" s="47"/>
    </row>
    <row r="756" spans="2:15" x14ac:dyDescent="0.15">
      <c r="B756" s="47"/>
      <c r="C756" s="47"/>
      <c r="D756" s="47"/>
      <c r="E756" s="47"/>
      <c r="F756" s="47"/>
      <c r="G756" s="47"/>
      <c r="H756" s="47"/>
      <c r="I756" s="47"/>
      <c r="J756" s="120"/>
      <c r="K756" s="121"/>
      <c r="L756" s="121"/>
      <c r="M756" s="122"/>
      <c r="N756" s="47"/>
      <c r="O756" s="47"/>
    </row>
    <row r="757" spans="2:15" x14ac:dyDescent="0.15">
      <c r="B757" s="47"/>
      <c r="C757" s="47"/>
      <c r="D757" s="47"/>
      <c r="E757" s="47"/>
      <c r="F757" s="47"/>
      <c r="G757" s="47"/>
      <c r="H757" s="47"/>
      <c r="I757" s="47"/>
      <c r="J757" s="120"/>
      <c r="K757" s="121"/>
      <c r="L757" s="121"/>
      <c r="M757" s="122"/>
      <c r="N757" s="47"/>
      <c r="O757" s="47"/>
    </row>
    <row r="758" spans="2:15" x14ac:dyDescent="0.15">
      <c r="B758" s="47"/>
      <c r="C758" s="47"/>
      <c r="D758" s="47"/>
      <c r="E758" s="47"/>
      <c r="F758" s="47"/>
      <c r="G758" s="47"/>
      <c r="H758" s="47"/>
      <c r="I758" s="47"/>
      <c r="J758" s="120"/>
      <c r="K758" s="121"/>
      <c r="L758" s="121"/>
      <c r="M758" s="122"/>
      <c r="N758" s="47"/>
      <c r="O758" s="47"/>
    </row>
    <row r="759" spans="2:15" x14ac:dyDescent="0.15">
      <c r="B759" s="47"/>
      <c r="C759" s="47"/>
      <c r="D759" s="47"/>
      <c r="E759" s="47"/>
      <c r="F759" s="47"/>
      <c r="G759" s="47"/>
      <c r="H759" s="47"/>
      <c r="I759" s="47"/>
      <c r="J759" s="120"/>
      <c r="K759" s="121"/>
      <c r="L759" s="121"/>
      <c r="M759" s="122"/>
      <c r="N759" s="47"/>
      <c r="O759" s="47"/>
    </row>
    <row r="760" spans="2:15" x14ac:dyDescent="0.15">
      <c r="B760" s="47"/>
      <c r="C760" s="47"/>
      <c r="D760" s="47"/>
      <c r="E760" s="47"/>
      <c r="F760" s="47"/>
      <c r="G760" s="47"/>
      <c r="H760" s="47"/>
      <c r="I760" s="47"/>
      <c r="J760" s="120"/>
      <c r="K760" s="121"/>
      <c r="L760" s="121"/>
      <c r="M760" s="122"/>
      <c r="N760" s="47"/>
      <c r="O760" s="47"/>
    </row>
    <row r="761" spans="2:15" x14ac:dyDescent="0.15">
      <c r="B761" s="47"/>
      <c r="C761" s="47"/>
      <c r="D761" s="47"/>
      <c r="E761" s="47"/>
      <c r="F761" s="47"/>
      <c r="G761" s="47"/>
      <c r="H761" s="47"/>
      <c r="I761" s="47"/>
      <c r="J761" s="120"/>
      <c r="K761" s="121"/>
      <c r="L761" s="121"/>
      <c r="M761" s="122"/>
      <c r="N761" s="47"/>
      <c r="O761" s="47"/>
    </row>
    <row r="762" spans="2:15" x14ac:dyDescent="0.15">
      <c r="B762" s="47"/>
      <c r="C762" s="47"/>
      <c r="D762" s="47"/>
      <c r="E762" s="47"/>
      <c r="F762" s="47"/>
      <c r="G762" s="47"/>
      <c r="H762" s="47"/>
      <c r="I762" s="47"/>
      <c r="J762" s="120"/>
      <c r="K762" s="121"/>
      <c r="L762" s="121"/>
      <c r="M762" s="122"/>
      <c r="N762" s="47"/>
      <c r="O762" s="47"/>
    </row>
    <row r="763" spans="2:15" x14ac:dyDescent="0.15">
      <c r="B763" s="47"/>
      <c r="C763" s="47"/>
      <c r="D763" s="47"/>
      <c r="E763" s="47"/>
      <c r="F763" s="47"/>
      <c r="G763" s="47"/>
      <c r="H763" s="47"/>
      <c r="I763" s="47"/>
      <c r="J763" s="120"/>
      <c r="K763" s="121"/>
      <c r="L763" s="121"/>
      <c r="M763" s="122"/>
      <c r="N763" s="47"/>
      <c r="O763" s="47"/>
    </row>
    <row r="764" spans="2:15" x14ac:dyDescent="0.15">
      <c r="B764" s="47"/>
      <c r="C764" s="47"/>
      <c r="D764" s="47"/>
      <c r="E764" s="47"/>
      <c r="F764" s="47"/>
      <c r="G764" s="47"/>
      <c r="H764" s="47"/>
      <c r="I764" s="47"/>
      <c r="J764" s="120"/>
      <c r="K764" s="121"/>
      <c r="L764" s="121"/>
      <c r="M764" s="122"/>
      <c r="N764" s="47"/>
      <c r="O764" s="47"/>
    </row>
    <row r="765" spans="2:15" x14ac:dyDescent="0.15">
      <c r="B765" s="47"/>
      <c r="C765" s="47"/>
      <c r="D765" s="47"/>
      <c r="E765" s="47"/>
      <c r="F765" s="47"/>
      <c r="G765" s="47"/>
      <c r="H765" s="47"/>
      <c r="I765" s="47"/>
      <c r="J765" s="120"/>
      <c r="K765" s="121"/>
      <c r="L765" s="121"/>
      <c r="M765" s="122"/>
      <c r="N765" s="47"/>
      <c r="O765" s="47"/>
    </row>
    <row r="766" spans="2:15" x14ac:dyDescent="0.15">
      <c r="B766" s="47"/>
      <c r="C766" s="47"/>
      <c r="D766" s="47"/>
      <c r="E766" s="47"/>
      <c r="F766" s="47"/>
      <c r="G766" s="47"/>
      <c r="H766" s="47"/>
      <c r="I766" s="47"/>
      <c r="J766" s="120"/>
      <c r="K766" s="121"/>
      <c r="L766" s="121"/>
      <c r="M766" s="122"/>
      <c r="N766" s="47"/>
      <c r="O766" s="47"/>
    </row>
    <row r="767" spans="2:15" x14ac:dyDescent="0.15">
      <c r="B767" s="47"/>
      <c r="C767" s="47"/>
      <c r="D767" s="47"/>
      <c r="E767" s="47"/>
      <c r="F767" s="47"/>
      <c r="G767" s="47"/>
      <c r="H767" s="47"/>
      <c r="I767" s="47"/>
      <c r="J767" s="120"/>
      <c r="K767" s="121"/>
      <c r="L767" s="121"/>
      <c r="M767" s="122"/>
      <c r="N767" s="47"/>
      <c r="O767" s="47"/>
    </row>
    <row r="768" spans="2:15" x14ac:dyDescent="0.15">
      <c r="B768" s="47"/>
      <c r="C768" s="47"/>
      <c r="D768" s="47"/>
      <c r="E768" s="47"/>
      <c r="F768" s="47"/>
      <c r="G768" s="47"/>
      <c r="H768" s="47"/>
      <c r="I768" s="47"/>
      <c r="J768" s="120"/>
      <c r="K768" s="121"/>
      <c r="L768" s="121"/>
      <c r="M768" s="122"/>
      <c r="N768" s="47"/>
      <c r="O768" s="47"/>
    </row>
    <row r="769" spans="2:15" x14ac:dyDescent="0.15">
      <c r="B769" s="47"/>
      <c r="C769" s="47"/>
      <c r="D769" s="47"/>
      <c r="E769" s="47"/>
      <c r="F769" s="47"/>
      <c r="G769" s="47"/>
      <c r="H769" s="47"/>
      <c r="I769" s="47"/>
      <c r="J769" s="120"/>
      <c r="K769" s="121"/>
      <c r="L769" s="121"/>
      <c r="M769" s="122"/>
      <c r="N769" s="47"/>
      <c r="O769" s="47"/>
    </row>
    <row r="770" spans="2:15" x14ac:dyDescent="0.15">
      <c r="B770" s="47"/>
      <c r="C770" s="47"/>
      <c r="D770" s="47"/>
      <c r="E770" s="47"/>
      <c r="F770" s="47"/>
      <c r="G770" s="47"/>
      <c r="H770" s="47"/>
      <c r="I770" s="47"/>
      <c r="J770" s="120"/>
      <c r="K770" s="121"/>
      <c r="L770" s="121"/>
      <c r="M770" s="122"/>
      <c r="N770" s="47"/>
      <c r="O770" s="47"/>
    </row>
    <row r="771" spans="2:15" x14ac:dyDescent="0.15">
      <c r="B771" s="47"/>
      <c r="C771" s="47"/>
      <c r="D771" s="47"/>
      <c r="E771" s="47"/>
      <c r="F771" s="47"/>
      <c r="G771" s="47"/>
      <c r="H771" s="47"/>
      <c r="I771" s="47"/>
      <c r="J771" s="120"/>
      <c r="K771" s="121"/>
      <c r="L771" s="121"/>
      <c r="M771" s="122"/>
      <c r="N771" s="47"/>
      <c r="O771" s="47"/>
    </row>
    <row r="772" spans="2:15" x14ac:dyDescent="0.15">
      <c r="B772" s="47"/>
      <c r="C772" s="47"/>
      <c r="D772" s="47"/>
      <c r="E772" s="47"/>
      <c r="F772" s="47"/>
      <c r="G772" s="47"/>
      <c r="H772" s="47"/>
      <c r="I772" s="120"/>
      <c r="J772" s="120"/>
      <c r="K772" s="121"/>
      <c r="L772" s="121"/>
      <c r="M772" s="122"/>
      <c r="N772" s="47"/>
      <c r="O772" s="47"/>
    </row>
    <row r="773" spans="2:15" x14ac:dyDescent="0.15">
      <c r="B773" s="40"/>
      <c r="C773" s="40"/>
      <c r="D773" s="40"/>
      <c r="E773" s="40"/>
      <c r="F773" s="40"/>
      <c r="G773" s="40"/>
      <c r="H773" s="40"/>
      <c r="I773" s="40"/>
      <c r="J773" s="46"/>
      <c r="K773" s="118"/>
      <c r="L773" s="118"/>
      <c r="M773" s="119"/>
      <c r="N773" s="40"/>
      <c r="O773" s="40"/>
    </row>
    <row r="774" spans="2:15" x14ac:dyDescent="0.15">
      <c r="B774" s="47"/>
      <c r="C774" s="47"/>
      <c r="D774" s="47"/>
      <c r="E774" s="47"/>
      <c r="F774" s="47"/>
      <c r="G774" s="47"/>
      <c r="H774" s="47"/>
      <c r="I774" s="47"/>
      <c r="J774" s="120"/>
      <c r="K774" s="121"/>
      <c r="L774" s="121"/>
      <c r="M774" s="122"/>
      <c r="N774" s="47"/>
      <c r="O774" s="47"/>
    </row>
    <row r="775" spans="2:15" x14ac:dyDescent="0.15">
      <c r="B775" s="47"/>
      <c r="C775" s="47"/>
      <c r="D775" s="47"/>
      <c r="E775" s="47"/>
      <c r="F775" s="47"/>
      <c r="G775" s="47"/>
      <c r="H775" s="47"/>
      <c r="I775" s="47"/>
      <c r="J775" s="120"/>
      <c r="K775" s="121"/>
      <c r="L775" s="121"/>
      <c r="M775" s="122"/>
      <c r="N775" s="47"/>
      <c r="O775" s="47"/>
    </row>
    <row r="776" spans="2:15" x14ac:dyDescent="0.15">
      <c r="B776" s="47"/>
      <c r="C776" s="47"/>
      <c r="D776" s="47"/>
      <c r="E776" s="47"/>
      <c r="F776" s="47"/>
      <c r="G776" s="47"/>
      <c r="H776" s="47"/>
      <c r="I776" s="47"/>
      <c r="J776" s="120"/>
      <c r="K776" s="121"/>
      <c r="L776" s="121"/>
      <c r="M776" s="122"/>
      <c r="N776" s="47"/>
      <c r="O776" s="47"/>
    </row>
    <row r="777" spans="2:15" x14ac:dyDescent="0.15">
      <c r="B777" s="47"/>
      <c r="C777" s="47"/>
      <c r="D777" s="47"/>
      <c r="E777" s="47"/>
      <c r="F777" s="47"/>
      <c r="G777" s="47"/>
      <c r="H777" s="47"/>
      <c r="I777" s="47"/>
      <c r="J777" s="120"/>
      <c r="K777" s="121"/>
      <c r="L777" s="121"/>
      <c r="M777" s="122"/>
      <c r="N777" s="47"/>
      <c r="O777" s="47"/>
    </row>
    <row r="778" spans="2:15" x14ac:dyDescent="0.15">
      <c r="B778" s="47"/>
      <c r="C778" s="47"/>
      <c r="D778" s="47"/>
      <c r="E778" s="47"/>
      <c r="F778" s="47"/>
      <c r="G778" s="47"/>
      <c r="H778" s="47"/>
      <c r="I778" s="47"/>
      <c r="J778" s="120"/>
      <c r="K778" s="121"/>
      <c r="L778" s="121"/>
      <c r="M778" s="122"/>
      <c r="N778" s="47"/>
      <c r="O778" s="47"/>
    </row>
    <row r="779" spans="2:15" x14ac:dyDescent="0.15">
      <c r="B779" s="47"/>
      <c r="C779" s="47"/>
      <c r="D779" s="47"/>
      <c r="E779" s="47"/>
      <c r="F779" s="47"/>
      <c r="G779" s="47"/>
      <c r="H779" s="47"/>
      <c r="I779" s="47"/>
      <c r="J779" s="120"/>
      <c r="K779" s="121"/>
      <c r="L779" s="121"/>
      <c r="M779" s="122"/>
      <c r="N779" s="47"/>
      <c r="O779" s="47"/>
    </row>
    <row r="780" spans="2:15" x14ac:dyDescent="0.15">
      <c r="B780" s="47"/>
      <c r="C780" s="47"/>
      <c r="D780" s="47"/>
      <c r="E780" s="47"/>
      <c r="F780" s="47"/>
      <c r="G780" s="47"/>
      <c r="H780" s="47"/>
      <c r="I780" s="47"/>
      <c r="J780" s="120"/>
      <c r="K780" s="121"/>
      <c r="L780" s="121"/>
      <c r="M780" s="122"/>
      <c r="N780" s="47"/>
      <c r="O780" s="47"/>
    </row>
    <row r="781" spans="2:15" x14ac:dyDescent="0.15">
      <c r="B781" s="47"/>
      <c r="C781" s="47"/>
      <c r="D781" s="47"/>
      <c r="E781" s="47"/>
      <c r="F781" s="47"/>
      <c r="G781" s="47"/>
      <c r="H781" s="47"/>
      <c r="I781" s="47"/>
      <c r="J781" s="120"/>
      <c r="K781" s="121"/>
      <c r="L781" s="121"/>
      <c r="M781" s="122"/>
      <c r="N781" s="47"/>
      <c r="O781" s="47"/>
    </row>
    <row r="782" spans="2:15" x14ac:dyDescent="0.15">
      <c r="B782" s="47"/>
      <c r="C782" s="47"/>
      <c r="D782" s="47"/>
      <c r="E782" s="47"/>
      <c r="F782" s="47"/>
      <c r="G782" s="47"/>
      <c r="H782" s="47"/>
      <c r="I782" s="47"/>
      <c r="J782" s="120"/>
      <c r="K782" s="121"/>
      <c r="L782" s="121"/>
      <c r="M782" s="122"/>
      <c r="N782" s="47"/>
      <c r="O782" s="47"/>
    </row>
    <row r="783" spans="2:15" x14ac:dyDescent="0.15">
      <c r="B783" s="47"/>
      <c r="C783" s="47"/>
      <c r="D783" s="47"/>
      <c r="E783" s="47"/>
      <c r="F783" s="47"/>
      <c r="G783" s="47"/>
      <c r="H783" s="47"/>
      <c r="I783" s="120"/>
      <c r="J783" s="120"/>
      <c r="K783" s="121"/>
      <c r="L783" s="121"/>
      <c r="M783" s="122"/>
      <c r="N783" s="47"/>
      <c r="O783" s="47"/>
    </row>
    <row r="784" spans="2:15" x14ac:dyDescent="0.15">
      <c r="B784" s="47"/>
      <c r="C784" s="47"/>
      <c r="D784" s="47"/>
      <c r="E784" s="47"/>
      <c r="F784" s="47"/>
      <c r="G784" s="47"/>
      <c r="H784" s="47"/>
      <c r="I784" s="47"/>
      <c r="J784" s="120"/>
      <c r="K784" s="121"/>
      <c r="L784" s="121"/>
      <c r="M784" s="122"/>
      <c r="N784" s="47"/>
      <c r="O784" s="47"/>
    </row>
    <row r="785" spans="2:15" x14ac:dyDescent="0.15">
      <c r="B785" s="47"/>
      <c r="C785" s="47"/>
      <c r="D785" s="47"/>
      <c r="E785" s="47"/>
      <c r="F785" s="47"/>
      <c r="G785" s="47"/>
      <c r="H785" s="47"/>
      <c r="I785" s="47"/>
      <c r="J785" s="120"/>
      <c r="K785" s="121"/>
      <c r="L785" s="121"/>
      <c r="M785" s="122"/>
      <c r="N785" s="47"/>
      <c r="O785" s="47"/>
    </row>
    <row r="786" spans="2:15" x14ac:dyDescent="0.15">
      <c r="B786" s="47"/>
      <c r="C786" s="47"/>
      <c r="D786" s="47"/>
      <c r="E786" s="47"/>
      <c r="F786" s="47"/>
      <c r="G786" s="47"/>
      <c r="H786" s="47"/>
      <c r="I786" s="47"/>
      <c r="J786" s="120"/>
      <c r="K786" s="121"/>
      <c r="L786" s="121"/>
      <c r="M786" s="122"/>
      <c r="N786" s="47"/>
      <c r="O786" s="47"/>
    </row>
    <row r="787" spans="2:15" x14ac:dyDescent="0.15">
      <c r="B787" s="47"/>
      <c r="C787" s="47"/>
      <c r="D787" s="47"/>
      <c r="E787" s="47"/>
      <c r="F787" s="47"/>
      <c r="G787" s="47"/>
      <c r="H787" s="47"/>
      <c r="I787" s="47"/>
      <c r="J787" s="120"/>
      <c r="K787" s="121"/>
      <c r="L787" s="121"/>
      <c r="M787" s="122"/>
      <c r="N787" s="47"/>
      <c r="O787" s="47"/>
    </row>
    <row r="788" spans="2:15" x14ac:dyDescent="0.15">
      <c r="B788" s="47"/>
      <c r="C788" s="47"/>
      <c r="D788" s="47"/>
      <c r="E788" s="47"/>
      <c r="F788" s="47"/>
      <c r="G788" s="47"/>
      <c r="H788" s="47"/>
      <c r="I788" s="47"/>
      <c r="J788" s="120"/>
      <c r="K788" s="121"/>
      <c r="L788" s="121"/>
      <c r="M788" s="122"/>
      <c r="N788" s="47"/>
      <c r="O788" s="47"/>
    </row>
    <row r="789" spans="2:15" x14ac:dyDescent="0.15">
      <c r="B789" s="47"/>
      <c r="C789" s="47"/>
      <c r="D789" s="47"/>
      <c r="E789" s="47"/>
      <c r="F789" s="47"/>
      <c r="G789" s="47"/>
      <c r="H789" s="47"/>
      <c r="I789" s="47"/>
      <c r="J789" s="120"/>
      <c r="K789" s="121"/>
      <c r="L789" s="121"/>
      <c r="M789" s="122"/>
      <c r="N789" s="47"/>
      <c r="O789" s="47"/>
    </row>
    <row r="790" spans="2:15" x14ac:dyDescent="0.15">
      <c r="B790" s="47"/>
      <c r="C790" s="47"/>
      <c r="D790" s="47"/>
      <c r="E790" s="47"/>
      <c r="F790" s="47"/>
      <c r="G790" s="47"/>
      <c r="H790" s="47"/>
      <c r="I790" s="47"/>
      <c r="J790" s="120"/>
      <c r="K790" s="121"/>
      <c r="L790" s="121"/>
      <c r="M790" s="122"/>
      <c r="N790" s="47"/>
      <c r="O790" s="47"/>
    </row>
    <row r="791" spans="2:15" x14ac:dyDescent="0.15">
      <c r="B791" s="47"/>
      <c r="C791" s="47"/>
      <c r="D791" s="47"/>
      <c r="E791" s="47"/>
      <c r="F791" s="47"/>
      <c r="G791" s="47"/>
      <c r="H791" s="47"/>
      <c r="I791" s="47"/>
      <c r="J791" s="120"/>
      <c r="K791" s="121"/>
      <c r="L791" s="121"/>
      <c r="M791" s="122"/>
      <c r="N791" s="47"/>
      <c r="O791" s="47"/>
    </row>
    <row r="792" spans="2:15" x14ac:dyDescent="0.15">
      <c r="B792" s="47"/>
      <c r="C792" s="47"/>
      <c r="D792" s="47"/>
      <c r="E792" s="47"/>
      <c r="F792" s="47"/>
      <c r="G792" s="47"/>
      <c r="H792" s="47"/>
      <c r="I792" s="47"/>
      <c r="J792" s="120"/>
      <c r="K792" s="121"/>
      <c r="L792" s="121"/>
      <c r="M792" s="122"/>
      <c r="N792" s="47"/>
      <c r="O792" s="47"/>
    </row>
    <row r="793" spans="2:15" x14ac:dyDescent="0.15">
      <c r="B793" s="47"/>
      <c r="C793" s="47"/>
      <c r="D793" s="47"/>
      <c r="E793" s="47"/>
      <c r="F793" s="47"/>
      <c r="G793" s="47"/>
      <c r="H793" s="47"/>
      <c r="I793" s="47"/>
      <c r="J793" s="120"/>
      <c r="K793" s="121"/>
      <c r="L793" s="121"/>
      <c r="M793" s="122"/>
      <c r="N793" s="47"/>
      <c r="O793" s="47"/>
    </row>
    <row r="794" spans="2:15" x14ac:dyDescent="0.15">
      <c r="B794" s="47"/>
      <c r="C794" s="47"/>
      <c r="D794" s="47"/>
      <c r="E794" s="47"/>
      <c r="F794" s="47"/>
      <c r="G794" s="47"/>
      <c r="H794" s="47"/>
      <c r="I794" s="47"/>
      <c r="J794" s="120"/>
      <c r="K794" s="121"/>
      <c r="L794" s="121"/>
      <c r="M794" s="122"/>
      <c r="N794" s="47"/>
      <c r="O794" s="47"/>
    </row>
    <row r="795" spans="2:15" x14ac:dyDescent="0.15">
      <c r="B795" s="47"/>
      <c r="C795" s="47"/>
      <c r="D795" s="47"/>
      <c r="E795" s="47"/>
      <c r="F795" s="47"/>
      <c r="G795" s="47"/>
      <c r="H795" s="47"/>
      <c r="I795" s="47"/>
      <c r="J795" s="120"/>
      <c r="K795" s="121"/>
      <c r="L795" s="121"/>
      <c r="M795" s="122"/>
      <c r="N795" s="47"/>
      <c r="O795" s="47"/>
    </row>
    <row r="796" spans="2:15" x14ac:dyDescent="0.15">
      <c r="B796" s="47"/>
      <c r="C796" s="47"/>
      <c r="D796" s="47"/>
      <c r="E796" s="47"/>
      <c r="F796" s="47"/>
      <c r="G796" s="47"/>
      <c r="H796" s="47"/>
      <c r="I796" s="47"/>
      <c r="J796" s="120"/>
      <c r="K796" s="121"/>
      <c r="L796" s="121"/>
      <c r="M796" s="122"/>
      <c r="N796" s="47"/>
      <c r="O796" s="47"/>
    </row>
    <row r="797" spans="2:15" x14ac:dyDescent="0.15">
      <c r="B797" s="47"/>
      <c r="C797" s="47"/>
      <c r="D797" s="47"/>
      <c r="E797" s="47"/>
      <c r="F797" s="47"/>
      <c r="G797" s="47"/>
      <c r="H797" s="47"/>
      <c r="I797" s="47"/>
      <c r="J797" s="120"/>
      <c r="K797" s="121"/>
      <c r="L797" s="121"/>
      <c r="M797" s="122"/>
      <c r="N797" s="47"/>
      <c r="O797" s="47"/>
    </row>
    <row r="798" spans="2:15" x14ac:dyDescent="0.15">
      <c r="B798" s="47"/>
      <c r="C798" s="47"/>
      <c r="D798" s="47"/>
      <c r="E798" s="47"/>
      <c r="F798" s="47"/>
      <c r="G798" s="47"/>
      <c r="H798" s="47"/>
      <c r="I798" s="47"/>
      <c r="J798" s="120"/>
      <c r="K798" s="121"/>
      <c r="L798" s="121"/>
      <c r="M798" s="122"/>
      <c r="N798" s="47"/>
      <c r="O798" s="47"/>
    </row>
    <row r="799" spans="2:15" x14ac:dyDescent="0.15">
      <c r="B799" s="47"/>
      <c r="C799" s="47"/>
      <c r="D799" s="47"/>
      <c r="E799" s="47"/>
      <c r="F799" s="47"/>
      <c r="G799" s="47"/>
      <c r="H799" s="47"/>
      <c r="I799" s="47"/>
      <c r="J799" s="120"/>
      <c r="K799" s="121"/>
      <c r="L799" s="121"/>
      <c r="M799" s="122"/>
      <c r="N799" s="47"/>
      <c r="O799" s="47"/>
    </row>
    <row r="800" spans="2:15" x14ac:dyDescent="0.15">
      <c r="B800" s="47"/>
      <c r="C800" s="47"/>
      <c r="D800" s="47"/>
      <c r="E800" s="47"/>
      <c r="F800" s="47"/>
      <c r="G800" s="47"/>
      <c r="H800" s="47"/>
      <c r="I800" s="47"/>
      <c r="J800" s="120"/>
      <c r="K800" s="121"/>
      <c r="L800" s="121"/>
      <c r="M800" s="122"/>
      <c r="N800" s="47"/>
      <c r="O800" s="47"/>
    </row>
    <row r="801" spans="2:15" x14ac:dyDescent="0.15">
      <c r="B801" s="47"/>
      <c r="C801" s="47"/>
      <c r="D801" s="47"/>
      <c r="E801" s="47"/>
      <c r="F801" s="47"/>
      <c r="G801" s="47"/>
      <c r="H801" s="47"/>
      <c r="I801" s="47"/>
      <c r="J801" s="120"/>
      <c r="K801" s="121"/>
      <c r="L801" s="121"/>
      <c r="M801" s="122"/>
      <c r="N801" s="47"/>
      <c r="O801" s="47"/>
    </row>
    <row r="802" spans="2:15" x14ac:dyDescent="0.15">
      <c r="B802" s="47"/>
      <c r="C802" s="47"/>
      <c r="D802" s="47"/>
      <c r="E802" s="47"/>
      <c r="F802" s="47"/>
      <c r="G802" s="47"/>
      <c r="H802" s="47"/>
      <c r="I802" s="47"/>
      <c r="J802" s="120"/>
      <c r="K802" s="121"/>
      <c r="L802" s="121"/>
      <c r="M802" s="122"/>
      <c r="N802" s="47"/>
      <c r="O802" s="47"/>
    </row>
    <row r="803" spans="2:15" x14ac:dyDescent="0.15">
      <c r="B803" s="47"/>
      <c r="C803" s="47"/>
      <c r="D803" s="47"/>
      <c r="E803" s="47"/>
      <c r="F803" s="47"/>
      <c r="G803" s="47"/>
      <c r="H803" s="47"/>
      <c r="I803" s="47"/>
      <c r="J803" s="120"/>
      <c r="K803" s="121"/>
      <c r="L803" s="121"/>
      <c r="M803" s="122"/>
      <c r="N803" s="47"/>
      <c r="O803" s="47"/>
    </row>
    <row r="804" spans="2:15" x14ac:dyDescent="0.15">
      <c r="B804" s="47"/>
      <c r="C804" s="47"/>
      <c r="D804" s="47"/>
      <c r="E804" s="47"/>
      <c r="F804" s="47"/>
      <c r="G804" s="47"/>
      <c r="H804" s="47"/>
      <c r="I804" s="47"/>
      <c r="J804" s="120"/>
      <c r="K804" s="121"/>
      <c r="L804" s="121"/>
      <c r="M804" s="122"/>
      <c r="N804" s="47"/>
      <c r="O804" s="47"/>
    </row>
    <row r="805" spans="2:15" x14ac:dyDescent="0.15">
      <c r="B805" s="47"/>
      <c r="C805" s="47"/>
      <c r="D805" s="47"/>
      <c r="E805" s="47"/>
      <c r="F805" s="47"/>
      <c r="G805" s="47"/>
      <c r="H805" s="47"/>
      <c r="I805" s="47"/>
      <c r="J805" s="120"/>
      <c r="K805" s="121"/>
      <c r="L805" s="121"/>
      <c r="M805" s="122"/>
      <c r="N805" s="47"/>
      <c r="O805" s="47"/>
    </row>
    <row r="806" spans="2:15" x14ac:dyDescent="0.15">
      <c r="B806" s="47"/>
      <c r="C806" s="47"/>
      <c r="D806" s="47"/>
      <c r="E806" s="47"/>
      <c r="F806" s="47"/>
      <c r="G806" s="47"/>
      <c r="H806" s="47"/>
      <c r="I806" s="47"/>
      <c r="J806" s="120"/>
      <c r="K806" s="121"/>
      <c r="L806" s="121"/>
      <c r="M806" s="122"/>
      <c r="N806" s="47"/>
      <c r="O806" s="47"/>
    </row>
    <row r="807" spans="2:15" x14ac:dyDescent="0.15">
      <c r="B807" s="47"/>
      <c r="C807" s="47"/>
      <c r="D807" s="47"/>
      <c r="E807" s="47"/>
      <c r="F807" s="47"/>
      <c r="G807" s="47"/>
      <c r="H807" s="47"/>
      <c r="I807" s="47"/>
      <c r="J807" s="120"/>
      <c r="K807" s="121"/>
      <c r="L807" s="121"/>
      <c r="M807" s="122"/>
      <c r="N807" s="47"/>
      <c r="O807" s="47"/>
    </row>
    <row r="808" spans="2:15" x14ac:dyDescent="0.15">
      <c r="B808" s="47"/>
      <c r="C808" s="47"/>
      <c r="D808" s="47"/>
      <c r="E808" s="47"/>
      <c r="F808" s="47"/>
      <c r="G808" s="47"/>
      <c r="H808" s="47"/>
      <c r="I808" s="47"/>
      <c r="J808" s="120"/>
      <c r="K808" s="121"/>
      <c r="L808" s="121"/>
      <c r="M808" s="122"/>
      <c r="N808" s="47"/>
      <c r="O808" s="47"/>
    </row>
    <row r="809" spans="2:15" x14ac:dyDescent="0.15">
      <c r="B809" s="47"/>
      <c r="C809" s="47"/>
      <c r="D809" s="47"/>
      <c r="E809" s="47"/>
      <c r="F809" s="47"/>
      <c r="G809" s="47"/>
      <c r="H809" s="47"/>
      <c r="I809" s="47"/>
      <c r="J809" s="120"/>
      <c r="K809" s="121"/>
      <c r="L809" s="121"/>
      <c r="M809" s="122"/>
      <c r="N809" s="47"/>
      <c r="O809" s="47"/>
    </row>
    <row r="810" spans="2:15" x14ac:dyDescent="0.15">
      <c r="B810" s="47"/>
      <c r="C810" s="47"/>
      <c r="D810" s="47"/>
      <c r="E810" s="47"/>
      <c r="F810" s="47"/>
      <c r="G810" s="47"/>
      <c r="H810" s="47"/>
      <c r="I810" s="47"/>
      <c r="J810" s="120"/>
      <c r="K810" s="121"/>
      <c r="L810" s="121"/>
      <c r="M810" s="122"/>
      <c r="N810" s="47"/>
      <c r="O810" s="47"/>
    </row>
    <row r="811" spans="2:15" x14ac:dyDescent="0.15">
      <c r="B811" s="47"/>
      <c r="C811" s="47"/>
      <c r="D811" s="47"/>
      <c r="E811" s="47"/>
      <c r="F811" s="47"/>
      <c r="G811" s="47"/>
      <c r="H811" s="47"/>
      <c r="I811" s="47"/>
      <c r="J811" s="120"/>
      <c r="K811" s="121"/>
      <c r="L811" s="121"/>
      <c r="M811" s="122"/>
      <c r="N811" s="47"/>
      <c r="O811" s="47"/>
    </row>
    <row r="812" spans="2:15" x14ac:dyDescent="0.15">
      <c r="B812" s="47"/>
      <c r="C812" s="47"/>
      <c r="D812" s="47"/>
      <c r="E812" s="47"/>
      <c r="F812" s="47"/>
      <c r="G812" s="47"/>
      <c r="H812" s="47"/>
      <c r="I812" s="47"/>
      <c r="J812" s="120"/>
      <c r="K812" s="121"/>
      <c r="L812" s="121"/>
      <c r="M812" s="122"/>
      <c r="N812" s="47"/>
      <c r="O812" s="47"/>
    </row>
    <row r="813" spans="2:15" x14ac:dyDescent="0.15">
      <c r="B813" s="47"/>
      <c r="C813" s="47"/>
      <c r="D813" s="47"/>
      <c r="E813" s="47"/>
      <c r="F813" s="47"/>
      <c r="G813" s="47"/>
      <c r="H813" s="47"/>
      <c r="I813" s="47"/>
      <c r="J813" s="120"/>
      <c r="K813" s="121"/>
      <c r="L813" s="121"/>
      <c r="M813" s="122"/>
      <c r="N813" s="47"/>
      <c r="O813" s="47"/>
    </row>
    <row r="814" spans="2:15" x14ac:dyDescent="0.15">
      <c r="B814" s="47"/>
      <c r="C814" s="47"/>
      <c r="D814" s="47"/>
      <c r="E814" s="47"/>
      <c r="F814" s="47"/>
      <c r="G814" s="47"/>
      <c r="H814" s="47"/>
      <c r="I814" s="47"/>
      <c r="J814" s="120"/>
      <c r="K814" s="121"/>
      <c r="L814" s="121"/>
      <c r="M814" s="122"/>
      <c r="N814" s="47"/>
      <c r="O814" s="47"/>
    </row>
    <row r="815" spans="2:15" x14ac:dyDescent="0.15">
      <c r="B815" s="47"/>
      <c r="C815" s="47"/>
      <c r="D815" s="47"/>
      <c r="E815" s="47"/>
      <c r="F815" s="47"/>
      <c r="G815" s="47"/>
      <c r="H815" s="47"/>
      <c r="I815" s="47"/>
      <c r="J815" s="120"/>
      <c r="K815" s="121"/>
      <c r="L815" s="121"/>
      <c r="M815" s="122"/>
      <c r="N815" s="47"/>
      <c r="O815" s="47"/>
    </row>
    <row r="816" spans="2:15" x14ac:dyDescent="0.15">
      <c r="B816" s="47"/>
      <c r="C816" s="47"/>
      <c r="D816" s="47"/>
      <c r="E816" s="47"/>
      <c r="F816" s="47"/>
      <c r="G816" s="47"/>
      <c r="H816" s="47"/>
      <c r="I816" s="47"/>
      <c r="J816" s="120"/>
      <c r="K816" s="121"/>
      <c r="L816" s="121"/>
      <c r="M816" s="122"/>
      <c r="N816" s="47"/>
      <c r="O816" s="47"/>
    </row>
    <row r="817" spans="2:15" x14ac:dyDescent="0.15">
      <c r="B817" s="47"/>
      <c r="C817" s="47"/>
      <c r="D817" s="47"/>
      <c r="E817" s="47"/>
      <c r="F817" s="47"/>
      <c r="G817" s="47"/>
      <c r="H817" s="47"/>
      <c r="I817" s="47"/>
      <c r="J817" s="120"/>
      <c r="K817" s="121"/>
      <c r="L817" s="121"/>
      <c r="M817" s="122"/>
      <c r="N817" s="47"/>
      <c r="O817" s="47"/>
    </row>
    <row r="818" spans="2:15" x14ac:dyDescent="0.15">
      <c r="B818" s="47"/>
      <c r="C818" s="47"/>
      <c r="D818" s="47"/>
      <c r="E818" s="47"/>
      <c r="F818" s="47"/>
      <c r="G818" s="47"/>
      <c r="H818" s="47"/>
      <c r="I818" s="47"/>
      <c r="J818" s="120"/>
      <c r="K818" s="121"/>
      <c r="L818" s="121"/>
      <c r="M818" s="122"/>
      <c r="N818" s="47"/>
      <c r="O818" s="47"/>
    </row>
    <row r="819" spans="2:15" x14ac:dyDescent="0.15">
      <c r="B819" s="47"/>
      <c r="C819" s="47"/>
      <c r="D819" s="47"/>
      <c r="E819" s="47"/>
      <c r="F819" s="47"/>
      <c r="G819" s="47"/>
      <c r="H819" s="47"/>
      <c r="I819" s="47"/>
      <c r="J819" s="120"/>
      <c r="K819" s="121"/>
      <c r="L819" s="121"/>
      <c r="M819" s="122"/>
      <c r="N819" s="47"/>
      <c r="O819" s="47"/>
    </row>
    <row r="820" spans="2:15" x14ac:dyDescent="0.15">
      <c r="B820" s="47"/>
      <c r="C820" s="47"/>
      <c r="D820" s="47"/>
      <c r="E820" s="47"/>
      <c r="F820" s="47"/>
      <c r="G820" s="47"/>
      <c r="H820" s="47"/>
      <c r="I820" s="47"/>
      <c r="J820" s="120"/>
      <c r="K820" s="121"/>
      <c r="L820" s="121"/>
      <c r="M820" s="122"/>
      <c r="N820" s="47"/>
      <c r="O820" s="47"/>
    </row>
    <row r="821" spans="2:15" x14ac:dyDescent="0.15">
      <c r="B821" s="47"/>
      <c r="C821" s="47"/>
      <c r="D821" s="47"/>
      <c r="E821" s="47"/>
      <c r="F821" s="47"/>
      <c r="G821" s="47"/>
      <c r="H821" s="47"/>
      <c r="I821" s="47"/>
      <c r="J821" s="120"/>
      <c r="K821" s="121"/>
      <c r="L821" s="121"/>
      <c r="M821" s="122"/>
      <c r="N821" s="47"/>
      <c r="O821" s="47"/>
    </row>
    <row r="822" spans="2:15" x14ac:dyDescent="0.15">
      <c r="B822" s="47"/>
      <c r="C822" s="47"/>
      <c r="D822" s="47"/>
      <c r="E822" s="47"/>
      <c r="F822" s="47"/>
      <c r="G822" s="47"/>
      <c r="H822" s="47"/>
      <c r="I822" s="47"/>
      <c r="J822" s="120"/>
      <c r="K822" s="121"/>
      <c r="L822" s="121"/>
      <c r="M822" s="122"/>
      <c r="N822" s="47"/>
      <c r="O822" s="47"/>
    </row>
    <row r="823" spans="2:15" x14ac:dyDescent="0.15">
      <c r="B823" s="47"/>
      <c r="C823" s="47"/>
      <c r="D823" s="47"/>
      <c r="E823" s="47"/>
      <c r="F823" s="47"/>
      <c r="G823" s="47"/>
      <c r="H823" s="47"/>
      <c r="I823" s="47"/>
      <c r="J823" s="120"/>
      <c r="K823" s="121"/>
      <c r="L823" s="121"/>
      <c r="M823" s="122"/>
      <c r="N823" s="47"/>
      <c r="O823" s="47"/>
    </row>
    <row r="824" spans="2:15" x14ac:dyDescent="0.15">
      <c r="B824" s="47"/>
      <c r="C824" s="47"/>
      <c r="D824" s="47"/>
      <c r="E824" s="47"/>
      <c r="F824" s="47"/>
      <c r="G824" s="47"/>
      <c r="H824" s="47"/>
      <c r="I824" s="47"/>
      <c r="J824" s="120"/>
      <c r="K824" s="121"/>
      <c r="L824" s="121"/>
      <c r="M824" s="122"/>
      <c r="N824" s="47"/>
      <c r="O824" s="47"/>
    </row>
    <row r="825" spans="2:15" x14ac:dyDescent="0.15">
      <c r="B825" s="47"/>
      <c r="C825" s="47"/>
      <c r="D825" s="47"/>
      <c r="E825" s="47"/>
      <c r="F825" s="47"/>
      <c r="G825" s="47"/>
      <c r="H825" s="47"/>
      <c r="I825" s="47"/>
      <c r="J825" s="120"/>
      <c r="K825" s="121"/>
      <c r="L825" s="121"/>
      <c r="M825" s="122"/>
      <c r="N825" s="47"/>
      <c r="O825" s="47"/>
    </row>
    <row r="826" spans="2:15" x14ac:dyDescent="0.15">
      <c r="B826" s="47"/>
      <c r="C826" s="47"/>
      <c r="D826" s="47"/>
      <c r="E826" s="47"/>
      <c r="F826" s="47"/>
      <c r="G826" s="47"/>
      <c r="H826" s="47"/>
      <c r="I826" s="47"/>
      <c r="J826" s="120"/>
      <c r="K826" s="121"/>
      <c r="L826" s="121"/>
      <c r="M826" s="122"/>
      <c r="N826" s="47"/>
      <c r="O826" s="47"/>
    </row>
    <row r="827" spans="2:15" x14ac:dyDescent="0.15">
      <c r="B827" s="47"/>
      <c r="C827" s="47"/>
      <c r="D827" s="47"/>
      <c r="E827" s="47"/>
      <c r="F827" s="47"/>
      <c r="G827" s="47"/>
      <c r="H827" s="47"/>
      <c r="I827" s="47"/>
      <c r="J827" s="120"/>
      <c r="K827" s="121"/>
      <c r="L827" s="121"/>
      <c r="M827" s="122"/>
      <c r="N827" s="47"/>
      <c r="O827" s="47"/>
    </row>
    <row r="828" spans="2:15" x14ac:dyDescent="0.15">
      <c r="B828" s="47"/>
      <c r="C828" s="47"/>
      <c r="D828" s="47"/>
      <c r="E828" s="47"/>
      <c r="F828" s="47"/>
      <c r="G828" s="47"/>
      <c r="H828" s="47"/>
      <c r="I828" s="47"/>
      <c r="J828" s="120"/>
      <c r="K828" s="121"/>
      <c r="L828" s="121"/>
      <c r="M828" s="122"/>
      <c r="N828" s="47"/>
      <c r="O828" s="47"/>
    </row>
    <row r="829" spans="2:15" x14ac:dyDescent="0.15">
      <c r="B829" s="47"/>
      <c r="C829" s="47"/>
      <c r="D829" s="47"/>
      <c r="E829" s="47"/>
      <c r="F829" s="47"/>
      <c r="G829" s="47"/>
      <c r="H829" s="47"/>
      <c r="I829" s="47"/>
      <c r="J829" s="120"/>
      <c r="K829" s="121"/>
      <c r="L829" s="121"/>
      <c r="M829" s="122"/>
      <c r="N829" s="47"/>
      <c r="O829" s="47"/>
    </row>
    <row r="830" spans="2:15" x14ac:dyDescent="0.15">
      <c r="B830" s="47"/>
      <c r="C830" s="47"/>
      <c r="D830" s="47"/>
      <c r="E830" s="47"/>
      <c r="F830" s="47"/>
      <c r="G830" s="47"/>
      <c r="H830" s="47"/>
      <c r="I830" s="47"/>
      <c r="J830" s="120"/>
      <c r="K830" s="121"/>
      <c r="L830" s="121"/>
      <c r="M830" s="122"/>
      <c r="N830" s="47"/>
      <c r="O830" s="47"/>
    </row>
    <row r="831" spans="2:15" x14ac:dyDescent="0.15">
      <c r="B831" s="47"/>
      <c r="C831" s="47"/>
      <c r="D831" s="47"/>
      <c r="E831" s="47"/>
      <c r="F831" s="47"/>
      <c r="G831" s="47"/>
      <c r="H831" s="47"/>
      <c r="I831" s="47"/>
      <c r="J831" s="120"/>
      <c r="K831" s="121"/>
      <c r="L831" s="121"/>
      <c r="M831" s="122"/>
      <c r="N831" s="47"/>
      <c r="O831" s="47"/>
    </row>
    <row r="832" spans="2:15" x14ac:dyDescent="0.15">
      <c r="B832" s="47"/>
      <c r="C832" s="47"/>
      <c r="D832" s="47"/>
      <c r="E832" s="47"/>
      <c r="F832" s="47"/>
      <c r="G832" s="47"/>
      <c r="H832" s="47"/>
      <c r="I832" s="47"/>
      <c r="J832" s="120"/>
      <c r="K832" s="121"/>
      <c r="L832" s="121"/>
      <c r="M832" s="122"/>
      <c r="N832" s="47"/>
      <c r="O832" s="47"/>
    </row>
    <row r="833" spans="2:15" x14ac:dyDescent="0.15">
      <c r="B833" s="47"/>
      <c r="C833" s="47"/>
      <c r="D833" s="47"/>
      <c r="E833" s="47"/>
      <c r="F833" s="47"/>
      <c r="G833" s="47"/>
      <c r="H833" s="47"/>
      <c r="I833" s="120"/>
      <c r="J833" s="120"/>
      <c r="K833" s="121"/>
      <c r="L833" s="121"/>
      <c r="M833" s="122"/>
      <c r="N833" s="47"/>
      <c r="O833" s="47"/>
    </row>
    <row r="834" spans="2:15" x14ac:dyDescent="0.15">
      <c r="B834" s="40"/>
      <c r="C834" s="40"/>
      <c r="D834" s="40"/>
      <c r="E834" s="40"/>
      <c r="F834" s="40"/>
      <c r="G834" s="40"/>
      <c r="H834" s="40"/>
      <c r="I834" s="40"/>
      <c r="J834" s="46"/>
      <c r="K834" s="118"/>
      <c r="L834" s="118"/>
      <c r="M834" s="119"/>
      <c r="N834" s="40"/>
      <c r="O834" s="40"/>
    </row>
    <row r="835" spans="2:15" x14ac:dyDescent="0.15">
      <c r="B835" s="47"/>
      <c r="C835" s="47"/>
      <c r="D835" s="47"/>
      <c r="E835" s="47"/>
      <c r="F835" s="47"/>
      <c r="G835" s="47"/>
      <c r="H835" s="47"/>
      <c r="I835" s="47"/>
      <c r="J835" s="120"/>
      <c r="K835" s="121"/>
      <c r="L835" s="121"/>
      <c r="M835" s="122"/>
      <c r="N835" s="47"/>
      <c r="O835" s="47"/>
    </row>
    <row r="836" spans="2:15" x14ac:dyDescent="0.15">
      <c r="B836" s="47"/>
      <c r="C836" s="47"/>
      <c r="D836" s="47"/>
      <c r="E836" s="47"/>
      <c r="F836" s="47"/>
      <c r="G836" s="47"/>
      <c r="H836" s="47"/>
      <c r="I836" s="47"/>
      <c r="J836" s="120"/>
      <c r="K836" s="121"/>
      <c r="L836" s="121"/>
      <c r="M836" s="122"/>
      <c r="N836" s="47"/>
      <c r="O836" s="47"/>
    </row>
    <row r="837" spans="2:15" x14ac:dyDescent="0.15">
      <c r="B837" s="47"/>
      <c r="C837" s="47"/>
      <c r="D837" s="47"/>
      <c r="E837" s="47"/>
      <c r="F837" s="47"/>
      <c r="G837" s="47"/>
      <c r="H837" s="47"/>
      <c r="I837" s="47"/>
      <c r="J837" s="120"/>
      <c r="K837" s="121"/>
      <c r="L837" s="121"/>
      <c r="M837" s="122"/>
      <c r="N837" s="47"/>
      <c r="O837" s="47"/>
    </row>
    <row r="838" spans="2:15" x14ac:dyDescent="0.15">
      <c r="B838" s="47"/>
      <c r="C838" s="47"/>
      <c r="D838" s="47"/>
      <c r="E838" s="47"/>
      <c r="F838" s="47"/>
      <c r="G838" s="47"/>
      <c r="H838" s="47"/>
      <c r="I838" s="47"/>
      <c r="J838" s="120"/>
      <c r="K838" s="121"/>
      <c r="L838" s="121"/>
      <c r="M838" s="122"/>
      <c r="N838" s="47"/>
      <c r="O838" s="47"/>
    </row>
    <row r="839" spans="2:15" x14ac:dyDescent="0.15">
      <c r="B839" s="47"/>
      <c r="C839" s="47"/>
      <c r="D839" s="47"/>
      <c r="E839" s="47"/>
      <c r="F839" s="47"/>
      <c r="G839" s="47"/>
      <c r="H839" s="47"/>
      <c r="I839" s="47"/>
      <c r="J839" s="120"/>
      <c r="K839" s="121"/>
      <c r="L839" s="121"/>
      <c r="M839" s="122"/>
      <c r="N839" s="47"/>
      <c r="O839" s="47"/>
    </row>
    <row r="840" spans="2:15" x14ac:dyDescent="0.15">
      <c r="B840" s="47"/>
      <c r="C840" s="47"/>
      <c r="D840" s="47"/>
      <c r="E840" s="47"/>
      <c r="F840" s="47"/>
      <c r="G840" s="47"/>
      <c r="H840" s="47"/>
      <c r="I840" s="47"/>
      <c r="J840" s="120"/>
      <c r="K840" s="121"/>
      <c r="L840" s="121"/>
      <c r="M840" s="122"/>
      <c r="N840" s="47"/>
      <c r="O840" s="47"/>
    </row>
    <row r="841" spans="2:15" x14ac:dyDescent="0.15">
      <c r="B841" s="47"/>
      <c r="C841" s="47"/>
      <c r="D841" s="47"/>
      <c r="E841" s="47"/>
      <c r="F841" s="47"/>
      <c r="G841" s="47"/>
      <c r="H841" s="47"/>
      <c r="I841" s="47"/>
      <c r="J841" s="120"/>
      <c r="K841" s="121"/>
      <c r="L841" s="121"/>
      <c r="M841" s="122"/>
      <c r="N841" s="47"/>
      <c r="O841" s="47"/>
    </row>
    <row r="842" spans="2:15" x14ac:dyDescent="0.15">
      <c r="B842" s="47"/>
      <c r="C842" s="47"/>
      <c r="D842" s="47"/>
      <c r="E842" s="47"/>
      <c r="F842" s="47"/>
      <c r="G842" s="47"/>
      <c r="H842" s="47"/>
      <c r="I842" s="47"/>
      <c r="J842" s="120"/>
      <c r="K842" s="121"/>
      <c r="L842" s="121"/>
      <c r="M842" s="122"/>
      <c r="N842" s="47"/>
      <c r="O842" s="47"/>
    </row>
    <row r="843" spans="2:15" x14ac:dyDescent="0.15">
      <c r="B843" s="47"/>
      <c r="C843" s="47"/>
      <c r="D843" s="47"/>
      <c r="E843" s="47"/>
      <c r="F843" s="47"/>
      <c r="G843" s="47"/>
      <c r="H843" s="47"/>
      <c r="I843" s="120"/>
      <c r="J843" s="47"/>
      <c r="K843" s="121"/>
      <c r="L843" s="121"/>
      <c r="M843" s="122"/>
      <c r="N843" s="47"/>
      <c r="O843" s="47"/>
    </row>
    <row r="844" spans="2:15" x14ac:dyDescent="0.15">
      <c r="B844" s="40"/>
      <c r="C844" s="40"/>
      <c r="D844" s="40"/>
      <c r="E844" s="40"/>
      <c r="F844" s="40"/>
      <c r="G844" s="40"/>
      <c r="H844" s="40"/>
      <c r="I844" s="40"/>
      <c r="J844" s="40"/>
      <c r="K844" s="118"/>
      <c r="L844" s="118"/>
      <c r="M844" s="119"/>
      <c r="N844" s="40"/>
      <c r="O844" s="40"/>
    </row>
    <row r="845" spans="2:15" x14ac:dyDescent="0.15">
      <c r="B845" s="47"/>
      <c r="C845" s="47"/>
      <c r="D845" s="47"/>
      <c r="E845" s="47"/>
      <c r="F845" s="47"/>
      <c r="G845" s="47"/>
      <c r="H845" s="47"/>
      <c r="I845" s="47"/>
      <c r="J845" s="47"/>
      <c r="K845" s="121"/>
      <c r="L845" s="121"/>
      <c r="M845" s="122"/>
      <c r="N845" s="47"/>
      <c r="O845" s="47"/>
    </row>
    <row r="846" spans="2:15" x14ac:dyDescent="0.15">
      <c r="B846" s="47"/>
      <c r="C846" s="47"/>
      <c r="D846" s="47"/>
      <c r="E846" s="47"/>
      <c r="F846" s="47"/>
      <c r="G846" s="47"/>
      <c r="H846" s="47"/>
      <c r="I846" s="47"/>
      <c r="J846" s="47"/>
      <c r="K846" s="121"/>
      <c r="L846" s="121"/>
      <c r="M846" s="122"/>
      <c r="N846" s="47"/>
      <c r="O846" s="47"/>
    </row>
    <row r="847" spans="2:15" x14ac:dyDescent="0.15">
      <c r="B847" s="47"/>
      <c r="C847" s="47"/>
      <c r="D847" s="47"/>
      <c r="E847" s="47"/>
      <c r="F847" s="47"/>
      <c r="G847" s="47"/>
      <c r="H847" s="47"/>
      <c r="I847" s="47"/>
      <c r="J847" s="47"/>
      <c r="K847" s="121"/>
      <c r="L847" s="121"/>
      <c r="M847" s="122"/>
      <c r="N847" s="47"/>
      <c r="O847" s="47"/>
    </row>
    <row r="848" spans="2:15" x14ac:dyDescent="0.15">
      <c r="B848" s="47"/>
      <c r="C848" s="47"/>
      <c r="D848" s="47"/>
      <c r="E848" s="47"/>
      <c r="F848" s="47"/>
      <c r="G848" s="47"/>
      <c r="H848" s="47"/>
      <c r="I848" s="47"/>
      <c r="J848" s="47"/>
      <c r="K848" s="121"/>
      <c r="L848" s="121"/>
      <c r="M848" s="122"/>
      <c r="N848" s="47"/>
      <c r="O848" s="47"/>
    </row>
    <row r="849" spans="2:15" x14ac:dyDescent="0.15">
      <c r="B849" s="47"/>
      <c r="C849" s="47"/>
      <c r="D849" s="47"/>
      <c r="E849" s="47"/>
      <c r="F849" s="47"/>
      <c r="G849" s="47"/>
      <c r="H849" s="47"/>
      <c r="I849" s="120"/>
      <c r="J849" s="47"/>
      <c r="K849" s="121"/>
      <c r="L849" s="121"/>
      <c r="M849" s="122"/>
      <c r="N849" s="47"/>
      <c r="O849" s="47"/>
    </row>
    <row r="850" spans="2:15" x14ac:dyDescent="0.15">
      <c r="B850" s="40"/>
      <c r="C850" s="40"/>
      <c r="D850" s="40"/>
      <c r="E850" s="40"/>
      <c r="F850" s="40"/>
      <c r="G850" s="40"/>
      <c r="H850" s="40"/>
      <c r="I850" s="40"/>
      <c r="J850" s="40"/>
      <c r="K850" s="118"/>
      <c r="L850" s="118"/>
      <c r="M850" s="119"/>
      <c r="N850" s="40"/>
      <c r="O850" s="40"/>
    </row>
    <row r="851" spans="2:15" x14ac:dyDescent="0.15">
      <c r="B851" s="47"/>
      <c r="C851" s="47"/>
      <c r="D851" s="47"/>
      <c r="E851" s="47"/>
      <c r="F851" s="47"/>
      <c r="G851" s="47"/>
      <c r="H851" s="47"/>
      <c r="I851" s="47"/>
      <c r="J851" s="47"/>
      <c r="K851" s="121"/>
      <c r="L851" s="121"/>
      <c r="M851" s="122"/>
      <c r="N851" s="47"/>
      <c r="O851" s="47"/>
    </row>
    <row r="852" spans="2:15" x14ac:dyDescent="0.15">
      <c r="B852" s="47"/>
      <c r="C852" s="47"/>
      <c r="D852" s="47"/>
      <c r="E852" s="47"/>
      <c r="F852" s="47"/>
      <c r="G852" s="47"/>
      <c r="H852" s="47"/>
      <c r="I852" s="120"/>
      <c r="J852" s="47"/>
      <c r="K852" s="121"/>
      <c r="L852" s="121"/>
      <c r="M852" s="122"/>
      <c r="N852" s="47"/>
      <c r="O852" s="47"/>
    </row>
    <row r="853" spans="2:15" x14ac:dyDescent="0.15">
      <c r="B853" s="40"/>
      <c r="C853" s="40"/>
      <c r="D853" s="40"/>
      <c r="E853" s="40"/>
      <c r="F853" s="40"/>
      <c r="G853" s="40"/>
      <c r="H853" s="40"/>
      <c r="I853" s="40"/>
      <c r="J853" s="40"/>
      <c r="K853" s="118"/>
      <c r="L853" s="118"/>
      <c r="M853" s="119"/>
      <c r="N853" s="40"/>
      <c r="O853" s="40"/>
    </row>
    <row r="854" spans="2:15" x14ac:dyDescent="0.15">
      <c r="B854" s="47"/>
      <c r="C854" s="47"/>
      <c r="D854" s="47"/>
      <c r="E854" s="47"/>
      <c r="F854" s="47"/>
      <c r="G854" s="47"/>
      <c r="H854" s="47"/>
      <c r="I854" s="47"/>
      <c r="J854" s="47"/>
      <c r="K854" s="121"/>
      <c r="L854" s="121"/>
      <c r="M854" s="122"/>
      <c r="N854" s="47"/>
      <c r="O854" s="47"/>
    </row>
    <row r="855" spans="2:15" x14ac:dyDescent="0.15">
      <c r="B855" s="47"/>
      <c r="C855" s="47"/>
      <c r="D855" s="47"/>
      <c r="E855" s="47"/>
      <c r="F855" s="47"/>
      <c r="G855" s="47"/>
      <c r="H855" s="47"/>
      <c r="I855" s="47"/>
      <c r="J855" s="47"/>
      <c r="K855" s="121"/>
      <c r="L855" s="121"/>
      <c r="M855" s="122"/>
      <c r="N855" s="47"/>
      <c r="O855" s="47"/>
    </row>
    <row r="856" spans="2:15" x14ac:dyDescent="0.15">
      <c r="B856" s="47"/>
      <c r="C856" s="47"/>
      <c r="D856" s="47"/>
      <c r="E856" s="47"/>
      <c r="F856" s="47"/>
      <c r="G856" s="47"/>
      <c r="H856" s="47"/>
      <c r="I856" s="47"/>
      <c r="J856" s="47"/>
      <c r="K856" s="121"/>
      <c r="L856" s="121"/>
      <c r="M856" s="122"/>
      <c r="N856" s="47"/>
      <c r="O856" s="47"/>
    </row>
    <row r="857" spans="2:15" x14ac:dyDescent="0.15">
      <c r="B857" s="47"/>
      <c r="C857" s="47"/>
      <c r="D857" s="47"/>
      <c r="E857" s="47"/>
      <c r="F857" s="47"/>
      <c r="G857" s="47"/>
      <c r="H857" s="47"/>
      <c r="I857" s="47"/>
      <c r="J857" s="47"/>
      <c r="K857" s="121"/>
      <c r="L857" s="121"/>
      <c r="M857" s="122"/>
      <c r="N857" s="47"/>
      <c r="O857" s="47"/>
    </row>
    <row r="858" spans="2:15" x14ac:dyDescent="0.15">
      <c r="B858" s="47"/>
      <c r="C858" s="47"/>
      <c r="D858" s="47"/>
      <c r="E858" s="47"/>
      <c r="F858" s="47"/>
      <c r="G858" s="47"/>
      <c r="H858" s="47"/>
      <c r="I858" s="47"/>
      <c r="J858" s="47"/>
      <c r="K858" s="121"/>
      <c r="L858" s="121"/>
      <c r="M858" s="122"/>
      <c r="N858" s="47"/>
      <c r="O858" s="47"/>
    </row>
    <row r="859" spans="2:15" x14ac:dyDescent="0.15">
      <c r="B859" s="47"/>
      <c r="C859" s="47"/>
      <c r="D859" s="47"/>
      <c r="E859" s="47"/>
      <c r="F859" s="47"/>
      <c r="G859" s="47"/>
      <c r="H859" s="47"/>
      <c r="I859" s="47"/>
      <c r="J859" s="47"/>
      <c r="K859" s="121"/>
      <c r="L859" s="121"/>
      <c r="M859" s="122"/>
      <c r="N859" s="47"/>
      <c r="O859" s="47"/>
    </row>
    <row r="860" spans="2:15" x14ac:dyDescent="0.15">
      <c r="B860" s="47"/>
      <c r="C860" s="47"/>
      <c r="D860" s="47"/>
      <c r="E860" s="47"/>
      <c r="F860" s="47"/>
      <c r="G860" s="47"/>
      <c r="H860" s="47"/>
      <c r="I860" s="47"/>
      <c r="J860" s="47"/>
      <c r="K860" s="121"/>
      <c r="L860" s="121"/>
      <c r="M860" s="122"/>
      <c r="N860" s="47"/>
      <c r="O860" s="47"/>
    </row>
    <row r="861" spans="2:15" x14ac:dyDescent="0.15">
      <c r="B861" s="47"/>
      <c r="C861" s="47"/>
      <c r="D861" s="47"/>
      <c r="E861" s="47"/>
      <c r="F861" s="47"/>
      <c r="G861" s="47"/>
      <c r="H861" s="47"/>
      <c r="I861" s="120"/>
      <c r="J861" s="47"/>
      <c r="K861" s="121"/>
      <c r="L861" s="121"/>
      <c r="M861" s="122"/>
      <c r="N861" s="47"/>
      <c r="O861" s="47"/>
    </row>
    <row r="862" spans="2:15" x14ac:dyDescent="0.15">
      <c r="B862" s="40"/>
      <c r="C862" s="40"/>
      <c r="D862" s="40"/>
      <c r="E862" s="40"/>
      <c r="F862" s="40"/>
      <c r="G862" s="40"/>
      <c r="H862" s="40"/>
      <c r="I862" s="40"/>
      <c r="J862" s="40"/>
      <c r="K862" s="118"/>
      <c r="L862" s="118"/>
      <c r="M862" s="119"/>
      <c r="N862" s="40"/>
      <c r="O862" s="40"/>
    </row>
    <row r="863" spans="2:15" x14ac:dyDescent="0.15">
      <c r="B863" s="47"/>
      <c r="C863" s="47"/>
      <c r="D863" s="47"/>
      <c r="E863" s="47"/>
      <c r="F863" s="47"/>
      <c r="G863" s="47"/>
      <c r="H863" s="47"/>
      <c r="I863" s="120"/>
      <c r="J863" s="47"/>
      <c r="K863" s="121"/>
      <c r="L863" s="121"/>
      <c r="M863" s="122"/>
      <c r="N863" s="47"/>
      <c r="O863" s="47"/>
    </row>
    <row r="864" spans="2:15" x14ac:dyDescent="0.15">
      <c r="B864" s="40"/>
      <c r="C864" s="40"/>
      <c r="D864" s="40"/>
      <c r="E864" s="40"/>
      <c r="F864" s="40"/>
      <c r="G864" s="40"/>
      <c r="H864" s="40"/>
      <c r="I864" s="40"/>
      <c r="J864" s="40"/>
      <c r="K864" s="118"/>
      <c r="L864" s="118"/>
      <c r="M864" s="119"/>
      <c r="N864" s="40"/>
      <c r="O864" s="40"/>
    </row>
    <row r="865" spans="2:15" x14ac:dyDescent="0.15">
      <c r="B865" s="47"/>
      <c r="C865" s="47"/>
      <c r="D865" s="47"/>
      <c r="E865" s="47"/>
      <c r="F865" s="47"/>
      <c r="G865" s="47"/>
      <c r="H865" s="47"/>
      <c r="I865" s="47"/>
      <c r="J865" s="47"/>
      <c r="K865" s="121"/>
      <c r="L865" s="121"/>
      <c r="M865" s="122"/>
      <c r="N865" s="47"/>
      <c r="O865" s="47"/>
    </row>
    <row r="866" spans="2:15" x14ac:dyDescent="0.15">
      <c r="B866" s="47"/>
      <c r="C866" s="47"/>
      <c r="D866" s="47"/>
      <c r="E866" s="47"/>
      <c r="F866" s="47"/>
      <c r="G866" s="47"/>
      <c r="H866" s="47"/>
      <c r="I866" s="47"/>
      <c r="J866" s="47"/>
      <c r="K866" s="121"/>
      <c r="L866" s="121"/>
      <c r="M866" s="122"/>
      <c r="N866" s="47"/>
      <c r="O866" s="47"/>
    </row>
    <row r="867" spans="2:15" x14ac:dyDescent="0.15">
      <c r="B867" s="47"/>
      <c r="C867" s="47"/>
      <c r="D867" s="47"/>
      <c r="E867" s="47"/>
      <c r="F867" s="47"/>
      <c r="G867" s="47"/>
      <c r="H867" s="47"/>
      <c r="I867" s="47"/>
      <c r="J867" s="47"/>
      <c r="K867" s="121"/>
      <c r="L867" s="121"/>
      <c r="M867" s="122"/>
      <c r="N867" s="47"/>
      <c r="O867" s="47"/>
    </row>
    <row r="868" spans="2:15" x14ac:dyDescent="0.15">
      <c r="B868" s="47"/>
      <c r="C868" s="47"/>
      <c r="D868" s="47"/>
      <c r="E868" s="47"/>
      <c r="F868" s="47"/>
      <c r="G868" s="47"/>
      <c r="H868" s="47"/>
      <c r="I868" s="47"/>
      <c r="J868" s="47"/>
      <c r="K868" s="121"/>
      <c r="L868" s="121"/>
      <c r="M868" s="122"/>
      <c r="N868" s="47"/>
      <c r="O868" s="47"/>
    </row>
    <row r="869" spans="2:15" x14ac:dyDescent="0.15">
      <c r="B869" s="47"/>
      <c r="C869" s="47"/>
      <c r="D869" s="47"/>
      <c r="E869" s="47"/>
      <c r="F869" s="47"/>
      <c r="G869" s="47"/>
      <c r="H869" s="47"/>
      <c r="I869" s="47"/>
      <c r="J869" s="47"/>
      <c r="K869" s="121"/>
      <c r="L869" s="121"/>
      <c r="M869" s="122"/>
      <c r="N869" s="47"/>
      <c r="O869" s="47"/>
    </row>
    <row r="870" spans="2:15" x14ac:dyDescent="0.15">
      <c r="B870" s="47"/>
      <c r="C870" s="47"/>
      <c r="D870" s="47"/>
      <c r="E870" s="47"/>
      <c r="F870" s="47"/>
      <c r="G870" s="47"/>
      <c r="H870" s="47"/>
      <c r="I870" s="47"/>
      <c r="J870" s="47"/>
      <c r="K870" s="121"/>
      <c r="L870" s="121"/>
      <c r="M870" s="122"/>
      <c r="N870" s="47"/>
      <c r="O870" s="47"/>
    </row>
    <row r="871" spans="2:15" x14ac:dyDescent="0.15">
      <c r="B871" s="47"/>
      <c r="C871" s="47"/>
      <c r="D871" s="47"/>
      <c r="E871" s="47"/>
      <c r="F871" s="47"/>
      <c r="G871" s="47"/>
      <c r="H871" s="47"/>
      <c r="I871" s="120"/>
      <c r="J871" s="47"/>
      <c r="K871" s="121"/>
      <c r="L871" s="121"/>
      <c r="M871" s="122"/>
      <c r="N871" s="47"/>
      <c r="O871" s="47"/>
    </row>
    <row r="872" spans="2:15" x14ac:dyDescent="0.15">
      <c r="B872" s="40"/>
      <c r="C872" s="40"/>
      <c r="D872" s="40"/>
      <c r="E872" s="40"/>
      <c r="F872" s="40"/>
      <c r="G872" s="40"/>
      <c r="H872" s="40"/>
      <c r="I872" s="40"/>
      <c r="J872" s="40"/>
      <c r="K872" s="118"/>
      <c r="L872" s="118"/>
      <c r="M872" s="119"/>
      <c r="N872" s="40"/>
      <c r="O872" s="40"/>
    </row>
    <row r="873" spans="2:15" x14ac:dyDescent="0.15">
      <c r="B873" s="47"/>
      <c r="C873" s="47"/>
      <c r="D873" s="47"/>
      <c r="E873" s="47"/>
      <c r="F873" s="47"/>
      <c r="G873" s="47"/>
      <c r="H873" s="47"/>
      <c r="I873" s="47"/>
      <c r="J873" s="47"/>
      <c r="K873" s="121"/>
      <c r="L873" s="121"/>
      <c r="M873" s="122"/>
      <c r="N873" s="47"/>
      <c r="O873" s="47"/>
    </row>
    <row r="874" spans="2:15" x14ac:dyDescent="0.15">
      <c r="B874" s="47"/>
      <c r="C874" s="47"/>
      <c r="D874" s="47"/>
      <c r="E874" s="47"/>
      <c r="F874" s="47"/>
      <c r="G874" s="47"/>
      <c r="H874" s="47"/>
      <c r="I874" s="47"/>
      <c r="J874" s="47"/>
      <c r="K874" s="121"/>
      <c r="L874" s="121"/>
      <c r="M874" s="122"/>
      <c r="N874" s="47"/>
      <c r="O874" s="47"/>
    </row>
    <row r="875" spans="2:15" x14ac:dyDescent="0.15">
      <c r="B875" s="47"/>
      <c r="C875" s="47"/>
      <c r="D875" s="47"/>
      <c r="E875" s="47"/>
      <c r="F875" s="47"/>
      <c r="G875" s="47"/>
      <c r="H875" s="47"/>
      <c r="I875" s="47"/>
      <c r="J875" s="47"/>
      <c r="K875" s="121"/>
      <c r="L875" s="121"/>
      <c r="M875" s="122"/>
      <c r="N875" s="47"/>
      <c r="O875" s="47"/>
    </row>
    <row r="876" spans="2:15" x14ac:dyDescent="0.15">
      <c r="B876" s="47"/>
      <c r="C876" s="47"/>
      <c r="D876" s="47"/>
      <c r="E876" s="47"/>
      <c r="F876" s="47"/>
      <c r="G876" s="47"/>
      <c r="H876" s="47"/>
      <c r="I876" s="47"/>
      <c r="J876" s="47"/>
      <c r="K876" s="121"/>
      <c r="L876" s="121"/>
      <c r="M876" s="122"/>
      <c r="N876" s="47"/>
      <c r="O876" s="47"/>
    </row>
    <row r="877" spans="2:15" x14ac:dyDescent="0.15">
      <c r="B877" s="47"/>
      <c r="C877" s="47"/>
      <c r="D877" s="47"/>
      <c r="E877" s="47"/>
      <c r="F877" s="47"/>
      <c r="G877" s="47"/>
      <c r="H877" s="47"/>
      <c r="I877" s="47"/>
      <c r="J877" s="47"/>
      <c r="K877" s="121"/>
      <c r="L877" s="121"/>
      <c r="M877" s="122"/>
      <c r="N877" s="47"/>
      <c r="O877" s="47"/>
    </row>
    <row r="878" spans="2:15" x14ac:dyDescent="0.15">
      <c r="B878" s="47"/>
      <c r="C878" s="47"/>
      <c r="D878" s="47"/>
      <c r="E878" s="47"/>
      <c r="F878" s="47"/>
      <c r="G878" s="47"/>
      <c r="H878" s="47"/>
      <c r="I878" s="47"/>
      <c r="J878" s="47"/>
      <c r="K878" s="121"/>
      <c r="L878" s="121"/>
      <c r="M878" s="122"/>
      <c r="N878" s="47"/>
      <c r="O878" s="47"/>
    </row>
    <row r="879" spans="2:15" x14ac:dyDescent="0.15">
      <c r="B879" s="47"/>
      <c r="C879" s="47"/>
      <c r="D879" s="47"/>
      <c r="E879" s="47"/>
      <c r="F879" s="47"/>
      <c r="G879" s="47"/>
      <c r="H879" s="47"/>
      <c r="I879" s="47"/>
      <c r="J879" s="47"/>
      <c r="K879" s="121"/>
      <c r="L879" s="121"/>
      <c r="M879" s="122"/>
      <c r="N879" s="47"/>
      <c r="O879" s="47"/>
    </row>
    <row r="880" spans="2:15" x14ac:dyDescent="0.15">
      <c r="B880" s="47"/>
      <c r="C880" s="47"/>
      <c r="D880" s="47"/>
      <c r="E880" s="47"/>
      <c r="F880" s="47"/>
      <c r="G880" s="47"/>
      <c r="H880" s="47"/>
      <c r="I880" s="47"/>
      <c r="J880" s="47"/>
      <c r="K880" s="121"/>
      <c r="L880" s="121"/>
      <c r="M880" s="122"/>
      <c r="N880" s="47"/>
      <c r="O880" s="47"/>
    </row>
    <row r="881" spans="2:15" x14ac:dyDescent="0.15">
      <c r="B881" s="47"/>
      <c r="C881" s="47"/>
      <c r="D881" s="47"/>
      <c r="E881" s="47"/>
      <c r="F881" s="47"/>
      <c r="G881" s="47"/>
      <c r="H881" s="47"/>
      <c r="I881" s="47"/>
      <c r="J881" s="47"/>
      <c r="K881" s="121"/>
      <c r="L881" s="121"/>
      <c r="M881" s="122"/>
      <c r="N881" s="47"/>
      <c r="O881" s="47"/>
    </row>
    <row r="882" spans="2:15" x14ac:dyDescent="0.15">
      <c r="B882" s="47"/>
      <c r="C882" s="47"/>
      <c r="D882" s="47"/>
      <c r="E882" s="47"/>
      <c r="F882" s="47"/>
      <c r="G882" s="47"/>
      <c r="H882" s="47"/>
      <c r="I882" s="47"/>
      <c r="J882" s="47"/>
      <c r="K882" s="121"/>
      <c r="L882" s="121"/>
      <c r="M882" s="122"/>
      <c r="N882" s="47"/>
      <c r="O882" s="47"/>
    </row>
    <row r="883" spans="2:15" x14ac:dyDescent="0.15">
      <c r="B883" s="47"/>
      <c r="C883" s="47"/>
      <c r="D883" s="47"/>
      <c r="E883" s="47"/>
      <c r="F883" s="47"/>
      <c r="G883" s="47"/>
      <c r="H883" s="47"/>
      <c r="I883" s="47"/>
      <c r="J883" s="47"/>
      <c r="K883" s="121"/>
      <c r="L883" s="121"/>
      <c r="M883" s="122"/>
      <c r="N883" s="47"/>
      <c r="O883" s="47"/>
    </row>
    <row r="884" spans="2:15" x14ac:dyDescent="0.15">
      <c r="B884" s="47"/>
      <c r="C884" s="47"/>
      <c r="D884" s="47"/>
      <c r="E884" s="47"/>
      <c r="F884" s="47"/>
      <c r="G884" s="47"/>
      <c r="H884" s="47"/>
      <c r="I884" s="47"/>
      <c r="J884" s="47"/>
      <c r="K884" s="121"/>
      <c r="L884" s="121"/>
      <c r="M884" s="122"/>
      <c r="N884" s="47"/>
      <c r="O884" s="47"/>
    </row>
    <row r="885" spans="2:15" x14ac:dyDescent="0.15">
      <c r="B885" s="47"/>
      <c r="C885" s="47"/>
      <c r="D885" s="47"/>
      <c r="E885" s="47"/>
      <c r="F885" s="47"/>
      <c r="G885" s="47"/>
      <c r="H885" s="47"/>
      <c r="I885" s="47"/>
      <c r="J885" s="47"/>
      <c r="K885" s="121"/>
      <c r="L885" s="121"/>
      <c r="M885" s="122"/>
      <c r="N885" s="47"/>
      <c r="O885" s="47"/>
    </row>
    <row r="886" spans="2:15" x14ac:dyDescent="0.15">
      <c r="B886" s="47"/>
      <c r="C886" s="47"/>
      <c r="D886" s="47"/>
      <c r="E886" s="47"/>
      <c r="F886" s="47"/>
      <c r="G886" s="47"/>
      <c r="H886" s="47"/>
      <c r="I886" s="47"/>
      <c r="J886" s="47"/>
      <c r="K886" s="121"/>
      <c r="L886" s="121"/>
      <c r="M886" s="122"/>
      <c r="N886" s="47"/>
      <c r="O886" s="47"/>
    </row>
    <row r="887" spans="2:15" x14ac:dyDescent="0.15">
      <c r="B887" s="47"/>
      <c r="C887" s="47"/>
      <c r="D887" s="47"/>
      <c r="E887" s="47"/>
      <c r="F887" s="47"/>
      <c r="G887" s="47"/>
      <c r="H887" s="47"/>
      <c r="I887" s="47"/>
      <c r="J887" s="47"/>
      <c r="K887" s="121"/>
      <c r="L887" s="121"/>
      <c r="M887" s="122"/>
      <c r="N887" s="47"/>
      <c r="O887" s="47"/>
    </row>
    <row r="888" spans="2:15" x14ac:dyDescent="0.15">
      <c r="B888" s="47"/>
      <c r="C888" s="47"/>
      <c r="D888" s="47"/>
      <c r="E888" s="47"/>
      <c r="F888" s="47"/>
      <c r="G888" s="47"/>
      <c r="H888" s="47"/>
      <c r="I888" s="47"/>
      <c r="J888" s="47"/>
      <c r="K888" s="121"/>
      <c r="L888" s="121"/>
      <c r="M888" s="122"/>
      <c r="N888" s="47"/>
      <c r="O888" s="47"/>
    </row>
    <row r="889" spans="2:15" x14ac:dyDescent="0.15">
      <c r="B889" s="47"/>
      <c r="C889" s="47"/>
      <c r="D889" s="47"/>
      <c r="E889" s="47"/>
      <c r="F889" s="47"/>
      <c r="G889" s="47"/>
      <c r="H889" s="47"/>
      <c r="I889" s="47"/>
      <c r="J889" s="47"/>
      <c r="K889" s="121"/>
      <c r="L889" s="121"/>
      <c r="M889" s="122"/>
      <c r="N889" s="47"/>
      <c r="O889" s="47"/>
    </row>
    <row r="890" spans="2:15" x14ac:dyDescent="0.15">
      <c r="B890" s="47"/>
      <c r="C890" s="47"/>
      <c r="D890" s="47"/>
      <c r="E890" s="47"/>
      <c r="F890" s="47"/>
      <c r="G890" s="47"/>
      <c r="H890" s="47"/>
      <c r="I890" s="47"/>
      <c r="J890" s="47"/>
      <c r="K890" s="121"/>
      <c r="L890" s="121"/>
      <c r="M890" s="122"/>
      <c r="N890" s="47"/>
      <c r="O890" s="47"/>
    </row>
    <row r="891" spans="2:15" x14ac:dyDescent="0.15">
      <c r="B891" s="47"/>
      <c r="C891" s="47"/>
      <c r="D891" s="47"/>
      <c r="E891" s="47"/>
      <c r="F891" s="47"/>
      <c r="G891" s="47"/>
      <c r="H891" s="47"/>
      <c r="I891" s="47"/>
      <c r="J891" s="47"/>
      <c r="K891" s="121"/>
      <c r="L891" s="121"/>
      <c r="M891" s="122"/>
      <c r="N891" s="47"/>
      <c r="O891" s="47"/>
    </row>
    <row r="892" spans="2:15" x14ac:dyDescent="0.15">
      <c r="B892" s="47"/>
      <c r="C892" s="47"/>
      <c r="D892" s="47"/>
      <c r="E892" s="47"/>
      <c r="F892" s="47"/>
      <c r="G892" s="47"/>
      <c r="H892" s="47"/>
      <c r="I892" s="47"/>
      <c r="J892" s="47"/>
      <c r="K892" s="121"/>
      <c r="L892" s="121"/>
      <c r="M892" s="122"/>
      <c r="N892" s="47"/>
      <c r="O892" s="47"/>
    </row>
    <row r="893" spans="2:15" x14ac:dyDescent="0.15">
      <c r="B893" s="47"/>
      <c r="C893" s="47"/>
      <c r="D893" s="47"/>
      <c r="E893" s="47"/>
      <c r="F893" s="47"/>
      <c r="G893" s="47"/>
      <c r="H893" s="47"/>
      <c r="I893" s="47"/>
      <c r="J893" s="47"/>
      <c r="K893" s="121"/>
      <c r="L893" s="121"/>
      <c r="M893" s="122"/>
      <c r="N893" s="47"/>
      <c r="O893" s="47"/>
    </row>
    <row r="894" spans="2:15" x14ac:dyDescent="0.15">
      <c r="B894" s="47"/>
      <c r="C894" s="47"/>
      <c r="D894" s="47"/>
      <c r="E894" s="47"/>
      <c r="F894" s="47"/>
      <c r="G894" s="47"/>
      <c r="H894" s="47"/>
      <c r="I894" s="47"/>
      <c r="J894" s="47"/>
      <c r="K894" s="121"/>
      <c r="L894" s="121"/>
      <c r="M894" s="122"/>
      <c r="N894" s="47"/>
      <c r="O894" s="47"/>
    </row>
    <row r="895" spans="2:15" x14ac:dyDescent="0.15">
      <c r="B895" s="47"/>
      <c r="C895" s="47"/>
      <c r="D895" s="47"/>
      <c r="E895" s="47"/>
      <c r="F895" s="47"/>
      <c r="G895" s="47"/>
      <c r="H895" s="47"/>
      <c r="I895" s="47"/>
      <c r="J895" s="47"/>
      <c r="K895" s="121"/>
      <c r="L895" s="121"/>
      <c r="M895" s="122"/>
      <c r="N895" s="47"/>
      <c r="O895" s="47"/>
    </row>
    <row r="896" spans="2:15" x14ac:dyDescent="0.15">
      <c r="B896" s="47"/>
      <c r="C896" s="47"/>
      <c r="D896" s="47"/>
      <c r="E896" s="47"/>
      <c r="F896" s="47"/>
      <c r="G896" s="47"/>
      <c r="H896" s="47"/>
      <c r="I896" s="47"/>
      <c r="J896" s="47"/>
      <c r="K896" s="121"/>
      <c r="L896" s="121"/>
      <c r="M896" s="122"/>
      <c r="N896" s="47"/>
      <c r="O896" s="47"/>
    </row>
    <row r="897" spans="2:15" x14ac:dyDescent="0.15">
      <c r="B897" s="47"/>
      <c r="C897" s="47"/>
      <c r="D897" s="47"/>
      <c r="E897" s="47"/>
      <c r="F897" s="47"/>
      <c r="G897" s="47"/>
      <c r="H897" s="47"/>
      <c r="I897" s="47"/>
      <c r="J897" s="47"/>
      <c r="K897" s="121"/>
      <c r="L897" s="121"/>
      <c r="M897" s="122"/>
      <c r="N897" s="47"/>
      <c r="O897" s="47"/>
    </row>
    <row r="898" spans="2:15" x14ac:dyDescent="0.15">
      <c r="B898" s="47"/>
      <c r="C898" s="47"/>
      <c r="D898" s="47"/>
      <c r="E898" s="47"/>
      <c r="F898" s="47"/>
      <c r="G898" s="47"/>
      <c r="H898" s="47"/>
      <c r="I898" s="47"/>
      <c r="J898" s="47"/>
      <c r="K898" s="121"/>
      <c r="L898" s="121"/>
      <c r="M898" s="122"/>
      <c r="N898" s="47"/>
      <c r="O898" s="47"/>
    </row>
    <row r="899" spans="2:15" x14ac:dyDescent="0.15">
      <c r="B899" s="47"/>
      <c r="C899" s="47"/>
      <c r="D899" s="47"/>
      <c r="E899" s="47"/>
      <c r="F899" s="47"/>
      <c r="G899" s="47"/>
      <c r="H899" s="47"/>
      <c r="I899" s="47"/>
      <c r="J899" s="47"/>
      <c r="K899" s="121"/>
      <c r="L899" s="121"/>
      <c r="M899" s="122"/>
      <c r="N899" s="47"/>
      <c r="O899" s="47"/>
    </row>
    <row r="900" spans="2:15" x14ac:dyDescent="0.15">
      <c r="B900" s="47"/>
      <c r="C900" s="47"/>
      <c r="D900" s="47"/>
      <c r="E900" s="47"/>
      <c r="F900" s="47"/>
      <c r="G900" s="47"/>
      <c r="H900" s="47"/>
      <c r="I900" s="47"/>
      <c r="J900" s="47"/>
      <c r="K900" s="121"/>
      <c r="L900" s="121"/>
      <c r="M900" s="122"/>
      <c r="N900" s="47"/>
      <c r="O900" s="47"/>
    </row>
    <row r="901" spans="2:15" x14ac:dyDescent="0.15">
      <c r="B901" s="47"/>
      <c r="C901" s="47"/>
      <c r="D901" s="47"/>
      <c r="E901" s="47"/>
      <c r="F901" s="47"/>
      <c r="G901" s="47"/>
      <c r="H901" s="47"/>
      <c r="I901" s="47"/>
      <c r="J901" s="47"/>
      <c r="K901" s="121"/>
      <c r="L901" s="121"/>
      <c r="M901" s="122"/>
      <c r="N901" s="47"/>
      <c r="O901" s="47"/>
    </row>
    <row r="902" spans="2:15" x14ac:dyDescent="0.15">
      <c r="B902" s="47"/>
      <c r="C902" s="47"/>
      <c r="D902" s="47"/>
      <c r="E902" s="47"/>
      <c r="F902" s="47"/>
      <c r="G902" s="47"/>
      <c r="H902" s="47"/>
      <c r="I902" s="47"/>
      <c r="J902" s="47"/>
      <c r="K902" s="121"/>
      <c r="L902" s="121"/>
      <c r="M902" s="122"/>
      <c r="N902" s="47"/>
      <c r="O902" s="47"/>
    </row>
    <row r="903" spans="2:15" x14ac:dyDescent="0.15">
      <c r="B903" s="47"/>
      <c r="C903" s="47"/>
      <c r="D903" s="47"/>
      <c r="E903" s="47"/>
      <c r="F903" s="47"/>
      <c r="G903" s="47"/>
      <c r="H903" s="47"/>
      <c r="I903" s="47"/>
      <c r="J903" s="47"/>
      <c r="K903" s="121"/>
      <c r="L903" s="121"/>
      <c r="M903" s="122"/>
      <c r="N903" s="47"/>
      <c r="O903" s="47"/>
    </row>
    <row r="904" spans="2:15" x14ac:dyDescent="0.15">
      <c r="B904" s="47"/>
      <c r="C904" s="47"/>
      <c r="D904" s="47"/>
      <c r="E904" s="47"/>
      <c r="F904" s="47"/>
      <c r="G904" s="47"/>
      <c r="H904" s="47"/>
      <c r="I904" s="120"/>
      <c r="J904" s="47"/>
      <c r="K904" s="121"/>
      <c r="L904" s="121"/>
      <c r="M904" s="122"/>
      <c r="N904" s="47"/>
      <c r="O904" s="47"/>
    </row>
    <row r="905" spans="2:15" x14ac:dyDescent="0.15">
      <c r="B905" s="40"/>
      <c r="C905" s="40"/>
      <c r="D905" s="40"/>
      <c r="E905" s="40"/>
      <c r="F905" s="40"/>
      <c r="G905" s="40"/>
      <c r="H905" s="40"/>
      <c r="I905" s="40"/>
      <c r="J905" s="40"/>
      <c r="K905" s="118"/>
      <c r="L905" s="118"/>
      <c r="M905" s="119"/>
      <c r="N905" s="40"/>
      <c r="O905" s="40"/>
    </row>
    <row r="906" spans="2:15" x14ac:dyDescent="0.15">
      <c r="B906" s="47"/>
      <c r="C906" s="47"/>
      <c r="D906" s="47"/>
      <c r="E906" s="47"/>
      <c r="F906" s="47"/>
      <c r="G906" s="47"/>
      <c r="H906" s="47"/>
      <c r="I906" s="47"/>
      <c r="J906" s="47"/>
      <c r="K906" s="121"/>
      <c r="L906" s="121"/>
      <c r="M906" s="122"/>
      <c r="N906" s="47"/>
      <c r="O906" s="47"/>
    </row>
    <row r="907" spans="2:15" x14ac:dyDescent="0.15">
      <c r="B907" s="47"/>
      <c r="C907" s="47"/>
      <c r="D907" s="47"/>
      <c r="E907" s="47"/>
      <c r="F907" s="47"/>
      <c r="G907" s="47"/>
      <c r="H907" s="47"/>
      <c r="I907" s="47"/>
      <c r="J907" s="47"/>
      <c r="K907" s="121"/>
      <c r="L907" s="121"/>
      <c r="M907" s="122"/>
      <c r="N907" s="47"/>
      <c r="O907" s="47"/>
    </row>
    <row r="908" spans="2:15" x14ac:dyDescent="0.15">
      <c r="B908" s="47"/>
      <c r="C908" s="47"/>
      <c r="D908" s="47"/>
      <c r="E908" s="47"/>
      <c r="F908" s="47"/>
      <c r="G908" s="47"/>
      <c r="H908" s="47"/>
      <c r="I908" s="47"/>
      <c r="J908" s="47"/>
      <c r="K908" s="121"/>
      <c r="L908" s="121"/>
      <c r="M908" s="122"/>
      <c r="N908" s="47"/>
      <c r="O908" s="47"/>
    </row>
    <row r="909" spans="2:15" x14ac:dyDescent="0.15">
      <c r="B909" s="47"/>
      <c r="C909" s="47"/>
      <c r="D909" s="47"/>
      <c r="E909" s="47"/>
      <c r="F909" s="47"/>
      <c r="G909" s="47"/>
      <c r="H909" s="47"/>
      <c r="I909" s="47"/>
      <c r="J909" s="47"/>
      <c r="K909" s="121"/>
      <c r="L909" s="121"/>
      <c r="M909" s="122"/>
      <c r="N909" s="47"/>
      <c r="O909" s="47"/>
    </row>
    <row r="910" spans="2:15" x14ac:dyDescent="0.15">
      <c r="B910" s="47"/>
      <c r="C910" s="47"/>
      <c r="D910" s="47"/>
      <c r="E910" s="47"/>
      <c r="F910" s="47"/>
      <c r="G910" s="47"/>
      <c r="H910" s="47"/>
      <c r="I910" s="47"/>
      <c r="J910" s="47"/>
      <c r="K910" s="121"/>
      <c r="L910" s="121"/>
      <c r="M910" s="122"/>
      <c r="N910" s="47"/>
      <c r="O910" s="47"/>
    </row>
    <row r="911" spans="2:15" x14ac:dyDescent="0.15">
      <c r="B911" s="47"/>
      <c r="C911" s="47"/>
      <c r="D911" s="47"/>
      <c r="E911" s="47"/>
      <c r="F911" s="47"/>
      <c r="G911" s="47"/>
      <c r="H911" s="47"/>
      <c r="I911" s="47"/>
      <c r="J911" s="47"/>
      <c r="K911" s="121"/>
      <c r="L911" s="121"/>
      <c r="M911" s="122"/>
      <c r="N911" s="47"/>
      <c r="O911" s="47"/>
    </row>
    <row r="912" spans="2:15" x14ac:dyDescent="0.15">
      <c r="B912" s="47"/>
      <c r="C912" s="47"/>
      <c r="D912" s="47"/>
      <c r="E912" s="47"/>
      <c r="F912" s="47"/>
      <c r="G912" s="47"/>
      <c r="H912" s="47"/>
      <c r="I912" s="47"/>
      <c r="J912" s="47"/>
      <c r="K912" s="121"/>
      <c r="L912" s="121"/>
      <c r="M912" s="122"/>
      <c r="N912" s="47"/>
      <c r="O912" s="47"/>
    </row>
    <row r="913" spans="2:15" x14ac:dyDescent="0.15">
      <c r="B913" s="47"/>
      <c r="C913" s="47"/>
      <c r="D913" s="47"/>
      <c r="E913" s="47"/>
      <c r="F913" s="47"/>
      <c r="G913" s="47"/>
      <c r="H913" s="47"/>
      <c r="I913" s="47"/>
      <c r="J913" s="47"/>
      <c r="K913" s="121"/>
      <c r="L913" s="121"/>
      <c r="M913" s="122"/>
      <c r="N913" s="47"/>
      <c r="O913" s="47"/>
    </row>
    <row r="914" spans="2:15" x14ac:dyDescent="0.15">
      <c r="B914" s="47"/>
      <c r="C914" s="47"/>
      <c r="D914" s="47"/>
      <c r="E914" s="47"/>
      <c r="F914" s="47"/>
      <c r="G914" s="47"/>
      <c r="H914" s="47"/>
      <c r="I914" s="47"/>
      <c r="J914" s="47"/>
      <c r="K914" s="121"/>
      <c r="L914" s="121"/>
      <c r="M914" s="122"/>
      <c r="N914" s="47"/>
      <c r="O914" s="47"/>
    </row>
    <row r="915" spans="2:15" x14ac:dyDescent="0.15">
      <c r="B915" s="47"/>
      <c r="C915" s="47"/>
      <c r="D915" s="47"/>
      <c r="E915" s="47"/>
      <c r="F915" s="47"/>
      <c r="G915" s="47"/>
      <c r="H915" s="47"/>
      <c r="I915" s="47"/>
      <c r="J915" s="47"/>
      <c r="K915" s="121"/>
      <c r="L915" s="121"/>
      <c r="M915" s="122"/>
      <c r="N915" s="47"/>
      <c r="O915" s="47"/>
    </row>
    <row r="916" spans="2:15" x14ac:dyDescent="0.15">
      <c r="B916" s="47"/>
      <c r="C916" s="47"/>
      <c r="D916" s="47"/>
      <c r="E916" s="47"/>
      <c r="F916" s="47"/>
      <c r="G916" s="47"/>
      <c r="H916" s="47"/>
      <c r="I916" s="47"/>
      <c r="J916" s="47"/>
      <c r="K916" s="121"/>
      <c r="L916" s="121"/>
      <c r="M916" s="122"/>
      <c r="N916" s="47"/>
      <c r="O916" s="47"/>
    </row>
    <row r="917" spans="2:15" x14ac:dyDescent="0.15">
      <c r="B917" s="47"/>
      <c r="C917" s="47"/>
      <c r="D917" s="47"/>
      <c r="E917" s="47"/>
      <c r="F917" s="47"/>
      <c r="G917" s="47"/>
      <c r="H917" s="47"/>
      <c r="I917" s="47"/>
      <c r="J917" s="47"/>
      <c r="K917" s="121"/>
      <c r="L917" s="121"/>
      <c r="M917" s="122"/>
      <c r="N917" s="47"/>
      <c r="O917" s="47"/>
    </row>
    <row r="918" spans="2:15" x14ac:dyDescent="0.15">
      <c r="B918" s="47"/>
      <c r="C918" s="47"/>
      <c r="D918" s="47"/>
      <c r="E918" s="47"/>
      <c r="F918" s="47"/>
      <c r="G918" s="47"/>
      <c r="H918" s="47"/>
      <c r="I918" s="47"/>
      <c r="J918" s="47"/>
      <c r="K918" s="121"/>
      <c r="L918" s="121"/>
      <c r="M918" s="122"/>
      <c r="N918" s="47"/>
      <c r="O918" s="47"/>
    </row>
    <row r="919" spans="2:15" x14ac:dyDescent="0.15">
      <c r="B919" s="47"/>
      <c r="C919" s="47"/>
      <c r="D919" s="47"/>
      <c r="E919" s="47"/>
      <c r="F919" s="47"/>
      <c r="G919" s="47"/>
      <c r="H919" s="47"/>
      <c r="I919" s="47"/>
      <c r="J919" s="47"/>
      <c r="K919" s="121"/>
      <c r="L919" s="121"/>
      <c r="M919" s="122"/>
      <c r="N919" s="47"/>
      <c r="O919" s="47"/>
    </row>
    <row r="920" spans="2:15" x14ac:dyDescent="0.15">
      <c r="B920" s="47"/>
      <c r="C920" s="47"/>
      <c r="D920" s="47"/>
      <c r="E920" s="47"/>
      <c r="F920" s="47"/>
      <c r="G920" s="47"/>
      <c r="H920" s="47"/>
      <c r="I920" s="47"/>
      <c r="J920" s="47"/>
      <c r="K920" s="121"/>
      <c r="L920" s="121"/>
      <c r="M920" s="122"/>
      <c r="N920" s="47"/>
      <c r="O920" s="47"/>
    </row>
    <row r="921" spans="2:15" x14ac:dyDescent="0.15">
      <c r="B921" s="47"/>
      <c r="C921" s="47"/>
      <c r="D921" s="47"/>
      <c r="E921" s="47"/>
      <c r="F921" s="47"/>
      <c r="G921" s="47"/>
      <c r="H921" s="47"/>
      <c r="I921" s="47"/>
      <c r="J921" s="47"/>
      <c r="K921" s="121"/>
      <c r="L921" s="121"/>
      <c r="M921" s="122"/>
      <c r="N921" s="47"/>
      <c r="O921" s="47"/>
    </row>
    <row r="922" spans="2:15" x14ac:dyDescent="0.15">
      <c r="B922" s="47"/>
      <c r="C922" s="47"/>
      <c r="D922" s="47"/>
      <c r="E922" s="47"/>
      <c r="F922" s="47"/>
      <c r="G922" s="47"/>
      <c r="H922" s="47"/>
      <c r="I922" s="47"/>
      <c r="J922" s="47"/>
      <c r="K922" s="121"/>
      <c r="L922" s="121"/>
      <c r="M922" s="122"/>
      <c r="N922" s="47"/>
      <c r="O922" s="47"/>
    </row>
    <row r="923" spans="2:15" x14ac:dyDescent="0.15">
      <c r="B923" s="47"/>
      <c r="C923" s="47"/>
      <c r="D923" s="47"/>
      <c r="E923" s="47"/>
      <c r="F923" s="47"/>
      <c r="G923" s="47"/>
      <c r="H923" s="47"/>
      <c r="I923" s="47"/>
      <c r="J923" s="47"/>
      <c r="K923" s="121"/>
      <c r="L923" s="121"/>
      <c r="M923" s="122"/>
      <c r="N923" s="47"/>
      <c r="O923" s="47"/>
    </row>
    <row r="924" spans="2:15" x14ac:dyDescent="0.15">
      <c r="B924" s="47"/>
      <c r="C924" s="47"/>
      <c r="D924" s="47"/>
      <c r="E924" s="47"/>
      <c r="F924" s="47"/>
      <c r="G924" s="47"/>
      <c r="H924" s="47"/>
      <c r="I924" s="47"/>
      <c r="J924" s="47"/>
      <c r="K924" s="121"/>
      <c r="L924" s="121"/>
      <c r="M924" s="122"/>
      <c r="N924" s="47"/>
      <c r="O924" s="47"/>
    </row>
    <row r="925" spans="2:15" x14ac:dyDescent="0.15">
      <c r="B925" s="47"/>
      <c r="C925" s="47"/>
      <c r="D925" s="47"/>
      <c r="E925" s="47"/>
      <c r="F925" s="47"/>
      <c r="G925" s="47"/>
      <c r="H925" s="47"/>
      <c r="I925" s="47"/>
      <c r="J925" s="47"/>
      <c r="K925" s="121"/>
      <c r="L925" s="121"/>
      <c r="M925" s="122"/>
      <c r="N925" s="47"/>
      <c r="O925" s="47"/>
    </row>
    <row r="926" spans="2:15" x14ac:dyDescent="0.15">
      <c r="B926" s="47"/>
      <c r="C926" s="47"/>
      <c r="D926" s="47"/>
      <c r="E926" s="47"/>
      <c r="F926" s="47"/>
      <c r="G926" s="47"/>
      <c r="H926" s="47"/>
      <c r="I926" s="47"/>
      <c r="J926" s="47"/>
      <c r="K926" s="121"/>
      <c r="L926" s="121"/>
      <c r="M926" s="122"/>
      <c r="N926" s="47"/>
      <c r="O926" s="47"/>
    </row>
    <row r="927" spans="2:15" x14ac:dyDescent="0.15">
      <c r="B927" s="47"/>
      <c r="C927" s="47"/>
      <c r="D927" s="47"/>
      <c r="E927" s="47"/>
      <c r="F927" s="47"/>
      <c r="G927" s="47"/>
      <c r="H927" s="47"/>
      <c r="I927" s="47"/>
      <c r="J927" s="47"/>
      <c r="K927" s="121"/>
      <c r="L927" s="121"/>
      <c r="M927" s="122"/>
      <c r="N927" s="47"/>
      <c r="O927" s="47"/>
    </row>
    <row r="928" spans="2:15" x14ac:dyDescent="0.15">
      <c r="B928" s="47"/>
      <c r="C928" s="47"/>
      <c r="D928" s="47"/>
      <c r="E928" s="47"/>
      <c r="F928" s="47"/>
      <c r="G928" s="47"/>
      <c r="H928" s="47"/>
      <c r="I928" s="47"/>
      <c r="J928" s="47"/>
      <c r="K928" s="121"/>
      <c r="L928" s="121"/>
      <c r="M928" s="122"/>
      <c r="N928" s="47"/>
      <c r="O928" s="47"/>
    </row>
    <row r="929" spans="2:15" x14ac:dyDescent="0.15">
      <c r="B929" s="47"/>
      <c r="C929" s="47"/>
      <c r="D929" s="47"/>
      <c r="E929" s="47"/>
      <c r="F929" s="47"/>
      <c r="G929" s="47"/>
      <c r="H929" s="47"/>
      <c r="I929" s="47"/>
      <c r="J929" s="47"/>
      <c r="K929" s="121"/>
      <c r="L929" s="121"/>
      <c r="M929" s="122"/>
      <c r="N929" s="47"/>
      <c r="O929" s="47"/>
    </row>
    <row r="930" spans="2:15" x14ac:dyDescent="0.15">
      <c r="B930" s="47"/>
      <c r="C930" s="47"/>
      <c r="D930" s="47"/>
      <c r="E930" s="47"/>
      <c r="F930" s="47"/>
      <c r="G930" s="47"/>
      <c r="H930" s="47"/>
      <c r="I930" s="47"/>
      <c r="J930" s="47"/>
      <c r="K930" s="121"/>
      <c r="L930" s="121"/>
      <c r="M930" s="122"/>
      <c r="N930" s="47"/>
      <c r="O930" s="47"/>
    </row>
    <row r="931" spans="2:15" x14ac:dyDescent="0.15">
      <c r="B931" s="47"/>
      <c r="C931" s="47"/>
      <c r="D931" s="47"/>
      <c r="E931" s="47"/>
      <c r="F931" s="47"/>
      <c r="G931" s="47"/>
      <c r="H931" s="47"/>
      <c r="I931" s="47"/>
      <c r="J931" s="47"/>
      <c r="K931" s="121"/>
      <c r="L931" s="121"/>
      <c r="M931" s="122"/>
      <c r="N931" s="47"/>
      <c r="O931" s="47"/>
    </row>
    <row r="932" spans="2:15" x14ac:dyDescent="0.15">
      <c r="B932" s="47"/>
      <c r="C932" s="47"/>
      <c r="D932" s="47"/>
      <c r="E932" s="47"/>
      <c r="F932" s="47"/>
      <c r="G932" s="47"/>
      <c r="H932" s="47"/>
      <c r="I932" s="47"/>
      <c r="J932" s="47"/>
      <c r="K932" s="121"/>
      <c r="L932" s="121"/>
      <c r="M932" s="122"/>
      <c r="N932" s="47"/>
      <c r="O932" s="47"/>
    </row>
    <row r="933" spans="2:15" x14ac:dyDescent="0.15">
      <c r="B933" s="47"/>
      <c r="C933" s="47"/>
      <c r="D933" s="47"/>
      <c r="E933" s="47"/>
      <c r="F933" s="47"/>
      <c r="G933" s="47"/>
      <c r="H933" s="47"/>
      <c r="I933" s="47"/>
      <c r="J933" s="47"/>
      <c r="K933" s="121"/>
      <c r="L933" s="121"/>
      <c r="M933" s="122"/>
      <c r="N933" s="47"/>
      <c r="O933" s="47"/>
    </row>
    <row r="934" spans="2:15" x14ac:dyDescent="0.15">
      <c r="B934" s="47"/>
      <c r="C934" s="47"/>
      <c r="D934" s="47"/>
      <c r="E934" s="47"/>
      <c r="F934" s="47"/>
      <c r="G934" s="47"/>
      <c r="H934" s="47"/>
      <c r="I934" s="47"/>
      <c r="J934" s="47"/>
      <c r="K934" s="121"/>
      <c r="L934" s="121"/>
      <c r="M934" s="122"/>
      <c r="N934" s="47"/>
      <c r="O934" s="47"/>
    </row>
    <row r="935" spans="2:15" x14ac:dyDescent="0.15">
      <c r="B935" s="47"/>
      <c r="C935" s="47"/>
      <c r="D935" s="47"/>
      <c r="E935" s="47"/>
      <c r="F935" s="47"/>
      <c r="G935" s="47"/>
      <c r="H935" s="47"/>
      <c r="I935" s="47"/>
      <c r="J935" s="47"/>
      <c r="K935" s="121"/>
      <c r="L935" s="121"/>
      <c r="M935" s="122"/>
      <c r="N935" s="47"/>
      <c r="O935" s="47"/>
    </row>
    <row r="936" spans="2:15" x14ac:dyDescent="0.15">
      <c r="B936" s="47"/>
      <c r="C936" s="47"/>
      <c r="D936" s="47"/>
      <c r="E936" s="47"/>
      <c r="F936" s="47"/>
      <c r="G936" s="47"/>
      <c r="H936" s="47"/>
      <c r="I936" s="47"/>
      <c r="J936" s="47"/>
      <c r="K936" s="121"/>
      <c r="L936" s="121"/>
      <c r="M936" s="122"/>
      <c r="N936" s="47"/>
      <c r="O936" s="47"/>
    </row>
    <row r="937" spans="2:15" x14ac:dyDescent="0.15">
      <c r="B937" s="47"/>
      <c r="C937" s="47"/>
      <c r="D937" s="47"/>
      <c r="E937" s="47"/>
      <c r="F937" s="47"/>
      <c r="G937" s="47"/>
      <c r="H937" s="47"/>
      <c r="I937" s="47"/>
      <c r="J937" s="47"/>
      <c r="K937" s="121"/>
      <c r="L937" s="121"/>
      <c r="M937" s="122"/>
      <c r="N937" s="47"/>
      <c r="O937" s="47"/>
    </row>
    <row r="938" spans="2:15" x14ac:dyDescent="0.15">
      <c r="B938" s="47"/>
      <c r="C938" s="47"/>
      <c r="D938" s="47"/>
      <c r="E938" s="47"/>
      <c r="F938" s="47"/>
      <c r="G938" s="47"/>
      <c r="H938" s="47"/>
      <c r="I938" s="47"/>
      <c r="J938" s="47"/>
      <c r="K938" s="121"/>
      <c r="L938" s="121"/>
      <c r="M938" s="122"/>
      <c r="N938" s="47"/>
      <c r="O938" s="47"/>
    </row>
    <row r="939" spans="2:15" x14ac:dyDescent="0.15">
      <c r="B939" s="47"/>
      <c r="C939" s="47"/>
      <c r="D939" s="47"/>
      <c r="E939" s="47"/>
      <c r="F939" s="47"/>
      <c r="G939" s="47"/>
      <c r="H939" s="47"/>
      <c r="I939" s="47"/>
      <c r="J939" s="47"/>
      <c r="K939" s="121"/>
      <c r="L939" s="121"/>
      <c r="M939" s="122"/>
      <c r="N939" s="47"/>
      <c r="O939" s="47"/>
    </row>
    <row r="940" spans="2:15" x14ac:dyDescent="0.15">
      <c r="B940" s="47"/>
      <c r="C940" s="47"/>
      <c r="D940" s="47"/>
      <c r="E940" s="47"/>
      <c r="F940" s="47"/>
      <c r="G940" s="47"/>
      <c r="H940" s="47"/>
      <c r="I940" s="47"/>
      <c r="J940" s="47"/>
      <c r="K940" s="121"/>
      <c r="L940" s="121"/>
      <c r="M940" s="122"/>
      <c r="N940" s="47"/>
      <c r="O940" s="47"/>
    </row>
    <row r="941" spans="2:15" x14ac:dyDescent="0.15">
      <c r="B941" s="47"/>
      <c r="C941" s="47"/>
      <c r="D941" s="47"/>
      <c r="E941" s="47"/>
      <c r="F941" s="47"/>
      <c r="G941" s="47"/>
      <c r="H941" s="47"/>
      <c r="I941" s="47"/>
      <c r="J941" s="47"/>
      <c r="K941" s="121"/>
      <c r="L941" s="121"/>
      <c r="M941" s="122"/>
      <c r="N941" s="47"/>
      <c r="O941" s="47"/>
    </row>
    <row r="942" spans="2:15" x14ac:dyDescent="0.15">
      <c r="B942" s="47"/>
      <c r="C942" s="47"/>
      <c r="D942" s="47"/>
      <c r="E942" s="47"/>
      <c r="F942" s="47"/>
      <c r="G942" s="47"/>
      <c r="H942" s="47"/>
      <c r="I942" s="47"/>
      <c r="J942" s="47"/>
      <c r="K942" s="121"/>
      <c r="L942" s="121"/>
      <c r="M942" s="122"/>
      <c r="N942" s="47"/>
      <c r="O942" s="47"/>
    </row>
    <row r="943" spans="2:15" x14ac:dyDescent="0.15">
      <c r="B943" s="47"/>
      <c r="C943" s="47"/>
      <c r="D943" s="47"/>
      <c r="E943" s="47"/>
      <c r="F943" s="47"/>
      <c r="G943" s="47"/>
      <c r="H943" s="47"/>
      <c r="I943" s="47"/>
      <c r="J943" s="47"/>
      <c r="K943" s="121"/>
      <c r="L943" s="121"/>
      <c r="M943" s="122"/>
      <c r="N943" s="47"/>
      <c r="O943" s="47"/>
    </row>
    <row r="944" spans="2:15" x14ac:dyDescent="0.15">
      <c r="B944" s="47"/>
      <c r="C944" s="47"/>
      <c r="D944" s="47"/>
      <c r="E944" s="47"/>
      <c r="F944" s="47"/>
      <c r="G944" s="47"/>
      <c r="H944" s="47"/>
      <c r="I944" s="47"/>
      <c r="J944" s="47"/>
      <c r="K944" s="121"/>
      <c r="L944" s="121"/>
      <c r="M944" s="122"/>
      <c r="N944" s="47"/>
      <c r="O944" s="47"/>
    </row>
    <row r="945" spans="2:15" x14ac:dyDescent="0.15">
      <c r="B945" s="47"/>
      <c r="C945" s="47"/>
      <c r="D945" s="47"/>
      <c r="E945" s="47"/>
      <c r="F945" s="47"/>
      <c r="G945" s="47"/>
      <c r="H945" s="47"/>
      <c r="I945" s="47"/>
      <c r="J945" s="47"/>
      <c r="K945" s="121"/>
      <c r="L945" s="121"/>
      <c r="M945" s="122"/>
      <c r="N945" s="47"/>
      <c r="O945" s="47"/>
    </row>
    <row r="946" spans="2:15" x14ac:dyDescent="0.15">
      <c r="B946" s="47"/>
      <c r="C946" s="47"/>
      <c r="D946" s="47"/>
      <c r="E946" s="47"/>
      <c r="F946" s="47"/>
      <c r="G946" s="47"/>
      <c r="H946" s="47"/>
      <c r="I946" s="47"/>
      <c r="J946" s="47"/>
      <c r="K946" s="121"/>
      <c r="L946" s="121"/>
      <c r="M946" s="122"/>
      <c r="N946" s="47"/>
      <c r="O946" s="47"/>
    </row>
    <row r="947" spans="2:15" x14ac:dyDescent="0.15">
      <c r="B947" s="47"/>
      <c r="C947" s="47"/>
      <c r="D947" s="47"/>
      <c r="E947" s="47"/>
      <c r="F947" s="47"/>
      <c r="G947" s="47"/>
      <c r="H947" s="47"/>
      <c r="I947" s="47"/>
      <c r="J947" s="47"/>
      <c r="K947" s="121"/>
      <c r="L947" s="121"/>
      <c r="M947" s="122"/>
      <c r="N947" s="47"/>
      <c r="O947" s="47"/>
    </row>
    <row r="948" spans="2:15" x14ac:dyDescent="0.15">
      <c r="B948" s="47"/>
      <c r="C948" s="47"/>
      <c r="D948" s="47"/>
      <c r="E948" s="47"/>
      <c r="F948" s="47"/>
      <c r="G948" s="47"/>
      <c r="H948" s="47"/>
      <c r="I948" s="47"/>
      <c r="J948" s="47"/>
      <c r="K948" s="121"/>
      <c r="L948" s="121"/>
      <c r="M948" s="122"/>
      <c r="N948" s="47"/>
      <c r="O948" s="47"/>
    </row>
    <row r="949" spans="2:15" x14ac:dyDescent="0.15">
      <c r="B949" s="47"/>
      <c r="C949" s="47"/>
      <c r="D949" s="47"/>
      <c r="E949" s="47"/>
      <c r="F949" s="47"/>
      <c r="G949" s="47"/>
      <c r="H949" s="47"/>
      <c r="I949" s="47"/>
      <c r="J949" s="47"/>
      <c r="K949" s="121"/>
      <c r="L949" s="121"/>
      <c r="M949" s="122"/>
      <c r="N949" s="47"/>
      <c r="O949" s="47"/>
    </row>
    <row r="950" spans="2:15" x14ac:dyDescent="0.15">
      <c r="B950" s="47"/>
      <c r="C950" s="47"/>
      <c r="D950" s="47"/>
      <c r="E950" s="47"/>
      <c r="F950" s="47"/>
      <c r="G950" s="47"/>
      <c r="H950" s="47"/>
      <c r="I950" s="47"/>
      <c r="J950" s="47"/>
      <c r="K950" s="121"/>
      <c r="L950" s="121"/>
      <c r="M950" s="122"/>
      <c r="N950" s="47"/>
      <c r="O950" s="47"/>
    </row>
    <row r="951" spans="2:15" x14ac:dyDescent="0.15">
      <c r="B951" s="47"/>
      <c r="C951" s="47"/>
      <c r="D951" s="47"/>
      <c r="E951" s="47"/>
      <c r="F951" s="47"/>
      <c r="G951" s="47"/>
      <c r="H951" s="47"/>
      <c r="I951" s="47"/>
      <c r="J951" s="47"/>
      <c r="K951" s="121"/>
      <c r="L951" s="121"/>
      <c r="M951" s="122"/>
      <c r="N951" s="47"/>
      <c r="O951" s="47"/>
    </row>
    <row r="952" spans="2:15" x14ac:dyDescent="0.15">
      <c r="B952" s="47"/>
      <c r="C952" s="47"/>
      <c r="D952" s="47"/>
      <c r="E952" s="47"/>
      <c r="F952" s="47"/>
      <c r="G952" s="47"/>
      <c r="H952" s="47"/>
      <c r="I952" s="47"/>
      <c r="J952" s="47"/>
      <c r="K952" s="121"/>
      <c r="L952" s="121"/>
      <c r="M952" s="122"/>
      <c r="N952" s="47"/>
      <c r="O952" s="47"/>
    </row>
    <row r="953" spans="2:15" x14ac:dyDescent="0.15">
      <c r="B953" s="47"/>
      <c r="C953" s="47"/>
      <c r="D953" s="47"/>
      <c r="E953" s="47"/>
      <c r="F953" s="47"/>
      <c r="G953" s="47"/>
      <c r="H953" s="47"/>
      <c r="I953" s="47"/>
      <c r="J953" s="47"/>
      <c r="K953" s="121"/>
      <c r="L953" s="121"/>
      <c r="M953" s="122"/>
      <c r="N953" s="47"/>
      <c r="O953" s="47"/>
    </row>
    <row r="954" spans="2:15" x14ac:dyDescent="0.15">
      <c r="B954" s="47"/>
      <c r="C954" s="47"/>
      <c r="D954" s="47"/>
      <c r="E954" s="47"/>
      <c r="F954" s="47"/>
      <c r="G954" s="47"/>
      <c r="H954" s="47"/>
      <c r="I954" s="47"/>
      <c r="J954" s="47"/>
      <c r="K954" s="121"/>
      <c r="L954" s="121"/>
      <c r="M954" s="122"/>
      <c r="N954" s="47"/>
      <c r="O954" s="47"/>
    </row>
    <row r="955" spans="2:15" x14ac:dyDescent="0.15">
      <c r="B955" s="47"/>
      <c r="C955" s="47"/>
      <c r="D955" s="47"/>
      <c r="E955" s="47"/>
      <c r="F955" s="47"/>
      <c r="G955" s="47"/>
      <c r="H955" s="47"/>
      <c r="I955" s="47"/>
      <c r="J955" s="47"/>
      <c r="K955" s="121"/>
      <c r="L955" s="121"/>
      <c r="M955" s="122"/>
      <c r="N955" s="47"/>
      <c r="O955" s="47"/>
    </row>
    <row r="956" spans="2:15" x14ac:dyDescent="0.15">
      <c r="B956" s="47"/>
      <c r="C956" s="47"/>
      <c r="D956" s="47"/>
      <c r="E956" s="47"/>
      <c r="F956" s="47"/>
      <c r="G956" s="47"/>
      <c r="H956" s="47"/>
      <c r="I956" s="47"/>
      <c r="J956" s="47"/>
      <c r="K956" s="121"/>
      <c r="L956" s="121"/>
      <c r="M956" s="122"/>
      <c r="N956" s="47"/>
      <c r="O956" s="47"/>
    </row>
    <row r="957" spans="2:15" x14ac:dyDescent="0.15">
      <c r="B957" s="47"/>
      <c r="C957" s="47"/>
      <c r="D957" s="47"/>
      <c r="E957" s="47"/>
      <c r="F957" s="47"/>
      <c r="G957" s="47"/>
      <c r="H957" s="47"/>
      <c r="I957" s="47"/>
      <c r="J957" s="47"/>
      <c r="K957" s="121"/>
      <c r="L957" s="121"/>
      <c r="M957" s="122"/>
      <c r="N957" s="47"/>
      <c r="O957" s="47"/>
    </row>
    <row r="958" spans="2:15" x14ac:dyDescent="0.15">
      <c r="B958" s="47"/>
      <c r="C958" s="47"/>
      <c r="D958" s="47"/>
      <c r="E958" s="47"/>
      <c r="F958" s="47"/>
      <c r="G958" s="47"/>
      <c r="H958" s="47"/>
      <c r="I958" s="47"/>
      <c r="J958" s="47"/>
      <c r="K958" s="121"/>
      <c r="L958" s="121"/>
      <c r="M958" s="122"/>
      <c r="N958" s="47"/>
      <c r="O958" s="47"/>
    </row>
    <row r="959" spans="2:15" x14ac:dyDescent="0.15">
      <c r="B959" s="47"/>
      <c r="C959" s="47"/>
      <c r="D959" s="47"/>
      <c r="E959" s="47"/>
      <c r="F959" s="47"/>
      <c r="G959" s="47"/>
      <c r="H959" s="47"/>
      <c r="I959" s="47"/>
      <c r="J959" s="47"/>
      <c r="K959" s="121"/>
      <c r="L959" s="121"/>
      <c r="M959" s="122"/>
      <c r="N959" s="47"/>
      <c r="O959" s="47"/>
    </row>
    <row r="960" spans="2:15" x14ac:dyDescent="0.15">
      <c r="B960" s="47"/>
      <c r="C960" s="47"/>
      <c r="D960" s="47"/>
      <c r="E960" s="47"/>
      <c r="F960" s="47"/>
      <c r="G960" s="47"/>
      <c r="H960" s="47"/>
      <c r="I960" s="47"/>
      <c r="J960" s="47"/>
      <c r="K960" s="121"/>
      <c r="L960" s="121"/>
      <c r="M960" s="122"/>
      <c r="N960" s="47"/>
      <c r="O960" s="47"/>
    </row>
    <row r="961" spans="2:15" x14ac:dyDescent="0.15">
      <c r="B961" s="47"/>
      <c r="C961" s="47"/>
      <c r="D961" s="47"/>
      <c r="E961" s="47"/>
      <c r="F961" s="47"/>
      <c r="G961" s="47"/>
      <c r="H961" s="47"/>
      <c r="I961" s="47"/>
      <c r="J961" s="47"/>
      <c r="K961" s="121"/>
      <c r="L961" s="121"/>
      <c r="M961" s="122"/>
      <c r="N961" s="47"/>
      <c r="O961" s="47"/>
    </row>
    <row r="962" spans="2:15" x14ac:dyDescent="0.15">
      <c r="B962" s="47"/>
      <c r="C962" s="47"/>
      <c r="D962" s="47"/>
      <c r="E962" s="47"/>
      <c r="F962" s="47"/>
      <c r="G962" s="47"/>
      <c r="H962" s="47"/>
      <c r="I962" s="47"/>
      <c r="J962" s="47"/>
      <c r="K962" s="121"/>
      <c r="L962" s="121"/>
      <c r="M962" s="122"/>
      <c r="N962" s="47"/>
      <c r="O962" s="47"/>
    </row>
    <row r="963" spans="2:15" x14ac:dyDescent="0.15">
      <c r="B963" s="47"/>
      <c r="C963" s="47"/>
      <c r="D963" s="47"/>
      <c r="E963" s="47"/>
      <c r="F963" s="47"/>
      <c r="G963" s="47"/>
      <c r="H963" s="47"/>
      <c r="I963" s="47"/>
      <c r="J963" s="47"/>
      <c r="K963" s="121"/>
      <c r="L963" s="121"/>
      <c r="M963" s="122"/>
      <c r="N963" s="47"/>
      <c r="O963" s="47"/>
    </row>
    <row r="964" spans="2:15" x14ac:dyDescent="0.15">
      <c r="B964" s="47"/>
      <c r="C964" s="47"/>
      <c r="D964" s="47"/>
      <c r="E964" s="47"/>
      <c r="F964" s="47"/>
      <c r="G964" s="47"/>
      <c r="H964" s="47"/>
      <c r="I964" s="47"/>
      <c r="J964" s="47"/>
      <c r="K964" s="121"/>
      <c r="L964" s="121"/>
      <c r="M964" s="122"/>
      <c r="N964" s="47"/>
      <c r="O964" s="47"/>
    </row>
    <row r="965" spans="2:15" x14ac:dyDescent="0.15">
      <c r="B965" s="47"/>
      <c r="C965" s="47"/>
      <c r="D965" s="47"/>
      <c r="E965" s="47"/>
      <c r="F965" s="47"/>
      <c r="G965" s="47"/>
      <c r="H965" s="47"/>
      <c r="I965" s="47"/>
      <c r="J965" s="47"/>
      <c r="K965" s="121"/>
      <c r="L965" s="121"/>
      <c r="M965" s="122"/>
      <c r="N965" s="47"/>
      <c r="O965" s="47"/>
    </row>
    <row r="966" spans="2:15" x14ac:dyDescent="0.15">
      <c r="B966" s="47"/>
      <c r="C966" s="47"/>
      <c r="D966" s="47"/>
      <c r="E966" s="47"/>
      <c r="F966" s="47"/>
      <c r="G966" s="47"/>
      <c r="H966" s="47"/>
      <c r="I966" s="47"/>
      <c r="J966" s="47"/>
      <c r="K966" s="121"/>
      <c r="L966" s="121"/>
      <c r="M966" s="122"/>
      <c r="N966" s="47"/>
      <c r="O966" s="47"/>
    </row>
    <row r="967" spans="2:15" x14ac:dyDescent="0.15">
      <c r="B967" s="47"/>
      <c r="C967" s="47"/>
      <c r="D967" s="47"/>
      <c r="E967" s="47"/>
      <c r="F967" s="47"/>
      <c r="G967" s="47"/>
      <c r="H967" s="47"/>
      <c r="I967" s="47"/>
      <c r="J967" s="47"/>
      <c r="K967" s="121"/>
      <c r="L967" s="121"/>
      <c r="M967" s="122"/>
      <c r="N967" s="47"/>
      <c r="O967" s="47"/>
    </row>
    <row r="968" spans="2:15" x14ac:dyDescent="0.15">
      <c r="B968" s="47"/>
      <c r="C968" s="47"/>
      <c r="D968" s="47"/>
      <c r="E968" s="47"/>
      <c r="F968" s="47"/>
      <c r="G968" s="47"/>
      <c r="H968" s="47"/>
      <c r="I968" s="47"/>
      <c r="J968" s="47"/>
      <c r="K968" s="121"/>
      <c r="L968" s="121"/>
      <c r="M968" s="122"/>
      <c r="N968" s="47"/>
      <c r="O968" s="47"/>
    </row>
    <row r="969" spans="2:15" x14ac:dyDescent="0.15">
      <c r="B969" s="47"/>
      <c r="C969" s="47"/>
      <c r="D969" s="47"/>
      <c r="E969" s="47"/>
      <c r="F969" s="47"/>
      <c r="G969" s="47"/>
      <c r="H969" s="47"/>
      <c r="I969" s="47"/>
      <c r="J969" s="47"/>
      <c r="K969" s="121"/>
      <c r="L969" s="121"/>
      <c r="M969" s="122"/>
      <c r="N969" s="47"/>
      <c r="O969" s="47"/>
    </row>
    <row r="970" spans="2:15" x14ac:dyDescent="0.15">
      <c r="B970" s="47"/>
      <c r="C970" s="47"/>
      <c r="D970" s="47"/>
      <c r="E970" s="47"/>
      <c r="F970" s="47"/>
      <c r="G970" s="47"/>
      <c r="H970" s="47"/>
      <c r="I970" s="47"/>
      <c r="J970" s="47"/>
      <c r="K970" s="121"/>
      <c r="L970" s="121"/>
      <c r="M970" s="122"/>
      <c r="N970" s="47"/>
      <c r="O970" s="47"/>
    </row>
    <row r="971" spans="2:15" x14ac:dyDescent="0.15">
      <c r="B971" s="47"/>
      <c r="C971" s="47"/>
      <c r="D971" s="47"/>
      <c r="E971" s="47"/>
      <c r="F971" s="47"/>
      <c r="G971" s="47"/>
      <c r="H971" s="47"/>
      <c r="I971" s="47"/>
      <c r="J971" s="47"/>
      <c r="K971" s="121"/>
      <c r="L971" s="121"/>
      <c r="M971" s="122"/>
      <c r="N971" s="47"/>
      <c r="O971" s="47"/>
    </row>
    <row r="972" spans="2:15" x14ac:dyDescent="0.15">
      <c r="B972" s="47"/>
      <c r="C972" s="47"/>
      <c r="D972" s="47"/>
      <c r="E972" s="47"/>
      <c r="F972" s="47"/>
      <c r="G972" s="47"/>
      <c r="H972" s="47"/>
      <c r="I972" s="47"/>
      <c r="J972" s="47"/>
      <c r="K972" s="121"/>
      <c r="L972" s="121"/>
      <c r="M972" s="122"/>
      <c r="N972" s="47"/>
      <c r="O972" s="47"/>
    </row>
    <row r="973" spans="2:15" x14ac:dyDescent="0.15">
      <c r="B973" s="47"/>
      <c r="C973" s="47"/>
      <c r="D973" s="47"/>
      <c r="E973" s="47"/>
      <c r="F973" s="47"/>
      <c r="G973" s="47"/>
      <c r="H973" s="47"/>
      <c r="I973" s="47"/>
      <c r="J973" s="47"/>
      <c r="K973" s="121"/>
      <c r="L973" s="121"/>
      <c r="M973" s="122"/>
      <c r="N973" s="47"/>
      <c r="O973" s="47"/>
    </row>
    <row r="974" spans="2:15" x14ac:dyDescent="0.15">
      <c r="B974" s="47"/>
      <c r="C974" s="47"/>
      <c r="D974" s="47"/>
      <c r="E974" s="47"/>
      <c r="F974" s="47"/>
      <c r="G974" s="47"/>
      <c r="H974" s="47"/>
      <c r="I974" s="47"/>
      <c r="J974" s="47"/>
      <c r="K974" s="121"/>
      <c r="L974" s="121"/>
      <c r="M974" s="122"/>
      <c r="N974" s="47"/>
      <c r="O974" s="47"/>
    </row>
    <row r="975" spans="2:15" x14ac:dyDescent="0.15">
      <c r="B975" s="47"/>
      <c r="C975" s="47"/>
      <c r="D975" s="47"/>
      <c r="E975" s="47"/>
      <c r="F975" s="47"/>
      <c r="G975" s="47"/>
      <c r="H975" s="47"/>
      <c r="I975" s="47"/>
      <c r="J975" s="47"/>
      <c r="K975" s="121"/>
      <c r="L975" s="121"/>
      <c r="M975" s="122"/>
      <c r="N975" s="47"/>
      <c r="O975" s="47"/>
    </row>
    <row r="976" spans="2:15" x14ac:dyDescent="0.15">
      <c r="B976" s="47"/>
      <c r="C976" s="47"/>
      <c r="D976" s="47"/>
      <c r="E976" s="47"/>
      <c r="F976" s="47"/>
      <c r="G976" s="47"/>
      <c r="H976" s="47"/>
      <c r="I976" s="47"/>
      <c r="J976" s="47"/>
      <c r="K976" s="121"/>
      <c r="L976" s="121"/>
      <c r="M976" s="122"/>
      <c r="N976" s="47"/>
      <c r="O976" s="47"/>
    </row>
    <row r="977" spans="2:15" x14ac:dyDescent="0.15">
      <c r="B977" s="47"/>
      <c r="C977" s="47"/>
      <c r="D977" s="47"/>
      <c r="E977" s="47"/>
      <c r="F977" s="47"/>
      <c r="G977" s="47"/>
      <c r="H977" s="47"/>
      <c r="I977" s="120"/>
      <c r="J977" s="47"/>
      <c r="K977" s="121"/>
      <c r="L977" s="121"/>
      <c r="M977" s="122"/>
      <c r="N977" s="47"/>
      <c r="O977" s="47"/>
    </row>
    <row r="978" spans="2:15" x14ac:dyDescent="0.15">
      <c r="B978" s="40"/>
      <c r="C978" s="40"/>
      <c r="D978" s="40"/>
      <c r="E978" s="40"/>
      <c r="F978" s="40"/>
      <c r="G978" s="40"/>
      <c r="H978" s="40"/>
      <c r="I978" s="40"/>
      <c r="J978" s="40"/>
      <c r="K978" s="118"/>
      <c r="L978" s="118"/>
      <c r="M978" s="119"/>
      <c r="N978" s="40"/>
      <c r="O978" s="40"/>
    </row>
    <row r="979" spans="2:15" x14ac:dyDescent="0.15">
      <c r="B979" s="47"/>
      <c r="C979" s="47"/>
      <c r="D979" s="47"/>
      <c r="E979" s="47"/>
      <c r="F979" s="47"/>
      <c r="G979" s="47"/>
      <c r="H979" s="47"/>
      <c r="I979" s="47"/>
      <c r="J979" s="47"/>
      <c r="K979" s="121"/>
      <c r="L979" s="121"/>
      <c r="M979" s="122"/>
      <c r="N979" s="47"/>
      <c r="O979" s="47"/>
    </row>
    <row r="980" spans="2:15" x14ac:dyDescent="0.15">
      <c r="B980" s="47"/>
      <c r="C980" s="47"/>
      <c r="D980" s="47"/>
      <c r="E980" s="47"/>
      <c r="F980" s="47"/>
      <c r="G980" s="47"/>
      <c r="H980" s="47"/>
      <c r="I980" s="47"/>
      <c r="J980" s="47"/>
      <c r="K980" s="121"/>
      <c r="L980" s="121"/>
      <c r="M980" s="122"/>
      <c r="N980" s="47"/>
      <c r="O980" s="47"/>
    </row>
    <row r="981" spans="2:15" x14ac:dyDescent="0.15">
      <c r="B981" s="47"/>
      <c r="C981" s="47"/>
      <c r="D981" s="47"/>
      <c r="E981" s="47"/>
      <c r="F981" s="47"/>
      <c r="G981" s="47"/>
      <c r="H981" s="47"/>
      <c r="I981" s="47"/>
      <c r="J981" s="47"/>
      <c r="K981" s="121"/>
      <c r="L981" s="121"/>
      <c r="M981" s="122"/>
      <c r="N981" s="47"/>
      <c r="O981" s="47"/>
    </row>
    <row r="982" spans="2:15" x14ac:dyDescent="0.15">
      <c r="B982" s="47"/>
      <c r="C982" s="47"/>
      <c r="D982" s="47"/>
      <c r="E982" s="47"/>
      <c r="F982" s="47"/>
      <c r="G982" s="47"/>
      <c r="H982" s="47"/>
      <c r="I982" s="47"/>
      <c r="J982" s="47"/>
      <c r="K982" s="121"/>
      <c r="L982" s="121"/>
      <c r="M982" s="122"/>
      <c r="N982" s="47"/>
      <c r="O982" s="47"/>
    </row>
    <row r="983" spans="2:15" x14ac:dyDescent="0.15">
      <c r="B983" s="47"/>
      <c r="C983" s="47"/>
      <c r="D983" s="47"/>
      <c r="E983" s="47"/>
      <c r="F983" s="47"/>
      <c r="G983" s="47"/>
      <c r="H983" s="47"/>
      <c r="I983" s="47"/>
      <c r="J983" s="47"/>
      <c r="K983" s="121"/>
      <c r="L983" s="121"/>
      <c r="M983" s="122"/>
      <c r="N983" s="47"/>
      <c r="O983" s="47"/>
    </row>
    <row r="984" spans="2:15" x14ac:dyDescent="0.15">
      <c r="B984" s="47"/>
      <c r="C984" s="47"/>
      <c r="D984" s="47"/>
      <c r="E984" s="47"/>
      <c r="F984" s="47"/>
      <c r="G984" s="47"/>
      <c r="H984" s="47"/>
      <c r="I984" s="47"/>
      <c r="J984" s="47"/>
      <c r="K984" s="121"/>
      <c r="L984" s="121"/>
      <c r="M984" s="122"/>
      <c r="N984" s="47"/>
      <c r="O984" s="47"/>
    </row>
    <row r="985" spans="2:15" x14ac:dyDescent="0.15">
      <c r="B985" s="47"/>
      <c r="C985" s="47"/>
      <c r="D985" s="47"/>
      <c r="E985" s="47"/>
      <c r="F985" s="47"/>
      <c r="G985" s="47"/>
      <c r="H985" s="47"/>
      <c r="I985" s="120"/>
      <c r="J985" s="47"/>
      <c r="K985" s="121"/>
      <c r="L985" s="121"/>
      <c r="M985" s="122"/>
      <c r="N985" s="47"/>
      <c r="O985" s="47"/>
    </row>
    <row r="986" spans="2:15" x14ac:dyDescent="0.15">
      <c r="B986" s="40"/>
      <c r="C986" s="40"/>
      <c r="D986" s="40"/>
      <c r="E986" s="40"/>
      <c r="F986" s="40"/>
      <c r="G986" s="40"/>
      <c r="H986" s="40"/>
      <c r="I986" s="40"/>
      <c r="J986" s="40"/>
      <c r="K986" s="118"/>
      <c r="L986" s="118"/>
      <c r="M986" s="119"/>
      <c r="N986" s="40"/>
      <c r="O986" s="40"/>
    </row>
    <row r="987" spans="2:15" x14ac:dyDescent="0.15">
      <c r="B987" s="47"/>
      <c r="C987" s="47"/>
      <c r="D987" s="47"/>
      <c r="E987" s="47"/>
      <c r="F987" s="47"/>
      <c r="G987" s="47"/>
      <c r="H987" s="47"/>
      <c r="I987" s="47"/>
      <c r="J987" s="47"/>
      <c r="K987" s="121"/>
      <c r="L987" s="121"/>
      <c r="M987" s="122"/>
      <c r="N987" s="47"/>
      <c r="O987" s="47"/>
    </row>
    <row r="988" spans="2:15" x14ac:dyDescent="0.15">
      <c r="B988" s="47"/>
      <c r="C988" s="47"/>
      <c r="D988" s="47"/>
      <c r="E988" s="47"/>
      <c r="F988" s="47"/>
      <c r="G988" s="47"/>
      <c r="H988" s="47"/>
      <c r="I988" s="47"/>
      <c r="J988" s="47"/>
      <c r="K988" s="121"/>
      <c r="L988" s="121"/>
      <c r="M988" s="122"/>
      <c r="N988" s="47"/>
      <c r="O988" s="47"/>
    </row>
    <row r="989" spans="2:15" x14ac:dyDescent="0.15">
      <c r="B989" s="47"/>
      <c r="C989" s="47"/>
      <c r="D989" s="47"/>
      <c r="E989" s="47"/>
      <c r="F989" s="47"/>
      <c r="G989" s="47"/>
      <c r="H989" s="47"/>
      <c r="I989" s="47"/>
      <c r="J989" s="47"/>
      <c r="K989" s="121"/>
      <c r="L989" s="121"/>
      <c r="M989" s="122"/>
      <c r="N989" s="47"/>
      <c r="O989" s="47"/>
    </row>
    <row r="990" spans="2:15" x14ac:dyDescent="0.15">
      <c r="B990" s="47"/>
      <c r="C990" s="47"/>
      <c r="D990" s="47"/>
      <c r="E990" s="47"/>
      <c r="F990" s="47"/>
      <c r="G990" s="47"/>
      <c r="H990" s="47"/>
      <c r="I990" s="47"/>
      <c r="J990" s="47"/>
      <c r="K990" s="121"/>
      <c r="L990" s="121"/>
      <c r="M990" s="122"/>
      <c r="N990" s="47"/>
      <c r="O990" s="47"/>
    </row>
    <row r="991" spans="2:15" x14ac:dyDescent="0.15">
      <c r="B991" s="47"/>
      <c r="C991" s="47"/>
      <c r="D991" s="47"/>
      <c r="E991" s="47"/>
      <c r="F991" s="47"/>
      <c r="G991" s="47"/>
      <c r="H991" s="47"/>
      <c r="I991" s="47"/>
      <c r="J991" s="47"/>
      <c r="K991" s="121"/>
      <c r="L991" s="121"/>
      <c r="M991" s="122"/>
      <c r="N991" s="47"/>
      <c r="O991" s="47"/>
    </row>
    <row r="992" spans="2:15" x14ac:dyDescent="0.15">
      <c r="B992" s="47"/>
      <c r="C992" s="47"/>
      <c r="D992" s="47"/>
      <c r="E992" s="47"/>
      <c r="F992" s="47"/>
      <c r="G992" s="47"/>
      <c r="H992" s="47"/>
      <c r="I992" s="47"/>
      <c r="J992" s="47"/>
      <c r="K992" s="121"/>
      <c r="L992" s="121"/>
      <c r="M992" s="122"/>
      <c r="N992" s="47"/>
      <c r="O992" s="47"/>
    </row>
    <row r="993" spans="2:15" x14ac:dyDescent="0.15">
      <c r="B993" s="47"/>
      <c r="C993" s="47"/>
      <c r="D993" s="47"/>
      <c r="E993" s="47"/>
      <c r="F993" s="47"/>
      <c r="G993" s="47"/>
      <c r="H993" s="47"/>
      <c r="I993" s="47"/>
      <c r="J993" s="47"/>
      <c r="K993" s="121"/>
      <c r="L993" s="121"/>
      <c r="M993" s="122"/>
      <c r="N993" s="47"/>
      <c r="O993" s="47"/>
    </row>
    <row r="994" spans="2:15" x14ac:dyDescent="0.15">
      <c r="B994" s="47"/>
      <c r="C994" s="47"/>
      <c r="D994" s="47"/>
      <c r="E994" s="47"/>
      <c r="F994" s="47"/>
      <c r="G994" s="47"/>
      <c r="H994" s="47"/>
      <c r="I994" s="47"/>
      <c r="J994" s="47"/>
      <c r="K994" s="121"/>
      <c r="L994" s="121"/>
      <c r="M994" s="122"/>
      <c r="N994" s="47"/>
      <c r="O994" s="47"/>
    </row>
    <row r="995" spans="2:15" x14ac:dyDescent="0.15">
      <c r="B995" s="47"/>
      <c r="C995" s="47"/>
      <c r="D995" s="47"/>
      <c r="E995" s="47"/>
      <c r="F995" s="47"/>
      <c r="G995" s="47"/>
      <c r="H995" s="47"/>
      <c r="I995" s="47"/>
      <c r="J995" s="47"/>
      <c r="K995" s="121"/>
      <c r="L995" s="121"/>
      <c r="M995" s="122"/>
      <c r="N995" s="47"/>
      <c r="O995" s="47"/>
    </row>
    <row r="996" spans="2:15" x14ac:dyDescent="0.15">
      <c r="B996" s="47"/>
      <c r="C996" s="47"/>
      <c r="D996" s="47"/>
      <c r="E996" s="47"/>
      <c r="F996" s="47"/>
      <c r="G996" s="47"/>
      <c r="H996" s="47"/>
      <c r="I996" s="47"/>
      <c r="J996" s="47"/>
      <c r="K996" s="121"/>
      <c r="L996" s="121"/>
      <c r="M996" s="122"/>
      <c r="N996" s="47"/>
      <c r="O996" s="47"/>
    </row>
    <row r="997" spans="2:15" x14ac:dyDescent="0.15">
      <c r="B997" s="47"/>
      <c r="C997" s="47"/>
      <c r="D997" s="47"/>
      <c r="E997" s="47"/>
      <c r="F997" s="47"/>
      <c r="G997" s="47"/>
      <c r="H997" s="47"/>
      <c r="I997" s="47"/>
      <c r="J997" s="47"/>
      <c r="K997" s="121"/>
      <c r="L997" s="121"/>
      <c r="M997" s="122"/>
      <c r="N997" s="47"/>
      <c r="O997" s="47"/>
    </row>
    <row r="998" spans="2:15" x14ac:dyDescent="0.15">
      <c r="B998" s="47"/>
      <c r="C998" s="47"/>
      <c r="D998" s="47"/>
      <c r="E998" s="47"/>
      <c r="F998" s="47"/>
      <c r="G998" s="47"/>
      <c r="H998" s="47"/>
      <c r="I998" s="47"/>
      <c r="J998" s="47"/>
      <c r="K998" s="121"/>
      <c r="L998" s="121"/>
      <c r="M998" s="122"/>
      <c r="N998" s="47"/>
      <c r="O998" s="47"/>
    </row>
    <row r="999" spans="2:15" x14ac:dyDescent="0.15">
      <c r="B999" s="47"/>
      <c r="C999" s="47"/>
      <c r="D999" s="47"/>
      <c r="E999" s="47"/>
      <c r="F999" s="47"/>
      <c r="G999" s="47"/>
      <c r="H999" s="47"/>
      <c r="I999" s="120"/>
      <c r="J999" s="47"/>
      <c r="K999" s="121"/>
      <c r="L999" s="121"/>
      <c r="M999" s="122"/>
      <c r="N999" s="47"/>
      <c r="O999" s="47"/>
    </row>
    <row r="1000" spans="2:15" x14ac:dyDescent="0.15">
      <c r="B1000" s="40"/>
      <c r="C1000" s="40"/>
      <c r="D1000" s="40"/>
      <c r="E1000" s="40"/>
      <c r="F1000" s="40"/>
      <c r="G1000" s="40"/>
      <c r="H1000" s="40"/>
      <c r="I1000" s="40"/>
      <c r="J1000" s="40"/>
      <c r="K1000" s="118"/>
      <c r="L1000" s="118"/>
      <c r="M1000" s="119"/>
      <c r="N1000" s="40"/>
      <c r="O1000" s="40"/>
    </row>
    <row r="1001" spans="2:15" x14ac:dyDescent="0.15">
      <c r="B1001" s="47"/>
      <c r="C1001" s="47"/>
      <c r="D1001" s="47"/>
      <c r="E1001" s="47"/>
      <c r="F1001" s="47"/>
      <c r="G1001" s="47"/>
      <c r="H1001" s="47"/>
      <c r="I1001" s="47"/>
      <c r="J1001" s="47"/>
      <c r="K1001" s="121"/>
      <c r="L1001" s="121"/>
      <c r="M1001" s="122"/>
      <c r="N1001" s="47"/>
      <c r="O1001" s="47"/>
    </row>
    <row r="1002" spans="2:15" x14ac:dyDescent="0.15">
      <c r="B1002" s="47"/>
      <c r="C1002" s="47"/>
      <c r="D1002" s="47"/>
      <c r="E1002" s="47"/>
      <c r="F1002" s="47"/>
      <c r="G1002" s="47"/>
      <c r="H1002" s="47"/>
      <c r="I1002" s="47"/>
      <c r="J1002" s="47"/>
      <c r="K1002" s="121"/>
      <c r="L1002" s="121"/>
      <c r="M1002" s="122"/>
      <c r="N1002" s="47"/>
      <c r="O1002" s="47"/>
    </row>
    <row r="1003" spans="2:15" x14ac:dyDescent="0.15">
      <c r="B1003" s="47"/>
      <c r="C1003" s="47"/>
      <c r="D1003" s="47"/>
      <c r="E1003" s="47"/>
      <c r="F1003" s="47"/>
      <c r="G1003" s="47"/>
      <c r="H1003" s="47"/>
      <c r="I1003" s="47"/>
      <c r="J1003" s="47"/>
      <c r="K1003" s="121"/>
      <c r="L1003" s="121"/>
      <c r="M1003" s="122"/>
      <c r="N1003" s="47"/>
      <c r="O1003" s="47"/>
    </row>
    <row r="1004" spans="2:15" x14ac:dyDescent="0.15">
      <c r="B1004" s="47"/>
      <c r="C1004" s="47"/>
      <c r="D1004" s="47"/>
      <c r="E1004" s="47"/>
      <c r="F1004" s="47"/>
      <c r="G1004" s="47"/>
      <c r="H1004" s="47"/>
      <c r="I1004" s="47"/>
      <c r="J1004" s="47"/>
      <c r="K1004" s="121"/>
      <c r="L1004" s="121"/>
      <c r="M1004" s="122"/>
      <c r="N1004" s="47"/>
      <c r="O1004" s="47"/>
    </row>
    <row r="1005" spans="2:15" x14ac:dyDescent="0.15">
      <c r="B1005" s="47"/>
      <c r="C1005" s="47"/>
      <c r="D1005" s="47"/>
      <c r="E1005" s="47"/>
      <c r="F1005" s="47"/>
      <c r="G1005" s="47"/>
      <c r="H1005" s="47"/>
      <c r="I1005" s="47"/>
      <c r="J1005" s="47"/>
      <c r="K1005" s="121"/>
      <c r="L1005" s="121"/>
      <c r="M1005" s="122"/>
      <c r="N1005" s="47"/>
      <c r="O1005" s="47"/>
    </row>
    <row r="1006" spans="2:15" x14ac:dyDescent="0.15">
      <c r="B1006" s="47"/>
      <c r="C1006" s="47"/>
      <c r="D1006" s="47"/>
      <c r="E1006" s="47"/>
      <c r="F1006" s="47"/>
      <c r="G1006" s="47"/>
      <c r="H1006" s="47"/>
      <c r="I1006" s="47"/>
      <c r="J1006" s="47"/>
      <c r="K1006" s="121"/>
      <c r="L1006" s="121"/>
      <c r="M1006" s="122"/>
      <c r="N1006" s="47"/>
      <c r="O1006" s="47"/>
    </row>
    <row r="1007" spans="2:15" x14ac:dyDescent="0.15">
      <c r="B1007" s="47"/>
      <c r="C1007" s="47"/>
      <c r="D1007" s="47"/>
      <c r="E1007" s="47"/>
      <c r="F1007" s="47"/>
      <c r="G1007" s="47"/>
      <c r="H1007" s="47"/>
      <c r="I1007" s="120"/>
      <c r="J1007" s="47"/>
      <c r="K1007" s="121"/>
      <c r="L1007" s="121"/>
      <c r="M1007" s="122"/>
      <c r="N1007" s="47"/>
      <c r="O1007" s="47"/>
    </row>
    <row r="1008" spans="2:15" x14ac:dyDescent="0.15">
      <c r="B1008" s="40"/>
      <c r="C1008" s="40"/>
      <c r="D1008" s="40"/>
      <c r="E1008" s="40"/>
      <c r="F1008" s="40"/>
      <c r="G1008" s="40"/>
      <c r="H1008" s="40"/>
      <c r="I1008" s="40"/>
      <c r="J1008" s="40"/>
      <c r="K1008" s="118"/>
      <c r="L1008" s="118"/>
      <c r="M1008" s="119"/>
      <c r="N1008" s="40"/>
      <c r="O1008" s="40"/>
    </row>
    <row r="1009" spans="2:15" x14ac:dyDescent="0.15">
      <c r="B1009" s="47"/>
      <c r="C1009" s="47"/>
      <c r="D1009" s="47"/>
      <c r="E1009" s="47"/>
      <c r="F1009" s="47"/>
      <c r="G1009" s="47"/>
      <c r="H1009" s="47"/>
      <c r="I1009" s="47"/>
      <c r="J1009" s="47"/>
      <c r="K1009" s="121"/>
      <c r="L1009" s="121"/>
      <c r="M1009" s="122"/>
      <c r="N1009" s="47"/>
      <c r="O1009" s="47"/>
    </row>
    <row r="1010" spans="2:15" x14ac:dyDescent="0.15">
      <c r="B1010" s="47"/>
      <c r="C1010" s="47"/>
      <c r="D1010" s="47"/>
      <c r="E1010" s="47"/>
      <c r="F1010" s="47"/>
      <c r="G1010" s="47"/>
      <c r="H1010" s="47"/>
      <c r="I1010" s="47"/>
      <c r="J1010" s="47"/>
      <c r="K1010" s="121"/>
      <c r="L1010" s="121"/>
      <c r="M1010" s="122"/>
      <c r="N1010" s="47"/>
      <c r="O1010" s="47"/>
    </row>
    <row r="1011" spans="2:15" x14ac:dyDescent="0.15">
      <c r="B1011" s="47"/>
      <c r="C1011" s="47"/>
      <c r="D1011" s="47"/>
      <c r="E1011" s="47"/>
      <c r="F1011" s="47"/>
      <c r="G1011" s="47"/>
      <c r="H1011" s="47"/>
      <c r="I1011" s="47"/>
      <c r="J1011" s="47"/>
      <c r="K1011" s="121"/>
      <c r="L1011" s="121"/>
      <c r="M1011" s="122"/>
      <c r="N1011" s="47"/>
      <c r="O1011" s="47"/>
    </row>
    <row r="1012" spans="2:15" x14ac:dyDescent="0.15">
      <c r="B1012" s="47"/>
      <c r="C1012" s="47"/>
      <c r="D1012" s="47"/>
      <c r="E1012" s="47"/>
      <c r="F1012" s="47"/>
      <c r="G1012" s="47"/>
      <c r="H1012" s="47"/>
      <c r="I1012" s="47"/>
      <c r="J1012" s="47"/>
      <c r="K1012" s="121"/>
      <c r="L1012" s="121"/>
      <c r="M1012" s="122"/>
      <c r="N1012" s="47"/>
      <c r="O1012" s="47"/>
    </row>
    <row r="1013" spans="2:15" x14ac:dyDescent="0.15">
      <c r="B1013" s="47"/>
      <c r="C1013" s="47"/>
      <c r="D1013" s="47"/>
      <c r="E1013" s="47"/>
      <c r="F1013" s="47"/>
      <c r="G1013" s="47"/>
      <c r="H1013" s="47"/>
      <c r="I1013" s="47"/>
      <c r="J1013" s="47"/>
      <c r="K1013" s="121"/>
      <c r="L1013" s="121"/>
      <c r="M1013" s="122"/>
      <c r="N1013" s="47"/>
      <c r="O1013" s="47"/>
    </row>
    <row r="1014" spans="2:15" x14ac:dyDescent="0.15">
      <c r="B1014" s="47"/>
      <c r="C1014" s="47"/>
      <c r="D1014" s="47"/>
      <c r="E1014" s="47"/>
      <c r="F1014" s="47"/>
      <c r="G1014" s="47"/>
      <c r="H1014" s="47"/>
      <c r="I1014" s="47"/>
      <c r="J1014" s="47"/>
      <c r="K1014" s="121"/>
      <c r="L1014" s="121"/>
      <c r="M1014" s="122"/>
      <c r="N1014" s="47"/>
      <c r="O1014" s="47"/>
    </row>
    <row r="1015" spans="2:15" x14ac:dyDescent="0.15">
      <c r="B1015" s="47"/>
      <c r="C1015" s="47"/>
      <c r="D1015" s="47"/>
      <c r="E1015" s="47"/>
      <c r="F1015" s="47"/>
      <c r="G1015" s="47"/>
      <c r="H1015" s="47"/>
      <c r="I1015" s="47"/>
      <c r="J1015" s="47"/>
      <c r="K1015" s="121"/>
      <c r="L1015" s="121"/>
      <c r="M1015" s="122"/>
      <c r="N1015" s="47"/>
      <c r="O1015" s="47"/>
    </row>
    <row r="1016" spans="2:15" x14ac:dyDescent="0.15">
      <c r="B1016" s="47"/>
      <c r="C1016" s="47"/>
      <c r="D1016" s="47"/>
      <c r="E1016" s="47"/>
      <c r="F1016" s="47"/>
      <c r="G1016" s="47"/>
      <c r="H1016" s="47"/>
      <c r="I1016" s="47"/>
      <c r="J1016" s="47"/>
      <c r="K1016" s="121"/>
      <c r="L1016" s="121"/>
      <c r="M1016" s="122"/>
      <c r="N1016" s="47"/>
      <c r="O1016" s="47"/>
    </row>
    <row r="1017" spans="2:15" x14ac:dyDescent="0.15">
      <c r="B1017" s="47"/>
      <c r="C1017" s="47"/>
      <c r="D1017" s="47"/>
      <c r="E1017" s="47"/>
      <c r="F1017" s="47"/>
      <c r="G1017" s="47"/>
      <c r="H1017" s="47"/>
      <c r="I1017" s="47"/>
      <c r="J1017" s="47"/>
      <c r="K1017" s="121"/>
      <c r="L1017" s="121"/>
      <c r="M1017" s="122"/>
      <c r="N1017" s="47"/>
      <c r="O1017" s="47"/>
    </row>
    <row r="1018" spans="2:15" x14ac:dyDescent="0.15">
      <c r="B1018" s="47"/>
      <c r="C1018" s="47"/>
      <c r="D1018" s="47"/>
      <c r="E1018" s="47"/>
      <c r="F1018" s="47"/>
      <c r="G1018" s="47"/>
      <c r="H1018" s="47"/>
      <c r="I1018" s="47"/>
      <c r="J1018" s="47"/>
      <c r="K1018" s="121"/>
      <c r="L1018" s="121"/>
      <c r="M1018" s="122"/>
      <c r="N1018" s="47"/>
      <c r="O1018" s="47"/>
    </row>
    <row r="1019" spans="2:15" x14ac:dyDescent="0.15">
      <c r="B1019" s="47"/>
      <c r="C1019" s="47"/>
      <c r="D1019" s="47"/>
      <c r="E1019" s="47"/>
      <c r="F1019" s="47"/>
      <c r="G1019" s="47"/>
      <c r="H1019" s="47"/>
      <c r="I1019" s="47"/>
      <c r="J1019" s="47"/>
      <c r="K1019" s="121"/>
      <c r="L1019" s="121"/>
      <c r="M1019" s="122"/>
      <c r="N1019" s="47"/>
      <c r="O1019" s="47"/>
    </row>
    <row r="1020" spans="2:15" x14ac:dyDescent="0.15">
      <c r="B1020" s="47"/>
      <c r="C1020" s="47"/>
      <c r="D1020" s="47"/>
      <c r="E1020" s="47"/>
      <c r="F1020" s="47"/>
      <c r="G1020" s="47"/>
      <c r="H1020" s="47"/>
      <c r="I1020" s="47"/>
      <c r="J1020" s="47"/>
      <c r="K1020" s="121"/>
      <c r="L1020" s="121"/>
      <c r="M1020" s="122"/>
      <c r="N1020" s="47"/>
      <c r="O1020" s="47"/>
    </row>
    <row r="1021" spans="2:15" x14ac:dyDescent="0.15">
      <c r="B1021" s="47"/>
      <c r="C1021" s="47"/>
      <c r="D1021" s="47"/>
      <c r="E1021" s="47"/>
      <c r="F1021" s="47"/>
      <c r="G1021" s="47"/>
      <c r="H1021" s="47"/>
      <c r="I1021" s="47"/>
      <c r="J1021" s="47"/>
      <c r="K1021" s="121"/>
      <c r="L1021" s="121"/>
      <c r="M1021" s="122"/>
      <c r="N1021" s="47"/>
      <c r="O1021" s="47"/>
    </row>
    <row r="1022" spans="2:15" x14ac:dyDescent="0.15">
      <c r="B1022" s="47"/>
      <c r="C1022" s="47"/>
      <c r="D1022" s="47"/>
      <c r="E1022" s="47"/>
      <c r="F1022" s="47"/>
      <c r="G1022" s="47"/>
      <c r="H1022" s="47"/>
      <c r="I1022" s="47"/>
      <c r="J1022" s="47"/>
      <c r="K1022" s="121"/>
      <c r="L1022" s="121"/>
      <c r="M1022" s="122"/>
      <c r="N1022" s="47"/>
      <c r="O1022" s="47"/>
    </row>
    <row r="1023" spans="2:15" x14ac:dyDescent="0.15">
      <c r="B1023" s="47"/>
      <c r="C1023" s="47"/>
      <c r="D1023" s="47"/>
      <c r="E1023" s="47"/>
      <c r="F1023" s="47"/>
      <c r="G1023" s="47"/>
      <c r="H1023" s="47"/>
      <c r="I1023" s="47"/>
      <c r="J1023" s="47"/>
      <c r="K1023" s="121"/>
      <c r="L1023" s="121"/>
      <c r="M1023" s="122"/>
      <c r="N1023" s="47"/>
      <c r="O1023" s="47"/>
    </row>
    <row r="1024" spans="2:15" x14ac:dyDescent="0.15">
      <c r="B1024" s="47"/>
      <c r="C1024" s="47"/>
      <c r="D1024" s="47"/>
      <c r="E1024" s="47"/>
      <c r="F1024" s="47"/>
      <c r="G1024" s="47"/>
      <c r="H1024" s="47"/>
      <c r="I1024" s="47"/>
      <c r="J1024" s="47"/>
      <c r="K1024" s="121"/>
      <c r="L1024" s="121"/>
      <c r="M1024" s="122"/>
      <c r="N1024" s="47"/>
      <c r="O1024" s="47"/>
    </row>
    <row r="1025" spans="2:15" x14ac:dyDescent="0.15">
      <c r="B1025" s="47"/>
      <c r="C1025" s="47"/>
      <c r="D1025" s="47"/>
      <c r="E1025" s="47"/>
      <c r="F1025" s="47"/>
      <c r="G1025" s="47"/>
      <c r="H1025" s="47"/>
      <c r="I1025" s="47"/>
      <c r="J1025" s="47"/>
      <c r="K1025" s="121"/>
      <c r="L1025" s="121"/>
      <c r="M1025" s="122"/>
      <c r="N1025" s="47"/>
      <c r="O1025" s="47"/>
    </row>
    <row r="1026" spans="2:15" x14ac:dyDescent="0.15">
      <c r="B1026" s="47"/>
      <c r="C1026" s="47"/>
      <c r="D1026" s="47"/>
      <c r="E1026" s="47"/>
      <c r="F1026" s="47"/>
      <c r="G1026" s="47"/>
      <c r="H1026" s="47"/>
      <c r="I1026" s="47"/>
      <c r="J1026" s="47"/>
      <c r="K1026" s="121"/>
      <c r="L1026" s="121"/>
      <c r="M1026" s="122"/>
      <c r="N1026" s="47"/>
      <c r="O1026" s="47"/>
    </row>
    <row r="1027" spans="2:15" x14ac:dyDescent="0.15">
      <c r="B1027" s="47"/>
      <c r="C1027" s="47"/>
      <c r="D1027" s="47"/>
      <c r="E1027" s="47"/>
      <c r="F1027" s="47"/>
      <c r="G1027" s="47"/>
      <c r="H1027" s="47"/>
      <c r="I1027" s="47"/>
      <c r="J1027" s="47"/>
      <c r="K1027" s="121"/>
      <c r="L1027" s="121"/>
      <c r="M1027" s="122"/>
      <c r="N1027" s="47"/>
      <c r="O1027" s="47"/>
    </row>
    <row r="1028" spans="2:15" x14ac:dyDescent="0.15">
      <c r="B1028" s="47"/>
      <c r="C1028" s="47"/>
      <c r="D1028" s="47"/>
      <c r="E1028" s="47"/>
      <c r="F1028" s="47"/>
      <c r="G1028" s="47"/>
      <c r="H1028" s="47"/>
      <c r="I1028" s="47"/>
      <c r="J1028" s="47"/>
      <c r="K1028" s="121"/>
      <c r="L1028" s="121"/>
      <c r="M1028" s="122"/>
      <c r="N1028" s="47"/>
      <c r="O1028" s="47"/>
    </row>
    <row r="1029" spans="2:15" x14ac:dyDescent="0.15">
      <c r="B1029" s="47"/>
      <c r="C1029" s="47"/>
      <c r="D1029" s="47"/>
      <c r="E1029" s="47"/>
      <c r="F1029" s="47"/>
      <c r="G1029" s="47"/>
      <c r="H1029" s="47"/>
      <c r="I1029" s="47"/>
      <c r="J1029" s="47"/>
      <c r="K1029" s="121"/>
      <c r="L1029" s="121"/>
      <c r="M1029" s="122"/>
      <c r="N1029" s="47"/>
      <c r="O1029" s="47"/>
    </row>
    <row r="1030" spans="2:15" x14ac:dyDescent="0.15">
      <c r="B1030" s="47"/>
      <c r="C1030" s="47"/>
      <c r="D1030" s="47"/>
      <c r="E1030" s="47"/>
      <c r="F1030" s="47"/>
      <c r="G1030" s="47"/>
      <c r="H1030" s="47"/>
      <c r="I1030" s="47"/>
      <c r="J1030" s="47"/>
      <c r="K1030" s="121"/>
      <c r="L1030" s="121"/>
      <c r="M1030" s="122"/>
      <c r="N1030" s="47"/>
      <c r="O1030" s="47"/>
    </row>
    <row r="1031" spans="2:15" x14ac:dyDescent="0.15">
      <c r="B1031" s="47"/>
      <c r="C1031" s="47"/>
      <c r="D1031" s="47"/>
      <c r="E1031" s="47"/>
      <c r="F1031" s="47"/>
      <c r="G1031" s="47"/>
      <c r="H1031" s="47"/>
      <c r="I1031" s="47"/>
      <c r="J1031" s="47"/>
      <c r="K1031" s="121"/>
      <c r="L1031" s="121"/>
      <c r="M1031" s="122"/>
      <c r="N1031" s="47"/>
      <c r="O1031" s="47"/>
    </row>
    <row r="1032" spans="2:15" x14ac:dyDescent="0.15">
      <c r="B1032" s="47"/>
      <c r="C1032" s="47"/>
      <c r="D1032" s="47"/>
      <c r="E1032" s="47"/>
      <c r="F1032" s="47"/>
      <c r="G1032" s="47"/>
      <c r="H1032" s="47"/>
      <c r="I1032" s="47"/>
      <c r="J1032" s="47"/>
      <c r="K1032" s="121"/>
      <c r="L1032" s="121"/>
      <c r="M1032" s="122"/>
      <c r="N1032" s="47"/>
      <c r="O1032" s="47"/>
    </row>
    <row r="1033" spans="2:15" x14ac:dyDescent="0.15">
      <c r="B1033" s="47"/>
      <c r="C1033" s="47"/>
      <c r="D1033" s="47"/>
      <c r="E1033" s="47"/>
      <c r="F1033" s="47"/>
      <c r="G1033" s="47"/>
      <c r="H1033" s="47"/>
      <c r="I1033" s="47"/>
      <c r="J1033" s="47"/>
      <c r="K1033" s="121"/>
      <c r="L1033" s="121"/>
      <c r="M1033" s="122"/>
      <c r="N1033" s="47"/>
      <c r="O1033" s="47"/>
    </row>
    <row r="1034" spans="2:15" x14ac:dyDescent="0.15">
      <c r="B1034" s="47"/>
      <c r="C1034" s="47"/>
      <c r="D1034" s="47"/>
      <c r="E1034" s="47"/>
      <c r="F1034" s="47"/>
      <c r="G1034" s="47"/>
      <c r="H1034" s="47"/>
      <c r="I1034" s="47"/>
      <c r="J1034" s="47"/>
      <c r="K1034" s="121"/>
      <c r="L1034" s="121"/>
      <c r="M1034" s="122"/>
      <c r="N1034" s="47"/>
      <c r="O1034" s="47"/>
    </row>
    <row r="1035" spans="2:15" x14ac:dyDescent="0.15">
      <c r="B1035" s="47"/>
      <c r="C1035" s="47"/>
      <c r="D1035" s="47"/>
      <c r="E1035" s="47"/>
      <c r="F1035" s="47"/>
      <c r="G1035" s="47"/>
      <c r="H1035" s="47"/>
      <c r="I1035" s="47"/>
      <c r="J1035" s="47"/>
      <c r="K1035" s="121"/>
      <c r="L1035" s="121"/>
      <c r="M1035" s="122"/>
      <c r="N1035" s="47"/>
      <c r="O1035" s="47"/>
    </row>
    <row r="1036" spans="2:15" x14ac:dyDescent="0.15">
      <c r="B1036" s="47"/>
      <c r="C1036" s="47"/>
      <c r="D1036" s="47"/>
      <c r="E1036" s="47"/>
      <c r="F1036" s="47"/>
      <c r="G1036" s="47"/>
      <c r="H1036" s="47"/>
      <c r="I1036" s="47"/>
      <c r="J1036" s="47"/>
      <c r="K1036" s="121"/>
      <c r="L1036" s="121"/>
      <c r="M1036" s="122"/>
      <c r="N1036" s="47"/>
      <c r="O1036" s="47"/>
    </row>
    <row r="1037" spans="2:15" x14ac:dyDescent="0.15">
      <c r="B1037" s="47"/>
      <c r="C1037" s="47"/>
      <c r="D1037" s="47"/>
      <c r="E1037" s="47"/>
      <c r="F1037" s="47"/>
      <c r="G1037" s="47"/>
      <c r="H1037" s="47"/>
      <c r="I1037" s="47"/>
      <c r="J1037" s="47"/>
      <c r="K1037" s="121"/>
      <c r="L1037" s="121"/>
      <c r="M1037" s="122"/>
      <c r="N1037" s="47"/>
      <c r="O1037" s="47"/>
    </row>
    <row r="1038" spans="2:15" x14ac:dyDescent="0.15">
      <c r="B1038" s="47"/>
      <c r="C1038" s="47"/>
      <c r="D1038" s="47"/>
      <c r="E1038" s="47"/>
      <c r="F1038" s="47"/>
      <c r="G1038" s="47"/>
      <c r="H1038" s="47"/>
      <c r="I1038" s="47"/>
      <c r="J1038" s="47"/>
      <c r="K1038" s="121"/>
      <c r="L1038" s="121"/>
      <c r="M1038" s="122"/>
      <c r="N1038" s="47"/>
      <c r="O1038" s="47"/>
    </row>
    <row r="1039" spans="2:15" x14ac:dyDescent="0.15">
      <c r="B1039" s="47"/>
      <c r="C1039" s="47"/>
      <c r="D1039" s="47"/>
      <c r="E1039" s="47"/>
      <c r="F1039" s="47"/>
      <c r="G1039" s="47"/>
      <c r="H1039" s="47"/>
      <c r="I1039" s="47"/>
      <c r="J1039" s="47"/>
      <c r="K1039" s="121"/>
      <c r="L1039" s="121"/>
      <c r="M1039" s="122"/>
      <c r="N1039" s="47"/>
      <c r="O1039" s="47"/>
    </row>
    <row r="1040" spans="2:15" x14ac:dyDescent="0.15">
      <c r="B1040" s="47"/>
      <c r="C1040" s="47"/>
      <c r="D1040" s="47"/>
      <c r="E1040" s="47"/>
      <c r="F1040" s="47"/>
      <c r="G1040" s="47"/>
      <c r="H1040" s="47"/>
      <c r="I1040" s="47"/>
      <c r="J1040" s="47"/>
      <c r="K1040" s="121"/>
      <c r="L1040" s="121"/>
      <c r="M1040" s="122"/>
      <c r="N1040" s="47"/>
      <c r="O1040" s="47"/>
    </row>
    <row r="1041" spans="2:15" x14ac:dyDescent="0.15">
      <c r="B1041" s="47"/>
      <c r="C1041" s="47"/>
      <c r="D1041" s="47"/>
      <c r="E1041" s="47"/>
      <c r="F1041" s="47"/>
      <c r="G1041" s="47"/>
      <c r="H1041" s="47"/>
      <c r="I1041" s="47"/>
      <c r="J1041" s="47"/>
      <c r="K1041" s="121"/>
      <c r="L1041" s="121"/>
      <c r="M1041" s="122"/>
      <c r="N1041" s="47"/>
      <c r="O1041" s="47"/>
    </row>
    <row r="1042" spans="2:15" x14ac:dyDescent="0.15">
      <c r="B1042" s="47"/>
      <c r="C1042" s="47"/>
      <c r="D1042" s="47"/>
      <c r="E1042" s="47"/>
      <c r="F1042" s="47"/>
      <c r="G1042" s="47"/>
      <c r="H1042" s="47"/>
      <c r="I1042" s="120"/>
      <c r="J1042" s="47"/>
      <c r="K1042" s="121"/>
      <c r="L1042" s="121"/>
      <c r="M1042" s="122"/>
      <c r="N1042" s="47"/>
      <c r="O1042" s="47"/>
    </row>
    <row r="1043" spans="2:15" x14ac:dyDescent="0.15">
      <c r="B1043" s="40"/>
      <c r="C1043" s="40"/>
      <c r="D1043" s="40"/>
      <c r="E1043" s="40"/>
      <c r="F1043" s="40"/>
      <c r="G1043" s="40"/>
      <c r="H1043" s="40"/>
      <c r="I1043" s="40"/>
      <c r="J1043" s="40"/>
      <c r="K1043" s="118"/>
      <c r="L1043" s="118"/>
      <c r="M1043" s="119"/>
      <c r="N1043" s="40"/>
      <c r="O1043" s="40"/>
    </row>
    <row r="1044" spans="2:15" x14ac:dyDescent="0.15">
      <c r="B1044" s="47"/>
      <c r="C1044" s="47"/>
      <c r="D1044" s="47"/>
      <c r="E1044" s="47"/>
      <c r="F1044" s="47"/>
      <c r="G1044" s="47"/>
      <c r="H1044" s="47"/>
      <c r="I1044" s="47"/>
      <c r="J1044" s="47"/>
      <c r="K1044" s="121"/>
      <c r="L1044" s="121"/>
      <c r="M1044" s="122"/>
      <c r="N1044" s="47"/>
      <c r="O1044" s="47"/>
    </row>
    <row r="1045" spans="2:15" x14ac:dyDescent="0.15">
      <c r="B1045" s="47"/>
      <c r="C1045" s="47"/>
      <c r="D1045" s="47"/>
      <c r="E1045" s="47"/>
      <c r="F1045" s="47"/>
      <c r="G1045" s="47"/>
      <c r="H1045" s="47"/>
      <c r="I1045" s="47"/>
      <c r="J1045" s="47"/>
      <c r="K1045" s="121"/>
      <c r="L1045" s="121"/>
      <c r="M1045" s="122"/>
      <c r="N1045" s="47"/>
      <c r="O1045" s="47"/>
    </row>
    <row r="1046" spans="2:15" x14ac:dyDescent="0.15">
      <c r="B1046" s="47"/>
      <c r="C1046" s="47"/>
      <c r="D1046" s="47"/>
      <c r="E1046" s="47"/>
      <c r="F1046" s="47"/>
      <c r="G1046" s="47"/>
      <c r="H1046" s="47"/>
      <c r="I1046" s="47"/>
      <c r="J1046" s="47"/>
      <c r="K1046" s="121"/>
      <c r="L1046" s="121"/>
      <c r="M1046" s="122"/>
      <c r="N1046" s="47"/>
      <c r="O1046" s="47"/>
    </row>
    <row r="1047" spans="2:15" x14ac:dyDescent="0.15">
      <c r="B1047" s="47"/>
      <c r="C1047" s="47"/>
      <c r="D1047" s="47"/>
      <c r="E1047" s="47"/>
      <c r="F1047" s="47"/>
      <c r="G1047" s="47"/>
      <c r="H1047" s="47"/>
      <c r="I1047" s="47"/>
      <c r="J1047" s="47"/>
      <c r="K1047" s="121"/>
      <c r="L1047" s="121"/>
      <c r="M1047" s="122"/>
      <c r="N1047" s="47"/>
      <c r="O1047" s="47"/>
    </row>
    <row r="1048" spans="2:15" x14ac:dyDescent="0.15">
      <c r="B1048" s="47"/>
      <c r="C1048" s="47"/>
      <c r="D1048" s="47"/>
      <c r="E1048" s="47"/>
      <c r="F1048" s="47"/>
      <c r="G1048" s="47"/>
      <c r="H1048" s="47"/>
      <c r="I1048" s="47"/>
      <c r="J1048" s="47"/>
      <c r="K1048" s="121"/>
      <c r="L1048" s="121"/>
      <c r="M1048" s="122"/>
      <c r="N1048" s="47"/>
      <c r="O1048" s="47"/>
    </row>
    <row r="1049" spans="2:15" x14ac:dyDescent="0.15">
      <c r="B1049" s="47"/>
      <c r="C1049" s="47"/>
      <c r="D1049" s="47"/>
      <c r="E1049" s="47"/>
      <c r="F1049" s="47"/>
      <c r="G1049" s="47"/>
      <c r="H1049" s="47"/>
      <c r="I1049" s="47"/>
      <c r="J1049" s="47"/>
      <c r="K1049" s="121"/>
      <c r="L1049" s="121"/>
      <c r="M1049" s="122"/>
      <c r="N1049" s="47"/>
      <c r="O1049" s="47"/>
    </row>
    <row r="1050" spans="2:15" x14ac:dyDescent="0.15">
      <c r="B1050" s="47"/>
      <c r="C1050" s="47"/>
      <c r="D1050" s="47"/>
      <c r="E1050" s="47"/>
      <c r="F1050" s="47"/>
      <c r="G1050" s="47"/>
      <c r="H1050" s="47"/>
      <c r="I1050" s="47"/>
      <c r="J1050" s="47"/>
      <c r="K1050" s="121"/>
      <c r="L1050" s="121"/>
      <c r="M1050" s="122"/>
      <c r="N1050" s="47"/>
      <c r="O1050" s="47"/>
    </row>
    <row r="1051" spans="2:15" x14ac:dyDescent="0.15">
      <c r="B1051" s="47"/>
      <c r="C1051" s="47"/>
      <c r="D1051" s="47"/>
      <c r="E1051" s="47"/>
      <c r="F1051" s="47"/>
      <c r="G1051" s="47"/>
      <c r="H1051" s="47"/>
      <c r="I1051" s="47"/>
      <c r="J1051" s="47"/>
      <c r="K1051" s="121"/>
      <c r="L1051" s="121"/>
      <c r="M1051" s="122"/>
      <c r="N1051" s="47"/>
      <c r="O1051" s="47"/>
    </row>
    <row r="1052" spans="2:15" x14ac:dyDescent="0.15">
      <c r="B1052" s="47"/>
      <c r="C1052" s="47"/>
      <c r="D1052" s="47"/>
      <c r="E1052" s="47"/>
      <c r="F1052" s="47"/>
      <c r="G1052" s="47"/>
      <c r="H1052" s="47"/>
      <c r="I1052" s="47"/>
      <c r="J1052" s="47"/>
      <c r="K1052" s="121"/>
      <c r="L1052" s="121"/>
      <c r="M1052" s="122"/>
      <c r="N1052" s="47"/>
      <c r="O1052" s="47"/>
    </row>
    <row r="1053" spans="2:15" x14ac:dyDescent="0.15">
      <c r="B1053" s="47"/>
      <c r="C1053" s="47"/>
      <c r="D1053" s="47"/>
      <c r="E1053" s="47"/>
      <c r="F1053" s="47"/>
      <c r="G1053" s="47"/>
      <c r="H1053" s="47"/>
      <c r="I1053" s="47"/>
      <c r="J1053" s="47"/>
      <c r="K1053" s="121"/>
      <c r="L1053" s="121"/>
      <c r="M1053" s="122"/>
      <c r="N1053" s="47"/>
      <c r="O1053" s="47"/>
    </row>
    <row r="1054" spans="2:15" x14ac:dyDescent="0.15">
      <c r="B1054" s="47"/>
      <c r="C1054" s="47"/>
      <c r="D1054" s="47"/>
      <c r="E1054" s="47"/>
      <c r="F1054" s="47"/>
      <c r="G1054" s="47"/>
      <c r="H1054" s="47"/>
      <c r="I1054" s="47"/>
      <c r="J1054" s="47"/>
      <c r="K1054" s="121"/>
      <c r="L1054" s="121"/>
      <c r="M1054" s="122"/>
      <c r="N1054" s="47"/>
      <c r="O1054" s="47"/>
    </row>
    <row r="1055" spans="2:15" x14ac:dyDescent="0.15">
      <c r="B1055" s="47"/>
      <c r="C1055" s="47"/>
      <c r="D1055" s="47"/>
      <c r="E1055" s="47"/>
      <c r="F1055" s="47"/>
      <c r="G1055" s="47"/>
      <c r="H1055" s="47"/>
      <c r="I1055" s="47"/>
      <c r="J1055" s="47"/>
      <c r="K1055" s="121"/>
      <c r="L1055" s="121"/>
      <c r="M1055" s="122"/>
      <c r="N1055" s="47"/>
      <c r="O1055" s="47"/>
    </row>
    <row r="1056" spans="2:15" x14ac:dyDescent="0.15">
      <c r="B1056" s="47"/>
      <c r="C1056" s="47"/>
      <c r="D1056" s="47"/>
      <c r="E1056" s="47"/>
      <c r="F1056" s="47"/>
      <c r="G1056" s="47"/>
      <c r="H1056" s="47"/>
      <c r="I1056" s="47"/>
      <c r="J1056" s="47"/>
      <c r="K1056" s="121"/>
      <c r="L1056" s="121"/>
      <c r="M1056" s="122"/>
      <c r="N1056" s="47"/>
      <c r="O1056" s="47"/>
    </row>
    <row r="1057" spans="2:15" x14ac:dyDescent="0.15">
      <c r="B1057" s="47"/>
      <c r="C1057" s="47"/>
      <c r="D1057" s="47"/>
      <c r="E1057" s="47"/>
      <c r="F1057" s="47"/>
      <c r="G1057" s="47"/>
      <c r="H1057" s="47"/>
      <c r="I1057" s="47"/>
      <c r="J1057" s="47"/>
      <c r="K1057" s="121"/>
      <c r="L1057" s="121"/>
      <c r="M1057" s="122"/>
      <c r="N1057" s="47"/>
      <c r="O1057" s="47"/>
    </row>
    <row r="1058" spans="2:15" x14ac:dyDescent="0.15">
      <c r="B1058" s="47"/>
      <c r="C1058" s="47"/>
      <c r="D1058" s="47"/>
      <c r="E1058" s="47"/>
      <c r="F1058" s="47"/>
      <c r="G1058" s="47"/>
      <c r="H1058" s="47"/>
      <c r="I1058" s="47"/>
      <c r="J1058" s="47"/>
      <c r="K1058" s="121"/>
      <c r="L1058" s="121"/>
      <c r="M1058" s="122"/>
      <c r="N1058" s="47"/>
      <c r="O1058" s="47"/>
    </row>
    <row r="1059" spans="2:15" x14ac:dyDescent="0.15">
      <c r="B1059" s="47"/>
      <c r="C1059" s="47"/>
      <c r="D1059" s="47"/>
      <c r="E1059" s="47"/>
      <c r="F1059" s="47"/>
      <c r="G1059" s="47"/>
      <c r="H1059" s="47"/>
      <c r="I1059" s="47"/>
      <c r="J1059" s="47"/>
      <c r="K1059" s="121"/>
      <c r="L1059" s="121"/>
      <c r="M1059" s="122"/>
      <c r="N1059" s="47"/>
      <c r="O1059" s="47"/>
    </row>
    <row r="1060" spans="2:15" x14ac:dyDescent="0.15">
      <c r="B1060" s="47"/>
      <c r="C1060" s="47"/>
      <c r="D1060" s="47"/>
      <c r="E1060" s="47"/>
      <c r="F1060" s="47"/>
      <c r="G1060" s="47"/>
      <c r="H1060" s="47"/>
      <c r="I1060" s="47"/>
      <c r="J1060" s="47"/>
      <c r="K1060" s="121"/>
      <c r="L1060" s="121"/>
      <c r="M1060" s="122"/>
      <c r="N1060" s="47"/>
      <c r="O1060" s="47"/>
    </row>
    <row r="1061" spans="2:15" x14ac:dyDescent="0.15">
      <c r="B1061" s="47"/>
      <c r="C1061" s="47"/>
      <c r="D1061" s="47"/>
      <c r="E1061" s="47"/>
      <c r="F1061" s="47"/>
      <c r="G1061" s="47"/>
      <c r="H1061" s="47"/>
      <c r="I1061" s="47"/>
      <c r="J1061" s="47"/>
      <c r="K1061" s="121"/>
      <c r="L1061" s="121"/>
      <c r="M1061" s="122"/>
      <c r="N1061" s="47"/>
      <c r="O1061" s="47"/>
    </row>
    <row r="1062" spans="2:15" x14ac:dyDescent="0.15">
      <c r="B1062" s="47"/>
      <c r="C1062" s="47"/>
      <c r="D1062" s="47"/>
      <c r="E1062" s="47"/>
      <c r="F1062" s="47"/>
      <c r="G1062" s="47"/>
      <c r="H1062" s="47"/>
      <c r="I1062" s="47"/>
      <c r="J1062" s="47"/>
      <c r="K1062" s="121"/>
      <c r="L1062" s="121"/>
      <c r="M1062" s="122"/>
      <c r="N1062" s="47"/>
      <c r="O1062" s="47"/>
    </row>
    <row r="1063" spans="2:15" x14ac:dyDescent="0.15">
      <c r="B1063" s="47"/>
      <c r="C1063" s="47"/>
      <c r="D1063" s="47"/>
      <c r="E1063" s="47"/>
      <c r="F1063" s="47"/>
      <c r="G1063" s="47"/>
      <c r="H1063" s="47"/>
      <c r="I1063" s="47"/>
      <c r="J1063" s="47"/>
      <c r="K1063" s="121"/>
      <c r="L1063" s="121"/>
      <c r="M1063" s="122"/>
      <c r="N1063" s="47"/>
      <c r="O1063" s="47"/>
    </row>
    <row r="1064" spans="2:15" x14ac:dyDescent="0.15">
      <c r="B1064" s="47"/>
      <c r="C1064" s="47"/>
      <c r="D1064" s="47"/>
      <c r="E1064" s="47"/>
      <c r="F1064" s="47"/>
      <c r="G1064" s="47"/>
      <c r="H1064" s="47"/>
      <c r="I1064" s="47"/>
      <c r="J1064" s="47"/>
      <c r="K1064" s="121"/>
      <c r="L1064" s="121"/>
      <c r="M1064" s="122"/>
      <c r="N1064" s="47"/>
      <c r="O1064" s="47"/>
    </row>
    <row r="1065" spans="2:15" x14ac:dyDescent="0.15">
      <c r="B1065" s="47"/>
      <c r="C1065" s="47"/>
      <c r="D1065" s="47"/>
      <c r="E1065" s="47"/>
      <c r="F1065" s="47"/>
      <c r="G1065" s="47"/>
      <c r="H1065" s="47"/>
      <c r="I1065" s="47"/>
      <c r="J1065" s="47"/>
      <c r="K1065" s="121"/>
      <c r="L1065" s="121"/>
      <c r="M1065" s="122"/>
      <c r="N1065" s="47"/>
      <c r="O1065" s="47"/>
    </row>
    <row r="1066" spans="2:15" x14ac:dyDescent="0.15">
      <c r="B1066" s="47"/>
      <c r="C1066" s="47"/>
      <c r="D1066" s="47"/>
      <c r="E1066" s="47"/>
      <c r="F1066" s="47"/>
      <c r="G1066" s="47"/>
      <c r="H1066" s="47"/>
      <c r="I1066" s="47"/>
      <c r="J1066" s="47"/>
      <c r="K1066" s="121"/>
      <c r="L1066" s="121"/>
      <c r="M1066" s="122"/>
      <c r="N1066" s="47"/>
      <c r="O1066" s="47"/>
    </row>
    <row r="1067" spans="2:15" x14ac:dyDescent="0.15">
      <c r="B1067" s="47"/>
      <c r="C1067" s="47"/>
      <c r="D1067" s="47"/>
      <c r="E1067" s="47"/>
      <c r="F1067" s="47"/>
      <c r="G1067" s="47"/>
      <c r="H1067" s="47"/>
      <c r="I1067" s="47"/>
      <c r="J1067" s="47"/>
      <c r="K1067" s="121"/>
      <c r="L1067" s="121"/>
      <c r="M1067" s="122"/>
      <c r="N1067" s="47"/>
      <c r="O1067" s="47"/>
    </row>
    <row r="1068" spans="2:15" x14ac:dyDescent="0.15">
      <c r="B1068" s="47"/>
      <c r="C1068" s="47"/>
      <c r="D1068" s="47"/>
      <c r="E1068" s="47"/>
      <c r="F1068" s="47"/>
      <c r="G1068" s="47"/>
      <c r="H1068" s="47"/>
      <c r="I1068" s="47"/>
      <c r="J1068" s="47"/>
      <c r="K1068" s="121"/>
      <c r="L1068" s="121"/>
      <c r="M1068" s="122"/>
      <c r="N1068" s="47"/>
      <c r="O1068" s="47"/>
    </row>
    <row r="1069" spans="2:15" x14ac:dyDescent="0.15">
      <c r="B1069" s="47"/>
      <c r="C1069" s="47"/>
      <c r="D1069" s="47"/>
      <c r="E1069" s="47"/>
      <c r="F1069" s="47"/>
      <c r="G1069" s="47"/>
      <c r="H1069" s="47"/>
      <c r="I1069" s="47"/>
      <c r="J1069" s="47"/>
      <c r="K1069" s="121"/>
      <c r="L1069" s="121"/>
      <c r="M1069" s="122"/>
      <c r="N1069" s="47"/>
      <c r="O1069" s="47"/>
    </row>
    <row r="1070" spans="2:15" x14ac:dyDescent="0.15">
      <c r="B1070" s="47"/>
      <c r="C1070" s="47"/>
      <c r="D1070" s="47"/>
      <c r="E1070" s="47"/>
      <c r="F1070" s="47"/>
      <c r="G1070" s="47"/>
      <c r="H1070" s="47"/>
      <c r="I1070" s="47"/>
      <c r="J1070" s="47"/>
      <c r="K1070" s="121"/>
      <c r="L1070" s="121"/>
      <c r="M1070" s="122"/>
      <c r="N1070" s="47"/>
      <c r="O1070" s="47"/>
    </row>
    <row r="1071" spans="2:15" x14ac:dyDescent="0.15">
      <c r="B1071" s="47"/>
      <c r="C1071" s="47"/>
      <c r="D1071" s="47"/>
      <c r="E1071" s="47"/>
      <c r="F1071" s="47"/>
      <c r="G1071" s="47"/>
      <c r="H1071" s="47"/>
      <c r="I1071" s="47"/>
      <c r="J1071" s="47"/>
      <c r="K1071" s="121"/>
      <c r="L1071" s="121"/>
      <c r="M1071" s="122"/>
      <c r="N1071" s="47"/>
      <c r="O1071" s="47"/>
    </row>
    <row r="1072" spans="2:15" x14ac:dyDescent="0.15">
      <c r="B1072" s="47"/>
      <c r="C1072" s="47"/>
      <c r="D1072" s="47"/>
      <c r="E1072" s="47"/>
      <c r="F1072" s="47"/>
      <c r="G1072" s="47"/>
      <c r="H1072" s="47"/>
      <c r="I1072" s="47"/>
      <c r="J1072" s="47"/>
      <c r="K1072" s="121"/>
      <c r="L1072" s="121"/>
      <c r="M1072" s="122"/>
      <c r="N1072" s="47"/>
      <c r="O1072" s="47"/>
    </row>
    <row r="1073" spans="2:15" x14ac:dyDescent="0.15">
      <c r="B1073" s="47"/>
      <c r="C1073" s="47"/>
      <c r="D1073" s="47"/>
      <c r="E1073" s="47"/>
      <c r="F1073" s="47"/>
      <c r="G1073" s="47"/>
      <c r="H1073" s="47"/>
      <c r="I1073" s="47"/>
      <c r="J1073" s="47"/>
      <c r="K1073" s="121"/>
      <c r="L1073" s="121"/>
      <c r="M1073" s="122"/>
      <c r="N1073" s="47"/>
      <c r="O1073" s="47"/>
    </row>
    <row r="1074" spans="2:15" x14ac:dyDescent="0.15">
      <c r="B1074" s="47"/>
      <c r="C1074" s="47"/>
      <c r="D1074" s="47"/>
      <c r="E1074" s="47"/>
      <c r="F1074" s="47"/>
      <c r="G1074" s="47"/>
      <c r="H1074" s="47"/>
      <c r="I1074" s="47"/>
      <c r="J1074" s="47"/>
      <c r="K1074" s="121"/>
      <c r="L1074" s="121"/>
      <c r="M1074" s="122"/>
      <c r="N1074" s="47"/>
      <c r="O1074" s="47"/>
    </row>
    <row r="1075" spans="2:15" x14ac:dyDescent="0.15">
      <c r="B1075" s="47"/>
      <c r="C1075" s="47"/>
      <c r="D1075" s="47"/>
      <c r="E1075" s="47"/>
      <c r="F1075" s="47"/>
      <c r="G1075" s="47"/>
      <c r="H1075" s="47"/>
      <c r="I1075" s="47"/>
      <c r="J1075" s="47"/>
      <c r="K1075" s="121"/>
      <c r="L1075" s="121"/>
      <c r="M1075" s="122"/>
      <c r="N1075" s="47"/>
      <c r="O1075" s="47"/>
    </row>
    <row r="1076" spans="2:15" x14ac:dyDescent="0.15">
      <c r="B1076" s="47"/>
      <c r="C1076" s="47"/>
      <c r="D1076" s="47"/>
      <c r="E1076" s="47"/>
      <c r="F1076" s="47"/>
      <c r="G1076" s="47"/>
      <c r="H1076" s="47"/>
      <c r="I1076" s="47"/>
      <c r="J1076" s="47"/>
      <c r="K1076" s="121"/>
      <c r="L1076" s="121"/>
      <c r="M1076" s="122"/>
      <c r="N1076" s="47"/>
      <c r="O1076" s="47"/>
    </row>
    <row r="1077" spans="2:15" x14ac:dyDescent="0.15">
      <c r="B1077" s="47"/>
      <c r="C1077" s="47"/>
      <c r="D1077" s="47"/>
      <c r="E1077" s="47"/>
      <c r="F1077" s="47"/>
      <c r="G1077" s="47"/>
      <c r="H1077" s="47"/>
      <c r="I1077" s="47"/>
      <c r="J1077" s="47"/>
      <c r="K1077" s="121"/>
      <c r="L1077" s="121"/>
      <c r="M1077" s="122"/>
      <c r="N1077" s="47"/>
      <c r="O1077" s="47"/>
    </row>
    <row r="1078" spans="2:15" x14ac:dyDescent="0.15">
      <c r="B1078" s="47"/>
      <c r="C1078" s="47"/>
      <c r="D1078" s="47"/>
      <c r="E1078" s="47"/>
      <c r="F1078" s="47"/>
      <c r="G1078" s="47"/>
      <c r="H1078" s="47"/>
      <c r="I1078" s="47"/>
      <c r="J1078" s="47"/>
      <c r="K1078" s="121"/>
      <c r="L1078" s="121"/>
      <c r="M1078" s="122"/>
      <c r="N1078" s="47"/>
      <c r="O1078" s="47"/>
    </row>
    <row r="1079" spans="2:15" x14ac:dyDescent="0.15">
      <c r="B1079" s="47"/>
      <c r="C1079" s="47"/>
      <c r="D1079" s="47"/>
      <c r="E1079" s="47"/>
      <c r="F1079" s="47"/>
      <c r="G1079" s="47"/>
      <c r="H1079" s="47"/>
      <c r="I1079" s="47"/>
      <c r="J1079" s="47"/>
      <c r="K1079" s="121"/>
      <c r="L1079" s="121"/>
      <c r="M1079" s="122"/>
      <c r="N1079" s="47"/>
      <c r="O1079" s="47"/>
    </row>
    <row r="1080" spans="2:15" x14ac:dyDescent="0.15">
      <c r="B1080" s="47"/>
      <c r="C1080" s="47"/>
      <c r="D1080" s="47"/>
      <c r="E1080" s="47"/>
      <c r="F1080" s="47"/>
      <c r="G1080" s="47"/>
      <c r="H1080" s="47"/>
      <c r="I1080" s="47"/>
      <c r="J1080" s="47"/>
      <c r="K1080" s="121"/>
      <c r="L1080" s="121"/>
      <c r="M1080" s="122"/>
      <c r="N1080" s="47"/>
      <c r="O1080" s="47"/>
    </row>
    <row r="1081" spans="2:15" x14ac:dyDescent="0.15">
      <c r="B1081" s="47"/>
      <c r="C1081" s="47"/>
      <c r="D1081" s="47"/>
      <c r="E1081" s="47"/>
      <c r="F1081" s="47"/>
      <c r="G1081" s="47"/>
      <c r="H1081" s="47"/>
      <c r="I1081" s="47"/>
      <c r="J1081" s="47"/>
      <c r="K1081" s="121"/>
      <c r="L1081" s="121"/>
      <c r="M1081" s="122"/>
      <c r="N1081" s="47"/>
      <c r="O1081" s="47"/>
    </row>
    <row r="1082" spans="2:15" x14ac:dyDescent="0.15">
      <c r="B1082" s="47"/>
      <c r="C1082" s="47"/>
      <c r="D1082" s="47"/>
      <c r="E1082" s="47"/>
      <c r="F1082" s="47"/>
      <c r="G1082" s="47"/>
      <c r="H1082" s="47"/>
      <c r="I1082" s="47"/>
      <c r="J1082" s="47"/>
      <c r="K1082" s="121"/>
      <c r="L1082" s="121"/>
      <c r="M1082" s="122"/>
      <c r="N1082" s="47"/>
      <c r="O1082" s="47"/>
    </row>
    <row r="1083" spans="2:15" x14ac:dyDescent="0.15">
      <c r="B1083" s="47"/>
      <c r="C1083" s="47"/>
      <c r="D1083" s="47"/>
      <c r="E1083" s="47"/>
      <c r="F1083" s="47"/>
      <c r="G1083" s="47"/>
      <c r="H1083" s="47"/>
      <c r="I1083" s="120"/>
      <c r="J1083" s="47"/>
      <c r="K1083" s="121"/>
      <c r="L1083" s="121"/>
      <c r="M1083" s="122"/>
      <c r="N1083" s="47"/>
      <c r="O1083" s="47"/>
    </row>
    <row r="1084" spans="2:15" x14ac:dyDescent="0.15">
      <c r="B1084" s="40"/>
      <c r="C1084" s="40"/>
      <c r="D1084" s="40"/>
      <c r="E1084" s="40"/>
      <c r="F1084" s="40"/>
      <c r="G1084" s="40"/>
      <c r="H1084" s="40"/>
      <c r="I1084" s="40"/>
      <c r="J1084" s="40"/>
      <c r="K1084" s="118"/>
      <c r="L1084" s="118"/>
      <c r="M1084" s="119"/>
      <c r="N1084" s="40"/>
      <c r="O1084" s="40"/>
    </row>
    <row r="1085" spans="2:15" x14ac:dyDescent="0.15">
      <c r="B1085" s="47"/>
      <c r="C1085" s="47"/>
      <c r="D1085" s="47"/>
      <c r="E1085" s="47"/>
      <c r="F1085" s="47"/>
      <c r="G1085" s="47"/>
      <c r="H1085" s="47"/>
      <c r="I1085" s="47"/>
      <c r="J1085" s="47"/>
      <c r="K1085" s="121"/>
      <c r="L1085" s="121"/>
      <c r="M1085" s="122"/>
      <c r="N1085" s="47"/>
      <c r="O1085" s="47"/>
    </row>
    <row r="1086" spans="2:15" x14ac:dyDescent="0.15">
      <c r="B1086" s="47"/>
      <c r="C1086" s="47"/>
      <c r="D1086" s="47"/>
      <c r="E1086" s="47"/>
      <c r="F1086" s="47"/>
      <c r="G1086" s="47"/>
      <c r="H1086" s="47"/>
      <c r="I1086" s="47"/>
      <c r="J1086" s="47"/>
      <c r="K1086" s="121"/>
      <c r="L1086" s="121"/>
      <c r="M1086" s="122"/>
      <c r="N1086" s="47"/>
      <c r="O1086" s="47"/>
    </row>
    <row r="1087" spans="2:15" x14ac:dyDescent="0.15">
      <c r="B1087" s="47"/>
      <c r="C1087" s="47"/>
      <c r="D1087" s="47"/>
      <c r="E1087" s="47"/>
      <c r="F1087" s="47"/>
      <c r="G1087" s="47"/>
      <c r="H1087" s="47"/>
      <c r="I1087" s="47"/>
      <c r="J1087" s="47"/>
      <c r="K1087" s="121"/>
      <c r="L1087" s="121"/>
      <c r="M1087" s="122"/>
      <c r="N1087" s="47"/>
      <c r="O1087" s="47"/>
    </row>
    <row r="1088" spans="2:15" x14ac:dyDescent="0.15">
      <c r="B1088" s="47"/>
      <c r="C1088" s="47"/>
      <c r="D1088" s="47"/>
      <c r="E1088" s="47"/>
      <c r="F1088" s="47"/>
      <c r="G1088" s="47"/>
      <c r="H1088" s="47"/>
      <c r="I1088" s="47"/>
      <c r="J1088" s="47"/>
      <c r="K1088" s="121"/>
      <c r="L1088" s="121"/>
      <c r="M1088" s="122"/>
      <c r="N1088" s="47"/>
      <c r="O1088" s="47"/>
    </row>
    <row r="1089" spans="2:15" x14ac:dyDescent="0.15">
      <c r="B1089" s="47"/>
      <c r="C1089" s="47"/>
      <c r="D1089" s="47"/>
      <c r="E1089" s="47"/>
      <c r="F1089" s="47"/>
      <c r="G1089" s="47"/>
      <c r="H1089" s="47"/>
      <c r="I1089" s="47"/>
      <c r="J1089" s="47"/>
      <c r="K1089" s="121"/>
      <c r="L1089" s="121"/>
      <c r="M1089" s="122"/>
      <c r="N1089" s="47"/>
      <c r="O1089" s="47"/>
    </row>
    <row r="1090" spans="2:15" x14ac:dyDescent="0.15">
      <c r="B1090" s="47"/>
      <c r="C1090" s="47"/>
      <c r="D1090" s="47"/>
      <c r="E1090" s="47"/>
      <c r="F1090" s="47"/>
      <c r="G1090" s="47"/>
      <c r="H1090" s="47"/>
      <c r="I1090" s="47"/>
      <c r="J1090" s="47"/>
      <c r="K1090" s="121"/>
      <c r="L1090" s="121"/>
      <c r="M1090" s="122"/>
      <c r="N1090" s="47"/>
      <c r="O1090" s="47"/>
    </row>
    <row r="1091" spans="2:15" x14ac:dyDescent="0.15">
      <c r="B1091" s="47"/>
      <c r="C1091" s="47"/>
      <c r="D1091" s="47"/>
      <c r="E1091" s="47"/>
      <c r="F1091" s="47"/>
      <c r="G1091" s="47"/>
      <c r="H1091" s="47"/>
      <c r="I1091" s="47"/>
      <c r="J1091" s="47"/>
      <c r="K1091" s="121"/>
      <c r="L1091" s="121"/>
      <c r="M1091" s="122"/>
      <c r="N1091" s="47"/>
      <c r="O1091" s="47"/>
    </row>
    <row r="1092" spans="2:15" x14ac:dyDescent="0.15">
      <c r="B1092" s="47"/>
      <c r="C1092" s="47"/>
      <c r="D1092" s="47"/>
      <c r="E1092" s="47"/>
      <c r="F1092" s="47"/>
      <c r="G1092" s="47"/>
      <c r="H1092" s="47"/>
      <c r="I1092" s="47"/>
      <c r="J1092" s="47"/>
      <c r="K1092" s="121"/>
      <c r="L1092" s="121"/>
      <c r="M1092" s="122"/>
      <c r="N1092" s="47"/>
      <c r="O1092" s="47"/>
    </row>
    <row r="1093" spans="2:15" x14ac:dyDescent="0.15">
      <c r="B1093" s="47"/>
      <c r="C1093" s="47"/>
      <c r="D1093" s="47"/>
      <c r="E1093" s="47"/>
      <c r="F1093" s="47"/>
      <c r="G1093" s="47"/>
      <c r="H1093" s="47"/>
      <c r="I1093" s="47"/>
      <c r="J1093" s="47"/>
      <c r="K1093" s="121"/>
      <c r="L1093" s="121"/>
      <c r="M1093" s="122"/>
      <c r="N1093" s="47"/>
      <c r="O1093" s="47"/>
    </row>
    <row r="1094" spans="2:15" x14ac:dyDescent="0.15">
      <c r="B1094" s="47"/>
      <c r="C1094" s="47"/>
      <c r="D1094" s="47"/>
      <c r="E1094" s="47"/>
      <c r="F1094" s="47"/>
      <c r="G1094" s="47"/>
      <c r="H1094" s="47"/>
      <c r="I1094" s="47"/>
      <c r="J1094" s="47"/>
      <c r="K1094" s="121"/>
      <c r="L1094" s="121"/>
      <c r="M1094" s="122"/>
      <c r="N1094" s="47"/>
      <c r="O1094" s="47"/>
    </row>
    <row r="1095" spans="2:15" x14ac:dyDescent="0.15">
      <c r="B1095" s="47"/>
      <c r="C1095" s="47"/>
      <c r="D1095" s="47"/>
      <c r="E1095" s="47"/>
      <c r="F1095" s="47"/>
      <c r="G1095" s="47"/>
      <c r="H1095" s="47"/>
      <c r="I1095" s="47"/>
      <c r="J1095" s="47"/>
      <c r="K1095" s="121"/>
      <c r="L1095" s="121"/>
      <c r="M1095" s="122"/>
      <c r="N1095" s="47"/>
      <c r="O1095" s="47"/>
    </row>
    <row r="1096" spans="2:15" x14ac:dyDescent="0.15">
      <c r="B1096" s="47"/>
      <c r="C1096" s="47"/>
      <c r="D1096" s="47"/>
      <c r="E1096" s="47"/>
      <c r="F1096" s="47"/>
      <c r="G1096" s="47"/>
      <c r="H1096" s="47"/>
      <c r="I1096" s="47"/>
      <c r="J1096" s="47"/>
      <c r="K1096" s="121"/>
      <c r="L1096" s="121"/>
      <c r="M1096" s="122"/>
      <c r="N1096" s="47"/>
      <c r="O1096" s="47"/>
    </row>
    <row r="1097" spans="2:15" x14ac:dyDescent="0.15">
      <c r="B1097" s="47"/>
      <c r="C1097" s="47"/>
      <c r="D1097" s="47"/>
      <c r="E1097" s="47"/>
      <c r="F1097" s="47"/>
      <c r="G1097" s="47"/>
      <c r="H1097" s="47"/>
      <c r="I1097" s="47"/>
      <c r="J1097" s="47"/>
      <c r="K1097" s="121"/>
      <c r="L1097" s="121"/>
      <c r="M1097" s="122"/>
      <c r="N1097" s="47"/>
      <c r="O1097" s="47"/>
    </row>
    <row r="1098" spans="2:15" x14ac:dyDescent="0.15">
      <c r="B1098" s="47"/>
      <c r="C1098" s="47"/>
      <c r="D1098" s="47"/>
      <c r="E1098" s="47"/>
      <c r="F1098" s="47"/>
      <c r="G1098" s="47"/>
      <c r="H1098" s="47"/>
      <c r="I1098" s="47"/>
      <c r="J1098" s="47"/>
      <c r="K1098" s="121"/>
      <c r="L1098" s="121"/>
      <c r="M1098" s="122"/>
      <c r="N1098" s="47"/>
      <c r="O1098" s="47"/>
    </row>
    <row r="1099" spans="2:15" x14ac:dyDescent="0.15">
      <c r="B1099" s="47"/>
      <c r="C1099" s="47"/>
      <c r="D1099" s="47"/>
      <c r="E1099" s="47"/>
      <c r="F1099" s="47"/>
      <c r="G1099" s="47"/>
      <c r="H1099" s="47"/>
      <c r="I1099" s="47"/>
      <c r="J1099" s="47"/>
      <c r="K1099" s="121"/>
      <c r="L1099" s="121"/>
      <c r="M1099" s="122"/>
      <c r="N1099" s="47"/>
      <c r="O1099" s="47"/>
    </row>
    <row r="1100" spans="2:15" x14ac:dyDescent="0.15">
      <c r="B1100" s="47"/>
      <c r="C1100" s="47"/>
      <c r="D1100" s="47"/>
      <c r="E1100" s="47"/>
      <c r="F1100" s="47"/>
      <c r="G1100" s="47"/>
      <c r="H1100" s="47"/>
      <c r="I1100" s="47"/>
      <c r="J1100" s="47"/>
      <c r="K1100" s="121"/>
      <c r="L1100" s="121"/>
      <c r="M1100" s="122"/>
      <c r="N1100" s="47"/>
      <c r="O1100" s="47"/>
    </row>
    <row r="1101" spans="2:15" x14ac:dyDescent="0.15">
      <c r="B1101" s="47"/>
      <c r="C1101" s="47"/>
      <c r="D1101" s="47"/>
      <c r="E1101" s="47"/>
      <c r="F1101" s="47"/>
      <c r="G1101" s="47"/>
      <c r="H1101" s="47"/>
      <c r="I1101" s="47"/>
      <c r="J1101" s="47"/>
      <c r="K1101" s="121"/>
      <c r="L1101" s="121"/>
      <c r="M1101" s="122"/>
      <c r="N1101" s="47"/>
      <c r="O1101" s="47"/>
    </row>
    <row r="1102" spans="2:15" x14ac:dyDescent="0.15">
      <c r="B1102" s="47"/>
      <c r="C1102" s="47"/>
      <c r="D1102" s="47"/>
      <c r="E1102" s="47"/>
      <c r="F1102" s="47"/>
      <c r="G1102" s="47"/>
      <c r="H1102" s="47"/>
      <c r="I1102" s="47"/>
      <c r="J1102" s="47"/>
      <c r="K1102" s="121"/>
      <c r="L1102" s="121"/>
      <c r="M1102" s="122"/>
      <c r="N1102" s="47"/>
      <c r="O1102" s="47"/>
    </row>
    <row r="1103" spans="2:15" x14ac:dyDescent="0.15">
      <c r="B1103" s="47"/>
      <c r="C1103" s="47"/>
      <c r="D1103" s="47"/>
      <c r="E1103" s="47"/>
      <c r="F1103" s="47"/>
      <c r="G1103" s="47"/>
      <c r="H1103" s="47"/>
      <c r="I1103" s="47"/>
      <c r="J1103" s="47"/>
      <c r="K1103" s="121"/>
      <c r="L1103" s="121"/>
      <c r="M1103" s="122"/>
      <c r="N1103" s="47"/>
      <c r="O1103" s="47"/>
    </row>
    <row r="1104" spans="2:15" x14ac:dyDescent="0.15">
      <c r="B1104" s="47"/>
      <c r="C1104" s="47"/>
      <c r="D1104" s="47"/>
      <c r="E1104" s="47"/>
      <c r="F1104" s="47"/>
      <c r="G1104" s="47"/>
      <c r="H1104" s="47"/>
      <c r="I1104" s="47"/>
      <c r="J1104" s="47"/>
      <c r="K1104" s="121"/>
      <c r="L1104" s="121"/>
      <c r="M1104" s="122"/>
      <c r="N1104" s="47"/>
      <c r="O1104" s="47"/>
    </row>
    <row r="1105" spans="2:15" x14ac:dyDescent="0.15">
      <c r="B1105" s="47"/>
      <c r="C1105" s="47"/>
      <c r="D1105" s="47"/>
      <c r="E1105" s="47"/>
      <c r="F1105" s="47"/>
      <c r="G1105" s="47"/>
      <c r="H1105" s="47"/>
      <c r="I1105" s="47"/>
      <c r="J1105" s="47"/>
      <c r="K1105" s="121"/>
      <c r="L1105" s="121"/>
      <c r="M1105" s="122"/>
      <c r="N1105" s="47"/>
      <c r="O1105" s="47"/>
    </row>
    <row r="1106" spans="2:15" x14ac:dyDescent="0.15">
      <c r="B1106" s="47"/>
      <c r="C1106" s="47"/>
      <c r="D1106" s="47"/>
      <c r="E1106" s="47"/>
      <c r="F1106" s="47"/>
      <c r="G1106" s="47"/>
      <c r="H1106" s="47"/>
      <c r="I1106" s="47"/>
      <c r="J1106" s="47"/>
      <c r="K1106" s="121"/>
      <c r="L1106" s="121"/>
      <c r="M1106" s="122"/>
      <c r="N1106" s="47"/>
      <c r="O1106" s="47"/>
    </row>
    <row r="1107" spans="2:15" x14ac:dyDescent="0.15">
      <c r="B1107" s="47"/>
      <c r="C1107" s="47"/>
      <c r="D1107" s="47"/>
      <c r="E1107" s="47"/>
      <c r="F1107" s="47"/>
      <c r="G1107" s="47"/>
      <c r="H1107" s="47"/>
      <c r="I1107" s="47"/>
      <c r="J1107" s="47"/>
      <c r="K1107" s="121"/>
      <c r="L1107" s="121"/>
      <c r="M1107" s="122"/>
      <c r="N1107" s="47"/>
      <c r="O1107" s="47"/>
    </row>
    <row r="1108" spans="2:15" x14ac:dyDescent="0.15">
      <c r="B1108" s="47"/>
      <c r="C1108" s="47"/>
      <c r="D1108" s="47"/>
      <c r="E1108" s="47"/>
      <c r="F1108" s="47"/>
      <c r="G1108" s="47"/>
      <c r="H1108" s="47"/>
      <c r="I1108" s="47"/>
      <c r="J1108" s="47"/>
      <c r="K1108" s="121"/>
      <c r="L1108" s="121"/>
      <c r="M1108" s="122"/>
      <c r="N1108" s="47"/>
      <c r="O1108" s="47"/>
    </row>
    <row r="1109" spans="2:15" x14ac:dyDescent="0.15">
      <c r="B1109" s="47"/>
      <c r="C1109" s="47"/>
      <c r="D1109" s="47"/>
      <c r="E1109" s="47"/>
      <c r="F1109" s="47"/>
      <c r="G1109" s="47"/>
      <c r="H1109" s="47"/>
      <c r="I1109" s="47"/>
      <c r="J1109" s="47"/>
      <c r="K1109" s="121"/>
      <c r="L1109" s="121"/>
      <c r="M1109" s="122"/>
      <c r="N1109" s="47"/>
      <c r="O1109" s="47"/>
    </row>
    <row r="1110" spans="2:15" x14ac:dyDescent="0.15">
      <c r="B1110" s="47"/>
      <c r="C1110" s="47"/>
      <c r="D1110" s="47"/>
      <c r="E1110" s="47"/>
      <c r="F1110" s="47"/>
      <c r="G1110" s="47"/>
      <c r="H1110" s="47"/>
      <c r="I1110" s="47"/>
      <c r="J1110" s="47"/>
      <c r="K1110" s="121"/>
      <c r="L1110" s="121"/>
      <c r="M1110" s="122"/>
      <c r="N1110" s="47"/>
      <c r="O1110" s="47"/>
    </row>
    <row r="1111" spans="2:15" x14ac:dyDescent="0.15">
      <c r="B1111" s="47"/>
      <c r="C1111" s="47"/>
      <c r="D1111" s="47"/>
      <c r="E1111" s="47"/>
      <c r="F1111" s="47"/>
      <c r="G1111" s="47"/>
      <c r="H1111" s="47"/>
      <c r="I1111" s="47"/>
      <c r="J1111" s="47"/>
      <c r="K1111" s="121"/>
      <c r="L1111" s="121"/>
      <c r="M1111" s="122"/>
      <c r="N1111" s="47"/>
      <c r="O1111" s="47"/>
    </row>
    <row r="1112" spans="2:15" x14ac:dyDescent="0.15">
      <c r="B1112" s="47"/>
      <c r="C1112" s="47"/>
      <c r="D1112" s="47"/>
      <c r="E1112" s="47"/>
      <c r="F1112" s="47"/>
      <c r="G1112" s="47"/>
      <c r="H1112" s="47"/>
      <c r="I1112" s="47"/>
      <c r="J1112" s="47"/>
      <c r="K1112" s="121"/>
      <c r="L1112" s="121"/>
      <c r="M1112" s="122"/>
      <c r="N1112" s="47"/>
      <c r="O1112" s="47"/>
    </row>
    <row r="1113" spans="2:15" x14ac:dyDescent="0.15">
      <c r="B1113" s="47"/>
      <c r="C1113" s="47"/>
      <c r="D1113" s="47"/>
      <c r="E1113" s="47"/>
      <c r="F1113" s="47"/>
      <c r="G1113" s="47"/>
      <c r="H1113" s="47"/>
      <c r="I1113" s="47"/>
      <c r="J1113" s="47"/>
      <c r="K1113" s="121"/>
      <c r="L1113" s="121"/>
      <c r="M1113" s="122"/>
      <c r="N1113" s="47"/>
      <c r="O1113" s="47"/>
    </row>
    <row r="1114" spans="2:15" x14ac:dyDescent="0.15">
      <c r="B1114" s="47"/>
      <c r="C1114" s="47"/>
      <c r="D1114" s="47"/>
      <c r="E1114" s="47"/>
      <c r="F1114" s="47"/>
      <c r="G1114" s="47"/>
      <c r="H1114" s="47"/>
      <c r="I1114" s="47"/>
      <c r="J1114" s="47"/>
      <c r="K1114" s="121"/>
      <c r="L1114" s="121"/>
      <c r="M1114" s="122"/>
      <c r="N1114" s="47"/>
      <c r="O1114" s="47"/>
    </row>
    <row r="1115" spans="2:15" x14ac:dyDescent="0.15">
      <c r="B1115" s="47"/>
      <c r="C1115" s="47"/>
      <c r="D1115" s="47"/>
      <c r="E1115" s="47"/>
      <c r="F1115" s="47"/>
      <c r="G1115" s="47"/>
      <c r="H1115" s="47"/>
      <c r="I1115" s="47"/>
      <c r="J1115" s="47"/>
      <c r="K1115" s="121"/>
      <c r="L1115" s="121"/>
      <c r="M1115" s="122"/>
      <c r="N1115" s="47"/>
      <c r="O1115" s="47"/>
    </row>
    <row r="1116" spans="2:15" x14ac:dyDescent="0.15">
      <c r="B1116" s="47"/>
      <c r="C1116" s="47"/>
      <c r="D1116" s="47"/>
      <c r="E1116" s="47"/>
      <c r="F1116" s="47"/>
      <c r="G1116" s="47"/>
      <c r="H1116" s="47"/>
      <c r="I1116" s="47"/>
      <c r="J1116" s="47"/>
      <c r="K1116" s="121"/>
      <c r="L1116" s="121"/>
      <c r="M1116" s="122"/>
      <c r="N1116" s="47"/>
      <c r="O1116" s="47"/>
    </row>
    <row r="1117" spans="2:15" x14ac:dyDescent="0.15">
      <c r="B1117" s="47"/>
      <c r="C1117" s="47"/>
      <c r="D1117" s="47"/>
      <c r="E1117" s="47"/>
      <c r="F1117" s="47"/>
      <c r="G1117" s="47"/>
      <c r="H1117" s="47"/>
      <c r="I1117" s="47"/>
      <c r="J1117" s="47"/>
      <c r="K1117" s="121"/>
      <c r="L1117" s="121"/>
      <c r="M1117" s="122"/>
      <c r="N1117" s="47"/>
      <c r="O1117" s="47"/>
    </row>
    <row r="1118" spans="2:15" x14ac:dyDescent="0.15">
      <c r="B1118" s="47"/>
      <c r="C1118" s="47"/>
      <c r="D1118" s="47"/>
      <c r="E1118" s="47"/>
      <c r="F1118" s="47"/>
      <c r="G1118" s="47"/>
      <c r="H1118" s="47"/>
      <c r="I1118" s="47"/>
      <c r="J1118" s="47"/>
      <c r="K1118" s="121"/>
      <c r="L1118" s="121"/>
      <c r="M1118" s="122"/>
      <c r="N1118" s="47"/>
      <c r="O1118" s="47"/>
    </row>
    <row r="1119" spans="2:15" x14ac:dyDescent="0.15">
      <c r="B1119" s="47"/>
      <c r="C1119" s="47"/>
      <c r="D1119" s="47"/>
      <c r="E1119" s="47"/>
      <c r="F1119" s="47"/>
      <c r="G1119" s="47"/>
      <c r="H1119" s="47"/>
      <c r="I1119" s="47"/>
      <c r="J1119" s="47"/>
      <c r="K1119" s="121"/>
      <c r="L1119" s="121"/>
      <c r="M1119" s="122"/>
      <c r="N1119" s="47"/>
      <c r="O1119" s="47"/>
    </row>
    <row r="1120" spans="2:15" x14ac:dyDescent="0.15">
      <c r="B1120" s="47"/>
      <c r="C1120" s="47"/>
      <c r="D1120" s="47"/>
      <c r="E1120" s="47"/>
      <c r="F1120" s="47"/>
      <c r="G1120" s="47"/>
      <c r="H1120" s="47"/>
      <c r="I1120" s="47"/>
      <c r="J1120" s="47"/>
      <c r="K1120" s="121"/>
      <c r="L1120" s="121"/>
      <c r="M1120" s="122"/>
      <c r="N1120" s="47"/>
      <c r="O1120" s="47"/>
    </row>
    <row r="1121" spans="2:15" x14ac:dyDescent="0.15">
      <c r="B1121" s="47"/>
      <c r="C1121" s="47"/>
      <c r="D1121" s="47"/>
      <c r="E1121" s="47"/>
      <c r="F1121" s="47"/>
      <c r="G1121" s="47"/>
      <c r="H1121" s="47"/>
      <c r="I1121" s="47"/>
      <c r="J1121" s="47"/>
      <c r="K1121" s="121"/>
      <c r="L1121" s="121"/>
      <c r="M1121" s="122"/>
      <c r="N1121" s="47"/>
      <c r="O1121" s="47"/>
    </row>
    <row r="1122" spans="2:15" x14ac:dyDescent="0.15">
      <c r="B1122" s="47"/>
      <c r="C1122" s="47"/>
      <c r="D1122" s="47"/>
      <c r="E1122" s="47"/>
      <c r="F1122" s="47"/>
      <c r="G1122" s="47"/>
      <c r="H1122" s="47"/>
      <c r="I1122" s="120"/>
      <c r="J1122" s="47"/>
      <c r="K1122" s="121"/>
      <c r="L1122" s="121"/>
      <c r="M1122" s="122"/>
      <c r="N1122" s="47"/>
      <c r="O1122" s="47"/>
    </row>
    <row r="1123" spans="2:15" x14ac:dyDescent="0.15">
      <c r="B1123" s="40"/>
      <c r="C1123" s="40"/>
      <c r="D1123" s="40"/>
      <c r="E1123" s="40"/>
      <c r="F1123" s="40"/>
      <c r="G1123" s="40"/>
      <c r="H1123" s="40"/>
      <c r="I1123" s="40"/>
      <c r="J1123" s="40"/>
      <c r="K1123" s="118"/>
      <c r="L1123" s="118"/>
      <c r="M1123" s="119"/>
      <c r="N1123" s="40"/>
      <c r="O1123" s="40"/>
    </row>
    <row r="1124" spans="2:15" x14ac:dyDescent="0.15">
      <c r="B1124" s="47"/>
      <c r="C1124" s="47"/>
      <c r="D1124" s="47"/>
      <c r="E1124" s="47"/>
      <c r="F1124" s="47"/>
      <c r="G1124" s="47"/>
      <c r="H1124" s="47"/>
      <c r="I1124" s="47"/>
      <c r="J1124" s="47"/>
      <c r="K1124" s="121"/>
      <c r="L1124" s="121"/>
      <c r="M1124" s="122"/>
      <c r="N1124" s="47"/>
      <c r="O1124" s="47"/>
    </row>
    <row r="1125" spans="2:15" x14ac:dyDescent="0.15">
      <c r="B1125" s="47"/>
      <c r="C1125" s="47"/>
      <c r="D1125" s="47"/>
      <c r="E1125" s="47"/>
      <c r="F1125" s="47"/>
      <c r="G1125" s="47"/>
      <c r="H1125" s="47"/>
      <c r="I1125" s="47"/>
      <c r="J1125" s="47"/>
      <c r="K1125" s="121"/>
      <c r="L1125" s="121"/>
      <c r="M1125" s="122"/>
      <c r="N1125" s="47"/>
      <c r="O1125" s="47"/>
    </row>
    <row r="1126" spans="2:15" x14ac:dyDescent="0.15">
      <c r="B1126" s="47"/>
      <c r="C1126" s="47"/>
      <c r="D1126" s="47"/>
      <c r="E1126" s="47"/>
      <c r="F1126" s="47"/>
      <c r="G1126" s="47"/>
      <c r="H1126" s="47"/>
      <c r="I1126" s="47"/>
      <c r="J1126" s="47"/>
      <c r="K1126" s="121"/>
      <c r="L1126" s="121"/>
      <c r="M1126" s="122"/>
      <c r="N1126" s="47"/>
      <c r="O1126" s="47"/>
    </row>
    <row r="1127" spans="2:15" x14ac:dyDescent="0.15">
      <c r="B1127" s="47"/>
      <c r="C1127" s="47"/>
      <c r="D1127" s="47"/>
      <c r="E1127" s="47"/>
      <c r="F1127" s="47"/>
      <c r="G1127" s="47"/>
      <c r="H1127" s="47"/>
      <c r="I1127" s="120"/>
      <c r="J1127" s="47"/>
      <c r="K1127" s="121"/>
      <c r="L1127" s="121"/>
      <c r="M1127" s="122"/>
      <c r="N1127" s="47"/>
      <c r="O1127" s="47"/>
    </row>
    <row r="1128" spans="2:15" x14ac:dyDescent="0.15">
      <c r="B1128" s="40"/>
      <c r="C1128" s="40"/>
      <c r="D1128" s="40"/>
      <c r="E1128" s="40"/>
      <c r="F1128" s="40"/>
      <c r="G1128" s="40"/>
      <c r="H1128" s="40"/>
      <c r="I1128" s="40"/>
      <c r="J1128" s="40"/>
      <c r="K1128" s="118"/>
      <c r="L1128" s="118"/>
      <c r="M1128" s="119"/>
      <c r="N1128" s="40"/>
      <c r="O1128" s="40"/>
    </row>
    <row r="1129" spans="2:15" x14ac:dyDescent="0.15">
      <c r="B1129" s="47"/>
      <c r="C1129" s="47"/>
      <c r="D1129" s="47"/>
      <c r="E1129" s="47"/>
      <c r="F1129" s="47"/>
      <c r="G1129" s="47"/>
      <c r="H1129" s="47"/>
      <c r="I1129" s="47"/>
      <c r="J1129" s="47"/>
      <c r="K1129" s="121"/>
      <c r="L1129" s="121"/>
      <c r="M1129" s="122"/>
      <c r="N1129" s="47"/>
      <c r="O1129" s="47"/>
    </row>
    <row r="1130" spans="2:15" x14ac:dyDescent="0.15">
      <c r="B1130" s="47"/>
      <c r="C1130" s="47"/>
      <c r="D1130" s="47"/>
      <c r="E1130" s="47"/>
      <c r="F1130" s="47"/>
      <c r="G1130" s="47"/>
      <c r="H1130" s="47"/>
      <c r="I1130" s="47"/>
      <c r="J1130" s="47"/>
      <c r="K1130" s="121"/>
      <c r="L1130" s="121"/>
      <c r="M1130" s="122"/>
      <c r="N1130" s="47"/>
      <c r="O1130" s="47"/>
    </row>
    <row r="1131" spans="2:15" x14ac:dyDescent="0.15">
      <c r="B1131" s="47"/>
      <c r="C1131" s="47"/>
      <c r="D1131" s="47"/>
      <c r="E1131" s="47"/>
      <c r="F1131" s="47"/>
      <c r="G1131" s="47"/>
      <c r="H1131" s="47"/>
      <c r="I1131" s="47"/>
      <c r="J1131" s="47"/>
      <c r="K1131" s="121"/>
      <c r="L1131" s="121"/>
      <c r="M1131" s="122"/>
      <c r="N1131" s="47"/>
      <c r="O1131" s="47"/>
    </row>
    <row r="1132" spans="2:15" x14ac:dyDescent="0.15">
      <c r="B1132" s="47"/>
      <c r="C1132" s="47"/>
      <c r="D1132" s="47"/>
      <c r="E1132" s="47"/>
      <c r="F1132" s="47"/>
      <c r="G1132" s="47"/>
      <c r="H1132" s="47"/>
      <c r="I1132" s="47"/>
      <c r="J1132" s="47"/>
      <c r="K1132" s="121"/>
      <c r="L1132" s="121"/>
      <c r="M1132" s="122"/>
      <c r="N1132" s="47"/>
      <c r="O1132" s="47"/>
    </row>
    <row r="1133" spans="2:15" x14ac:dyDescent="0.15">
      <c r="B1133" s="47"/>
      <c r="C1133" s="47"/>
      <c r="D1133" s="47"/>
      <c r="E1133" s="47"/>
      <c r="F1133" s="47"/>
      <c r="G1133" s="47"/>
      <c r="H1133" s="47"/>
      <c r="I1133" s="47"/>
      <c r="J1133" s="47"/>
      <c r="K1133" s="121"/>
      <c r="L1133" s="121"/>
      <c r="M1133" s="122"/>
      <c r="N1133" s="47"/>
      <c r="O1133" s="47"/>
    </row>
    <row r="1134" spans="2:15" x14ac:dyDescent="0.15">
      <c r="B1134" s="47"/>
      <c r="C1134" s="47"/>
      <c r="D1134" s="47"/>
      <c r="E1134" s="47"/>
      <c r="F1134" s="47"/>
      <c r="G1134" s="47"/>
      <c r="H1134" s="47"/>
      <c r="I1134" s="47"/>
      <c r="J1134" s="47"/>
      <c r="K1134" s="121"/>
      <c r="L1134" s="121"/>
      <c r="M1134" s="122"/>
      <c r="N1134" s="47"/>
      <c r="O1134" s="47"/>
    </row>
    <row r="1135" spans="2:15" x14ac:dyDescent="0.15">
      <c r="B1135" s="47"/>
      <c r="C1135" s="47"/>
      <c r="D1135" s="47"/>
      <c r="E1135" s="47"/>
      <c r="F1135" s="47"/>
      <c r="G1135" s="47"/>
      <c r="H1135" s="47"/>
      <c r="I1135" s="47"/>
      <c r="J1135" s="47"/>
      <c r="K1135" s="121"/>
      <c r="L1135" s="121"/>
      <c r="M1135" s="122"/>
      <c r="N1135" s="47"/>
      <c r="O1135" s="47"/>
    </row>
    <row r="1136" spans="2:15" x14ac:dyDescent="0.15">
      <c r="B1136" s="47"/>
      <c r="C1136" s="47"/>
      <c r="D1136" s="47"/>
      <c r="E1136" s="47"/>
      <c r="F1136" s="47"/>
      <c r="G1136" s="47"/>
      <c r="H1136" s="47"/>
      <c r="I1136" s="47"/>
      <c r="J1136" s="47"/>
      <c r="K1136" s="121"/>
      <c r="L1136" s="121"/>
      <c r="M1136" s="122"/>
      <c r="N1136" s="47"/>
      <c r="O1136" s="47"/>
    </row>
    <row r="1137" spans="2:15" x14ac:dyDescent="0.15">
      <c r="B1137" s="47"/>
      <c r="C1137" s="47"/>
      <c r="D1137" s="47"/>
      <c r="E1137" s="47"/>
      <c r="F1137" s="47"/>
      <c r="G1137" s="47"/>
      <c r="H1137" s="47"/>
      <c r="I1137" s="47"/>
      <c r="J1137" s="47"/>
      <c r="K1137" s="121"/>
      <c r="L1137" s="121"/>
      <c r="M1137" s="122"/>
      <c r="N1137" s="47"/>
      <c r="O1137" s="47"/>
    </row>
    <row r="1138" spans="2:15" x14ac:dyDescent="0.15">
      <c r="B1138" s="47"/>
      <c r="C1138" s="47"/>
      <c r="D1138" s="47"/>
      <c r="E1138" s="47"/>
      <c r="F1138" s="47"/>
      <c r="G1138" s="47"/>
      <c r="H1138" s="47"/>
      <c r="I1138" s="47"/>
      <c r="J1138" s="47"/>
      <c r="K1138" s="121"/>
      <c r="L1138" s="121"/>
      <c r="M1138" s="122"/>
      <c r="N1138" s="47"/>
      <c r="O1138" s="47"/>
    </row>
    <row r="1139" spans="2:15" x14ac:dyDescent="0.15">
      <c r="B1139" s="47"/>
      <c r="C1139" s="47"/>
      <c r="D1139" s="47"/>
      <c r="E1139" s="47"/>
      <c r="F1139" s="47"/>
      <c r="G1139" s="47"/>
      <c r="H1139" s="47"/>
      <c r="I1139" s="47"/>
      <c r="J1139" s="47"/>
      <c r="K1139" s="121"/>
      <c r="L1139" s="121"/>
      <c r="M1139" s="122"/>
      <c r="N1139" s="47"/>
      <c r="O1139" s="47"/>
    </row>
    <row r="1140" spans="2:15" x14ac:dyDescent="0.15">
      <c r="B1140" s="47"/>
      <c r="C1140" s="47"/>
      <c r="D1140" s="47"/>
      <c r="E1140" s="47"/>
      <c r="F1140" s="47"/>
      <c r="G1140" s="47"/>
      <c r="H1140" s="47"/>
      <c r="I1140" s="47"/>
      <c r="J1140" s="47"/>
      <c r="K1140" s="121"/>
      <c r="L1140" s="121"/>
      <c r="M1140" s="122"/>
      <c r="N1140" s="47"/>
      <c r="O1140" s="47"/>
    </row>
    <row r="1141" spans="2:15" x14ac:dyDescent="0.15">
      <c r="B1141" s="47"/>
      <c r="C1141" s="47"/>
      <c r="D1141" s="47"/>
      <c r="E1141" s="47"/>
      <c r="F1141" s="47"/>
      <c r="G1141" s="47"/>
      <c r="H1141" s="47"/>
      <c r="I1141" s="47"/>
      <c r="J1141" s="47"/>
      <c r="K1141" s="121"/>
      <c r="L1141" s="121"/>
      <c r="M1141" s="122"/>
      <c r="N1141" s="47"/>
      <c r="O1141" s="47"/>
    </row>
    <row r="1142" spans="2:15" x14ac:dyDescent="0.15">
      <c r="B1142" s="47"/>
      <c r="C1142" s="47"/>
      <c r="D1142" s="47"/>
      <c r="E1142" s="47"/>
      <c r="F1142" s="47"/>
      <c r="G1142" s="47"/>
      <c r="H1142" s="47"/>
      <c r="I1142" s="47"/>
      <c r="J1142" s="47"/>
      <c r="K1142" s="121"/>
      <c r="L1142" s="121"/>
      <c r="M1142" s="122"/>
      <c r="N1142" s="47"/>
      <c r="O1142" s="47"/>
    </row>
    <row r="1143" spans="2:15" x14ac:dyDescent="0.15">
      <c r="B1143" s="47"/>
      <c r="C1143" s="47"/>
      <c r="D1143" s="47"/>
      <c r="E1143" s="47"/>
      <c r="F1143" s="47"/>
      <c r="G1143" s="47"/>
      <c r="H1143" s="47"/>
      <c r="I1143" s="120"/>
      <c r="J1143" s="47"/>
      <c r="K1143" s="121"/>
      <c r="L1143" s="121"/>
      <c r="M1143" s="122"/>
      <c r="N1143" s="47"/>
      <c r="O1143" s="47"/>
    </row>
    <row r="1144" spans="2:15" x14ac:dyDescent="0.15">
      <c r="B1144" s="40"/>
      <c r="C1144" s="40"/>
      <c r="D1144" s="40"/>
      <c r="E1144" s="40"/>
      <c r="F1144" s="40"/>
      <c r="G1144" s="40"/>
      <c r="H1144" s="40"/>
      <c r="I1144" s="40"/>
      <c r="J1144" s="40"/>
      <c r="K1144" s="118"/>
      <c r="L1144" s="118"/>
      <c r="M1144" s="119"/>
      <c r="N1144" s="40"/>
      <c r="O1144" s="40"/>
    </row>
    <row r="1145" spans="2:15" x14ac:dyDescent="0.15">
      <c r="B1145" s="47"/>
      <c r="C1145" s="47"/>
      <c r="D1145" s="47"/>
      <c r="E1145" s="47"/>
      <c r="F1145" s="47"/>
      <c r="G1145" s="47"/>
      <c r="H1145" s="47"/>
      <c r="I1145" s="47"/>
      <c r="J1145" s="47"/>
      <c r="K1145" s="121"/>
      <c r="L1145" s="121"/>
      <c r="M1145" s="122"/>
      <c r="N1145" s="47"/>
      <c r="O1145" s="47"/>
    </row>
    <row r="1146" spans="2:15" x14ac:dyDescent="0.15">
      <c r="B1146" s="47"/>
      <c r="C1146" s="47"/>
      <c r="D1146" s="47"/>
      <c r="E1146" s="47"/>
      <c r="F1146" s="47"/>
      <c r="G1146" s="47"/>
      <c r="H1146" s="47"/>
      <c r="I1146" s="47"/>
      <c r="J1146" s="47"/>
      <c r="K1146" s="121"/>
      <c r="L1146" s="121"/>
      <c r="M1146" s="122"/>
      <c r="N1146" s="47"/>
      <c r="O1146" s="47"/>
    </row>
    <row r="1147" spans="2:15" x14ac:dyDescent="0.15">
      <c r="B1147" s="47"/>
      <c r="C1147" s="47"/>
      <c r="D1147" s="47"/>
      <c r="E1147" s="47"/>
      <c r="F1147" s="47"/>
      <c r="G1147" s="47"/>
      <c r="H1147" s="47"/>
      <c r="I1147" s="47"/>
      <c r="J1147" s="47"/>
      <c r="K1147" s="121"/>
      <c r="L1147" s="121"/>
      <c r="M1147" s="122"/>
      <c r="N1147" s="47"/>
      <c r="O1147" s="47"/>
    </row>
    <row r="1148" spans="2:15" x14ac:dyDescent="0.15">
      <c r="B1148" s="47"/>
      <c r="C1148" s="47"/>
      <c r="D1148" s="47"/>
      <c r="E1148" s="47"/>
      <c r="F1148" s="47"/>
      <c r="G1148" s="47"/>
      <c r="H1148" s="47"/>
      <c r="I1148" s="47"/>
      <c r="J1148" s="47"/>
      <c r="K1148" s="121"/>
      <c r="L1148" s="121"/>
      <c r="M1148" s="122"/>
      <c r="N1148" s="47"/>
      <c r="O1148" s="47"/>
    </row>
    <row r="1149" spans="2:15" x14ac:dyDescent="0.15">
      <c r="B1149" s="47"/>
      <c r="C1149" s="47"/>
      <c r="D1149" s="47"/>
      <c r="E1149" s="47"/>
      <c r="F1149" s="47"/>
      <c r="G1149" s="47"/>
      <c r="H1149" s="47"/>
      <c r="I1149" s="47"/>
      <c r="J1149" s="47"/>
      <c r="K1149" s="121"/>
      <c r="L1149" s="121"/>
      <c r="M1149" s="122"/>
      <c r="N1149" s="47"/>
      <c r="O1149" s="47"/>
    </row>
    <row r="1150" spans="2:15" x14ac:dyDescent="0.15">
      <c r="B1150" s="47"/>
      <c r="C1150" s="47"/>
      <c r="D1150" s="47"/>
      <c r="E1150" s="47"/>
      <c r="F1150" s="47"/>
      <c r="G1150" s="47"/>
      <c r="H1150" s="47"/>
      <c r="I1150" s="47"/>
      <c r="J1150" s="47"/>
      <c r="K1150" s="121"/>
      <c r="L1150" s="121"/>
      <c r="M1150" s="122"/>
      <c r="N1150" s="47"/>
      <c r="O1150" s="47"/>
    </row>
    <row r="1151" spans="2:15" x14ac:dyDescent="0.15">
      <c r="B1151" s="47"/>
      <c r="C1151" s="47"/>
      <c r="D1151" s="47"/>
      <c r="E1151" s="47"/>
      <c r="F1151" s="47"/>
      <c r="G1151" s="47"/>
      <c r="H1151" s="47"/>
      <c r="I1151" s="47"/>
      <c r="J1151" s="47"/>
      <c r="K1151" s="121"/>
      <c r="L1151" s="121"/>
      <c r="M1151" s="122"/>
      <c r="N1151" s="47"/>
      <c r="O1151" s="47"/>
    </row>
    <row r="1152" spans="2:15" x14ac:dyDescent="0.15">
      <c r="B1152" s="47"/>
      <c r="C1152" s="47"/>
      <c r="D1152" s="47"/>
      <c r="E1152" s="47"/>
      <c r="F1152" s="47"/>
      <c r="G1152" s="47"/>
      <c r="H1152" s="47"/>
      <c r="I1152" s="47"/>
      <c r="J1152" s="47"/>
      <c r="K1152" s="121"/>
      <c r="L1152" s="121"/>
      <c r="M1152" s="122"/>
      <c r="N1152" s="47"/>
      <c r="O1152" s="47"/>
    </row>
    <row r="1153" spans="2:15" x14ac:dyDescent="0.15">
      <c r="B1153" s="47"/>
      <c r="C1153" s="47"/>
      <c r="D1153" s="47"/>
      <c r="E1153" s="47"/>
      <c r="F1153" s="47"/>
      <c r="G1153" s="47"/>
      <c r="H1153" s="47"/>
      <c r="I1153" s="47"/>
      <c r="J1153" s="47"/>
      <c r="K1153" s="121"/>
      <c r="L1153" s="121"/>
      <c r="M1153" s="122"/>
      <c r="N1153" s="47"/>
      <c r="O1153" s="47"/>
    </row>
    <row r="1154" spans="2:15" x14ac:dyDescent="0.15">
      <c r="B1154" s="47"/>
      <c r="C1154" s="47"/>
      <c r="D1154" s="47"/>
      <c r="E1154" s="47"/>
      <c r="F1154" s="47"/>
      <c r="G1154" s="47"/>
      <c r="H1154" s="47"/>
      <c r="I1154" s="47"/>
      <c r="J1154" s="47"/>
      <c r="K1154" s="121"/>
      <c r="L1154" s="121"/>
      <c r="M1154" s="122"/>
      <c r="N1154" s="47"/>
      <c r="O1154" s="47"/>
    </row>
    <row r="1155" spans="2:15" x14ac:dyDescent="0.15">
      <c r="B1155" s="47"/>
      <c r="C1155" s="47"/>
      <c r="D1155" s="47"/>
      <c r="E1155" s="47"/>
      <c r="F1155" s="47"/>
      <c r="G1155" s="47"/>
      <c r="H1155" s="47"/>
      <c r="I1155" s="47"/>
      <c r="J1155" s="47"/>
      <c r="K1155" s="121"/>
      <c r="L1155" s="121"/>
      <c r="M1155" s="122"/>
      <c r="N1155" s="47"/>
      <c r="O1155" s="47"/>
    </row>
    <row r="1156" spans="2:15" x14ac:dyDescent="0.15">
      <c r="B1156" s="47"/>
      <c r="C1156" s="47"/>
      <c r="D1156" s="47"/>
      <c r="E1156" s="47"/>
      <c r="F1156" s="47"/>
      <c r="G1156" s="47"/>
      <c r="H1156" s="47"/>
      <c r="I1156" s="47"/>
      <c r="J1156" s="47"/>
      <c r="K1156" s="121"/>
      <c r="L1156" s="121"/>
      <c r="M1156" s="122"/>
      <c r="N1156" s="47"/>
      <c r="O1156" s="47"/>
    </row>
    <row r="1157" spans="2:15" x14ac:dyDescent="0.15">
      <c r="B1157" s="47"/>
      <c r="C1157" s="47"/>
      <c r="D1157" s="47"/>
      <c r="E1157" s="47"/>
      <c r="F1157" s="47"/>
      <c r="G1157" s="47"/>
      <c r="H1157" s="47"/>
      <c r="I1157" s="47"/>
      <c r="J1157" s="47"/>
      <c r="K1157" s="121"/>
      <c r="L1157" s="121"/>
      <c r="M1157" s="122"/>
      <c r="N1157" s="47"/>
      <c r="O1157" s="47"/>
    </row>
    <row r="1158" spans="2:15" x14ac:dyDescent="0.15">
      <c r="B1158" s="47"/>
      <c r="C1158" s="47"/>
      <c r="D1158" s="47"/>
      <c r="E1158" s="47"/>
      <c r="F1158" s="47"/>
      <c r="G1158" s="47"/>
      <c r="H1158" s="47"/>
      <c r="I1158" s="47"/>
      <c r="J1158" s="47"/>
      <c r="K1158" s="121"/>
      <c r="L1158" s="121"/>
      <c r="M1158" s="122"/>
      <c r="N1158" s="47"/>
      <c r="O1158" s="47"/>
    </row>
    <row r="1159" spans="2:15" x14ac:dyDescent="0.15">
      <c r="B1159" s="47"/>
      <c r="C1159" s="47"/>
      <c r="D1159" s="47"/>
      <c r="E1159" s="47"/>
      <c r="F1159" s="47"/>
      <c r="G1159" s="47"/>
      <c r="H1159" s="47"/>
      <c r="I1159" s="47"/>
      <c r="J1159" s="47"/>
      <c r="K1159" s="121"/>
      <c r="L1159" s="121"/>
      <c r="M1159" s="122"/>
      <c r="N1159" s="47"/>
      <c r="O1159" s="47"/>
    </row>
    <row r="1160" spans="2:15" x14ac:dyDescent="0.15">
      <c r="B1160" s="47"/>
      <c r="C1160" s="47"/>
      <c r="D1160" s="47"/>
      <c r="E1160" s="47"/>
      <c r="F1160" s="47"/>
      <c r="G1160" s="47"/>
      <c r="H1160" s="47"/>
      <c r="I1160" s="47"/>
      <c r="J1160" s="47"/>
      <c r="K1160" s="121"/>
      <c r="L1160" s="121"/>
      <c r="M1160" s="122"/>
      <c r="N1160" s="47"/>
      <c r="O1160" s="47"/>
    </row>
    <row r="1161" spans="2:15" x14ac:dyDescent="0.15">
      <c r="B1161" s="47"/>
      <c r="C1161" s="47"/>
      <c r="D1161" s="47"/>
      <c r="E1161" s="47"/>
      <c r="F1161" s="47"/>
      <c r="G1161" s="47"/>
      <c r="H1161" s="47"/>
      <c r="I1161" s="120"/>
      <c r="J1161" s="47"/>
      <c r="K1161" s="121"/>
      <c r="L1161" s="121"/>
      <c r="M1161" s="122"/>
      <c r="N1161" s="47"/>
      <c r="O1161" s="47"/>
    </row>
    <row r="1162" spans="2:15" x14ac:dyDescent="0.15">
      <c r="B1162" s="40"/>
      <c r="C1162" s="40"/>
      <c r="D1162" s="40"/>
      <c r="E1162" s="40"/>
      <c r="F1162" s="40"/>
      <c r="G1162" s="40"/>
      <c r="H1162" s="40"/>
      <c r="I1162" s="40"/>
      <c r="J1162" s="40"/>
      <c r="K1162" s="118"/>
      <c r="L1162" s="118"/>
      <c r="M1162" s="119"/>
      <c r="N1162" s="40"/>
      <c r="O1162" s="40"/>
    </row>
    <row r="1163" spans="2:15" x14ac:dyDescent="0.15">
      <c r="B1163" s="47"/>
      <c r="C1163" s="47"/>
      <c r="D1163" s="47"/>
      <c r="E1163" s="47"/>
      <c r="F1163" s="47"/>
      <c r="G1163" s="47"/>
      <c r="H1163" s="47"/>
      <c r="I1163" s="120"/>
      <c r="J1163" s="47"/>
      <c r="K1163" s="121"/>
      <c r="L1163" s="121"/>
      <c r="M1163" s="122"/>
      <c r="N1163" s="47"/>
      <c r="O1163" s="47"/>
    </row>
    <row r="1164" spans="2:15" x14ac:dyDescent="0.15">
      <c r="B1164" s="40"/>
      <c r="C1164" s="40"/>
      <c r="D1164" s="40"/>
      <c r="E1164" s="40"/>
      <c r="F1164" s="40"/>
      <c r="G1164" s="40"/>
      <c r="H1164" s="40"/>
      <c r="I1164" s="40"/>
      <c r="J1164" s="40"/>
      <c r="K1164" s="118"/>
      <c r="L1164" s="118"/>
      <c r="M1164" s="119"/>
      <c r="N1164" s="40"/>
      <c r="O1164" s="40"/>
    </row>
    <row r="1165" spans="2:15" x14ac:dyDescent="0.15">
      <c r="B1165" s="47"/>
      <c r="C1165" s="47"/>
      <c r="D1165" s="47"/>
      <c r="E1165" s="47"/>
      <c r="F1165" s="47"/>
      <c r="G1165" s="47"/>
      <c r="H1165" s="47"/>
      <c r="I1165" s="47"/>
      <c r="J1165" s="47"/>
      <c r="K1165" s="121"/>
      <c r="L1165" s="121"/>
      <c r="M1165" s="122"/>
      <c r="N1165" s="47"/>
      <c r="O1165" s="47"/>
    </row>
    <row r="1166" spans="2:15" x14ac:dyDescent="0.15">
      <c r="B1166" s="47"/>
      <c r="C1166" s="47"/>
      <c r="D1166" s="47"/>
      <c r="E1166" s="47"/>
      <c r="F1166" s="47"/>
      <c r="G1166" s="47"/>
      <c r="H1166" s="47"/>
      <c r="I1166" s="47"/>
      <c r="J1166" s="47"/>
      <c r="K1166" s="121"/>
      <c r="L1166" s="121"/>
      <c r="M1166" s="122"/>
      <c r="N1166" s="47"/>
      <c r="O1166" s="47"/>
    </row>
    <row r="1167" spans="2:15" x14ac:dyDescent="0.15">
      <c r="B1167" s="47"/>
      <c r="C1167" s="47"/>
      <c r="D1167" s="47"/>
      <c r="E1167" s="47"/>
      <c r="F1167" s="47"/>
      <c r="G1167" s="47"/>
      <c r="H1167" s="47"/>
      <c r="I1167" s="47"/>
      <c r="J1167" s="47"/>
      <c r="K1167" s="121"/>
      <c r="L1167" s="121"/>
      <c r="M1167" s="122"/>
      <c r="N1167" s="47"/>
      <c r="O1167" s="47"/>
    </row>
    <row r="1168" spans="2:15" x14ac:dyDescent="0.15">
      <c r="B1168" s="47"/>
      <c r="C1168" s="47"/>
      <c r="D1168" s="47"/>
      <c r="E1168" s="47"/>
      <c r="F1168" s="47"/>
      <c r="G1168" s="47"/>
      <c r="H1168" s="47"/>
      <c r="I1168" s="47"/>
      <c r="J1168" s="47"/>
      <c r="K1168" s="121"/>
      <c r="L1168" s="121"/>
      <c r="M1168" s="122"/>
      <c r="N1168" s="47"/>
      <c r="O1168" s="47"/>
    </row>
    <row r="1169" spans="2:15" x14ac:dyDescent="0.15">
      <c r="B1169" s="47"/>
      <c r="C1169" s="47"/>
      <c r="D1169" s="47"/>
      <c r="E1169" s="47"/>
      <c r="F1169" s="47"/>
      <c r="G1169" s="47"/>
      <c r="H1169" s="47"/>
      <c r="I1169" s="47"/>
      <c r="J1169" s="47"/>
      <c r="K1169" s="121"/>
      <c r="L1169" s="121"/>
      <c r="M1169" s="122"/>
      <c r="N1169" s="47"/>
      <c r="O1169" s="47"/>
    </row>
    <row r="1170" spans="2:15" x14ac:dyDescent="0.15">
      <c r="B1170" s="47"/>
      <c r="C1170" s="47"/>
      <c r="D1170" s="47"/>
      <c r="E1170" s="47"/>
      <c r="F1170" s="47"/>
      <c r="G1170" s="47"/>
      <c r="H1170" s="47"/>
      <c r="I1170" s="47"/>
      <c r="J1170" s="47"/>
      <c r="K1170" s="121"/>
      <c r="L1170" s="121"/>
      <c r="M1170" s="122"/>
      <c r="N1170" s="47"/>
      <c r="O1170" s="47"/>
    </row>
    <row r="1171" spans="2:15" x14ac:dyDescent="0.15">
      <c r="B1171" s="47"/>
      <c r="C1171" s="47"/>
      <c r="D1171" s="47"/>
      <c r="E1171" s="47"/>
      <c r="F1171" s="47"/>
      <c r="G1171" s="47"/>
      <c r="H1171" s="47"/>
      <c r="I1171" s="47"/>
      <c r="J1171" s="47"/>
      <c r="K1171" s="121"/>
      <c r="L1171" s="121"/>
      <c r="M1171" s="122"/>
      <c r="N1171" s="47"/>
      <c r="O1171" s="47"/>
    </row>
    <row r="1172" spans="2:15" x14ac:dyDescent="0.15">
      <c r="B1172" s="47"/>
      <c r="C1172" s="47"/>
      <c r="D1172" s="47"/>
      <c r="E1172" s="47"/>
      <c r="F1172" s="47"/>
      <c r="G1172" s="47"/>
      <c r="H1172" s="47"/>
      <c r="I1172" s="47"/>
      <c r="J1172" s="47"/>
      <c r="K1172" s="121"/>
      <c r="L1172" s="121"/>
      <c r="M1172" s="122"/>
      <c r="N1172" s="47"/>
      <c r="O1172" s="47"/>
    </row>
    <row r="1173" spans="2:15" x14ac:dyDescent="0.15">
      <c r="B1173" s="47"/>
      <c r="C1173" s="47"/>
      <c r="D1173" s="47"/>
      <c r="E1173" s="47"/>
      <c r="F1173" s="47"/>
      <c r="G1173" s="47"/>
      <c r="H1173" s="47"/>
      <c r="I1173" s="47"/>
      <c r="J1173" s="47"/>
      <c r="K1173" s="121"/>
      <c r="L1173" s="121"/>
      <c r="M1173" s="122"/>
      <c r="N1173" s="47"/>
      <c r="O1173" s="47"/>
    </row>
    <row r="1174" spans="2:15" x14ac:dyDescent="0.15">
      <c r="B1174" s="47"/>
      <c r="C1174" s="47"/>
      <c r="D1174" s="47"/>
      <c r="E1174" s="47"/>
      <c r="F1174" s="47"/>
      <c r="G1174" s="47"/>
      <c r="H1174" s="47"/>
      <c r="I1174" s="47"/>
      <c r="J1174" s="47"/>
      <c r="K1174" s="121"/>
      <c r="L1174" s="121"/>
      <c r="M1174" s="122"/>
      <c r="N1174" s="47"/>
      <c r="O1174" s="47"/>
    </row>
    <row r="1175" spans="2:15" x14ac:dyDescent="0.15">
      <c r="B1175" s="47"/>
      <c r="C1175" s="47"/>
      <c r="D1175" s="47"/>
      <c r="E1175" s="47"/>
      <c r="F1175" s="47"/>
      <c r="G1175" s="47"/>
      <c r="H1175" s="47"/>
      <c r="I1175" s="47"/>
      <c r="J1175" s="47"/>
      <c r="K1175" s="121"/>
      <c r="L1175" s="121"/>
      <c r="M1175" s="122"/>
      <c r="N1175" s="47"/>
      <c r="O1175" s="47"/>
    </row>
    <row r="1176" spans="2:15" x14ac:dyDescent="0.15">
      <c r="B1176" s="47"/>
      <c r="C1176" s="47"/>
      <c r="D1176" s="47"/>
      <c r="E1176" s="47"/>
      <c r="F1176" s="47"/>
      <c r="G1176" s="47"/>
      <c r="H1176" s="47"/>
      <c r="I1176" s="47"/>
      <c r="J1176" s="47"/>
      <c r="K1176" s="121"/>
      <c r="L1176" s="121"/>
      <c r="M1176" s="122"/>
      <c r="N1176" s="47"/>
      <c r="O1176" s="47"/>
    </row>
    <row r="1177" spans="2:15" x14ac:dyDescent="0.15">
      <c r="B1177" s="47"/>
      <c r="C1177" s="47"/>
      <c r="D1177" s="47"/>
      <c r="E1177" s="47"/>
      <c r="F1177" s="47"/>
      <c r="G1177" s="47"/>
      <c r="H1177" s="47"/>
      <c r="I1177" s="47"/>
      <c r="J1177" s="47"/>
      <c r="K1177" s="121"/>
      <c r="L1177" s="121"/>
      <c r="M1177" s="122"/>
      <c r="N1177" s="47"/>
      <c r="O1177" s="47"/>
    </row>
    <row r="1178" spans="2:15" x14ac:dyDescent="0.15">
      <c r="B1178" s="47"/>
      <c r="C1178" s="47"/>
      <c r="D1178" s="47"/>
      <c r="E1178" s="47"/>
      <c r="F1178" s="47"/>
      <c r="G1178" s="47"/>
      <c r="H1178" s="47"/>
      <c r="I1178" s="47"/>
      <c r="J1178" s="47"/>
      <c r="K1178" s="121"/>
      <c r="L1178" s="121"/>
      <c r="M1178" s="122"/>
      <c r="N1178" s="47"/>
      <c r="O1178" s="47"/>
    </row>
    <row r="1179" spans="2:15" x14ac:dyDescent="0.15">
      <c r="B1179" s="47"/>
      <c r="C1179" s="47"/>
      <c r="D1179" s="47"/>
      <c r="E1179" s="47"/>
      <c r="F1179" s="47"/>
      <c r="G1179" s="47"/>
      <c r="H1179" s="47"/>
      <c r="I1179" s="47"/>
      <c r="J1179" s="47"/>
      <c r="K1179" s="121"/>
      <c r="L1179" s="121"/>
      <c r="M1179" s="122"/>
      <c r="N1179" s="47"/>
      <c r="O1179" s="47"/>
    </row>
    <row r="1180" spans="2:15" x14ac:dyDescent="0.15">
      <c r="B1180" s="47"/>
      <c r="C1180" s="47"/>
      <c r="D1180" s="47"/>
      <c r="E1180" s="47"/>
      <c r="F1180" s="47"/>
      <c r="G1180" s="47"/>
      <c r="H1180" s="47"/>
      <c r="I1180" s="47"/>
      <c r="J1180" s="47"/>
      <c r="K1180" s="121"/>
      <c r="L1180" s="121"/>
      <c r="M1180" s="122"/>
      <c r="N1180" s="47"/>
      <c r="O1180" s="47"/>
    </row>
    <row r="1181" spans="2:15" x14ac:dyDescent="0.15">
      <c r="B1181" s="47"/>
      <c r="C1181" s="47"/>
      <c r="D1181" s="47"/>
      <c r="E1181" s="47"/>
      <c r="F1181" s="47"/>
      <c r="G1181" s="47"/>
      <c r="H1181" s="47"/>
      <c r="I1181" s="47"/>
      <c r="J1181" s="47"/>
      <c r="K1181" s="121"/>
      <c r="L1181" s="121"/>
      <c r="M1181" s="122"/>
      <c r="N1181" s="47"/>
      <c r="O1181" s="47"/>
    </row>
    <row r="1182" spans="2:15" x14ac:dyDescent="0.15">
      <c r="B1182" s="47"/>
      <c r="C1182" s="47"/>
      <c r="D1182" s="47"/>
      <c r="E1182" s="47"/>
      <c r="F1182" s="47"/>
      <c r="G1182" s="47"/>
      <c r="H1182" s="47"/>
      <c r="I1182" s="47"/>
      <c r="J1182" s="47"/>
      <c r="K1182" s="121"/>
      <c r="L1182" s="121"/>
      <c r="M1182" s="122"/>
      <c r="N1182" s="47"/>
      <c r="O1182" s="47"/>
    </row>
    <row r="1183" spans="2:15" x14ac:dyDescent="0.15">
      <c r="B1183" s="47"/>
      <c r="C1183" s="47"/>
      <c r="D1183" s="47"/>
      <c r="E1183" s="47"/>
      <c r="F1183" s="47"/>
      <c r="G1183" s="47"/>
      <c r="H1183" s="47"/>
      <c r="I1183" s="47"/>
      <c r="J1183" s="47"/>
      <c r="K1183" s="121"/>
      <c r="L1183" s="121"/>
      <c r="M1183" s="122"/>
      <c r="N1183" s="47"/>
      <c r="O1183" s="47"/>
    </row>
    <row r="1184" spans="2:15" x14ac:dyDescent="0.15">
      <c r="B1184" s="47"/>
      <c r="C1184" s="47"/>
      <c r="D1184" s="47"/>
      <c r="E1184" s="47"/>
      <c r="F1184" s="47"/>
      <c r="G1184" s="47"/>
      <c r="H1184" s="47"/>
      <c r="I1184" s="47"/>
      <c r="J1184" s="47"/>
      <c r="K1184" s="121"/>
      <c r="L1184" s="121"/>
      <c r="M1184" s="122"/>
      <c r="N1184" s="47"/>
      <c r="O1184" s="47"/>
    </row>
    <row r="1185" spans="2:15" x14ac:dyDescent="0.15">
      <c r="B1185" s="47"/>
      <c r="C1185" s="47"/>
      <c r="D1185" s="47"/>
      <c r="E1185" s="47"/>
      <c r="F1185" s="47"/>
      <c r="G1185" s="47"/>
      <c r="H1185" s="47"/>
      <c r="I1185" s="120"/>
      <c r="J1185" s="47"/>
      <c r="K1185" s="121"/>
      <c r="L1185" s="121"/>
      <c r="M1185" s="122"/>
      <c r="N1185" s="47"/>
      <c r="O1185" s="47"/>
    </row>
    <row r="1186" spans="2:15" x14ac:dyDescent="0.15">
      <c r="B1186" s="40"/>
      <c r="C1186" s="40"/>
      <c r="D1186" s="40"/>
      <c r="E1186" s="40"/>
      <c r="F1186" s="40"/>
      <c r="G1186" s="40"/>
      <c r="H1186" s="40"/>
      <c r="I1186" s="40"/>
      <c r="J1186" s="40"/>
      <c r="K1186" s="118"/>
      <c r="L1186" s="118"/>
      <c r="M1186" s="119"/>
      <c r="N1186" s="40"/>
      <c r="O1186" s="40"/>
    </row>
    <row r="1187" spans="2:15" x14ac:dyDescent="0.15">
      <c r="B1187" s="47"/>
      <c r="C1187" s="47"/>
      <c r="D1187" s="47"/>
      <c r="E1187" s="47"/>
      <c r="F1187" s="47"/>
      <c r="G1187" s="47"/>
      <c r="H1187" s="47"/>
      <c r="I1187" s="47"/>
      <c r="J1187" s="47"/>
      <c r="K1187" s="121"/>
      <c r="L1187" s="121"/>
      <c r="M1187" s="122"/>
      <c r="N1187" s="47"/>
      <c r="O1187" s="47"/>
    </row>
    <row r="1188" spans="2:15" x14ac:dyDescent="0.15">
      <c r="B1188" s="47"/>
      <c r="C1188" s="47"/>
      <c r="D1188" s="47"/>
      <c r="E1188" s="47"/>
      <c r="F1188" s="47"/>
      <c r="G1188" s="47"/>
      <c r="H1188" s="47"/>
      <c r="I1188" s="47"/>
      <c r="J1188" s="47"/>
      <c r="K1188" s="121"/>
      <c r="L1188" s="121"/>
      <c r="M1188" s="122"/>
      <c r="N1188" s="47"/>
      <c r="O1188" s="47"/>
    </row>
    <row r="1189" spans="2:15" x14ac:dyDescent="0.15">
      <c r="B1189" s="47"/>
      <c r="C1189" s="47"/>
      <c r="D1189" s="47"/>
      <c r="E1189" s="47"/>
      <c r="F1189" s="47"/>
      <c r="G1189" s="47"/>
      <c r="H1189" s="47"/>
      <c r="I1189" s="47"/>
      <c r="J1189" s="47"/>
      <c r="K1189" s="121"/>
      <c r="L1189" s="121"/>
      <c r="M1189" s="122"/>
      <c r="N1189" s="47"/>
      <c r="O1189" s="47"/>
    </row>
    <row r="1190" spans="2:15" x14ac:dyDescent="0.15">
      <c r="B1190" s="47"/>
      <c r="C1190" s="47"/>
      <c r="D1190" s="47"/>
      <c r="E1190" s="47"/>
      <c r="F1190" s="47"/>
      <c r="G1190" s="47"/>
      <c r="H1190" s="47"/>
      <c r="I1190" s="47"/>
      <c r="J1190" s="47"/>
      <c r="K1190" s="121"/>
      <c r="L1190" s="121"/>
      <c r="M1190" s="122"/>
      <c r="N1190" s="47"/>
      <c r="O1190" s="47"/>
    </row>
    <row r="1191" spans="2:15" x14ac:dyDescent="0.15">
      <c r="B1191" s="47"/>
      <c r="C1191" s="47"/>
      <c r="D1191" s="47"/>
      <c r="E1191" s="47"/>
      <c r="F1191" s="47"/>
      <c r="G1191" s="47"/>
      <c r="H1191" s="47"/>
      <c r="I1191" s="47"/>
      <c r="J1191" s="47"/>
      <c r="K1191" s="121"/>
      <c r="L1191" s="121"/>
      <c r="M1191" s="122"/>
      <c r="N1191" s="47"/>
      <c r="O1191" s="47"/>
    </row>
    <row r="1192" spans="2:15" x14ac:dyDescent="0.15">
      <c r="B1192" s="47"/>
      <c r="C1192" s="47"/>
      <c r="D1192" s="47"/>
      <c r="E1192" s="47"/>
      <c r="F1192" s="47"/>
      <c r="G1192" s="47"/>
      <c r="H1192" s="47"/>
      <c r="I1192" s="47"/>
      <c r="J1192" s="47"/>
      <c r="K1192" s="121"/>
      <c r="L1192" s="121"/>
      <c r="M1192" s="122"/>
      <c r="N1192" s="47"/>
      <c r="O1192" s="47"/>
    </row>
    <row r="1193" spans="2:15" x14ac:dyDescent="0.15">
      <c r="B1193" s="47"/>
      <c r="C1193" s="47"/>
      <c r="D1193" s="47"/>
      <c r="E1193" s="47"/>
      <c r="F1193" s="47"/>
      <c r="G1193" s="47"/>
      <c r="H1193" s="47"/>
      <c r="I1193" s="47"/>
      <c r="J1193" s="47"/>
      <c r="K1193" s="121"/>
      <c r="L1193" s="121"/>
      <c r="M1193" s="122"/>
      <c r="N1193" s="47"/>
      <c r="O1193" s="47"/>
    </row>
    <row r="1194" spans="2:15" x14ac:dyDescent="0.15">
      <c r="B1194" s="47"/>
      <c r="C1194" s="47"/>
      <c r="D1194" s="47"/>
      <c r="E1194" s="47"/>
      <c r="F1194" s="47"/>
      <c r="G1194" s="47"/>
      <c r="H1194" s="47"/>
      <c r="I1194" s="47"/>
      <c r="J1194" s="47"/>
      <c r="K1194" s="121"/>
      <c r="L1194" s="121"/>
      <c r="M1194" s="122"/>
      <c r="N1194" s="47"/>
      <c r="O1194" s="47"/>
    </row>
    <row r="1195" spans="2:15" x14ac:dyDescent="0.15">
      <c r="B1195" s="47"/>
      <c r="C1195" s="47"/>
      <c r="D1195" s="47"/>
      <c r="E1195" s="47"/>
      <c r="F1195" s="47"/>
      <c r="G1195" s="47"/>
      <c r="H1195" s="47"/>
      <c r="I1195" s="47"/>
      <c r="J1195" s="47"/>
      <c r="K1195" s="121"/>
      <c r="L1195" s="121"/>
      <c r="M1195" s="122"/>
      <c r="N1195" s="47"/>
      <c r="O1195" s="47"/>
    </row>
    <row r="1196" spans="2:15" x14ac:dyDescent="0.15">
      <c r="B1196" s="47"/>
      <c r="C1196" s="47"/>
      <c r="D1196" s="47"/>
      <c r="E1196" s="47"/>
      <c r="F1196" s="47"/>
      <c r="G1196" s="47"/>
      <c r="H1196" s="47"/>
      <c r="I1196" s="47"/>
      <c r="J1196" s="47"/>
      <c r="K1196" s="121"/>
      <c r="L1196" s="121"/>
      <c r="M1196" s="122"/>
      <c r="N1196" s="47"/>
      <c r="O1196" s="47"/>
    </row>
    <row r="1197" spans="2:15" x14ac:dyDescent="0.15">
      <c r="B1197" s="47"/>
      <c r="C1197" s="47"/>
      <c r="D1197" s="47"/>
      <c r="E1197" s="47"/>
      <c r="F1197" s="47"/>
      <c r="G1197" s="47"/>
      <c r="H1197" s="47"/>
      <c r="I1197" s="47"/>
      <c r="J1197" s="47"/>
      <c r="K1197" s="121"/>
      <c r="L1197" s="121"/>
      <c r="M1197" s="122"/>
      <c r="N1197" s="47"/>
      <c r="O1197" s="47"/>
    </row>
    <row r="1198" spans="2:15" x14ac:dyDescent="0.15">
      <c r="B1198" s="47"/>
      <c r="C1198" s="47"/>
      <c r="D1198" s="47"/>
      <c r="E1198" s="47"/>
      <c r="F1198" s="47"/>
      <c r="G1198" s="47"/>
      <c r="H1198" s="47"/>
      <c r="I1198" s="47"/>
      <c r="J1198" s="47"/>
      <c r="K1198" s="121"/>
      <c r="L1198" s="121"/>
      <c r="M1198" s="122"/>
      <c r="N1198" s="47"/>
      <c r="O1198" s="47"/>
    </row>
    <row r="1199" spans="2:15" x14ac:dyDescent="0.15">
      <c r="B1199" s="47"/>
      <c r="C1199" s="47"/>
      <c r="D1199" s="47"/>
      <c r="E1199" s="47"/>
      <c r="F1199" s="47"/>
      <c r="G1199" s="47"/>
      <c r="H1199" s="47"/>
      <c r="I1199" s="47"/>
      <c r="J1199" s="47"/>
      <c r="K1199" s="121"/>
      <c r="L1199" s="121"/>
      <c r="M1199" s="122"/>
      <c r="N1199" s="47"/>
      <c r="O1199" s="47"/>
    </row>
    <row r="1200" spans="2:15" x14ac:dyDescent="0.15">
      <c r="B1200" s="47"/>
      <c r="C1200" s="47"/>
      <c r="D1200" s="47"/>
      <c r="E1200" s="47"/>
      <c r="F1200" s="47"/>
      <c r="G1200" s="47"/>
      <c r="H1200" s="47"/>
      <c r="I1200" s="47"/>
      <c r="J1200" s="47"/>
      <c r="K1200" s="121"/>
      <c r="L1200" s="121"/>
      <c r="M1200" s="122"/>
      <c r="N1200" s="47"/>
      <c r="O1200" s="47"/>
    </row>
    <row r="1201" spans="2:15" x14ac:dyDescent="0.15">
      <c r="B1201" s="47"/>
      <c r="C1201" s="47"/>
      <c r="D1201" s="47"/>
      <c r="E1201" s="47"/>
      <c r="F1201" s="47"/>
      <c r="G1201" s="47"/>
      <c r="H1201" s="47"/>
      <c r="I1201" s="47"/>
      <c r="J1201" s="47"/>
      <c r="K1201" s="121"/>
      <c r="L1201" s="121"/>
      <c r="M1201" s="122"/>
      <c r="N1201" s="47"/>
      <c r="O1201" s="47"/>
    </row>
    <row r="1202" spans="2:15" x14ac:dyDescent="0.15">
      <c r="B1202" s="47"/>
      <c r="C1202" s="47"/>
      <c r="D1202" s="47"/>
      <c r="E1202" s="47"/>
      <c r="F1202" s="47"/>
      <c r="G1202" s="47"/>
      <c r="H1202" s="47"/>
      <c r="I1202" s="47"/>
      <c r="J1202" s="47"/>
      <c r="K1202" s="121"/>
      <c r="L1202" s="121"/>
      <c r="M1202" s="122"/>
      <c r="N1202" s="47"/>
      <c r="O1202" s="47"/>
    </row>
    <row r="1203" spans="2:15" x14ac:dyDescent="0.15">
      <c r="B1203" s="47"/>
      <c r="C1203" s="47"/>
      <c r="D1203" s="47"/>
      <c r="E1203" s="47"/>
      <c r="F1203" s="47"/>
      <c r="G1203" s="47"/>
      <c r="H1203" s="47"/>
      <c r="I1203" s="120"/>
      <c r="J1203" s="47"/>
      <c r="K1203" s="121"/>
      <c r="L1203" s="121"/>
      <c r="M1203" s="122"/>
      <c r="N1203" s="47"/>
      <c r="O1203" s="47"/>
    </row>
    <row r="1204" spans="2:15" x14ac:dyDescent="0.15">
      <c r="B1204" s="40"/>
      <c r="C1204" s="40"/>
      <c r="D1204" s="40"/>
      <c r="E1204" s="40"/>
      <c r="F1204" s="40"/>
      <c r="G1204" s="40"/>
      <c r="H1204" s="40"/>
      <c r="I1204" s="40"/>
      <c r="J1204" s="40"/>
      <c r="K1204" s="118"/>
      <c r="L1204" s="118"/>
      <c r="M1204" s="119"/>
      <c r="N1204" s="40"/>
      <c r="O1204" s="40"/>
    </row>
    <row r="1205" spans="2:15" x14ac:dyDescent="0.15">
      <c r="B1205" s="47"/>
      <c r="C1205" s="47"/>
      <c r="D1205" s="47"/>
      <c r="E1205" s="47"/>
      <c r="F1205" s="47"/>
      <c r="G1205" s="47"/>
      <c r="H1205" s="47"/>
      <c r="I1205" s="47"/>
      <c r="J1205" s="47"/>
      <c r="K1205" s="121"/>
      <c r="L1205" s="121"/>
      <c r="M1205" s="122"/>
      <c r="N1205" s="47"/>
      <c r="O1205" s="47"/>
    </row>
    <row r="1206" spans="2:15" x14ac:dyDescent="0.15">
      <c r="B1206" s="47"/>
      <c r="C1206" s="47"/>
      <c r="D1206" s="47"/>
      <c r="E1206" s="47"/>
      <c r="F1206" s="47"/>
      <c r="G1206" s="47"/>
      <c r="H1206" s="47"/>
      <c r="I1206" s="47"/>
      <c r="J1206" s="47"/>
      <c r="K1206" s="121"/>
      <c r="L1206" s="121"/>
      <c r="M1206" s="122"/>
      <c r="N1206" s="47"/>
      <c r="O1206" s="47"/>
    </row>
    <row r="1207" spans="2:15" x14ac:dyDescent="0.15">
      <c r="B1207" s="47"/>
      <c r="C1207" s="47"/>
      <c r="D1207" s="47"/>
      <c r="E1207" s="47"/>
      <c r="F1207" s="47"/>
      <c r="G1207" s="47"/>
      <c r="H1207" s="47"/>
      <c r="I1207" s="47"/>
      <c r="J1207" s="47"/>
      <c r="K1207" s="121"/>
      <c r="L1207" s="121"/>
      <c r="M1207" s="122"/>
      <c r="N1207" s="47"/>
      <c r="O1207" s="47"/>
    </row>
    <row r="1208" spans="2:15" x14ac:dyDescent="0.15">
      <c r="B1208" s="47"/>
      <c r="C1208" s="47"/>
      <c r="D1208" s="47"/>
      <c r="E1208" s="47"/>
      <c r="F1208" s="47"/>
      <c r="G1208" s="47"/>
      <c r="H1208" s="47"/>
      <c r="I1208" s="47"/>
      <c r="J1208" s="47"/>
      <c r="K1208" s="121"/>
      <c r="L1208" s="121"/>
      <c r="M1208" s="122"/>
      <c r="N1208" s="47"/>
      <c r="O1208" s="47"/>
    </row>
    <row r="1209" spans="2:15" x14ac:dyDescent="0.15">
      <c r="B1209" s="47"/>
      <c r="C1209" s="47"/>
      <c r="D1209" s="47"/>
      <c r="E1209" s="47"/>
      <c r="F1209" s="47"/>
      <c r="G1209" s="47"/>
      <c r="H1209" s="47"/>
      <c r="I1209" s="47"/>
      <c r="J1209" s="47"/>
      <c r="K1209" s="121"/>
      <c r="L1209" s="121"/>
      <c r="M1209" s="122"/>
      <c r="N1209" s="47"/>
      <c r="O1209" s="47"/>
    </row>
    <row r="1210" spans="2:15" x14ac:dyDescent="0.15">
      <c r="B1210" s="47"/>
      <c r="C1210" s="47"/>
      <c r="D1210" s="47"/>
      <c r="E1210" s="47"/>
      <c r="F1210" s="47"/>
      <c r="G1210" s="47"/>
      <c r="H1210" s="47"/>
      <c r="I1210" s="47"/>
      <c r="J1210" s="47"/>
      <c r="K1210" s="121"/>
      <c r="L1210" s="121"/>
      <c r="M1210" s="122"/>
      <c r="N1210" s="47"/>
      <c r="O1210" s="47"/>
    </row>
    <row r="1211" spans="2:15" x14ac:dyDescent="0.15">
      <c r="B1211" s="47"/>
      <c r="C1211" s="47"/>
      <c r="D1211" s="47"/>
      <c r="E1211" s="47"/>
      <c r="F1211" s="47"/>
      <c r="G1211" s="47"/>
      <c r="H1211" s="47"/>
      <c r="I1211" s="47"/>
      <c r="J1211" s="47"/>
      <c r="K1211" s="121"/>
      <c r="L1211" s="121"/>
      <c r="M1211" s="122"/>
      <c r="N1211" s="47"/>
      <c r="O1211" s="47"/>
    </row>
    <row r="1212" spans="2:15" x14ac:dyDescent="0.15">
      <c r="B1212" s="47"/>
      <c r="C1212" s="47"/>
      <c r="D1212" s="47"/>
      <c r="E1212" s="47"/>
      <c r="F1212" s="47"/>
      <c r="G1212" s="47"/>
      <c r="H1212" s="47"/>
      <c r="I1212" s="47"/>
      <c r="J1212" s="47"/>
      <c r="K1212" s="121"/>
      <c r="L1212" s="121"/>
      <c r="M1212" s="122"/>
      <c r="N1212" s="47"/>
      <c r="O1212" s="47"/>
    </row>
    <row r="1213" spans="2:15" x14ac:dyDescent="0.15">
      <c r="B1213" s="47"/>
      <c r="C1213" s="47"/>
      <c r="D1213" s="47"/>
      <c r="E1213" s="47"/>
      <c r="F1213" s="47"/>
      <c r="G1213" s="47"/>
      <c r="H1213" s="47"/>
      <c r="I1213" s="47"/>
      <c r="J1213" s="47"/>
      <c r="K1213" s="121"/>
      <c r="L1213" s="121"/>
      <c r="M1213" s="122"/>
      <c r="N1213" s="47"/>
      <c r="O1213" s="47"/>
    </row>
    <row r="1214" spans="2:15" x14ac:dyDescent="0.15">
      <c r="B1214" s="47"/>
      <c r="C1214" s="47"/>
      <c r="D1214" s="47"/>
      <c r="E1214" s="47"/>
      <c r="F1214" s="47"/>
      <c r="G1214" s="47"/>
      <c r="H1214" s="47"/>
      <c r="I1214" s="47"/>
      <c r="J1214" s="47"/>
      <c r="K1214" s="121"/>
      <c r="L1214" s="121"/>
      <c r="M1214" s="122"/>
      <c r="N1214" s="47"/>
      <c r="O1214" s="47"/>
    </row>
    <row r="1215" spans="2:15" x14ac:dyDescent="0.15">
      <c r="B1215" s="47"/>
      <c r="C1215" s="47"/>
      <c r="D1215" s="47"/>
      <c r="E1215" s="47"/>
      <c r="F1215" s="47"/>
      <c r="G1215" s="47"/>
      <c r="H1215" s="47"/>
      <c r="I1215" s="47"/>
      <c r="J1215" s="47"/>
      <c r="K1215" s="121"/>
      <c r="L1215" s="121"/>
      <c r="M1215" s="122"/>
      <c r="N1215" s="47"/>
      <c r="O1215" s="47"/>
    </row>
    <row r="1216" spans="2:15" x14ac:dyDescent="0.15">
      <c r="B1216" s="47"/>
      <c r="C1216" s="47"/>
      <c r="D1216" s="47"/>
      <c r="E1216" s="47"/>
      <c r="F1216" s="47"/>
      <c r="G1216" s="47"/>
      <c r="H1216" s="47"/>
      <c r="I1216" s="47"/>
      <c r="J1216" s="47"/>
      <c r="K1216" s="121"/>
      <c r="L1216" s="121"/>
      <c r="M1216" s="122"/>
      <c r="N1216" s="47"/>
      <c r="O1216" s="47"/>
    </row>
    <row r="1217" spans="2:15" x14ac:dyDescent="0.15">
      <c r="B1217" s="47"/>
      <c r="C1217" s="47"/>
      <c r="D1217" s="47"/>
      <c r="E1217" s="47"/>
      <c r="F1217" s="47"/>
      <c r="G1217" s="47"/>
      <c r="H1217" s="47"/>
      <c r="I1217" s="120"/>
      <c r="J1217" s="47"/>
      <c r="K1217" s="121"/>
      <c r="L1217" s="121"/>
      <c r="M1217" s="122"/>
      <c r="N1217" s="47"/>
      <c r="O1217" s="47"/>
    </row>
    <row r="1218" spans="2:15" x14ac:dyDescent="0.15">
      <c r="B1218" s="40"/>
      <c r="C1218" s="40"/>
      <c r="D1218" s="40"/>
      <c r="E1218" s="40"/>
      <c r="F1218" s="40"/>
      <c r="G1218" s="40"/>
      <c r="H1218" s="40"/>
      <c r="I1218" s="40"/>
      <c r="J1218" s="40"/>
      <c r="K1218" s="118"/>
      <c r="L1218" s="118"/>
      <c r="M1218" s="119"/>
      <c r="N1218" s="40"/>
      <c r="O1218" s="40"/>
    </row>
    <row r="1219" spans="2:15" x14ac:dyDescent="0.15">
      <c r="B1219" s="47"/>
      <c r="C1219" s="47"/>
      <c r="D1219" s="47"/>
      <c r="E1219" s="47"/>
      <c r="F1219" s="47"/>
      <c r="G1219" s="47"/>
      <c r="H1219" s="47"/>
      <c r="I1219" s="120"/>
      <c r="J1219" s="47"/>
      <c r="K1219" s="121"/>
      <c r="L1219" s="121"/>
      <c r="M1219" s="122"/>
      <c r="N1219" s="47"/>
      <c r="O1219" s="47"/>
    </row>
    <row r="1220" spans="2:15" x14ac:dyDescent="0.15">
      <c r="B1220" s="40"/>
      <c r="C1220" s="40"/>
      <c r="D1220" s="40"/>
      <c r="E1220" s="40"/>
      <c r="F1220" s="40"/>
      <c r="G1220" s="40"/>
      <c r="H1220" s="40"/>
      <c r="I1220" s="40"/>
      <c r="J1220" s="40"/>
      <c r="K1220" s="118"/>
      <c r="L1220" s="118"/>
      <c r="M1220" s="119"/>
      <c r="N1220" s="40"/>
      <c r="O1220" s="40"/>
    </row>
    <row r="1221" spans="2:15" x14ac:dyDescent="0.15">
      <c r="B1221" s="47"/>
      <c r="C1221" s="47"/>
      <c r="D1221" s="47"/>
      <c r="E1221" s="47"/>
      <c r="F1221" s="47"/>
      <c r="G1221" s="47"/>
      <c r="H1221" s="47"/>
      <c r="I1221" s="47"/>
      <c r="J1221" s="47"/>
      <c r="K1221" s="121"/>
      <c r="L1221" s="121"/>
      <c r="M1221" s="122"/>
      <c r="N1221" s="47"/>
      <c r="O1221" s="47"/>
    </row>
    <row r="1222" spans="2:15" x14ac:dyDescent="0.15">
      <c r="B1222" s="47"/>
      <c r="C1222" s="47"/>
      <c r="D1222" s="47"/>
      <c r="E1222" s="47"/>
      <c r="F1222" s="47"/>
      <c r="G1222" s="47"/>
      <c r="H1222" s="47"/>
      <c r="I1222" s="47"/>
      <c r="J1222" s="47"/>
      <c r="K1222" s="121"/>
      <c r="L1222" s="121"/>
      <c r="M1222" s="122"/>
      <c r="N1222" s="47"/>
      <c r="O1222" s="47"/>
    </row>
    <row r="1223" spans="2:15" x14ac:dyDescent="0.15">
      <c r="B1223" s="47"/>
      <c r="C1223" s="47"/>
      <c r="D1223" s="47"/>
      <c r="E1223" s="47"/>
      <c r="F1223" s="47"/>
      <c r="G1223" s="47"/>
      <c r="H1223" s="47"/>
      <c r="I1223" s="47"/>
      <c r="J1223" s="47"/>
      <c r="K1223" s="121"/>
      <c r="L1223" s="121"/>
      <c r="M1223" s="122"/>
      <c r="N1223" s="47"/>
      <c r="O1223" s="47"/>
    </row>
    <row r="1224" spans="2:15" x14ac:dyDescent="0.15">
      <c r="B1224" s="47"/>
      <c r="C1224" s="47"/>
      <c r="D1224" s="47"/>
      <c r="E1224" s="47"/>
      <c r="F1224" s="47"/>
      <c r="G1224" s="47"/>
      <c r="H1224" s="47"/>
      <c r="I1224" s="47"/>
      <c r="J1224" s="47"/>
      <c r="K1224" s="121"/>
      <c r="L1224" s="121"/>
      <c r="M1224" s="122"/>
      <c r="N1224" s="47"/>
      <c r="O1224" s="47"/>
    </row>
    <row r="1225" spans="2:15" x14ac:dyDescent="0.15">
      <c r="B1225" s="47"/>
      <c r="C1225" s="47"/>
      <c r="D1225" s="47"/>
      <c r="E1225" s="47"/>
      <c r="F1225" s="47"/>
      <c r="G1225" s="47"/>
      <c r="H1225" s="47"/>
      <c r="I1225" s="47"/>
      <c r="J1225" s="47"/>
      <c r="K1225" s="121"/>
      <c r="L1225" s="121"/>
      <c r="M1225" s="122"/>
      <c r="N1225" s="47"/>
      <c r="O1225" s="47"/>
    </row>
    <row r="1226" spans="2:15" x14ac:dyDescent="0.15">
      <c r="B1226" s="47"/>
      <c r="C1226" s="47"/>
      <c r="D1226" s="47"/>
      <c r="E1226" s="47"/>
      <c r="F1226" s="47"/>
      <c r="G1226" s="47"/>
      <c r="H1226" s="47"/>
      <c r="I1226" s="47"/>
      <c r="J1226" s="47"/>
      <c r="K1226" s="121"/>
      <c r="L1226" s="121"/>
      <c r="M1226" s="122"/>
      <c r="N1226" s="47"/>
      <c r="O1226" s="47"/>
    </row>
    <row r="1227" spans="2:15" x14ac:dyDescent="0.15">
      <c r="B1227" s="47"/>
      <c r="C1227" s="47"/>
      <c r="D1227" s="47"/>
      <c r="E1227" s="47"/>
      <c r="F1227" s="47"/>
      <c r="G1227" s="47"/>
      <c r="H1227" s="47"/>
      <c r="I1227" s="47"/>
      <c r="J1227" s="47"/>
      <c r="K1227" s="121"/>
      <c r="L1227" s="121"/>
      <c r="M1227" s="122"/>
      <c r="N1227" s="47"/>
      <c r="O1227" s="47"/>
    </row>
    <row r="1228" spans="2:15" x14ac:dyDescent="0.15">
      <c r="B1228" s="47"/>
      <c r="C1228" s="47"/>
      <c r="D1228" s="47"/>
      <c r="E1228" s="47"/>
      <c r="F1228" s="47"/>
      <c r="G1228" s="47"/>
      <c r="H1228" s="47"/>
      <c r="I1228" s="47"/>
      <c r="J1228" s="47"/>
      <c r="K1228" s="121"/>
      <c r="L1228" s="121"/>
      <c r="M1228" s="122"/>
      <c r="N1228" s="47"/>
      <c r="O1228" s="47"/>
    </row>
    <row r="1229" spans="2:15" x14ac:dyDescent="0.15">
      <c r="B1229" s="47"/>
      <c r="C1229" s="47"/>
      <c r="D1229" s="47"/>
      <c r="E1229" s="47"/>
      <c r="F1229" s="47"/>
      <c r="G1229" s="47"/>
      <c r="H1229" s="47"/>
      <c r="I1229" s="47"/>
      <c r="J1229" s="47"/>
      <c r="K1229" s="121"/>
      <c r="L1229" s="121"/>
      <c r="M1229" s="122"/>
      <c r="N1229" s="47"/>
      <c r="O1229" s="47"/>
    </row>
    <row r="1230" spans="2:15" x14ac:dyDescent="0.15">
      <c r="B1230" s="47"/>
      <c r="C1230" s="47"/>
      <c r="D1230" s="47"/>
      <c r="E1230" s="47"/>
      <c r="F1230" s="47"/>
      <c r="G1230" s="47"/>
      <c r="H1230" s="47"/>
      <c r="I1230" s="47"/>
      <c r="J1230" s="47"/>
      <c r="K1230" s="121"/>
      <c r="L1230" s="121"/>
      <c r="M1230" s="122"/>
      <c r="N1230" s="47"/>
      <c r="O1230" s="47"/>
    </row>
    <row r="1231" spans="2:15" x14ac:dyDescent="0.15">
      <c r="B1231" s="47"/>
      <c r="C1231" s="47"/>
      <c r="D1231" s="47"/>
      <c r="E1231" s="47"/>
      <c r="F1231" s="47"/>
      <c r="G1231" s="47"/>
      <c r="H1231" s="47"/>
      <c r="I1231" s="47"/>
      <c r="J1231" s="47"/>
      <c r="K1231" s="121"/>
      <c r="L1231" s="121"/>
      <c r="M1231" s="122"/>
      <c r="N1231" s="47"/>
      <c r="O1231" s="47"/>
    </row>
    <row r="1232" spans="2:15" x14ac:dyDescent="0.15">
      <c r="B1232" s="47"/>
      <c r="C1232" s="47"/>
      <c r="D1232" s="47"/>
      <c r="E1232" s="47"/>
      <c r="F1232" s="47"/>
      <c r="G1232" s="47"/>
      <c r="H1232" s="47"/>
      <c r="I1232" s="47"/>
      <c r="J1232" s="47"/>
      <c r="K1232" s="121"/>
      <c r="L1232" s="121"/>
      <c r="M1232" s="122"/>
      <c r="N1232" s="47"/>
      <c r="O1232" s="47"/>
    </row>
    <row r="1233" spans="2:15" x14ac:dyDescent="0.15">
      <c r="B1233" s="47"/>
      <c r="C1233" s="47"/>
      <c r="D1233" s="47"/>
      <c r="E1233" s="47"/>
      <c r="F1233" s="47"/>
      <c r="G1233" s="47"/>
      <c r="H1233" s="47"/>
      <c r="I1233" s="47"/>
      <c r="J1233" s="47"/>
      <c r="K1233" s="121"/>
      <c r="L1233" s="121"/>
      <c r="M1233" s="122"/>
      <c r="N1233" s="47"/>
      <c r="O1233" s="47"/>
    </row>
    <row r="1234" spans="2:15" x14ac:dyDescent="0.15">
      <c r="B1234" s="47"/>
      <c r="C1234" s="47"/>
      <c r="D1234" s="47"/>
      <c r="E1234" s="47"/>
      <c r="F1234" s="47"/>
      <c r="G1234" s="47"/>
      <c r="H1234" s="47"/>
      <c r="I1234" s="47"/>
      <c r="J1234" s="47"/>
      <c r="K1234" s="121"/>
      <c r="L1234" s="121"/>
      <c r="M1234" s="122"/>
      <c r="N1234" s="47"/>
      <c r="O1234" s="47"/>
    </row>
    <row r="1235" spans="2:15" x14ac:dyDescent="0.15">
      <c r="B1235" s="47"/>
      <c r="C1235" s="47"/>
      <c r="D1235" s="47"/>
      <c r="E1235" s="47"/>
      <c r="F1235" s="47"/>
      <c r="G1235" s="47"/>
      <c r="H1235" s="47"/>
      <c r="I1235" s="47"/>
      <c r="J1235" s="47"/>
      <c r="K1235" s="121"/>
      <c r="L1235" s="121"/>
      <c r="M1235" s="122"/>
      <c r="N1235" s="47"/>
      <c r="O1235" s="47"/>
    </row>
    <row r="1236" spans="2:15" x14ac:dyDescent="0.15">
      <c r="B1236" s="47"/>
      <c r="C1236" s="47"/>
      <c r="D1236" s="47"/>
      <c r="E1236" s="47"/>
      <c r="F1236" s="47"/>
      <c r="G1236" s="47"/>
      <c r="H1236" s="47"/>
      <c r="I1236" s="47"/>
      <c r="J1236" s="47"/>
      <c r="K1236" s="121"/>
      <c r="L1236" s="121"/>
      <c r="M1236" s="122"/>
      <c r="N1236" s="47"/>
      <c r="O1236" s="47"/>
    </row>
    <row r="1237" spans="2:15" x14ac:dyDescent="0.15">
      <c r="B1237" s="47"/>
      <c r="C1237" s="47"/>
      <c r="D1237" s="47"/>
      <c r="E1237" s="47"/>
      <c r="F1237" s="47"/>
      <c r="G1237" s="47"/>
      <c r="H1237" s="47"/>
      <c r="I1237" s="47"/>
      <c r="J1237" s="47"/>
      <c r="K1237" s="121"/>
      <c r="L1237" s="121"/>
      <c r="M1237" s="122"/>
      <c r="N1237" s="47"/>
      <c r="O1237" s="47"/>
    </row>
    <row r="1238" spans="2:15" x14ac:dyDescent="0.15">
      <c r="B1238" s="47"/>
      <c r="C1238" s="47"/>
      <c r="D1238" s="47"/>
      <c r="E1238" s="47"/>
      <c r="F1238" s="47"/>
      <c r="G1238" s="47"/>
      <c r="H1238" s="47"/>
      <c r="I1238" s="47"/>
      <c r="J1238" s="47"/>
      <c r="K1238" s="121"/>
      <c r="L1238" s="121"/>
      <c r="M1238" s="122"/>
      <c r="N1238" s="47"/>
      <c r="O1238" s="47"/>
    </row>
    <row r="1239" spans="2:15" x14ac:dyDescent="0.15">
      <c r="B1239" s="47"/>
      <c r="C1239" s="47"/>
      <c r="D1239" s="47"/>
      <c r="E1239" s="47"/>
      <c r="F1239" s="47"/>
      <c r="G1239" s="47"/>
      <c r="H1239" s="47"/>
      <c r="I1239" s="47"/>
      <c r="J1239" s="47"/>
      <c r="K1239" s="121"/>
      <c r="L1239" s="121"/>
      <c r="M1239" s="122"/>
      <c r="N1239" s="47"/>
      <c r="O1239" s="47"/>
    </row>
    <row r="1240" spans="2:15" x14ac:dyDescent="0.15">
      <c r="B1240" s="47"/>
      <c r="C1240" s="47"/>
      <c r="D1240" s="47"/>
      <c r="E1240" s="47"/>
      <c r="F1240" s="47"/>
      <c r="G1240" s="47"/>
      <c r="H1240" s="47"/>
      <c r="I1240" s="47"/>
      <c r="J1240" s="47"/>
      <c r="K1240" s="121"/>
      <c r="L1240" s="121"/>
      <c r="M1240" s="122"/>
      <c r="N1240" s="47"/>
      <c r="O1240" s="47"/>
    </row>
    <row r="1241" spans="2:15" x14ac:dyDescent="0.15">
      <c r="B1241" s="47"/>
      <c r="C1241" s="47"/>
      <c r="D1241" s="47"/>
      <c r="E1241" s="47"/>
      <c r="F1241" s="47"/>
      <c r="G1241" s="47"/>
      <c r="H1241" s="47"/>
      <c r="I1241" s="47"/>
      <c r="J1241" s="47"/>
      <c r="K1241" s="121"/>
      <c r="L1241" s="121"/>
      <c r="M1241" s="122"/>
      <c r="N1241" s="47"/>
      <c r="O1241" s="47"/>
    </row>
    <row r="1242" spans="2:15" x14ac:dyDescent="0.15">
      <c r="B1242" s="47"/>
      <c r="C1242" s="47"/>
      <c r="D1242" s="47"/>
      <c r="E1242" s="47"/>
      <c r="F1242" s="47"/>
      <c r="G1242" s="47"/>
      <c r="H1242" s="47"/>
      <c r="I1242" s="47"/>
      <c r="J1242" s="47"/>
      <c r="K1242" s="121"/>
      <c r="L1242" s="121"/>
      <c r="M1242" s="122"/>
      <c r="N1242" s="47"/>
      <c r="O1242" s="47"/>
    </row>
    <row r="1243" spans="2:15" x14ac:dyDescent="0.15">
      <c r="B1243" s="47"/>
      <c r="C1243" s="47"/>
      <c r="D1243" s="47"/>
      <c r="E1243" s="47"/>
      <c r="F1243" s="47"/>
      <c r="G1243" s="47"/>
      <c r="H1243" s="47"/>
      <c r="I1243" s="47"/>
      <c r="J1243" s="47"/>
      <c r="K1243" s="121"/>
      <c r="L1243" s="121"/>
      <c r="M1243" s="122"/>
      <c r="N1243" s="47"/>
      <c r="O1243" s="47"/>
    </row>
    <row r="1244" spans="2:15" x14ac:dyDescent="0.15">
      <c r="B1244" s="47"/>
      <c r="C1244" s="47"/>
      <c r="D1244" s="47"/>
      <c r="E1244" s="47"/>
      <c r="F1244" s="47"/>
      <c r="G1244" s="47"/>
      <c r="H1244" s="47"/>
      <c r="I1244" s="47"/>
      <c r="J1244" s="47"/>
      <c r="K1244" s="121"/>
      <c r="L1244" s="121"/>
      <c r="M1244" s="122"/>
      <c r="N1244" s="47"/>
      <c r="O1244" s="47"/>
    </row>
    <row r="1245" spans="2:15" x14ac:dyDescent="0.15">
      <c r="B1245" s="47"/>
      <c r="C1245" s="47"/>
      <c r="D1245" s="47"/>
      <c r="E1245" s="47"/>
      <c r="F1245" s="47"/>
      <c r="G1245" s="47"/>
      <c r="H1245" s="47"/>
      <c r="I1245" s="47"/>
      <c r="J1245" s="47"/>
      <c r="K1245" s="121"/>
      <c r="L1245" s="121"/>
      <c r="M1245" s="122"/>
      <c r="N1245" s="47"/>
      <c r="O1245" s="47"/>
    </row>
    <row r="1246" spans="2:15" x14ac:dyDescent="0.15">
      <c r="B1246" s="47"/>
      <c r="C1246" s="47"/>
      <c r="D1246" s="47"/>
      <c r="E1246" s="47"/>
      <c r="F1246" s="47"/>
      <c r="G1246" s="47"/>
      <c r="H1246" s="47"/>
      <c r="I1246" s="47"/>
      <c r="J1246" s="47"/>
      <c r="K1246" s="121"/>
      <c r="L1246" s="121"/>
      <c r="M1246" s="122"/>
      <c r="N1246" s="47"/>
      <c r="O1246" s="47"/>
    </row>
    <row r="1247" spans="2:15" x14ac:dyDescent="0.15">
      <c r="B1247" s="47"/>
      <c r="C1247" s="47"/>
      <c r="D1247" s="47"/>
      <c r="E1247" s="47"/>
      <c r="F1247" s="47"/>
      <c r="G1247" s="47"/>
      <c r="H1247" s="47"/>
      <c r="I1247" s="47"/>
      <c r="J1247" s="47"/>
      <c r="K1247" s="121"/>
      <c r="L1247" s="121"/>
      <c r="M1247" s="122"/>
      <c r="N1247" s="47"/>
      <c r="O1247" s="47"/>
    </row>
    <row r="1248" spans="2:15" x14ac:dyDescent="0.15">
      <c r="B1248" s="47"/>
      <c r="C1248" s="47"/>
      <c r="D1248" s="47"/>
      <c r="E1248" s="47"/>
      <c r="F1248" s="47"/>
      <c r="G1248" s="47"/>
      <c r="H1248" s="47"/>
      <c r="I1248" s="47"/>
      <c r="J1248" s="47"/>
      <c r="K1248" s="121"/>
      <c r="L1248" s="121"/>
      <c r="M1248" s="122"/>
      <c r="N1248" s="47"/>
      <c r="O1248" s="47"/>
    </row>
    <row r="1249" spans="2:15" x14ac:dyDescent="0.15">
      <c r="B1249" s="47"/>
      <c r="C1249" s="47"/>
      <c r="D1249" s="47"/>
      <c r="E1249" s="47"/>
      <c r="F1249" s="47"/>
      <c r="G1249" s="47"/>
      <c r="H1249" s="47"/>
      <c r="I1249" s="47"/>
      <c r="J1249" s="47"/>
      <c r="K1249" s="121"/>
      <c r="L1249" s="121"/>
      <c r="M1249" s="122"/>
      <c r="N1249" s="47"/>
      <c r="O1249" s="47"/>
    </row>
    <row r="1250" spans="2:15" x14ac:dyDescent="0.15">
      <c r="B1250" s="47"/>
      <c r="C1250" s="47"/>
      <c r="D1250" s="47"/>
      <c r="E1250" s="47"/>
      <c r="F1250" s="47"/>
      <c r="G1250" s="47"/>
      <c r="H1250" s="47"/>
      <c r="I1250" s="47"/>
      <c r="J1250" s="47"/>
      <c r="K1250" s="121"/>
      <c r="L1250" s="121"/>
      <c r="M1250" s="122"/>
      <c r="N1250" s="47"/>
      <c r="O1250" s="47"/>
    </row>
    <row r="1251" spans="2:15" x14ac:dyDescent="0.15">
      <c r="B1251" s="47"/>
      <c r="C1251" s="47"/>
      <c r="D1251" s="47"/>
      <c r="E1251" s="47"/>
      <c r="F1251" s="47"/>
      <c r="G1251" s="47"/>
      <c r="H1251" s="47"/>
      <c r="I1251" s="47"/>
      <c r="J1251" s="47"/>
      <c r="K1251" s="121"/>
      <c r="L1251" s="121"/>
      <c r="M1251" s="122"/>
      <c r="N1251" s="47"/>
      <c r="O1251" s="47"/>
    </row>
    <row r="1252" spans="2:15" x14ac:dyDescent="0.15">
      <c r="B1252" s="47"/>
      <c r="C1252" s="47"/>
      <c r="D1252" s="47"/>
      <c r="E1252" s="47"/>
      <c r="F1252" s="47"/>
      <c r="G1252" s="47"/>
      <c r="H1252" s="47"/>
      <c r="I1252" s="47"/>
      <c r="J1252" s="47"/>
      <c r="K1252" s="121"/>
      <c r="L1252" s="121"/>
      <c r="M1252" s="122"/>
      <c r="N1252" s="47"/>
      <c r="O1252" s="47"/>
    </row>
    <row r="1253" spans="2:15" x14ac:dyDescent="0.15">
      <c r="B1253" s="47"/>
      <c r="C1253" s="47"/>
      <c r="D1253" s="47"/>
      <c r="E1253" s="47"/>
      <c r="F1253" s="47"/>
      <c r="G1253" s="47"/>
      <c r="H1253" s="47"/>
      <c r="I1253" s="47"/>
      <c r="J1253" s="47"/>
      <c r="K1253" s="121"/>
      <c r="L1253" s="121"/>
      <c r="M1253" s="122"/>
      <c r="N1253" s="47"/>
      <c r="O1253" s="47"/>
    </row>
    <row r="1254" spans="2:15" x14ac:dyDescent="0.15">
      <c r="B1254" s="47"/>
      <c r="C1254" s="47"/>
      <c r="D1254" s="47"/>
      <c r="E1254" s="47"/>
      <c r="F1254" s="47"/>
      <c r="G1254" s="47"/>
      <c r="H1254" s="47"/>
      <c r="I1254" s="47"/>
      <c r="J1254" s="47"/>
      <c r="K1254" s="121"/>
      <c r="L1254" s="121"/>
      <c r="M1254" s="122"/>
      <c r="N1254" s="47"/>
      <c r="O1254" s="47"/>
    </row>
    <row r="1255" spans="2:15" x14ac:dyDescent="0.15">
      <c r="B1255" s="47"/>
      <c r="C1255" s="47"/>
      <c r="D1255" s="47"/>
      <c r="E1255" s="47"/>
      <c r="F1255" s="47"/>
      <c r="G1255" s="47"/>
      <c r="H1255" s="47"/>
      <c r="I1255" s="120"/>
      <c r="J1255" s="47"/>
      <c r="K1255" s="121"/>
      <c r="L1255" s="121"/>
      <c r="M1255" s="122"/>
      <c r="N1255" s="47"/>
      <c r="O1255" s="47"/>
    </row>
    <row r="1256" spans="2:15" x14ac:dyDescent="0.15">
      <c r="B1256" s="40"/>
      <c r="C1256" s="40"/>
      <c r="D1256" s="40"/>
      <c r="E1256" s="40"/>
      <c r="F1256" s="40"/>
      <c r="G1256" s="40"/>
      <c r="H1256" s="40"/>
      <c r="I1256" s="40"/>
      <c r="J1256" s="40"/>
      <c r="K1256" s="118"/>
      <c r="L1256" s="118"/>
      <c r="M1256" s="119"/>
      <c r="N1256" s="40"/>
      <c r="O1256" s="40"/>
    </row>
    <row r="1257" spans="2:15" x14ac:dyDescent="0.15">
      <c r="B1257" s="47"/>
      <c r="C1257" s="47"/>
      <c r="D1257" s="47"/>
      <c r="E1257" s="47"/>
      <c r="F1257" s="47"/>
      <c r="G1257" s="47"/>
      <c r="H1257" s="47"/>
      <c r="I1257" s="47"/>
      <c r="J1257" s="47"/>
      <c r="K1257" s="121"/>
      <c r="L1257" s="121"/>
      <c r="M1257" s="122"/>
      <c r="N1257" s="47"/>
      <c r="O1257" s="47"/>
    </row>
    <row r="1258" spans="2:15" x14ac:dyDescent="0.15">
      <c r="B1258" s="47"/>
      <c r="C1258" s="47"/>
      <c r="D1258" s="47"/>
      <c r="E1258" s="47"/>
      <c r="F1258" s="47"/>
      <c r="G1258" s="47"/>
      <c r="H1258" s="47"/>
      <c r="I1258" s="47"/>
      <c r="J1258" s="47"/>
      <c r="K1258" s="121"/>
      <c r="L1258" s="121"/>
      <c r="M1258" s="122"/>
      <c r="N1258" s="47"/>
      <c r="O1258" s="47"/>
    </row>
    <row r="1259" spans="2:15" x14ac:dyDescent="0.15">
      <c r="B1259" s="47"/>
      <c r="C1259" s="47"/>
      <c r="D1259" s="47"/>
      <c r="E1259" s="47"/>
      <c r="F1259" s="47"/>
      <c r="G1259" s="47"/>
      <c r="H1259" s="47"/>
      <c r="I1259" s="47"/>
      <c r="J1259" s="47"/>
      <c r="K1259" s="121"/>
      <c r="L1259" s="121"/>
      <c r="M1259" s="122"/>
      <c r="N1259" s="47"/>
      <c r="O1259" s="47"/>
    </row>
    <row r="1260" spans="2:15" x14ac:dyDescent="0.15">
      <c r="B1260" s="47"/>
      <c r="C1260" s="47"/>
      <c r="D1260" s="47"/>
      <c r="E1260" s="47"/>
      <c r="F1260" s="47"/>
      <c r="G1260" s="47"/>
      <c r="H1260" s="47"/>
      <c r="I1260" s="47"/>
      <c r="J1260" s="47"/>
      <c r="K1260" s="121"/>
      <c r="L1260" s="121"/>
      <c r="M1260" s="122"/>
      <c r="N1260" s="47"/>
      <c r="O1260" s="47"/>
    </row>
    <row r="1261" spans="2:15" x14ac:dyDescent="0.15">
      <c r="B1261" s="47"/>
      <c r="C1261" s="47"/>
      <c r="D1261" s="47"/>
      <c r="E1261" s="47"/>
      <c r="F1261" s="47"/>
      <c r="G1261" s="47"/>
      <c r="H1261" s="47"/>
      <c r="I1261" s="120"/>
      <c r="J1261" s="47"/>
      <c r="K1261" s="121"/>
      <c r="L1261" s="121"/>
      <c r="M1261" s="122"/>
      <c r="N1261" s="47"/>
      <c r="O1261" s="47"/>
    </row>
    <row r="1262" spans="2:15" x14ac:dyDescent="0.15">
      <c r="B1262" s="40"/>
      <c r="C1262" s="40"/>
      <c r="D1262" s="40"/>
      <c r="E1262" s="40"/>
      <c r="F1262" s="40"/>
      <c r="G1262" s="40"/>
      <c r="H1262" s="40"/>
      <c r="I1262" s="40"/>
      <c r="J1262" s="40"/>
      <c r="K1262" s="118"/>
      <c r="L1262" s="118"/>
      <c r="M1262" s="119"/>
      <c r="N1262" s="40"/>
      <c r="O1262" s="40"/>
    </row>
    <row r="1263" spans="2:15" x14ac:dyDescent="0.15">
      <c r="B1263" s="47"/>
      <c r="C1263" s="47"/>
      <c r="D1263" s="47"/>
      <c r="E1263" s="47"/>
      <c r="F1263" s="47"/>
      <c r="G1263" s="47"/>
      <c r="H1263" s="47"/>
      <c r="I1263" s="47"/>
      <c r="J1263" s="47"/>
      <c r="K1263" s="121"/>
      <c r="L1263" s="121"/>
      <c r="M1263" s="122"/>
      <c r="N1263" s="47"/>
      <c r="O1263" s="47"/>
    </row>
    <row r="1264" spans="2:15" x14ac:dyDescent="0.15">
      <c r="B1264" s="47"/>
      <c r="C1264" s="47"/>
      <c r="D1264" s="47"/>
      <c r="E1264" s="47"/>
      <c r="F1264" s="47"/>
      <c r="G1264" s="47"/>
      <c r="H1264" s="47"/>
      <c r="I1264" s="47"/>
      <c r="J1264" s="47"/>
      <c r="K1264" s="121"/>
      <c r="L1264" s="121"/>
      <c r="M1264" s="122"/>
      <c r="N1264" s="47"/>
      <c r="O1264" s="47"/>
    </row>
    <row r="1265" spans="2:15" x14ac:dyDescent="0.15">
      <c r="B1265" s="47"/>
      <c r="C1265" s="47"/>
      <c r="D1265" s="47"/>
      <c r="E1265" s="47"/>
      <c r="F1265" s="47"/>
      <c r="G1265" s="47"/>
      <c r="H1265" s="47"/>
      <c r="I1265" s="47"/>
      <c r="J1265" s="47"/>
      <c r="K1265" s="121"/>
      <c r="L1265" s="121"/>
      <c r="M1265" s="122"/>
      <c r="N1265" s="47"/>
      <c r="O1265" s="47"/>
    </row>
    <row r="1266" spans="2:15" x14ac:dyDescent="0.15">
      <c r="B1266" s="47"/>
      <c r="C1266" s="47"/>
      <c r="D1266" s="47"/>
      <c r="E1266" s="47"/>
      <c r="F1266" s="47"/>
      <c r="G1266" s="47"/>
      <c r="H1266" s="47"/>
      <c r="I1266" s="47"/>
      <c r="J1266" s="47"/>
      <c r="K1266" s="121"/>
      <c r="L1266" s="121"/>
      <c r="M1266" s="122"/>
      <c r="N1266" s="47"/>
      <c r="O1266" s="47"/>
    </row>
    <row r="1267" spans="2:15" x14ac:dyDescent="0.15">
      <c r="B1267" s="47"/>
      <c r="C1267" s="47"/>
      <c r="D1267" s="47"/>
      <c r="E1267" s="47"/>
      <c r="F1267" s="47"/>
      <c r="G1267" s="47"/>
      <c r="H1267" s="47"/>
      <c r="I1267" s="47"/>
      <c r="J1267" s="47"/>
      <c r="K1267" s="121"/>
      <c r="L1267" s="121"/>
      <c r="M1267" s="122"/>
      <c r="N1267" s="47"/>
      <c r="O1267" s="47"/>
    </row>
    <row r="1268" spans="2:15" x14ac:dyDescent="0.15">
      <c r="B1268" s="47"/>
      <c r="C1268" s="47"/>
      <c r="D1268" s="47"/>
      <c r="E1268" s="47"/>
      <c r="F1268" s="47"/>
      <c r="G1268" s="47"/>
      <c r="H1268" s="47"/>
      <c r="I1268" s="47"/>
      <c r="J1268" s="47"/>
      <c r="K1268" s="121"/>
      <c r="L1268" s="121"/>
      <c r="M1268" s="122"/>
      <c r="N1268" s="47"/>
      <c r="O1268" s="47"/>
    </row>
    <row r="1269" spans="2:15" x14ac:dyDescent="0.15">
      <c r="B1269" s="47"/>
      <c r="C1269" s="47"/>
      <c r="D1269" s="47"/>
      <c r="E1269" s="47"/>
      <c r="F1269" s="47"/>
      <c r="G1269" s="47"/>
      <c r="H1269" s="47"/>
      <c r="I1269" s="47"/>
      <c r="J1269" s="47"/>
      <c r="K1269" s="121"/>
      <c r="L1269" s="121"/>
      <c r="M1269" s="122"/>
      <c r="N1269" s="47"/>
      <c r="O1269" s="47"/>
    </row>
    <row r="1270" spans="2:15" x14ac:dyDescent="0.15">
      <c r="B1270" s="47"/>
      <c r="C1270" s="47"/>
      <c r="D1270" s="47"/>
      <c r="E1270" s="47"/>
      <c r="F1270" s="47"/>
      <c r="G1270" s="47"/>
      <c r="H1270" s="47"/>
      <c r="I1270" s="47"/>
      <c r="J1270" s="47"/>
      <c r="K1270" s="121"/>
      <c r="L1270" s="121"/>
      <c r="M1270" s="122"/>
      <c r="N1270" s="47"/>
      <c r="O1270" s="47"/>
    </row>
    <row r="1271" spans="2:15" x14ac:dyDescent="0.15">
      <c r="B1271" s="47"/>
      <c r="C1271" s="47"/>
      <c r="D1271" s="47"/>
      <c r="E1271" s="47"/>
      <c r="F1271" s="47"/>
      <c r="G1271" s="47"/>
      <c r="H1271" s="47"/>
      <c r="I1271" s="47"/>
      <c r="J1271" s="47"/>
      <c r="K1271" s="121"/>
      <c r="L1271" s="121"/>
      <c r="M1271" s="122"/>
      <c r="N1271" s="47"/>
      <c r="O1271" s="47"/>
    </row>
    <row r="1272" spans="2:15" x14ac:dyDescent="0.15">
      <c r="B1272" s="47"/>
      <c r="C1272" s="47"/>
      <c r="D1272" s="47"/>
      <c r="E1272" s="47"/>
      <c r="F1272" s="47"/>
      <c r="G1272" s="47"/>
      <c r="H1272" s="47"/>
      <c r="I1272" s="47"/>
      <c r="J1272" s="47"/>
      <c r="K1272" s="121"/>
      <c r="L1272" s="121"/>
      <c r="M1272" s="122"/>
      <c r="N1272" s="47"/>
      <c r="O1272" s="47"/>
    </row>
    <row r="1273" spans="2:15" x14ac:dyDescent="0.15">
      <c r="B1273" s="47"/>
      <c r="C1273" s="47"/>
      <c r="D1273" s="47"/>
      <c r="E1273" s="47"/>
      <c r="F1273" s="47"/>
      <c r="G1273" s="47"/>
      <c r="H1273" s="47"/>
      <c r="I1273" s="47"/>
      <c r="J1273" s="47"/>
      <c r="K1273" s="121"/>
      <c r="L1273" s="121"/>
      <c r="M1273" s="122"/>
      <c r="N1273" s="47"/>
      <c r="O1273" s="47"/>
    </row>
    <row r="1274" spans="2:15" x14ac:dyDescent="0.15">
      <c r="B1274" s="47"/>
      <c r="C1274" s="47"/>
      <c r="D1274" s="47"/>
      <c r="E1274" s="47"/>
      <c r="F1274" s="47"/>
      <c r="G1274" s="47"/>
      <c r="H1274" s="47"/>
      <c r="I1274" s="120"/>
      <c r="J1274" s="47"/>
      <c r="K1274" s="121"/>
      <c r="L1274" s="121"/>
      <c r="M1274" s="122"/>
      <c r="N1274" s="47"/>
      <c r="O1274" s="47"/>
    </row>
    <row r="1275" spans="2:15" x14ac:dyDescent="0.15">
      <c r="B1275" s="40"/>
      <c r="C1275" s="40"/>
      <c r="D1275" s="40"/>
      <c r="E1275" s="40"/>
      <c r="F1275" s="40"/>
      <c r="G1275" s="40"/>
      <c r="H1275" s="40"/>
      <c r="I1275" s="40"/>
      <c r="J1275" s="40"/>
      <c r="K1275" s="118"/>
      <c r="L1275" s="118"/>
      <c r="M1275" s="119"/>
      <c r="N1275" s="40"/>
      <c r="O1275" s="40"/>
    </row>
    <row r="1276" spans="2:15" x14ac:dyDescent="0.15">
      <c r="B1276" s="47"/>
      <c r="C1276" s="47"/>
      <c r="D1276" s="47"/>
      <c r="E1276" s="47"/>
      <c r="F1276" s="47"/>
      <c r="G1276" s="47"/>
      <c r="H1276" s="47"/>
      <c r="I1276" s="47"/>
      <c r="J1276" s="47"/>
      <c r="K1276" s="121"/>
      <c r="L1276" s="121"/>
      <c r="M1276" s="122"/>
      <c r="N1276" s="47"/>
      <c r="O1276" s="47"/>
    </row>
    <row r="1277" spans="2:15" x14ac:dyDescent="0.15">
      <c r="B1277" s="47"/>
      <c r="C1277" s="47"/>
      <c r="D1277" s="47"/>
      <c r="E1277" s="47"/>
      <c r="F1277" s="47"/>
      <c r="G1277" s="47"/>
      <c r="H1277" s="47"/>
      <c r="I1277" s="47"/>
      <c r="J1277" s="47"/>
      <c r="K1277" s="121"/>
      <c r="L1277" s="121"/>
      <c r="M1277" s="122"/>
      <c r="N1277" s="47"/>
      <c r="O1277" s="47"/>
    </row>
    <row r="1278" spans="2:15" x14ac:dyDescent="0.15">
      <c r="B1278" s="47"/>
      <c r="C1278" s="47"/>
      <c r="D1278" s="47"/>
      <c r="E1278" s="47"/>
      <c r="F1278" s="47"/>
      <c r="G1278" s="47"/>
      <c r="H1278" s="47"/>
      <c r="I1278" s="47"/>
      <c r="J1278" s="47"/>
      <c r="K1278" s="121"/>
      <c r="L1278" s="121"/>
      <c r="M1278" s="122"/>
      <c r="N1278" s="47"/>
      <c r="O1278" s="47"/>
    </row>
    <row r="1279" spans="2:15" x14ac:dyDescent="0.15">
      <c r="B1279" s="47"/>
      <c r="C1279" s="47"/>
      <c r="D1279" s="47"/>
      <c r="E1279" s="47"/>
      <c r="F1279" s="47"/>
      <c r="G1279" s="47"/>
      <c r="H1279" s="47"/>
      <c r="I1279" s="47"/>
      <c r="J1279" s="47"/>
      <c r="K1279" s="121"/>
      <c r="L1279" s="121"/>
      <c r="M1279" s="122"/>
      <c r="N1279" s="47"/>
      <c r="O1279" s="47"/>
    </row>
    <row r="1280" spans="2:15" x14ac:dyDescent="0.15">
      <c r="B1280" s="47"/>
      <c r="C1280" s="47"/>
      <c r="D1280" s="47"/>
      <c r="E1280" s="47"/>
      <c r="F1280" s="47"/>
      <c r="G1280" s="47"/>
      <c r="H1280" s="47"/>
      <c r="I1280" s="47"/>
      <c r="J1280" s="47"/>
      <c r="K1280" s="121"/>
      <c r="L1280" s="121"/>
      <c r="M1280" s="122"/>
      <c r="N1280" s="47"/>
      <c r="O1280" s="47"/>
    </row>
    <row r="1281" spans="2:15" x14ac:dyDescent="0.15">
      <c r="B1281" s="47"/>
      <c r="C1281" s="47"/>
      <c r="D1281" s="47"/>
      <c r="E1281" s="47"/>
      <c r="F1281" s="47"/>
      <c r="G1281" s="47"/>
      <c r="H1281" s="47"/>
      <c r="I1281" s="47"/>
      <c r="J1281" s="47"/>
      <c r="K1281" s="121"/>
      <c r="L1281" s="121"/>
      <c r="M1281" s="122"/>
      <c r="N1281" s="47"/>
      <c r="O1281" s="47"/>
    </row>
    <row r="1282" spans="2:15" x14ac:dyDescent="0.15">
      <c r="B1282" s="47"/>
      <c r="C1282" s="47"/>
      <c r="D1282" s="47"/>
      <c r="E1282" s="47"/>
      <c r="F1282" s="47"/>
      <c r="G1282" s="47"/>
      <c r="H1282" s="47"/>
      <c r="I1282" s="47"/>
      <c r="J1282" s="47"/>
      <c r="K1282" s="121"/>
      <c r="L1282" s="121"/>
      <c r="M1282" s="122"/>
      <c r="N1282" s="47"/>
      <c r="O1282" s="47"/>
    </row>
    <row r="1283" spans="2:15" x14ac:dyDescent="0.15">
      <c r="B1283" s="47"/>
      <c r="C1283" s="47"/>
      <c r="D1283" s="47"/>
      <c r="E1283" s="47"/>
      <c r="F1283" s="47"/>
      <c r="G1283" s="47"/>
      <c r="H1283" s="47"/>
      <c r="I1283" s="47"/>
      <c r="J1283" s="47"/>
      <c r="K1283" s="121"/>
      <c r="L1283" s="121"/>
      <c r="M1283" s="122"/>
      <c r="N1283" s="47"/>
      <c r="O1283" s="47"/>
    </row>
    <row r="1284" spans="2:15" x14ac:dyDescent="0.15">
      <c r="B1284" s="47"/>
      <c r="C1284" s="47"/>
      <c r="D1284" s="47"/>
      <c r="E1284" s="47"/>
      <c r="F1284" s="47"/>
      <c r="G1284" s="47"/>
      <c r="H1284" s="47"/>
      <c r="I1284" s="47"/>
      <c r="J1284" s="47"/>
      <c r="K1284" s="121"/>
      <c r="L1284" s="121"/>
      <c r="M1284" s="122"/>
      <c r="N1284" s="47"/>
      <c r="O1284" s="47"/>
    </row>
    <row r="1285" spans="2:15" x14ac:dyDescent="0.15">
      <c r="B1285" s="47"/>
      <c r="C1285" s="47"/>
      <c r="D1285" s="47"/>
      <c r="E1285" s="47"/>
      <c r="F1285" s="47"/>
      <c r="G1285" s="47"/>
      <c r="H1285" s="47"/>
      <c r="I1285" s="47"/>
      <c r="J1285" s="47"/>
      <c r="K1285" s="121"/>
      <c r="L1285" s="121"/>
      <c r="M1285" s="122"/>
      <c r="N1285" s="47"/>
      <c r="O1285" s="47"/>
    </row>
    <row r="1286" spans="2:15" x14ac:dyDescent="0.15">
      <c r="B1286" s="47"/>
      <c r="C1286" s="47"/>
      <c r="D1286" s="47"/>
      <c r="E1286" s="47"/>
      <c r="F1286" s="47"/>
      <c r="G1286" s="47"/>
      <c r="H1286" s="47"/>
      <c r="I1286" s="120"/>
      <c r="J1286" s="47"/>
      <c r="K1286" s="121"/>
      <c r="L1286" s="121"/>
      <c r="M1286" s="122"/>
      <c r="N1286" s="47"/>
      <c r="O1286" s="47"/>
    </row>
    <row r="1287" spans="2:15" x14ac:dyDescent="0.15">
      <c r="B1287" s="40"/>
      <c r="C1287" s="40"/>
      <c r="D1287" s="40"/>
      <c r="E1287" s="40"/>
      <c r="F1287" s="40"/>
      <c r="G1287" s="40"/>
      <c r="H1287" s="40"/>
      <c r="I1287" s="40"/>
      <c r="J1287" s="40"/>
      <c r="K1287" s="118"/>
      <c r="L1287" s="118"/>
      <c r="M1287" s="119"/>
      <c r="N1287" s="40"/>
      <c r="O1287" s="40"/>
    </row>
    <row r="1288" spans="2:15" x14ac:dyDescent="0.15">
      <c r="B1288" s="47"/>
      <c r="C1288" s="47"/>
      <c r="D1288" s="47"/>
      <c r="E1288" s="47"/>
      <c r="F1288" s="47"/>
      <c r="G1288" s="47"/>
      <c r="H1288" s="47"/>
      <c r="I1288" s="120"/>
      <c r="J1288" s="47"/>
      <c r="K1288" s="121"/>
      <c r="L1288" s="121"/>
      <c r="M1288" s="122"/>
      <c r="N1288" s="47"/>
      <c r="O1288" s="47"/>
    </row>
    <row r="1289" spans="2:15" x14ac:dyDescent="0.15">
      <c r="B1289" s="40"/>
      <c r="C1289" s="40"/>
      <c r="D1289" s="40"/>
      <c r="E1289" s="40"/>
      <c r="F1289" s="40"/>
      <c r="G1289" s="40"/>
      <c r="H1289" s="40"/>
      <c r="I1289" s="40"/>
      <c r="J1289" s="40"/>
      <c r="K1289" s="118"/>
      <c r="L1289" s="118"/>
      <c r="M1289" s="119"/>
      <c r="N1289" s="40"/>
      <c r="O1289" s="40"/>
    </row>
    <row r="1290" spans="2:15" x14ac:dyDescent="0.15">
      <c r="B1290" s="47"/>
      <c r="C1290" s="47"/>
      <c r="D1290" s="47"/>
      <c r="E1290" s="47"/>
      <c r="F1290" s="47"/>
      <c r="G1290" s="47"/>
      <c r="H1290" s="47"/>
      <c r="I1290" s="120"/>
      <c r="J1290" s="47"/>
      <c r="K1290" s="121"/>
      <c r="L1290" s="121"/>
      <c r="M1290" s="122"/>
      <c r="N1290" s="47"/>
      <c r="O1290" s="47"/>
    </row>
    <row r="1291" spans="2:15" x14ac:dyDescent="0.15">
      <c r="B1291" s="40"/>
      <c r="C1291" s="40"/>
      <c r="D1291" s="40"/>
      <c r="E1291" s="40"/>
      <c r="F1291" s="40"/>
      <c r="G1291" s="40"/>
      <c r="H1291" s="40"/>
      <c r="I1291" s="40"/>
      <c r="J1291" s="40"/>
      <c r="K1291" s="118"/>
      <c r="L1291" s="118"/>
      <c r="M1291" s="119"/>
      <c r="N1291" s="40"/>
      <c r="O1291" s="40"/>
    </row>
    <row r="1292" spans="2:15" x14ac:dyDescent="0.15">
      <c r="B1292" s="47"/>
      <c r="C1292" s="47"/>
      <c r="D1292" s="47"/>
      <c r="E1292" s="47"/>
      <c r="F1292" s="47"/>
      <c r="G1292" s="47"/>
      <c r="H1292" s="47"/>
      <c r="I1292" s="120"/>
      <c r="J1292" s="47"/>
      <c r="K1292" s="121"/>
      <c r="L1292" s="121"/>
      <c r="M1292" s="122"/>
      <c r="N1292" s="47"/>
      <c r="O1292" s="47"/>
    </row>
    <row r="1293" spans="2:15" x14ac:dyDescent="0.15">
      <c r="B1293" s="40"/>
      <c r="C1293" s="40"/>
      <c r="D1293" s="40"/>
      <c r="E1293" s="40"/>
      <c r="F1293" s="40"/>
      <c r="G1293" s="40"/>
      <c r="H1293" s="40"/>
      <c r="I1293" s="40"/>
      <c r="J1293" s="40"/>
      <c r="K1293" s="118"/>
      <c r="L1293" s="118"/>
      <c r="M1293" s="119"/>
      <c r="N1293" s="40"/>
      <c r="O1293" s="40"/>
    </row>
    <row r="1294" spans="2:15" x14ac:dyDescent="0.15">
      <c r="B1294" s="47"/>
      <c r="C1294" s="47"/>
      <c r="D1294" s="47"/>
      <c r="E1294" s="47"/>
      <c r="F1294" s="47"/>
      <c r="G1294" s="47"/>
      <c r="H1294" s="47"/>
      <c r="I1294" s="47"/>
      <c r="J1294" s="47"/>
      <c r="K1294" s="121"/>
      <c r="L1294" s="121"/>
      <c r="M1294" s="122"/>
      <c r="N1294" s="47"/>
      <c r="O1294" s="47"/>
    </row>
    <row r="1295" spans="2:15" x14ac:dyDescent="0.15">
      <c r="B1295" s="47"/>
      <c r="C1295" s="47"/>
      <c r="D1295" s="47"/>
      <c r="E1295" s="47"/>
      <c r="F1295" s="47"/>
      <c r="G1295" s="47"/>
      <c r="H1295" s="47"/>
      <c r="I1295" s="47"/>
      <c r="J1295" s="47"/>
      <c r="K1295" s="121"/>
      <c r="L1295" s="121"/>
      <c r="M1295" s="122"/>
      <c r="N1295" s="47"/>
      <c r="O1295" s="47"/>
    </row>
    <row r="1296" spans="2:15" x14ac:dyDescent="0.15">
      <c r="B1296" s="47"/>
      <c r="C1296" s="47"/>
      <c r="D1296" s="47"/>
      <c r="E1296" s="47"/>
      <c r="F1296" s="47"/>
      <c r="G1296" s="47"/>
      <c r="H1296" s="47"/>
      <c r="I1296" s="47"/>
      <c r="J1296" s="47"/>
      <c r="K1296" s="121"/>
      <c r="L1296" s="121"/>
      <c r="M1296" s="122"/>
      <c r="N1296" s="47"/>
      <c r="O1296" s="47"/>
    </row>
    <row r="1297" spans="2:15" x14ac:dyDescent="0.15">
      <c r="B1297" s="47"/>
      <c r="C1297" s="47"/>
      <c r="D1297" s="47"/>
      <c r="E1297" s="47"/>
      <c r="F1297" s="47"/>
      <c r="G1297" s="47"/>
      <c r="H1297" s="47"/>
      <c r="I1297" s="47"/>
      <c r="J1297" s="47"/>
      <c r="K1297" s="121"/>
      <c r="L1297" s="121"/>
      <c r="M1297" s="122"/>
      <c r="N1297" s="47"/>
      <c r="O1297" s="47"/>
    </row>
    <row r="1298" spans="2:15" x14ac:dyDescent="0.15">
      <c r="B1298" s="47"/>
      <c r="C1298" s="47"/>
      <c r="D1298" s="47"/>
      <c r="E1298" s="47"/>
      <c r="F1298" s="47"/>
      <c r="G1298" s="47"/>
      <c r="H1298" s="47"/>
      <c r="I1298" s="47"/>
      <c r="J1298" s="47"/>
      <c r="K1298" s="121"/>
      <c r="L1298" s="121"/>
      <c r="M1298" s="122"/>
      <c r="N1298" s="47"/>
      <c r="O1298" s="47"/>
    </row>
    <row r="1299" spans="2:15" x14ac:dyDescent="0.15">
      <c r="B1299" s="47"/>
      <c r="C1299" s="47"/>
      <c r="D1299" s="47"/>
      <c r="E1299" s="47"/>
      <c r="F1299" s="47"/>
      <c r="G1299" s="47"/>
      <c r="H1299" s="47"/>
      <c r="I1299" s="47"/>
      <c r="J1299" s="47"/>
      <c r="K1299" s="121"/>
      <c r="L1299" s="121"/>
      <c r="M1299" s="122"/>
      <c r="N1299" s="47"/>
      <c r="O1299" s="47"/>
    </row>
    <row r="1300" spans="2:15" x14ac:dyDescent="0.15">
      <c r="B1300" s="47"/>
      <c r="C1300" s="47"/>
      <c r="D1300" s="47"/>
      <c r="E1300" s="47"/>
      <c r="F1300" s="47"/>
      <c r="G1300" s="47"/>
      <c r="H1300" s="47"/>
      <c r="I1300" s="47"/>
      <c r="J1300" s="47"/>
      <c r="K1300" s="121"/>
      <c r="L1300" s="121"/>
      <c r="M1300" s="122"/>
      <c r="N1300" s="47"/>
      <c r="O1300" s="47"/>
    </row>
    <row r="1301" spans="2:15" x14ac:dyDescent="0.15">
      <c r="B1301" s="47"/>
      <c r="C1301" s="47"/>
      <c r="D1301" s="47"/>
      <c r="E1301" s="47"/>
      <c r="F1301" s="47"/>
      <c r="G1301" s="47"/>
      <c r="H1301" s="47"/>
      <c r="I1301" s="47"/>
      <c r="J1301" s="47"/>
      <c r="K1301" s="121"/>
      <c r="L1301" s="121"/>
      <c r="M1301" s="122"/>
      <c r="N1301" s="47"/>
      <c r="O1301" s="47"/>
    </row>
    <row r="1302" spans="2:15" x14ac:dyDescent="0.15">
      <c r="B1302" s="47"/>
      <c r="C1302" s="47"/>
      <c r="D1302" s="47"/>
      <c r="E1302" s="47"/>
      <c r="F1302" s="47"/>
      <c r="G1302" s="47"/>
      <c r="H1302" s="47"/>
      <c r="I1302" s="47"/>
      <c r="J1302" s="47"/>
      <c r="K1302" s="121"/>
      <c r="L1302" s="121"/>
      <c r="M1302" s="122"/>
      <c r="N1302" s="47"/>
      <c r="O1302" s="47"/>
    </row>
    <row r="1303" spans="2:15" x14ac:dyDescent="0.15">
      <c r="B1303" s="47"/>
      <c r="C1303" s="47"/>
      <c r="D1303" s="47"/>
      <c r="E1303" s="47"/>
      <c r="F1303" s="47"/>
      <c r="G1303" s="47"/>
      <c r="H1303" s="47"/>
      <c r="I1303" s="47"/>
      <c r="J1303" s="47"/>
      <c r="K1303" s="121"/>
      <c r="L1303" s="121"/>
      <c r="M1303" s="122"/>
      <c r="N1303" s="47"/>
      <c r="O1303" s="47"/>
    </row>
    <row r="1304" spans="2:15" x14ac:dyDescent="0.15">
      <c r="B1304" s="47"/>
      <c r="C1304" s="47"/>
      <c r="D1304" s="47"/>
      <c r="E1304" s="47"/>
      <c r="F1304" s="47"/>
      <c r="G1304" s="47"/>
      <c r="H1304" s="47"/>
      <c r="I1304" s="47"/>
      <c r="J1304" s="47"/>
      <c r="K1304" s="121"/>
      <c r="L1304" s="121"/>
      <c r="M1304" s="122"/>
      <c r="N1304" s="47"/>
      <c r="O1304" s="47"/>
    </row>
    <row r="1305" spans="2:15" x14ac:dyDescent="0.15">
      <c r="B1305" s="47"/>
      <c r="C1305" s="47"/>
      <c r="D1305" s="47"/>
      <c r="E1305" s="47"/>
      <c r="F1305" s="47"/>
      <c r="G1305" s="47"/>
      <c r="H1305" s="47"/>
      <c r="I1305" s="120"/>
      <c r="J1305" s="47"/>
      <c r="K1305" s="121"/>
      <c r="L1305" s="121"/>
      <c r="M1305" s="122"/>
      <c r="N1305" s="47"/>
      <c r="O1305" s="47"/>
    </row>
    <row r="1306" spans="2:15" x14ac:dyDescent="0.15">
      <c r="B1306" s="40"/>
      <c r="C1306" s="40"/>
      <c r="D1306" s="40"/>
      <c r="E1306" s="40"/>
      <c r="F1306" s="40"/>
      <c r="G1306" s="40"/>
      <c r="H1306" s="40"/>
      <c r="I1306" s="40"/>
      <c r="J1306" s="40"/>
      <c r="K1306" s="118"/>
      <c r="L1306" s="118"/>
      <c r="M1306" s="119"/>
      <c r="N1306" s="40"/>
      <c r="O1306" s="40"/>
    </row>
    <row r="1307" spans="2:15" x14ac:dyDescent="0.15">
      <c r="B1307" s="47"/>
      <c r="C1307" s="47"/>
      <c r="D1307" s="47"/>
      <c r="E1307" s="47"/>
      <c r="F1307" s="47"/>
      <c r="G1307" s="47"/>
      <c r="H1307" s="47"/>
      <c r="I1307" s="47"/>
      <c r="J1307" s="47"/>
      <c r="K1307" s="121"/>
      <c r="L1307" s="121"/>
      <c r="M1307" s="122"/>
      <c r="N1307" s="47"/>
      <c r="O1307" s="47"/>
    </row>
    <row r="1308" spans="2:15" x14ac:dyDescent="0.15">
      <c r="B1308" s="47"/>
      <c r="C1308" s="47"/>
      <c r="D1308" s="47"/>
      <c r="E1308" s="47"/>
      <c r="F1308" s="47"/>
      <c r="G1308" s="47"/>
      <c r="H1308" s="47"/>
      <c r="I1308" s="47"/>
      <c r="J1308" s="47"/>
      <c r="K1308" s="121"/>
      <c r="L1308" s="121"/>
      <c r="M1308" s="122"/>
      <c r="N1308" s="47"/>
      <c r="O1308" s="47"/>
    </row>
    <row r="1309" spans="2:15" x14ac:dyDescent="0.15">
      <c r="B1309" s="47"/>
      <c r="C1309" s="47"/>
      <c r="D1309" s="47"/>
      <c r="E1309" s="47"/>
      <c r="F1309" s="47"/>
      <c r="G1309" s="47"/>
      <c r="H1309" s="47"/>
      <c r="I1309" s="47"/>
      <c r="J1309" s="47"/>
      <c r="K1309" s="121"/>
      <c r="L1309" s="121"/>
      <c r="M1309" s="122"/>
      <c r="N1309" s="47"/>
      <c r="O1309" s="47"/>
    </row>
    <row r="1310" spans="2:15" x14ac:dyDescent="0.15">
      <c r="B1310" s="47"/>
      <c r="C1310" s="47"/>
      <c r="D1310" s="47"/>
      <c r="E1310" s="47"/>
      <c r="F1310" s="47"/>
      <c r="G1310" s="47"/>
      <c r="H1310" s="47"/>
      <c r="I1310" s="47"/>
      <c r="J1310" s="47"/>
      <c r="K1310" s="121"/>
      <c r="L1310" s="121"/>
      <c r="M1310" s="122"/>
      <c r="N1310" s="47"/>
      <c r="O1310" s="47"/>
    </row>
    <row r="1311" spans="2:15" x14ac:dyDescent="0.15">
      <c r="B1311" s="47"/>
      <c r="C1311" s="47"/>
      <c r="D1311" s="47"/>
      <c r="E1311" s="47"/>
      <c r="F1311" s="47"/>
      <c r="G1311" s="47"/>
      <c r="H1311" s="47"/>
      <c r="I1311" s="47"/>
      <c r="J1311" s="47"/>
      <c r="K1311" s="121"/>
      <c r="L1311" s="121"/>
      <c r="M1311" s="122"/>
      <c r="N1311" s="47"/>
      <c r="O1311" s="47"/>
    </row>
    <row r="1312" spans="2:15" x14ac:dyDescent="0.15">
      <c r="B1312" s="47"/>
      <c r="C1312" s="47"/>
      <c r="D1312" s="47"/>
      <c r="E1312" s="47"/>
      <c r="F1312" s="47"/>
      <c r="G1312" s="47"/>
      <c r="H1312" s="47"/>
      <c r="I1312" s="47"/>
      <c r="J1312" s="47"/>
      <c r="K1312" s="121"/>
      <c r="L1312" s="121"/>
      <c r="M1312" s="122"/>
      <c r="N1312" s="47"/>
      <c r="O1312" s="47"/>
    </row>
    <row r="1313" spans="2:15" x14ac:dyDescent="0.15">
      <c r="B1313" s="47"/>
      <c r="C1313" s="47"/>
      <c r="D1313" s="47"/>
      <c r="E1313" s="47"/>
      <c r="F1313" s="47"/>
      <c r="G1313" s="47"/>
      <c r="H1313" s="47"/>
      <c r="I1313" s="47"/>
      <c r="J1313" s="47"/>
      <c r="K1313" s="121"/>
      <c r="L1313" s="121"/>
      <c r="M1313" s="122"/>
      <c r="N1313" s="47"/>
      <c r="O1313" s="47"/>
    </row>
    <row r="1314" spans="2:15" x14ac:dyDescent="0.15">
      <c r="B1314" s="47"/>
      <c r="C1314" s="47"/>
      <c r="D1314" s="47"/>
      <c r="E1314" s="47"/>
      <c r="F1314" s="47"/>
      <c r="G1314" s="47"/>
      <c r="H1314" s="47"/>
      <c r="I1314" s="47"/>
      <c r="J1314" s="47"/>
      <c r="K1314" s="121"/>
      <c r="L1314" s="121"/>
      <c r="M1314" s="122"/>
      <c r="N1314" s="47"/>
      <c r="O1314" s="47"/>
    </row>
    <row r="1315" spans="2:15" x14ac:dyDescent="0.15">
      <c r="B1315" s="47"/>
      <c r="C1315" s="47"/>
      <c r="D1315" s="47"/>
      <c r="E1315" s="47"/>
      <c r="F1315" s="47"/>
      <c r="G1315" s="47"/>
      <c r="H1315" s="47"/>
      <c r="I1315" s="47"/>
      <c r="J1315" s="47"/>
      <c r="K1315" s="121"/>
      <c r="L1315" s="121"/>
      <c r="M1315" s="122"/>
      <c r="N1315" s="47"/>
      <c r="O1315" s="47"/>
    </row>
    <row r="1316" spans="2:15" x14ac:dyDescent="0.15">
      <c r="B1316" s="47"/>
      <c r="C1316" s="47"/>
      <c r="D1316" s="47"/>
      <c r="E1316" s="47"/>
      <c r="F1316" s="47"/>
      <c r="G1316" s="47"/>
      <c r="H1316" s="47"/>
      <c r="I1316" s="47"/>
      <c r="J1316" s="47"/>
      <c r="K1316" s="121"/>
      <c r="L1316" s="121"/>
      <c r="M1316" s="122"/>
      <c r="N1316" s="47"/>
      <c r="O1316" s="47"/>
    </row>
    <row r="1317" spans="2:15" x14ac:dyDescent="0.15">
      <c r="B1317" s="47"/>
      <c r="C1317" s="47"/>
      <c r="D1317" s="47"/>
      <c r="E1317" s="47"/>
      <c r="F1317" s="47"/>
      <c r="G1317" s="47"/>
      <c r="H1317" s="47"/>
      <c r="I1317" s="47"/>
      <c r="J1317" s="47"/>
      <c r="K1317" s="121"/>
      <c r="L1317" s="121"/>
      <c r="M1317" s="122"/>
      <c r="N1317" s="47"/>
      <c r="O1317" s="47"/>
    </row>
    <row r="1318" spans="2:15" x14ac:dyDescent="0.15">
      <c r="B1318" s="47"/>
      <c r="C1318" s="47"/>
      <c r="D1318" s="47"/>
      <c r="E1318" s="47"/>
      <c r="F1318" s="47"/>
      <c r="G1318" s="47"/>
      <c r="H1318" s="47"/>
      <c r="I1318" s="47"/>
      <c r="J1318" s="47"/>
      <c r="K1318" s="121"/>
      <c r="L1318" s="121"/>
      <c r="M1318" s="122"/>
      <c r="N1318" s="47"/>
      <c r="O1318" s="47"/>
    </row>
    <row r="1319" spans="2:15" x14ac:dyDescent="0.15">
      <c r="B1319" s="47"/>
      <c r="C1319" s="47"/>
      <c r="D1319" s="47"/>
      <c r="E1319" s="47"/>
      <c r="F1319" s="47"/>
      <c r="G1319" s="47"/>
      <c r="H1319" s="47"/>
      <c r="I1319" s="47"/>
      <c r="J1319" s="47"/>
      <c r="K1319" s="121"/>
      <c r="L1319" s="121"/>
      <c r="M1319" s="122"/>
      <c r="N1319" s="47"/>
      <c r="O1319" s="47"/>
    </row>
    <row r="1320" spans="2:15" x14ac:dyDescent="0.15">
      <c r="B1320" s="47"/>
      <c r="C1320" s="47"/>
      <c r="D1320" s="47"/>
      <c r="E1320" s="47"/>
      <c r="F1320" s="47"/>
      <c r="G1320" s="47"/>
      <c r="H1320" s="47"/>
      <c r="I1320" s="47"/>
      <c r="J1320" s="47"/>
      <c r="K1320" s="121"/>
      <c r="L1320" s="121"/>
      <c r="M1320" s="122"/>
      <c r="N1320" s="47"/>
      <c r="O1320" s="47"/>
    </row>
    <row r="1321" spans="2:15" x14ac:dyDescent="0.15">
      <c r="B1321" s="47"/>
      <c r="C1321" s="47"/>
      <c r="D1321" s="47"/>
      <c r="E1321" s="47"/>
      <c r="F1321" s="47"/>
      <c r="G1321" s="47"/>
      <c r="H1321" s="47"/>
      <c r="I1321" s="47"/>
      <c r="J1321" s="47"/>
      <c r="K1321" s="121"/>
      <c r="L1321" s="121"/>
      <c r="M1321" s="122"/>
      <c r="N1321" s="47"/>
      <c r="O1321" s="47"/>
    </row>
    <row r="1322" spans="2:15" x14ac:dyDescent="0.15">
      <c r="B1322" s="47"/>
      <c r="C1322" s="47"/>
      <c r="D1322" s="47"/>
      <c r="E1322" s="47"/>
      <c r="F1322" s="47"/>
      <c r="G1322" s="47"/>
      <c r="H1322" s="47"/>
      <c r="I1322" s="47"/>
      <c r="J1322" s="47"/>
      <c r="K1322" s="121"/>
      <c r="L1322" s="121"/>
      <c r="M1322" s="122"/>
      <c r="N1322" s="47"/>
      <c r="O1322" s="47"/>
    </row>
    <row r="1323" spans="2:15" x14ac:dyDescent="0.15">
      <c r="B1323" s="47"/>
      <c r="C1323" s="47"/>
      <c r="D1323" s="47"/>
      <c r="E1323" s="47"/>
      <c r="F1323" s="47"/>
      <c r="G1323" s="47"/>
      <c r="H1323" s="47"/>
      <c r="I1323" s="47"/>
      <c r="J1323" s="47"/>
      <c r="K1323" s="121"/>
      <c r="L1323" s="121"/>
      <c r="M1323" s="122"/>
      <c r="N1323" s="47"/>
      <c r="O1323" s="47"/>
    </row>
    <row r="1324" spans="2:15" x14ac:dyDescent="0.15">
      <c r="B1324" s="47"/>
      <c r="C1324" s="47"/>
      <c r="D1324" s="47"/>
      <c r="E1324" s="47"/>
      <c r="F1324" s="47"/>
      <c r="G1324" s="47"/>
      <c r="H1324" s="47"/>
      <c r="I1324" s="47"/>
      <c r="J1324" s="47"/>
      <c r="K1324" s="121"/>
      <c r="L1324" s="121"/>
      <c r="M1324" s="122"/>
      <c r="N1324" s="47"/>
      <c r="O1324" s="47"/>
    </row>
    <row r="1325" spans="2:15" x14ac:dyDescent="0.15">
      <c r="B1325" s="47"/>
      <c r="C1325" s="47"/>
      <c r="D1325" s="47"/>
      <c r="E1325" s="47"/>
      <c r="F1325" s="47"/>
      <c r="G1325" s="47"/>
      <c r="H1325" s="47"/>
      <c r="I1325" s="47"/>
      <c r="J1325" s="47"/>
      <c r="K1325" s="121"/>
      <c r="L1325" s="121"/>
      <c r="M1325" s="122"/>
      <c r="N1325" s="47"/>
      <c r="O1325" s="47"/>
    </row>
    <row r="1326" spans="2:15" x14ac:dyDescent="0.15">
      <c r="B1326" s="47"/>
      <c r="C1326" s="47"/>
      <c r="D1326" s="47"/>
      <c r="E1326" s="47"/>
      <c r="F1326" s="47"/>
      <c r="G1326" s="47"/>
      <c r="H1326" s="47"/>
      <c r="I1326" s="47"/>
      <c r="J1326" s="47"/>
      <c r="K1326" s="121"/>
      <c r="L1326" s="121"/>
      <c r="M1326" s="122"/>
      <c r="N1326" s="47"/>
      <c r="O1326" s="47"/>
    </row>
    <row r="1327" spans="2:15" x14ac:dyDescent="0.15">
      <c r="B1327" s="47"/>
      <c r="C1327" s="47"/>
      <c r="D1327" s="47"/>
      <c r="E1327" s="47"/>
      <c r="F1327" s="47"/>
      <c r="G1327" s="47"/>
      <c r="H1327" s="47"/>
      <c r="I1327" s="47"/>
      <c r="J1327" s="47"/>
      <c r="K1327" s="121"/>
      <c r="L1327" s="121"/>
      <c r="M1327" s="122"/>
      <c r="N1327" s="47"/>
      <c r="O1327" s="47"/>
    </row>
    <row r="1328" spans="2:15" x14ac:dyDescent="0.15">
      <c r="B1328" s="47"/>
      <c r="C1328" s="47"/>
      <c r="D1328" s="47"/>
      <c r="E1328" s="47"/>
      <c r="F1328" s="47"/>
      <c r="G1328" s="47"/>
      <c r="H1328" s="47"/>
      <c r="I1328" s="47"/>
      <c r="J1328" s="47"/>
      <c r="K1328" s="121"/>
      <c r="L1328" s="121"/>
      <c r="M1328" s="122"/>
      <c r="N1328" s="47"/>
      <c r="O1328" s="47"/>
    </row>
    <row r="1329" spans="2:15" x14ac:dyDescent="0.15">
      <c r="B1329" s="47"/>
      <c r="C1329" s="47"/>
      <c r="D1329" s="47"/>
      <c r="E1329" s="47"/>
      <c r="F1329" s="47"/>
      <c r="G1329" s="47"/>
      <c r="H1329" s="47"/>
      <c r="I1329" s="47"/>
      <c r="J1329" s="47"/>
      <c r="K1329" s="121"/>
      <c r="L1329" s="121"/>
      <c r="M1329" s="122"/>
      <c r="N1329" s="47"/>
      <c r="O1329" s="47"/>
    </row>
    <row r="1330" spans="2:15" x14ac:dyDescent="0.15">
      <c r="B1330" s="47"/>
      <c r="C1330" s="47"/>
      <c r="D1330" s="47"/>
      <c r="E1330" s="47"/>
      <c r="F1330" s="47"/>
      <c r="G1330" s="47"/>
      <c r="H1330" s="47"/>
      <c r="I1330" s="47"/>
      <c r="J1330" s="47"/>
      <c r="K1330" s="121"/>
      <c r="L1330" s="121"/>
      <c r="M1330" s="122"/>
      <c r="N1330" s="47"/>
      <c r="O1330" s="47"/>
    </row>
    <row r="1331" spans="2:15" x14ac:dyDescent="0.15">
      <c r="B1331" s="47"/>
      <c r="C1331" s="47"/>
      <c r="D1331" s="47"/>
      <c r="E1331" s="47"/>
      <c r="F1331" s="47"/>
      <c r="G1331" s="47"/>
      <c r="H1331" s="47"/>
      <c r="I1331" s="47"/>
      <c r="J1331" s="47"/>
      <c r="K1331" s="121"/>
      <c r="L1331" s="121"/>
      <c r="M1331" s="122"/>
      <c r="N1331" s="47"/>
      <c r="O1331" s="47"/>
    </row>
    <row r="1332" spans="2:15" x14ac:dyDescent="0.15">
      <c r="B1332" s="47"/>
      <c r="C1332" s="47"/>
      <c r="D1332" s="47"/>
      <c r="E1332" s="47"/>
      <c r="F1332" s="47"/>
      <c r="G1332" s="47"/>
      <c r="H1332" s="47"/>
      <c r="I1332" s="47"/>
      <c r="J1332" s="47"/>
      <c r="K1332" s="121"/>
      <c r="L1332" s="121"/>
      <c r="M1332" s="122"/>
      <c r="N1332" s="47"/>
      <c r="O1332" s="47"/>
    </row>
    <row r="1333" spans="2:15" x14ac:dyDescent="0.15">
      <c r="B1333" s="47"/>
      <c r="C1333" s="47"/>
      <c r="D1333" s="47"/>
      <c r="E1333" s="47"/>
      <c r="F1333" s="47"/>
      <c r="G1333" s="47"/>
      <c r="H1333" s="47"/>
      <c r="I1333" s="47"/>
      <c r="J1333" s="47"/>
      <c r="K1333" s="121"/>
      <c r="L1333" s="121"/>
      <c r="M1333" s="122"/>
      <c r="N1333" s="47"/>
      <c r="O1333" s="47"/>
    </row>
    <row r="1334" spans="2:15" x14ac:dyDescent="0.15">
      <c r="B1334" s="47"/>
      <c r="C1334" s="47"/>
      <c r="D1334" s="47"/>
      <c r="E1334" s="47"/>
      <c r="F1334" s="47"/>
      <c r="G1334" s="47"/>
      <c r="H1334" s="47"/>
      <c r="I1334" s="47"/>
      <c r="J1334" s="47"/>
      <c r="K1334" s="121"/>
      <c r="L1334" s="121"/>
      <c r="M1334" s="122"/>
      <c r="N1334" s="47"/>
      <c r="O1334" s="47"/>
    </row>
    <row r="1335" spans="2:15" x14ac:dyDescent="0.15">
      <c r="B1335" s="47"/>
      <c r="C1335" s="47"/>
      <c r="D1335" s="47"/>
      <c r="E1335" s="47"/>
      <c r="F1335" s="47"/>
      <c r="G1335" s="47"/>
      <c r="H1335" s="47"/>
      <c r="I1335" s="47"/>
      <c r="J1335" s="47"/>
      <c r="K1335" s="121"/>
      <c r="L1335" s="121"/>
      <c r="M1335" s="122"/>
      <c r="N1335" s="47"/>
      <c r="O1335" s="47"/>
    </row>
    <row r="1336" spans="2:15" x14ac:dyDescent="0.15">
      <c r="B1336" s="47"/>
      <c r="C1336" s="47"/>
      <c r="D1336" s="47"/>
      <c r="E1336" s="47"/>
      <c r="F1336" s="47"/>
      <c r="G1336" s="47"/>
      <c r="H1336" s="47"/>
      <c r="I1336" s="47"/>
      <c r="J1336" s="47"/>
      <c r="K1336" s="121"/>
      <c r="L1336" s="121"/>
      <c r="M1336" s="122"/>
      <c r="N1336" s="47"/>
      <c r="O1336" s="47"/>
    </row>
    <row r="1337" spans="2:15" x14ac:dyDescent="0.15">
      <c r="B1337" s="47"/>
      <c r="C1337" s="47"/>
      <c r="D1337" s="47"/>
      <c r="E1337" s="47"/>
      <c r="F1337" s="47"/>
      <c r="G1337" s="47"/>
      <c r="H1337" s="47"/>
      <c r="I1337" s="120"/>
      <c r="J1337" s="47"/>
      <c r="K1337" s="121"/>
      <c r="L1337" s="121"/>
      <c r="M1337" s="122"/>
      <c r="N1337" s="47"/>
      <c r="O1337" s="47"/>
    </row>
    <row r="1338" spans="2:15" x14ac:dyDescent="0.15">
      <c r="B1338" s="40"/>
      <c r="C1338" s="40"/>
      <c r="D1338" s="40"/>
      <c r="E1338" s="40"/>
      <c r="F1338" s="40"/>
      <c r="G1338" s="40"/>
      <c r="H1338" s="40"/>
      <c r="I1338" s="40"/>
      <c r="J1338" s="40"/>
      <c r="K1338" s="118"/>
      <c r="L1338" s="118"/>
      <c r="M1338" s="119"/>
      <c r="N1338" s="40"/>
      <c r="O1338" s="40"/>
    </row>
    <row r="1339" spans="2:15" x14ac:dyDescent="0.15">
      <c r="B1339" s="47"/>
      <c r="C1339" s="47"/>
      <c r="D1339" s="47"/>
      <c r="E1339" s="47"/>
      <c r="F1339" s="47"/>
      <c r="G1339" s="47"/>
      <c r="H1339" s="47"/>
      <c r="I1339" s="47"/>
      <c r="J1339" s="47"/>
      <c r="K1339" s="121"/>
      <c r="L1339" s="121"/>
      <c r="M1339" s="122"/>
      <c r="N1339" s="47"/>
      <c r="O1339" s="47"/>
    </row>
    <row r="1340" spans="2:15" x14ac:dyDescent="0.15">
      <c r="B1340" s="47"/>
      <c r="C1340" s="47"/>
      <c r="D1340" s="47"/>
      <c r="E1340" s="47"/>
      <c r="F1340" s="47"/>
      <c r="G1340" s="47"/>
      <c r="H1340" s="47"/>
      <c r="I1340" s="47"/>
      <c r="J1340" s="47"/>
      <c r="K1340" s="121"/>
      <c r="L1340" s="121"/>
      <c r="M1340" s="122"/>
      <c r="N1340" s="47"/>
      <c r="O1340" s="47"/>
    </row>
    <row r="1341" spans="2:15" x14ac:dyDescent="0.15">
      <c r="B1341" s="47"/>
      <c r="C1341" s="47"/>
      <c r="D1341" s="47"/>
      <c r="E1341" s="47"/>
      <c r="F1341" s="47"/>
      <c r="G1341" s="47"/>
      <c r="H1341" s="47"/>
      <c r="I1341" s="47"/>
      <c r="J1341" s="47"/>
      <c r="K1341" s="121"/>
      <c r="L1341" s="121"/>
      <c r="M1341" s="122"/>
      <c r="N1341" s="47"/>
      <c r="O1341" s="47"/>
    </row>
    <row r="1342" spans="2:15" x14ac:dyDescent="0.15">
      <c r="B1342" s="47"/>
      <c r="C1342" s="47"/>
      <c r="D1342" s="47"/>
      <c r="E1342" s="47"/>
      <c r="F1342" s="47"/>
      <c r="G1342" s="47"/>
      <c r="H1342" s="47"/>
      <c r="I1342" s="47"/>
      <c r="J1342" s="47"/>
      <c r="K1342" s="121"/>
      <c r="L1342" s="121"/>
      <c r="M1342" s="122"/>
      <c r="N1342" s="47"/>
      <c r="O1342" s="47"/>
    </row>
    <row r="1343" spans="2:15" x14ac:dyDescent="0.15">
      <c r="B1343" s="47"/>
      <c r="C1343" s="47"/>
      <c r="D1343" s="47"/>
      <c r="E1343" s="47"/>
      <c r="F1343" s="47"/>
      <c r="G1343" s="47"/>
      <c r="H1343" s="47"/>
      <c r="I1343" s="47"/>
      <c r="J1343" s="47"/>
      <c r="K1343" s="121"/>
      <c r="L1343" s="121"/>
      <c r="M1343" s="122"/>
      <c r="N1343" s="47"/>
      <c r="O1343" s="47"/>
    </row>
    <row r="1344" spans="2:15" x14ac:dyDescent="0.15">
      <c r="B1344" s="47"/>
      <c r="C1344" s="47"/>
      <c r="D1344" s="47"/>
      <c r="E1344" s="47"/>
      <c r="F1344" s="47"/>
      <c r="G1344" s="47"/>
      <c r="H1344" s="47"/>
      <c r="I1344" s="47"/>
      <c r="J1344" s="47"/>
      <c r="K1344" s="121"/>
      <c r="L1344" s="121"/>
      <c r="M1344" s="122"/>
      <c r="N1344" s="47"/>
      <c r="O1344" s="47"/>
    </row>
    <row r="1345" spans="2:15" x14ac:dyDescent="0.15">
      <c r="B1345" s="47"/>
      <c r="C1345" s="47"/>
      <c r="D1345" s="47"/>
      <c r="E1345" s="47"/>
      <c r="F1345" s="47"/>
      <c r="G1345" s="47"/>
      <c r="H1345" s="47"/>
      <c r="I1345" s="47"/>
      <c r="J1345" s="47"/>
      <c r="K1345" s="121"/>
      <c r="L1345" s="121"/>
      <c r="M1345" s="122"/>
      <c r="N1345" s="47"/>
      <c r="O1345" s="47"/>
    </row>
    <row r="1346" spans="2:15" x14ac:dyDescent="0.15">
      <c r="B1346" s="47"/>
      <c r="C1346" s="47"/>
      <c r="D1346" s="47"/>
      <c r="E1346" s="47"/>
      <c r="F1346" s="47"/>
      <c r="G1346" s="47"/>
      <c r="H1346" s="47"/>
      <c r="I1346" s="47"/>
      <c r="J1346" s="47"/>
      <c r="K1346" s="121"/>
      <c r="L1346" s="121"/>
      <c r="M1346" s="122"/>
      <c r="N1346" s="47"/>
      <c r="O1346" s="47"/>
    </row>
    <row r="1347" spans="2:15" x14ac:dyDescent="0.15">
      <c r="B1347" s="47"/>
      <c r="C1347" s="47"/>
      <c r="D1347" s="47"/>
      <c r="E1347" s="47"/>
      <c r="F1347" s="47"/>
      <c r="G1347" s="47"/>
      <c r="H1347" s="47"/>
      <c r="I1347" s="47"/>
      <c r="J1347" s="47"/>
      <c r="K1347" s="121"/>
      <c r="L1347" s="121"/>
      <c r="M1347" s="122"/>
      <c r="N1347" s="47"/>
      <c r="O1347" s="47"/>
    </row>
    <row r="1348" spans="2:15" x14ac:dyDescent="0.15">
      <c r="B1348" s="47"/>
      <c r="C1348" s="47"/>
      <c r="D1348" s="47"/>
      <c r="E1348" s="47"/>
      <c r="F1348" s="47"/>
      <c r="G1348" s="47"/>
      <c r="H1348" s="47"/>
      <c r="I1348" s="47"/>
      <c r="J1348" s="47"/>
      <c r="K1348" s="121"/>
      <c r="L1348" s="121"/>
      <c r="M1348" s="122"/>
      <c r="N1348" s="47"/>
      <c r="O1348" s="47"/>
    </row>
    <row r="1349" spans="2:15" x14ac:dyDescent="0.15">
      <c r="B1349" s="47"/>
      <c r="C1349" s="47"/>
      <c r="D1349" s="47"/>
      <c r="E1349" s="47"/>
      <c r="F1349" s="47"/>
      <c r="G1349" s="47"/>
      <c r="H1349" s="47"/>
      <c r="I1349" s="47"/>
      <c r="J1349" s="47"/>
      <c r="K1349" s="121"/>
      <c r="L1349" s="121"/>
      <c r="M1349" s="122"/>
      <c r="N1349" s="47"/>
      <c r="O1349" s="47"/>
    </row>
    <row r="1350" spans="2:15" x14ac:dyDescent="0.15">
      <c r="B1350" s="47"/>
      <c r="C1350" s="47"/>
      <c r="D1350" s="47"/>
      <c r="E1350" s="47"/>
      <c r="F1350" s="47"/>
      <c r="G1350" s="47"/>
      <c r="H1350" s="47"/>
      <c r="I1350" s="47"/>
      <c r="J1350" s="47"/>
      <c r="K1350" s="121"/>
      <c r="L1350" s="121"/>
      <c r="M1350" s="122"/>
      <c r="N1350" s="47"/>
      <c r="O1350" s="47"/>
    </row>
    <row r="1351" spans="2:15" x14ac:dyDescent="0.15">
      <c r="B1351" s="47"/>
      <c r="C1351" s="47"/>
      <c r="D1351" s="47"/>
      <c r="E1351" s="47"/>
      <c r="F1351" s="47"/>
      <c r="G1351" s="47"/>
      <c r="H1351" s="47"/>
      <c r="I1351" s="47"/>
      <c r="J1351" s="47"/>
      <c r="K1351" s="121"/>
      <c r="L1351" s="121"/>
      <c r="M1351" s="122"/>
      <c r="N1351" s="47"/>
      <c r="O1351" s="47"/>
    </row>
    <row r="1352" spans="2:15" x14ac:dyDescent="0.15">
      <c r="B1352" s="47"/>
      <c r="C1352" s="47"/>
      <c r="D1352" s="47"/>
      <c r="E1352" s="47"/>
      <c r="F1352" s="47"/>
      <c r="G1352" s="47"/>
      <c r="H1352" s="47"/>
      <c r="I1352" s="47"/>
      <c r="J1352" s="47"/>
      <c r="K1352" s="121"/>
      <c r="L1352" s="121"/>
      <c r="M1352" s="122"/>
      <c r="N1352" s="47"/>
      <c r="O1352" s="47"/>
    </row>
    <row r="1353" spans="2:15" x14ac:dyDescent="0.15">
      <c r="B1353" s="47"/>
      <c r="C1353" s="47"/>
      <c r="D1353" s="47"/>
      <c r="E1353" s="47"/>
      <c r="F1353" s="47"/>
      <c r="G1353" s="47"/>
      <c r="H1353" s="47"/>
      <c r="I1353" s="47"/>
      <c r="J1353" s="47"/>
      <c r="K1353" s="121"/>
      <c r="L1353" s="121"/>
      <c r="M1353" s="122"/>
      <c r="N1353" s="47"/>
      <c r="O1353" s="47"/>
    </row>
    <row r="1354" spans="2:15" x14ac:dyDescent="0.15">
      <c r="B1354" s="47"/>
      <c r="C1354" s="47"/>
      <c r="D1354" s="47"/>
      <c r="E1354" s="47"/>
      <c r="F1354" s="47"/>
      <c r="G1354" s="47"/>
      <c r="H1354" s="47"/>
      <c r="I1354" s="47"/>
      <c r="J1354" s="47"/>
      <c r="K1354" s="121"/>
      <c r="L1354" s="121"/>
      <c r="M1354" s="122"/>
      <c r="N1354" s="47"/>
      <c r="O1354" s="47"/>
    </row>
    <row r="1355" spans="2:15" x14ac:dyDescent="0.15">
      <c r="B1355" s="47"/>
      <c r="C1355" s="47"/>
      <c r="D1355" s="47"/>
      <c r="E1355" s="47"/>
      <c r="F1355" s="47"/>
      <c r="G1355" s="47"/>
      <c r="H1355" s="47"/>
      <c r="I1355" s="47"/>
      <c r="J1355" s="47"/>
      <c r="K1355" s="121"/>
      <c r="L1355" s="121"/>
      <c r="M1355" s="122"/>
      <c r="N1355" s="47"/>
      <c r="O1355" s="47"/>
    </row>
    <row r="1356" spans="2:15" x14ac:dyDescent="0.15">
      <c r="B1356" s="47"/>
      <c r="C1356" s="47"/>
      <c r="D1356" s="47"/>
      <c r="E1356" s="47"/>
      <c r="F1356" s="47"/>
      <c r="G1356" s="47"/>
      <c r="H1356" s="47"/>
      <c r="I1356" s="47"/>
      <c r="J1356" s="47"/>
      <c r="K1356" s="121"/>
      <c r="L1356" s="121"/>
      <c r="M1356" s="122"/>
      <c r="N1356" s="47"/>
      <c r="O1356" s="47"/>
    </row>
    <row r="1357" spans="2:15" x14ac:dyDescent="0.15">
      <c r="B1357" s="47"/>
      <c r="C1357" s="47"/>
      <c r="D1357" s="47"/>
      <c r="E1357" s="47"/>
      <c r="F1357" s="47"/>
      <c r="G1357" s="47"/>
      <c r="H1357" s="47"/>
      <c r="I1357" s="47"/>
      <c r="J1357" s="47"/>
      <c r="K1357" s="121"/>
      <c r="L1357" s="121"/>
      <c r="M1357" s="122"/>
      <c r="N1357" s="47"/>
      <c r="O1357" s="47"/>
    </row>
    <row r="1358" spans="2:15" x14ac:dyDescent="0.15">
      <c r="B1358" s="47"/>
      <c r="C1358" s="47"/>
      <c r="D1358" s="47"/>
      <c r="E1358" s="47"/>
      <c r="F1358" s="47"/>
      <c r="G1358" s="47"/>
      <c r="H1358" s="47"/>
      <c r="I1358" s="47"/>
      <c r="J1358" s="47"/>
      <c r="K1358" s="121"/>
      <c r="L1358" s="121"/>
      <c r="M1358" s="122"/>
      <c r="N1358" s="47"/>
      <c r="O1358" s="47"/>
    </row>
    <row r="1359" spans="2:15" x14ac:dyDescent="0.15">
      <c r="B1359" s="47"/>
      <c r="C1359" s="47"/>
      <c r="D1359" s="47"/>
      <c r="E1359" s="47"/>
      <c r="F1359" s="47"/>
      <c r="G1359" s="47"/>
      <c r="H1359" s="47"/>
      <c r="I1359" s="47"/>
      <c r="J1359" s="47"/>
      <c r="K1359" s="121"/>
      <c r="L1359" s="121"/>
      <c r="M1359" s="122"/>
      <c r="N1359" s="47"/>
      <c r="O1359" s="47"/>
    </row>
    <row r="1360" spans="2:15" x14ac:dyDescent="0.15">
      <c r="B1360" s="47"/>
      <c r="C1360" s="47"/>
      <c r="D1360" s="47"/>
      <c r="E1360" s="47"/>
      <c r="F1360" s="47"/>
      <c r="G1360" s="47"/>
      <c r="H1360" s="47"/>
      <c r="I1360" s="47"/>
      <c r="J1360" s="47"/>
      <c r="K1360" s="121"/>
      <c r="L1360" s="121"/>
      <c r="M1360" s="122"/>
      <c r="N1360" s="47"/>
      <c r="O1360" s="47"/>
    </row>
    <row r="1361" spans="2:15" x14ac:dyDescent="0.15">
      <c r="B1361" s="47"/>
      <c r="C1361" s="47"/>
      <c r="D1361" s="47"/>
      <c r="E1361" s="47"/>
      <c r="F1361" s="47"/>
      <c r="G1361" s="47"/>
      <c r="H1361" s="47"/>
      <c r="I1361" s="47"/>
      <c r="J1361" s="47"/>
      <c r="K1361" s="121"/>
      <c r="L1361" s="121"/>
      <c r="M1361" s="122"/>
      <c r="N1361" s="47"/>
      <c r="O1361" s="47"/>
    </row>
    <row r="1362" spans="2:15" x14ac:dyDescent="0.15">
      <c r="B1362" s="47"/>
      <c r="C1362" s="47"/>
      <c r="D1362" s="47"/>
      <c r="E1362" s="47"/>
      <c r="F1362" s="47"/>
      <c r="G1362" s="47"/>
      <c r="H1362" s="47"/>
      <c r="I1362" s="47"/>
      <c r="J1362" s="47"/>
      <c r="K1362" s="121"/>
      <c r="L1362" s="121"/>
      <c r="M1362" s="122"/>
      <c r="N1362" s="47"/>
      <c r="O1362" s="47"/>
    </row>
    <row r="1363" spans="2:15" x14ac:dyDescent="0.15">
      <c r="B1363" s="47"/>
      <c r="C1363" s="47"/>
      <c r="D1363" s="47"/>
      <c r="E1363" s="47"/>
      <c r="F1363" s="47"/>
      <c r="G1363" s="47"/>
      <c r="H1363" s="47"/>
      <c r="I1363" s="47"/>
      <c r="J1363" s="47"/>
      <c r="K1363" s="121"/>
      <c r="L1363" s="121"/>
      <c r="M1363" s="122"/>
      <c r="N1363" s="47"/>
      <c r="O1363" s="47"/>
    </row>
    <row r="1364" spans="2:15" x14ac:dyDescent="0.15">
      <c r="B1364" s="47"/>
      <c r="C1364" s="47"/>
      <c r="D1364" s="47"/>
      <c r="E1364" s="47"/>
      <c r="F1364" s="47"/>
      <c r="G1364" s="47"/>
      <c r="H1364" s="47"/>
      <c r="I1364" s="47"/>
      <c r="J1364" s="47"/>
      <c r="K1364" s="121"/>
      <c r="L1364" s="121"/>
      <c r="M1364" s="122"/>
      <c r="N1364" s="47"/>
      <c r="O1364" s="47"/>
    </row>
    <row r="1365" spans="2:15" x14ac:dyDescent="0.15">
      <c r="B1365" s="47"/>
      <c r="C1365" s="47"/>
      <c r="D1365" s="47"/>
      <c r="E1365" s="47"/>
      <c r="F1365" s="47"/>
      <c r="G1365" s="47"/>
      <c r="H1365" s="47"/>
      <c r="I1365" s="47"/>
      <c r="J1365" s="47"/>
      <c r="K1365" s="121"/>
      <c r="L1365" s="121"/>
      <c r="M1365" s="122"/>
      <c r="N1365" s="47"/>
      <c r="O1365" s="47"/>
    </row>
    <row r="1366" spans="2:15" x14ac:dyDescent="0.15">
      <c r="B1366" s="47"/>
      <c r="C1366" s="47"/>
      <c r="D1366" s="47"/>
      <c r="E1366" s="47"/>
      <c r="F1366" s="47"/>
      <c r="G1366" s="47"/>
      <c r="H1366" s="47"/>
      <c r="I1366" s="47"/>
      <c r="J1366" s="47"/>
      <c r="K1366" s="121"/>
      <c r="L1366" s="121"/>
      <c r="M1366" s="122"/>
      <c r="N1366" s="47"/>
      <c r="O1366" s="47"/>
    </row>
    <row r="1367" spans="2:15" x14ac:dyDescent="0.15">
      <c r="B1367" s="47"/>
      <c r="C1367" s="47"/>
      <c r="D1367" s="47"/>
      <c r="E1367" s="47"/>
      <c r="F1367" s="47"/>
      <c r="G1367" s="47"/>
      <c r="H1367" s="47"/>
      <c r="I1367" s="47"/>
      <c r="J1367" s="47"/>
      <c r="K1367" s="121"/>
      <c r="L1367" s="121"/>
      <c r="M1367" s="122"/>
      <c r="N1367" s="47"/>
      <c r="O1367" s="47"/>
    </row>
    <row r="1368" spans="2:15" x14ac:dyDescent="0.15">
      <c r="B1368" s="47"/>
      <c r="C1368" s="47"/>
      <c r="D1368" s="47"/>
      <c r="E1368" s="47"/>
      <c r="F1368" s="47"/>
      <c r="G1368" s="47"/>
      <c r="H1368" s="47"/>
      <c r="I1368" s="47"/>
      <c r="J1368" s="47"/>
      <c r="K1368" s="121"/>
      <c r="L1368" s="121"/>
      <c r="M1368" s="122"/>
      <c r="N1368" s="47"/>
      <c r="O1368" s="47"/>
    </row>
    <row r="1369" spans="2:15" x14ac:dyDescent="0.15">
      <c r="B1369" s="47"/>
      <c r="C1369" s="47"/>
      <c r="D1369" s="47"/>
      <c r="E1369" s="47"/>
      <c r="F1369" s="47"/>
      <c r="G1369" s="47"/>
      <c r="H1369" s="47"/>
      <c r="I1369" s="47"/>
      <c r="J1369" s="47"/>
      <c r="K1369" s="121"/>
      <c r="L1369" s="121"/>
      <c r="M1369" s="122"/>
      <c r="N1369" s="47"/>
      <c r="O1369" s="47"/>
    </row>
    <row r="1370" spans="2:15" x14ac:dyDescent="0.15">
      <c r="B1370" s="40"/>
      <c r="C1370" s="40"/>
      <c r="D1370" s="40"/>
      <c r="E1370" s="40"/>
      <c r="F1370" s="40"/>
      <c r="G1370" s="40"/>
      <c r="H1370" s="40"/>
      <c r="I1370" s="40"/>
      <c r="J1370" s="40"/>
      <c r="K1370" s="118"/>
      <c r="L1370" s="118"/>
      <c r="M1370" s="119"/>
      <c r="N1370" s="40"/>
      <c r="O1370" s="40"/>
    </row>
    <row r="1371" spans="2:15" x14ac:dyDescent="0.15">
      <c r="B1371" s="47"/>
      <c r="C1371" s="47"/>
      <c r="D1371" s="47"/>
      <c r="E1371" s="47"/>
      <c r="F1371" s="47"/>
      <c r="G1371" s="47"/>
      <c r="H1371" s="47"/>
      <c r="I1371" s="120"/>
      <c r="J1371" s="47"/>
      <c r="K1371" s="121"/>
      <c r="L1371" s="121"/>
      <c r="M1371" s="122"/>
      <c r="N1371" s="47"/>
      <c r="O1371" s="47"/>
    </row>
    <row r="1372" spans="2:15" x14ac:dyDescent="0.15">
      <c r="B1372" s="40"/>
      <c r="C1372" s="40"/>
      <c r="D1372" s="40"/>
      <c r="E1372" s="40"/>
      <c r="F1372" s="40"/>
      <c r="G1372" s="40"/>
      <c r="H1372" s="40"/>
      <c r="I1372" s="40"/>
      <c r="J1372" s="40"/>
      <c r="K1372" s="118"/>
      <c r="L1372" s="118"/>
      <c r="M1372" s="119"/>
      <c r="N1372" s="40"/>
      <c r="O1372" s="40"/>
    </row>
    <row r="1373" spans="2:15" x14ac:dyDescent="0.15">
      <c r="B1373" s="47"/>
      <c r="C1373" s="47"/>
      <c r="D1373" s="47"/>
      <c r="E1373" s="47"/>
      <c r="F1373" s="47"/>
      <c r="G1373" s="47"/>
      <c r="H1373" s="47"/>
      <c r="I1373" s="47"/>
      <c r="J1373" s="47"/>
      <c r="K1373" s="121"/>
      <c r="L1373" s="121"/>
      <c r="M1373" s="122"/>
      <c r="N1373" s="47"/>
      <c r="O1373" s="47"/>
    </row>
    <row r="1374" spans="2:15" x14ac:dyDescent="0.15">
      <c r="B1374" s="47"/>
      <c r="C1374" s="47"/>
      <c r="D1374" s="47"/>
      <c r="E1374" s="47"/>
      <c r="F1374" s="47"/>
      <c r="G1374" s="47"/>
      <c r="H1374" s="47"/>
      <c r="I1374" s="47"/>
      <c r="J1374" s="47"/>
      <c r="K1374" s="121"/>
      <c r="L1374" s="121"/>
      <c r="M1374" s="122"/>
      <c r="N1374" s="47"/>
      <c r="O1374" s="47"/>
    </row>
    <row r="1375" spans="2:15" x14ac:dyDescent="0.15">
      <c r="B1375" s="47"/>
      <c r="C1375" s="47"/>
      <c r="D1375" s="47"/>
      <c r="E1375" s="47"/>
      <c r="F1375" s="47"/>
      <c r="G1375" s="47"/>
      <c r="H1375" s="47"/>
      <c r="I1375" s="47"/>
      <c r="J1375" s="47"/>
      <c r="K1375" s="121"/>
      <c r="L1375" s="121"/>
      <c r="M1375" s="122"/>
      <c r="N1375" s="47"/>
      <c r="O1375" s="47"/>
    </row>
    <row r="1376" spans="2:15" x14ac:dyDescent="0.15">
      <c r="B1376" s="47"/>
      <c r="C1376" s="47"/>
      <c r="D1376" s="47"/>
      <c r="E1376" s="47"/>
      <c r="F1376" s="47"/>
      <c r="G1376" s="47"/>
      <c r="H1376" s="47"/>
      <c r="I1376" s="47"/>
      <c r="J1376" s="47"/>
      <c r="K1376" s="121"/>
      <c r="L1376" s="121"/>
      <c r="M1376" s="122"/>
      <c r="N1376" s="47"/>
      <c r="O1376" s="47"/>
    </row>
    <row r="1377" spans="2:15" x14ac:dyDescent="0.15">
      <c r="B1377" s="47"/>
      <c r="C1377" s="47"/>
      <c r="D1377" s="47"/>
      <c r="E1377" s="47"/>
      <c r="F1377" s="47"/>
      <c r="G1377" s="47"/>
      <c r="H1377" s="47"/>
      <c r="I1377" s="47"/>
      <c r="J1377" s="47"/>
      <c r="K1377" s="121"/>
      <c r="L1377" s="121"/>
      <c r="M1377" s="122"/>
      <c r="N1377" s="47"/>
      <c r="O1377" s="47"/>
    </row>
    <row r="1378" spans="2:15" x14ac:dyDescent="0.15">
      <c r="B1378" s="47"/>
      <c r="C1378" s="47"/>
      <c r="D1378" s="47"/>
      <c r="E1378" s="47"/>
      <c r="F1378" s="47"/>
      <c r="G1378" s="47"/>
      <c r="H1378" s="47"/>
      <c r="I1378" s="47"/>
      <c r="J1378" s="47"/>
      <c r="K1378" s="121"/>
      <c r="L1378" s="121"/>
      <c r="M1378" s="122"/>
      <c r="N1378" s="47"/>
      <c r="O1378" s="47"/>
    </row>
    <row r="1379" spans="2:15" x14ac:dyDescent="0.15">
      <c r="B1379" s="47"/>
      <c r="C1379" s="47"/>
      <c r="D1379" s="47"/>
      <c r="E1379" s="47"/>
      <c r="F1379" s="47"/>
      <c r="G1379" s="47"/>
      <c r="H1379" s="47"/>
      <c r="I1379" s="47"/>
      <c r="J1379" s="47"/>
      <c r="K1379" s="121"/>
      <c r="L1379" s="121"/>
      <c r="M1379" s="122"/>
      <c r="N1379" s="47"/>
      <c r="O1379" s="47"/>
    </row>
    <row r="1380" spans="2:15" x14ac:dyDescent="0.15">
      <c r="B1380" s="47"/>
      <c r="C1380" s="47"/>
      <c r="D1380" s="47"/>
      <c r="E1380" s="47"/>
      <c r="F1380" s="47"/>
      <c r="G1380" s="47"/>
      <c r="H1380" s="47"/>
      <c r="I1380" s="47"/>
      <c r="J1380" s="47"/>
      <c r="K1380" s="121"/>
      <c r="L1380" s="121"/>
      <c r="M1380" s="122"/>
      <c r="N1380" s="47"/>
      <c r="O1380" s="47"/>
    </row>
    <row r="1381" spans="2:15" x14ac:dyDescent="0.15">
      <c r="B1381" s="47"/>
      <c r="C1381" s="47"/>
      <c r="D1381" s="47"/>
      <c r="E1381" s="47"/>
      <c r="F1381" s="47"/>
      <c r="G1381" s="47"/>
      <c r="H1381" s="47"/>
      <c r="I1381" s="47"/>
      <c r="J1381" s="47"/>
      <c r="K1381" s="121"/>
      <c r="L1381" s="121"/>
      <c r="M1381" s="122"/>
      <c r="N1381" s="47"/>
      <c r="O1381" s="47"/>
    </row>
    <row r="1382" spans="2:15" x14ac:dyDescent="0.15">
      <c r="B1382" s="47"/>
      <c r="C1382" s="47"/>
      <c r="D1382" s="47"/>
      <c r="E1382" s="47"/>
      <c r="F1382" s="47"/>
      <c r="G1382" s="47"/>
      <c r="H1382" s="47"/>
      <c r="I1382" s="47"/>
      <c r="J1382" s="47"/>
      <c r="K1382" s="121"/>
      <c r="L1382" s="121"/>
      <c r="M1382" s="122"/>
      <c r="N1382" s="47"/>
      <c r="O1382" s="47"/>
    </row>
    <row r="1383" spans="2:15" x14ac:dyDescent="0.15">
      <c r="B1383" s="47"/>
      <c r="C1383" s="47"/>
      <c r="D1383" s="47"/>
      <c r="E1383" s="47"/>
      <c r="F1383" s="47"/>
      <c r="G1383" s="47"/>
      <c r="H1383" s="47"/>
      <c r="I1383" s="47"/>
      <c r="J1383" s="47"/>
      <c r="K1383" s="121"/>
      <c r="L1383" s="121"/>
      <c r="M1383" s="122"/>
      <c r="N1383" s="47"/>
      <c r="O1383" s="47"/>
    </row>
    <row r="1384" spans="2:15" x14ac:dyDescent="0.15">
      <c r="B1384" s="47"/>
      <c r="C1384" s="47"/>
      <c r="D1384" s="47"/>
      <c r="E1384" s="47"/>
      <c r="F1384" s="47"/>
      <c r="G1384" s="47"/>
      <c r="H1384" s="47"/>
      <c r="I1384" s="47"/>
      <c r="J1384" s="47"/>
      <c r="K1384" s="121"/>
      <c r="L1384" s="121"/>
      <c r="M1384" s="122"/>
      <c r="N1384" s="47"/>
      <c r="O1384" s="47"/>
    </row>
    <row r="1385" spans="2:15" x14ac:dyDescent="0.15">
      <c r="B1385" s="47"/>
      <c r="C1385" s="47"/>
      <c r="D1385" s="47"/>
      <c r="E1385" s="47"/>
      <c r="F1385" s="47"/>
      <c r="G1385" s="47"/>
      <c r="H1385" s="47"/>
      <c r="I1385" s="120"/>
      <c r="J1385" s="47"/>
      <c r="K1385" s="121"/>
      <c r="L1385" s="121"/>
      <c r="M1385" s="122"/>
      <c r="N1385" s="47"/>
      <c r="O1385" s="47"/>
    </row>
    <row r="1386" spans="2:15" x14ac:dyDescent="0.15">
      <c r="B1386" s="40"/>
      <c r="C1386" s="40"/>
      <c r="D1386" s="40"/>
      <c r="E1386" s="40"/>
      <c r="F1386" s="40"/>
      <c r="G1386" s="40"/>
      <c r="H1386" s="40"/>
      <c r="I1386" s="40"/>
      <c r="J1386" s="40"/>
      <c r="K1386" s="118"/>
      <c r="L1386" s="118"/>
      <c r="M1386" s="119"/>
      <c r="N1386" s="40"/>
      <c r="O1386" s="40"/>
    </row>
    <row r="1387" spans="2:15" x14ac:dyDescent="0.15">
      <c r="B1387" s="47"/>
      <c r="C1387" s="47"/>
      <c r="D1387" s="47"/>
      <c r="E1387" s="47"/>
      <c r="F1387" s="47"/>
      <c r="G1387" s="47"/>
      <c r="H1387" s="47"/>
      <c r="I1387" s="120"/>
      <c r="J1387" s="47"/>
      <c r="K1387" s="121"/>
      <c r="L1387" s="121"/>
      <c r="M1387" s="122"/>
      <c r="N1387" s="47"/>
      <c r="O1387" s="47"/>
    </row>
    <row r="1388" spans="2:15" x14ac:dyDescent="0.15">
      <c r="B1388" s="40"/>
      <c r="C1388" s="40"/>
      <c r="D1388" s="40"/>
      <c r="E1388" s="40"/>
      <c r="F1388" s="40"/>
      <c r="G1388" s="40"/>
      <c r="H1388" s="40"/>
      <c r="I1388" s="40"/>
      <c r="J1388" s="40"/>
      <c r="K1388" s="118"/>
      <c r="L1388" s="118"/>
      <c r="M1388" s="119"/>
      <c r="N1388" s="40"/>
      <c r="O1388" s="40"/>
    </row>
    <row r="1389" spans="2:15" x14ac:dyDescent="0.15">
      <c r="B1389" s="47"/>
      <c r="C1389" s="47"/>
      <c r="D1389" s="47"/>
      <c r="E1389" s="47"/>
      <c r="F1389" s="47"/>
      <c r="G1389" s="47"/>
      <c r="H1389" s="47"/>
      <c r="I1389" s="47"/>
      <c r="J1389" s="47"/>
      <c r="K1389" s="121"/>
      <c r="L1389" s="121"/>
      <c r="M1389" s="122"/>
      <c r="N1389" s="47"/>
      <c r="O1389" s="47"/>
    </row>
    <row r="1390" spans="2:15" x14ac:dyDescent="0.15">
      <c r="B1390" s="47"/>
      <c r="C1390" s="47"/>
      <c r="D1390" s="47"/>
      <c r="E1390" s="47"/>
      <c r="F1390" s="47"/>
      <c r="G1390" s="47"/>
      <c r="H1390" s="47"/>
      <c r="I1390" s="47"/>
      <c r="J1390" s="47"/>
      <c r="K1390" s="121"/>
      <c r="L1390" s="121"/>
      <c r="M1390" s="122"/>
      <c r="N1390" s="47"/>
      <c r="O1390" s="47"/>
    </row>
    <row r="1391" spans="2:15" x14ac:dyDescent="0.15">
      <c r="B1391" s="47"/>
      <c r="C1391" s="47"/>
      <c r="D1391" s="47"/>
      <c r="E1391" s="47"/>
      <c r="F1391" s="47"/>
      <c r="G1391" s="47"/>
      <c r="H1391" s="47"/>
      <c r="I1391" s="47"/>
      <c r="J1391" s="47"/>
      <c r="K1391" s="121"/>
      <c r="L1391" s="121"/>
      <c r="M1391" s="122"/>
      <c r="N1391" s="47"/>
      <c r="O1391" s="47"/>
    </row>
    <row r="1392" spans="2:15" x14ac:dyDescent="0.15">
      <c r="B1392" s="47"/>
      <c r="C1392" s="47"/>
      <c r="D1392" s="47"/>
      <c r="E1392" s="47"/>
      <c r="F1392" s="47"/>
      <c r="G1392" s="47"/>
      <c r="H1392" s="47"/>
      <c r="I1392" s="47"/>
      <c r="J1392" s="47"/>
      <c r="K1392" s="121"/>
      <c r="L1392" s="121"/>
      <c r="M1392" s="122"/>
      <c r="N1392" s="47"/>
      <c r="O1392" s="47"/>
    </row>
    <row r="1393" spans="2:15" x14ac:dyDescent="0.15">
      <c r="B1393" s="47"/>
      <c r="C1393" s="47"/>
      <c r="D1393" s="47"/>
      <c r="E1393" s="47"/>
      <c r="F1393" s="47"/>
      <c r="G1393" s="47"/>
      <c r="H1393" s="47"/>
      <c r="I1393" s="47"/>
      <c r="J1393" s="47"/>
      <c r="K1393" s="121"/>
      <c r="L1393" s="121"/>
      <c r="M1393" s="122"/>
      <c r="N1393" s="47"/>
      <c r="O1393" s="47"/>
    </row>
    <row r="1394" spans="2:15" x14ac:dyDescent="0.15">
      <c r="B1394" s="47"/>
      <c r="C1394" s="47"/>
      <c r="D1394" s="47"/>
      <c r="E1394" s="47"/>
      <c r="F1394" s="47"/>
      <c r="G1394" s="47"/>
      <c r="H1394" s="47"/>
      <c r="I1394" s="47"/>
      <c r="J1394" s="47"/>
      <c r="K1394" s="121"/>
      <c r="L1394" s="121"/>
      <c r="M1394" s="122"/>
      <c r="N1394" s="47"/>
      <c r="O1394" s="47"/>
    </row>
    <row r="1395" spans="2:15" x14ac:dyDescent="0.15">
      <c r="B1395" s="47"/>
      <c r="C1395" s="47"/>
      <c r="D1395" s="47"/>
      <c r="E1395" s="47"/>
      <c r="F1395" s="47"/>
      <c r="G1395" s="47"/>
      <c r="H1395" s="47"/>
      <c r="I1395" s="47"/>
      <c r="J1395" s="47"/>
      <c r="K1395" s="121"/>
      <c r="L1395" s="121"/>
      <c r="M1395" s="122"/>
      <c r="N1395" s="47"/>
      <c r="O1395" s="47"/>
    </row>
    <row r="1396" spans="2:15" x14ac:dyDescent="0.15">
      <c r="B1396" s="47"/>
      <c r="C1396" s="47"/>
      <c r="D1396" s="47"/>
      <c r="E1396" s="47"/>
      <c r="F1396" s="47"/>
      <c r="G1396" s="47"/>
      <c r="H1396" s="47"/>
      <c r="I1396" s="47"/>
      <c r="J1396" s="47"/>
      <c r="K1396" s="121"/>
      <c r="L1396" s="121"/>
      <c r="M1396" s="122"/>
      <c r="N1396" s="47"/>
      <c r="O1396" s="47"/>
    </row>
    <row r="1397" spans="2:15" x14ac:dyDescent="0.15">
      <c r="B1397" s="47"/>
      <c r="C1397" s="47"/>
      <c r="D1397" s="47"/>
      <c r="E1397" s="47"/>
      <c r="F1397" s="47"/>
      <c r="G1397" s="47"/>
      <c r="H1397" s="47"/>
      <c r="I1397" s="47"/>
      <c r="J1397" s="47"/>
      <c r="K1397" s="121"/>
      <c r="L1397" s="121"/>
      <c r="M1397" s="122"/>
      <c r="N1397" s="47"/>
      <c r="O1397" s="47"/>
    </row>
    <row r="1398" spans="2:15" x14ac:dyDescent="0.15">
      <c r="B1398" s="47"/>
      <c r="C1398" s="47"/>
      <c r="D1398" s="47"/>
      <c r="E1398" s="47"/>
      <c r="F1398" s="47"/>
      <c r="G1398" s="47"/>
      <c r="H1398" s="47"/>
      <c r="I1398" s="47"/>
      <c r="J1398" s="47"/>
      <c r="K1398" s="121"/>
      <c r="L1398" s="121"/>
      <c r="M1398" s="122"/>
      <c r="N1398" s="47"/>
      <c r="O1398" s="47"/>
    </row>
    <row r="1399" spans="2:15" x14ac:dyDescent="0.15">
      <c r="B1399" s="47"/>
      <c r="C1399" s="47"/>
      <c r="D1399" s="47"/>
      <c r="E1399" s="47"/>
      <c r="F1399" s="47"/>
      <c r="G1399" s="47"/>
      <c r="H1399" s="47"/>
      <c r="I1399" s="47"/>
      <c r="J1399" s="47"/>
      <c r="K1399" s="121"/>
      <c r="L1399" s="121"/>
      <c r="M1399" s="122"/>
      <c r="N1399" s="47"/>
      <c r="O1399" s="47"/>
    </row>
    <row r="1400" spans="2:15" x14ac:dyDescent="0.15">
      <c r="B1400" s="47"/>
      <c r="C1400" s="47"/>
      <c r="D1400" s="47"/>
      <c r="E1400" s="47"/>
      <c r="F1400" s="47"/>
      <c r="G1400" s="47"/>
      <c r="H1400" s="47"/>
      <c r="I1400" s="47"/>
      <c r="J1400" s="47"/>
      <c r="K1400" s="121"/>
      <c r="L1400" s="121"/>
      <c r="M1400" s="122"/>
      <c r="N1400" s="47"/>
      <c r="O1400" s="47"/>
    </row>
    <row r="1401" spans="2:15" x14ac:dyDescent="0.15">
      <c r="B1401" s="47"/>
      <c r="C1401" s="47"/>
      <c r="D1401" s="47"/>
      <c r="E1401" s="47"/>
      <c r="F1401" s="47"/>
      <c r="G1401" s="47"/>
      <c r="H1401" s="47"/>
      <c r="I1401" s="47"/>
      <c r="J1401" s="47"/>
      <c r="K1401" s="121"/>
      <c r="L1401" s="121"/>
      <c r="M1401" s="122"/>
      <c r="N1401" s="47"/>
      <c r="O1401" s="47"/>
    </row>
    <row r="1402" spans="2:15" x14ac:dyDescent="0.15">
      <c r="B1402" s="47"/>
      <c r="C1402" s="47"/>
      <c r="D1402" s="47"/>
      <c r="E1402" s="47"/>
      <c r="F1402" s="47"/>
      <c r="G1402" s="47"/>
      <c r="H1402" s="47"/>
      <c r="I1402" s="47"/>
      <c r="J1402" s="47"/>
      <c r="K1402" s="121"/>
      <c r="L1402" s="121"/>
      <c r="M1402" s="122"/>
      <c r="N1402" s="47"/>
      <c r="O1402" s="47"/>
    </row>
    <row r="1403" spans="2:15" x14ac:dyDescent="0.15">
      <c r="B1403" s="47"/>
      <c r="C1403" s="47"/>
      <c r="D1403" s="47"/>
      <c r="E1403" s="47"/>
      <c r="F1403" s="47"/>
      <c r="G1403" s="47"/>
      <c r="H1403" s="47"/>
      <c r="I1403" s="47"/>
      <c r="J1403" s="47"/>
      <c r="K1403" s="121"/>
      <c r="L1403" s="121"/>
      <c r="M1403" s="122"/>
      <c r="N1403" s="47"/>
      <c r="O1403" s="47"/>
    </row>
    <row r="1404" spans="2:15" x14ac:dyDescent="0.15">
      <c r="B1404" s="47"/>
      <c r="C1404" s="47"/>
      <c r="D1404" s="47"/>
      <c r="E1404" s="47"/>
      <c r="F1404" s="47"/>
      <c r="G1404" s="47"/>
      <c r="H1404" s="47"/>
      <c r="I1404" s="47"/>
      <c r="J1404" s="47"/>
      <c r="K1404" s="121"/>
      <c r="L1404" s="121"/>
      <c r="M1404" s="122"/>
      <c r="N1404" s="47"/>
      <c r="O1404" s="47"/>
    </row>
    <row r="1405" spans="2:15" x14ac:dyDescent="0.15">
      <c r="B1405" s="47"/>
      <c r="C1405" s="47"/>
      <c r="D1405" s="47"/>
      <c r="E1405" s="47"/>
      <c r="F1405" s="47"/>
      <c r="G1405" s="47"/>
      <c r="H1405" s="47"/>
      <c r="I1405" s="47"/>
      <c r="J1405" s="47"/>
      <c r="K1405" s="121"/>
      <c r="L1405" s="121"/>
      <c r="M1405" s="122"/>
      <c r="N1405" s="47"/>
      <c r="O1405" s="47"/>
    </row>
    <row r="1406" spans="2:15" x14ac:dyDescent="0.15">
      <c r="B1406" s="47"/>
      <c r="C1406" s="47"/>
      <c r="D1406" s="47"/>
      <c r="E1406" s="47"/>
      <c r="F1406" s="47"/>
      <c r="G1406" s="47"/>
      <c r="H1406" s="47"/>
      <c r="I1406" s="47"/>
      <c r="J1406" s="47"/>
      <c r="K1406" s="121"/>
      <c r="L1406" s="121"/>
      <c r="M1406" s="122"/>
      <c r="N1406" s="47"/>
      <c r="O1406" s="47"/>
    </row>
    <row r="1407" spans="2:15" x14ac:dyDescent="0.15">
      <c r="B1407" s="47"/>
      <c r="C1407" s="47"/>
      <c r="D1407" s="47"/>
      <c r="E1407" s="47"/>
      <c r="F1407" s="47"/>
      <c r="G1407" s="47"/>
      <c r="H1407" s="47"/>
      <c r="I1407" s="47"/>
      <c r="J1407" s="47"/>
      <c r="K1407" s="121"/>
      <c r="L1407" s="121"/>
      <c r="M1407" s="122"/>
      <c r="N1407" s="47"/>
      <c r="O1407" s="47"/>
    </row>
    <row r="1408" spans="2:15" x14ac:dyDescent="0.15">
      <c r="B1408" s="47"/>
      <c r="C1408" s="47"/>
      <c r="D1408" s="47"/>
      <c r="E1408" s="47"/>
      <c r="F1408" s="47"/>
      <c r="G1408" s="47"/>
      <c r="H1408" s="47"/>
      <c r="I1408" s="47"/>
      <c r="J1408" s="47"/>
      <c r="K1408" s="121"/>
      <c r="L1408" s="121"/>
      <c r="M1408" s="122"/>
      <c r="N1408" s="47"/>
      <c r="O1408" s="47"/>
    </row>
    <row r="1409" spans="2:15" x14ac:dyDescent="0.15">
      <c r="B1409" s="47"/>
      <c r="C1409" s="47"/>
      <c r="D1409" s="47"/>
      <c r="E1409" s="47"/>
      <c r="F1409" s="47"/>
      <c r="G1409" s="47"/>
      <c r="H1409" s="47"/>
      <c r="I1409" s="47"/>
      <c r="J1409" s="47"/>
      <c r="K1409" s="121"/>
      <c r="L1409" s="121"/>
      <c r="M1409" s="122"/>
      <c r="N1409" s="47"/>
      <c r="O1409" s="47"/>
    </row>
    <row r="1410" spans="2:15" x14ac:dyDescent="0.15">
      <c r="B1410" s="47"/>
      <c r="C1410" s="47"/>
      <c r="D1410" s="47"/>
      <c r="E1410" s="47"/>
      <c r="F1410" s="47"/>
      <c r="G1410" s="47"/>
      <c r="H1410" s="47"/>
      <c r="I1410" s="47"/>
      <c r="J1410" s="47"/>
      <c r="K1410" s="121"/>
      <c r="L1410" s="121"/>
      <c r="M1410" s="122"/>
      <c r="N1410" s="47"/>
      <c r="O1410" s="47"/>
    </row>
    <row r="1411" spans="2:15" x14ac:dyDescent="0.15">
      <c r="B1411" s="47"/>
      <c r="C1411" s="47"/>
      <c r="D1411" s="47"/>
      <c r="E1411" s="47"/>
      <c r="F1411" s="47"/>
      <c r="G1411" s="47"/>
      <c r="H1411" s="47"/>
      <c r="I1411" s="47"/>
      <c r="J1411" s="47"/>
      <c r="K1411" s="121"/>
      <c r="L1411" s="121"/>
      <c r="M1411" s="122"/>
      <c r="N1411" s="47"/>
      <c r="O1411" s="47"/>
    </row>
    <row r="1412" spans="2:15" x14ac:dyDescent="0.15">
      <c r="B1412" s="47"/>
      <c r="C1412" s="47"/>
      <c r="D1412" s="47"/>
      <c r="E1412" s="47"/>
      <c r="F1412" s="47"/>
      <c r="G1412" s="47"/>
      <c r="H1412" s="47"/>
      <c r="I1412" s="47"/>
      <c r="J1412" s="47"/>
      <c r="K1412" s="121"/>
      <c r="L1412" s="121"/>
      <c r="M1412" s="122"/>
      <c r="N1412" s="47"/>
      <c r="O1412" s="47"/>
    </row>
    <row r="1413" spans="2:15" x14ac:dyDescent="0.15">
      <c r="B1413" s="47"/>
      <c r="C1413" s="47"/>
      <c r="D1413" s="47"/>
      <c r="E1413" s="47"/>
      <c r="F1413" s="47"/>
      <c r="G1413" s="47"/>
      <c r="H1413" s="47"/>
      <c r="I1413" s="47"/>
      <c r="J1413" s="47"/>
      <c r="K1413" s="121"/>
      <c r="L1413" s="121"/>
      <c r="M1413" s="122"/>
      <c r="N1413" s="47"/>
      <c r="O1413" s="47"/>
    </row>
    <row r="1414" spans="2:15" x14ac:dyDescent="0.15">
      <c r="B1414" s="47"/>
      <c r="C1414" s="47"/>
      <c r="D1414" s="47"/>
      <c r="E1414" s="47"/>
      <c r="F1414" s="47"/>
      <c r="G1414" s="47"/>
      <c r="H1414" s="47"/>
      <c r="I1414" s="47"/>
      <c r="J1414" s="47"/>
      <c r="K1414" s="121"/>
      <c r="L1414" s="121"/>
      <c r="M1414" s="122"/>
      <c r="N1414" s="47"/>
      <c r="O1414" s="47"/>
    </row>
    <row r="1415" spans="2:15" x14ac:dyDescent="0.15">
      <c r="B1415" s="47"/>
      <c r="C1415" s="47"/>
      <c r="D1415" s="47"/>
      <c r="E1415" s="47"/>
      <c r="F1415" s="47"/>
      <c r="G1415" s="47"/>
      <c r="H1415" s="47"/>
      <c r="I1415" s="47"/>
      <c r="J1415" s="47"/>
      <c r="K1415" s="121"/>
      <c r="L1415" s="121"/>
      <c r="M1415" s="122"/>
      <c r="N1415" s="47"/>
      <c r="O1415" s="47"/>
    </row>
    <row r="1416" spans="2:15" x14ac:dyDescent="0.15">
      <c r="B1416" s="47"/>
      <c r="C1416" s="47"/>
      <c r="D1416" s="47"/>
      <c r="E1416" s="47"/>
      <c r="F1416" s="47"/>
      <c r="G1416" s="47"/>
      <c r="H1416" s="47"/>
      <c r="I1416" s="47"/>
      <c r="J1416" s="47"/>
      <c r="K1416" s="121"/>
      <c r="L1416" s="121"/>
      <c r="M1416" s="122"/>
      <c r="N1416" s="47"/>
      <c r="O1416" s="47"/>
    </row>
    <row r="1417" spans="2:15" x14ac:dyDescent="0.15">
      <c r="B1417" s="47"/>
      <c r="C1417" s="47"/>
      <c r="D1417" s="47"/>
      <c r="E1417" s="47"/>
      <c r="F1417" s="47"/>
      <c r="G1417" s="47"/>
      <c r="H1417" s="47"/>
      <c r="I1417" s="47"/>
      <c r="J1417" s="47"/>
      <c r="K1417" s="121"/>
      <c r="L1417" s="121"/>
      <c r="M1417" s="122"/>
      <c r="N1417" s="47"/>
      <c r="O1417" s="47"/>
    </row>
    <row r="1418" spans="2:15" x14ac:dyDescent="0.15">
      <c r="B1418" s="47"/>
      <c r="C1418" s="47"/>
      <c r="D1418" s="47"/>
      <c r="E1418" s="47"/>
      <c r="F1418" s="47"/>
      <c r="G1418" s="47"/>
      <c r="H1418" s="47"/>
      <c r="I1418" s="47"/>
      <c r="J1418" s="47"/>
      <c r="K1418" s="121"/>
      <c r="L1418" s="121"/>
      <c r="M1418" s="122"/>
      <c r="N1418" s="47"/>
      <c r="O1418" s="47"/>
    </row>
    <row r="1419" spans="2:15" x14ac:dyDescent="0.15">
      <c r="B1419" s="47"/>
      <c r="C1419" s="47"/>
      <c r="D1419" s="47"/>
      <c r="E1419" s="47"/>
      <c r="F1419" s="47"/>
      <c r="G1419" s="47"/>
      <c r="H1419" s="47"/>
      <c r="I1419" s="47"/>
      <c r="J1419" s="47"/>
      <c r="K1419" s="121"/>
      <c r="L1419" s="121"/>
      <c r="M1419" s="122"/>
      <c r="N1419" s="47"/>
      <c r="O1419" s="47"/>
    </row>
    <row r="1420" spans="2:15" x14ac:dyDescent="0.15">
      <c r="B1420" s="47"/>
      <c r="C1420" s="47"/>
      <c r="D1420" s="47"/>
      <c r="E1420" s="47"/>
      <c r="F1420" s="47"/>
      <c r="G1420" s="47"/>
      <c r="H1420" s="47"/>
      <c r="I1420" s="47"/>
      <c r="J1420" s="47"/>
      <c r="K1420" s="121"/>
      <c r="L1420" s="121"/>
      <c r="M1420" s="122"/>
      <c r="N1420" s="47"/>
      <c r="O1420" s="47"/>
    </row>
    <row r="1421" spans="2:15" x14ac:dyDescent="0.15">
      <c r="B1421" s="47"/>
      <c r="C1421" s="47"/>
      <c r="D1421" s="47"/>
      <c r="E1421" s="47"/>
      <c r="F1421" s="47"/>
      <c r="G1421" s="47"/>
      <c r="H1421" s="47"/>
      <c r="I1421" s="47"/>
      <c r="J1421" s="47"/>
      <c r="K1421" s="121"/>
      <c r="L1421" s="121"/>
      <c r="M1421" s="122"/>
      <c r="N1421" s="47"/>
      <c r="O1421" s="47"/>
    </row>
    <row r="1422" spans="2:15" x14ac:dyDescent="0.15">
      <c r="B1422" s="47"/>
      <c r="C1422" s="47"/>
      <c r="D1422" s="47"/>
      <c r="E1422" s="47"/>
      <c r="F1422" s="47"/>
      <c r="G1422" s="47"/>
      <c r="H1422" s="47"/>
      <c r="I1422" s="47"/>
      <c r="J1422" s="47"/>
      <c r="K1422" s="121"/>
      <c r="L1422" s="121"/>
      <c r="M1422" s="122"/>
      <c r="N1422" s="47"/>
      <c r="O1422" s="47"/>
    </row>
    <row r="1423" spans="2:15" x14ac:dyDescent="0.15">
      <c r="B1423" s="47"/>
      <c r="C1423" s="47"/>
      <c r="D1423" s="47"/>
      <c r="E1423" s="47"/>
      <c r="F1423" s="47"/>
      <c r="G1423" s="47"/>
      <c r="H1423" s="47"/>
      <c r="I1423" s="47"/>
      <c r="J1423" s="47"/>
      <c r="K1423" s="121"/>
      <c r="L1423" s="121"/>
      <c r="M1423" s="122"/>
      <c r="N1423" s="47"/>
      <c r="O1423" s="47"/>
    </row>
    <row r="1424" spans="2:15" x14ac:dyDescent="0.15">
      <c r="B1424" s="47"/>
      <c r="C1424" s="47"/>
      <c r="D1424" s="47"/>
      <c r="E1424" s="47"/>
      <c r="F1424" s="47"/>
      <c r="G1424" s="47"/>
      <c r="H1424" s="47"/>
      <c r="I1424" s="47"/>
      <c r="J1424" s="47"/>
      <c r="K1424" s="121"/>
      <c r="L1424" s="121"/>
      <c r="M1424" s="122"/>
      <c r="N1424" s="47"/>
      <c r="O1424" s="47"/>
    </row>
    <row r="1425" spans="2:15" x14ac:dyDescent="0.15">
      <c r="B1425" s="47"/>
      <c r="C1425" s="47"/>
      <c r="D1425" s="47"/>
      <c r="E1425" s="47"/>
      <c r="F1425" s="47"/>
      <c r="G1425" s="47"/>
      <c r="H1425" s="47"/>
      <c r="I1425" s="47"/>
      <c r="J1425" s="47"/>
      <c r="K1425" s="121"/>
      <c r="L1425" s="121"/>
      <c r="M1425" s="122"/>
      <c r="N1425" s="47"/>
      <c r="O1425" s="47"/>
    </row>
    <row r="1426" spans="2:15" x14ac:dyDescent="0.15">
      <c r="B1426" s="47"/>
      <c r="C1426" s="47"/>
      <c r="D1426" s="47"/>
      <c r="E1426" s="47"/>
      <c r="F1426" s="47"/>
      <c r="G1426" s="47"/>
      <c r="H1426" s="47"/>
      <c r="I1426" s="47"/>
      <c r="J1426" s="47"/>
      <c r="K1426" s="121"/>
      <c r="L1426" s="121"/>
      <c r="M1426" s="122"/>
      <c r="N1426" s="47"/>
      <c r="O1426" s="47"/>
    </row>
    <row r="1427" spans="2:15" x14ac:dyDescent="0.15">
      <c r="B1427" s="47"/>
      <c r="C1427" s="47"/>
      <c r="D1427" s="47"/>
      <c r="E1427" s="47"/>
      <c r="F1427" s="47"/>
      <c r="G1427" s="47"/>
      <c r="H1427" s="47"/>
      <c r="I1427" s="47"/>
      <c r="J1427" s="47"/>
      <c r="K1427" s="121"/>
      <c r="L1427" s="121"/>
      <c r="M1427" s="122"/>
      <c r="N1427" s="47"/>
      <c r="O1427" s="47"/>
    </row>
    <row r="1428" spans="2:15" x14ac:dyDescent="0.15">
      <c r="B1428" s="47"/>
      <c r="C1428" s="47"/>
      <c r="D1428" s="47"/>
      <c r="E1428" s="47"/>
      <c r="F1428" s="47"/>
      <c r="G1428" s="47"/>
      <c r="H1428" s="47"/>
      <c r="I1428" s="47"/>
      <c r="J1428" s="47"/>
      <c r="K1428" s="121"/>
      <c r="L1428" s="121"/>
      <c r="M1428" s="122"/>
      <c r="N1428" s="47"/>
      <c r="O1428" s="47"/>
    </row>
    <row r="1429" spans="2:15" x14ac:dyDescent="0.15">
      <c r="B1429" s="47"/>
      <c r="C1429" s="47"/>
      <c r="D1429" s="47"/>
      <c r="E1429" s="47"/>
      <c r="F1429" s="47"/>
      <c r="G1429" s="47"/>
      <c r="H1429" s="47"/>
      <c r="I1429" s="47"/>
      <c r="J1429" s="47"/>
      <c r="K1429" s="121"/>
      <c r="L1429" s="121"/>
      <c r="M1429" s="122"/>
      <c r="N1429" s="47"/>
      <c r="O1429" s="47"/>
    </row>
    <row r="1430" spans="2:15" x14ac:dyDescent="0.15">
      <c r="B1430" s="47"/>
      <c r="C1430" s="47"/>
      <c r="D1430" s="47"/>
      <c r="E1430" s="47"/>
      <c r="F1430" s="47"/>
      <c r="G1430" s="47"/>
      <c r="H1430" s="47"/>
      <c r="I1430" s="47"/>
      <c r="J1430" s="47"/>
      <c r="K1430" s="121"/>
      <c r="L1430" s="121"/>
      <c r="M1430" s="122"/>
      <c r="N1430" s="47"/>
      <c r="O1430" s="47"/>
    </row>
    <row r="1431" spans="2:15" x14ac:dyDescent="0.15">
      <c r="B1431" s="47"/>
      <c r="C1431" s="47"/>
      <c r="D1431" s="47"/>
      <c r="E1431" s="47"/>
      <c r="F1431" s="47"/>
      <c r="G1431" s="47"/>
      <c r="H1431" s="47"/>
      <c r="I1431" s="47"/>
      <c r="J1431" s="47"/>
      <c r="K1431" s="121"/>
      <c r="L1431" s="121"/>
      <c r="M1431" s="122"/>
      <c r="N1431" s="47"/>
      <c r="O1431" s="47"/>
    </row>
    <row r="1432" spans="2:15" x14ac:dyDescent="0.15">
      <c r="B1432" s="47"/>
      <c r="C1432" s="47"/>
      <c r="D1432" s="47"/>
      <c r="E1432" s="47"/>
      <c r="F1432" s="47"/>
      <c r="G1432" s="47"/>
      <c r="H1432" s="47"/>
      <c r="I1432" s="47"/>
      <c r="J1432" s="47"/>
      <c r="K1432" s="121"/>
      <c r="L1432" s="121"/>
      <c r="M1432" s="122"/>
      <c r="N1432" s="47"/>
      <c r="O1432" s="47"/>
    </row>
    <row r="1433" spans="2:15" x14ac:dyDescent="0.15">
      <c r="B1433" s="47"/>
      <c r="C1433" s="47"/>
      <c r="D1433" s="47"/>
      <c r="E1433" s="47"/>
      <c r="F1433" s="47"/>
      <c r="G1433" s="47"/>
      <c r="H1433" s="47"/>
      <c r="I1433" s="47"/>
      <c r="J1433" s="47"/>
      <c r="K1433" s="121"/>
      <c r="L1433" s="121"/>
      <c r="M1433" s="122"/>
      <c r="N1433" s="47"/>
      <c r="O1433" s="47"/>
    </row>
    <row r="1434" spans="2:15" x14ac:dyDescent="0.15">
      <c r="B1434" s="47"/>
      <c r="C1434" s="47"/>
      <c r="D1434" s="47"/>
      <c r="E1434" s="47"/>
      <c r="F1434" s="47"/>
      <c r="G1434" s="47"/>
      <c r="H1434" s="47"/>
      <c r="I1434" s="47"/>
      <c r="J1434" s="47"/>
      <c r="K1434" s="121"/>
      <c r="L1434" s="121"/>
      <c r="M1434" s="122"/>
      <c r="N1434" s="47"/>
      <c r="O1434" s="47"/>
    </row>
    <row r="1435" spans="2:15" x14ac:dyDescent="0.15">
      <c r="B1435" s="47"/>
      <c r="C1435" s="47"/>
      <c r="D1435" s="47"/>
      <c r="E1435" s="47"/>
      <c r="F1435" s="47"/>
      <c r="G1435" s="47"/>
      <c r="H1435" s="47"/>
      <c r="I1435" s="47"/>
      <c r="J1435" s="47"/>
      <c r="K1435" s="121"/>
      <c r="L1435" s="121"/>
      <c r="M1435" s="122"/>
      <c r="N1435" s="47"/>
      <c r="O1435" s="47"/>
    </row>
    <row r="1436" spans="2:15" x14ac:dyDescent="0.15">
      <c r="B1436" s="47"/>
      <c r="C1436" s="47"/>
      <c r="D1436" s="47"/>
      <c r="E1436" s="47"/>
      <c r="F1436" s="47"/>
      <c r="G1436" s="47"/>
      <c r="H1436" s="47"/>
      <c r="I1436" s="47"/>
      <c r="J1436" s="47"/>
      <c r="K1436" s="121"/>
      <c r="L1436" s="121"/>
      <c r="M1436" s="122"/>
      <c r="N1436" s="47"/>
      <c r="O1436" s="47"/>
    </row>
    <row r="1437" spans="2:15" x14ac:dyDescent="0.15">
      <c r="B1437" s="47"/>
      <c r="C1437" s="47"/>
      <c r="D1437" s="47"/>
      <c r="E1437" s="47"/>
      <c r="F1437" s="47"/>
      <c r="G1437" s="47"/>
      <c r="H1437" s="47"/>
      <c r="I1437" s="47"/>
      <c r="J1437" s="47"/>
      <c r="K1437" s="121"/>
      <c r="L1437" s="121"/>
      <c r="M1437" s="122"/>
      <c r="N1437" s="47"/>
      <c r="O1437" s="47"/>
    </row>
    <row r="1438" spans="2:15" x14ac:dyDescent="0.15">
      <c r="B1438" s="47"/>
      <c r="C1438" s="47"/>
      <c r="D1438" s="47"/>
      <c r="E1438" s="47"/>
      <c r="F1438" s="47"/>
      <c r="G1438" s="47"/>
      <c r="H1438" s="47"/>
      <c r="I1438" s="120"/>
      <c r="J1438" s="47"/>
      <c r="K1438" s="121"/>
      <c r="L1438" s="121"/>
      <c r="M1438" s="122"/>
      <c r="N1438" s="47"/>
      <c r="O1438" s="47"/>
    </row>
    <row r="1439" spans="2:15" x14ac:dyDescent="0.15">
      <c r="B1439" s="40"/>
      <c r="C1439" s="40"/>
      <c r="D1439" s="40"/>
      <c r="E1439" s="40"/>
      <c r="F1439" s="40"/>
      <c r="G1439" s="40"/>
      <c r="H1439" s="40"/>
      <c r="I1439" s="40"/>
      <c r="J1439" s="40"/>
      <c r="K1439" s="118"/>
      <c r="L1439" s="118"/>
      <c r="M1439" s="119"/>
      <c r="N1439" s="40"/>
      <c r="O1439" s="40"/>
    </row>
    <row r="1440" spans="2:15" x14ac:dyDescent="0.15">
      <c r="B1440" s="47"/>
      <c r="C1440" s="47"/>
      <c r="D1440" s="47"/>
      <c r="E1440" s="47"/>
      <c r="F1440" s="47"/>
      <c r="G1440" s="47"/>
      <c r="H1440" s="47"/>
      <c r="I1440" s="47"/>
      <c r="J1440" s="47"/>
      <c r="K1440" s="121"/>
      <c r="L1440" s="121"/>
      <c r="M1440" s="122"/>
      <c r="N1440" s="47"/>
      <c r="O1440" s="47"/>
    </row>
    <row r="1441" spans="2:15" x14ac:dyDescent="0.15">
      <c r="B1441" s="47"/>
      <c r="C1441" s="47"/>
      <c r="D1441" s="47"/>
      <c r="E1441" s="47"/>
      <c r="F1441" s="47"/>
      <c r="G1441" s="47"/>
      <c r="H1441" s="47"/>
      <c r="I1441" s="47"/>
      <c r="J1441" s="47"/>
      <c r="K1441" s="121"/>
      <c r="L1441" s="121"/>
      <c r="M1441" s="122"/>
      <c r="N1441" s="47"/>
      <c r="O1441" s="47"/>
    </row>
    <row r="1442" spans="2:15" x14ac:dyDescent="0.15">
      <c r="B1442" s="47"/>
      <c r="C1442" s="47"/>
      <c r="D1442" s="47"/>
      <c r="E1442" s="47"/>
      <c r="F1442" s="47"/>
      <c r="G1442" s="47"/>
      <c r="H1442" s="47"/>
      <c r="I1442" s="47"/>
      <c r="J1442" s="47"/>
      <c r="K1442" s="121"/>
      <c r="L1442" s="121"/>
      <c r="M1442" s="122"/>
      <c r="N1442" s="47"/>
      <c r="O1442" s="47"/>
    </row>
    <row r="1443" spans="2:15" x14ac:dyDescent="0.15">
      <c r="B1443" s="47"/>
      <c r="C1443" s="47"/>
      <c r="D1443" s="47"/>
      <c r="E1443" s="47"/>
      <c r="F1443" s="47"/>
      <c r="G1443" s="47"/>
      <c r="H1443" s="47"/>
      <c r="I1443" s="47"/>
      <c r="J1443" s="47"/>
      <c r="K1443" s="121"/>
      <c r="L1443" s="121"/>
      <c r="M1443" s="122"/>
      <c r="N1443" s="47"/>
      <c r="O1443" s="47"/>
    </row>
    <row r="1444" spans="2:15" x14ac:dyDescent="0.15">
      <c r="B1444" s="47"/>
      <c r="C1444" s="47"/>
      <c r="D1444" s="47"/>
      <c r="E1444" s="47"/>
      <c r="F1444" s="47"/>
      <c r="G1444" s="47"/>
      <c r="H1444" s="47"/>
      <c r="I1444" s="47"/>
      <c r="J1444" s="47"/>
      <c r="K1444" s="121"/>
      <c r="L1444" s="121"/>
      <c r="M1444" s="122"/>
      <c r="N1444" s="47"/>
      <c r="O1444" s="47"/>
    </row>
    <row r="1445" spans="2:15" x14ac:dyDescent="0.15">
      <c r="B1445" s="47"/>
      <c r="C1445" s="47"/>
      <c r="D1445" s="47"/>
      <c r="E1445" s="47"/>
      <c r="F1445" s="47"/>
      <c r="G1445" s="47"/>
      <c r="H1445" s="47"/>
      <c r="I1445" s="47"/>
      <c r="J1445" s="47"/>
      <c r="K1445" s="121"/>
      <c r="L1445" s="121"/>
      <c r="M1445" s="122"/>
      <c r="N1445" s="47"/>
      <c r="O1445" s="47"/>
    </row>
    <row r="1446" spans="2:15" x14ac:dyDescent="0.15">
      <c r="B1446" s="47"/>
      <c r="C1446" s="47"/>
      <c r="D1446" s="47"/>
      <c r="E1446" s="47"/>
      <c r="F1446" s="47"/>
      <c r="G1446" s="47"/>
      <c r="H1446" s="47"/>
      <c r="I1446" s="47"/>
      <c r="J1446" s="47"/>
      <c r="K1446" s="121"/>
      <c r="L1446" s="121"/>
      <c r="M1446" s="122"/>
      <c r="N1446" s="47"/>
      <c r="O1446" s="47"/>
    </row>
    <row r="1447" spans="2:15" x14ac:dyDescent="0.15">
      <c r="B1447" s="47"/>
      <c r="C1447" s="47"/>
      <c r="D1447" s="47"/>
      <c r="E1447" s="47"/>
      <c r="F1447" s="47"/>
      <c r="G1447" s="47"/>
      <c r="H1447" s="47"/>
      <c r="I1447" s="47"/>
      <c r="J1447" s="47"/>
      <c r="K1447" s="121"/>
      <c r="L1447" s="121"/>
      <c r="M1447" s="122"/>
      <c r="N1447" s="47"/>
      <c r="O1447" s="47"/>
    </row>
    <row r="1448" spans="2:15" x14ac:dyDescent="0.15">
      <c r="B1448" s="47"/>
      <c r="C1448" s="47"/>
      <c r="D1448" s="47"/>
      <c r="E1448" s="47"/>
      <c r="F1448" s="47"/>
      <c r="G1448" s="47"/>
      <c r="H1448" s="47"/>
      <c r="I1448" s="47"/>
      <c r="J1448" s="47"/>
      <c r="K1448" s="121"/>
      <c r="L1448" s="121"/>
      <c r="M1448" s="122"/>
      <c r="N1448" s="47"/>
      <c r="O1448" s="47"/>
    </row>
    <row r="1449" spans="2:15" x14ac:dyDescent="0.15">
      <c r="B1449" s="47"/>
      <c r="C1449" s="47"/>
      <c r="D1449" s="47"/>
      <c r="E1449" s="47"/>
      <c r="F1449" s="47"/>
      <c r="G1449" s="47"/>
      <c r="H1449" s="47"/>
      <c r="I1449" s="47"/>
      <c r="J1449" s="47"/>
      <c r="K1449" s="121"/>
      <c r="L1449" s="121"/>
      <c r="M1449" s="122"/>
      <c r="N1449" s="47"/>
      <c r="O1449" s="47"/>
    </row>
    <row r="1450" spans="2:15" x14ac:dyDescent="0.15">
      <c r="B1450" s="47"/>
      <c r="C1450" s="47"/>
      <c r="D1450" s="47"/>
      <c r="E1450" s="47"/>
      <c r="F1450" s="47"/>
      <c r="G1450" s="47"/>
      <c r="H1450" s="47"/>
      <c r="I1450" s="47"/>
      <c r="J1450" s="47"/>
      <c r="K1450" s="121"/>
      <c r="L1450" s="121"/>
      <c r="M1450" s="122"/>
      <c r="N1450" s="47"/>
      <c r="O1450" s="47"/>
    </row>
    <row r="1451" spans="2:15" x14ac:dyDescent="0.15">
      <c r="B1451" s="47"/>
      <c r="C1451" s="47"/>
      <c r="D1451" s="47"/>
      <c r="E1451" s="47"/>
      <c r="F1451" s="47"/>
      <c r="G1451" s="47"/>
      <c r="H1451" s="47"/>
      <c r="I1451" s="47"/>
      <c r="J1451" s="47"/>
      <c r="K1451" s="121"/>
      <c r="L1451" s="121"/>
      <c r="M1451" s="122"/>
      <c r="N1451" s="47"/>
      <c r="O1451" s="47"/>
    </row>
    <row r="1452" spans="2:15" x14ac:dyDescent="0.15">
      <c r="B1452" s="47"/>
      <c r="C1452" s="47"/>
      <c r="D1452" s="47"/>
      <c r="E1452" s="47"/>
      <c r="F1452" s="47"/>
      <c r="G1452" s="47"/>
      <c r="H1452" s="47"/>
      <c r="I1452" s="47"/>
      <c r="J1452" s="47"/>
      <c r="K1452" s="121"/>
      <c r="L1452" s="121"/>
      <c r="M1452" s="122"/>
      <c r="N1452" s="47"/>
      <c r="O1452" s="47"/>
    </row>
    <row r="1453" spans="2:15" x14ac:dyDescent="0.15">
      <c r="B1453" s="47"/>
      <c r="C1453" s="47"/>
      <c r="D1453" s="47"/>
      <c r="E1453" s="47"/>
      <c r="F1453" s="47"/>
      <c r="G1453" s="47"/>
      <c r="H1453" s="47"/>
      <c r="I1453" s="47"/>
      <c r="J1453" s="47"/>
      <c r="K1453" s="121"/>
      <c r="L1453" s="121"/>
      <c r="M1453" s="122"/>
      <c r="N1453" s="47"/>
      <c r="O1453" s="47"/>
    </row>
    <row r="1454" spans="2:15" x14ac:dyDescent="0.15">
      <c r="B1454" s="47"/>
      <c r="C1454" s="47"/>
      <c r="D1454" s="47"/>
      <c r="E1454" s="47"/>
      <c r="F1454" s="47"/>
      <c r="G1454" s="47"/>
      <c r="H1454" s="47"/>
      <c r="I1454" s="47"/>
      <c r="J1454" s="47"/>
      <c r="K1454" s="121"/>
      <c r="L1454" s="121"/>
      <c r="M1454" s="122"/>
      <c r="N1454" s="47"/>
      <c r="O1454" s="47"/>
    </row>
    <row r="1455" spans="2:15" x14ac:dyDescent="0.15">
      <c r="B1455" s="47"/>
      <c r="C1455" s="47"/>
      <c r="D1455" s="47"/>
      <c r="E1455" s="47"/>
      <c r="F1455" s="47"/>
      <c r="G1455" s="47"/>
      <c r="H1455" s="47"/>
      <c r="I1455" s="47"/>
      <c r="J1455" s="47"/>
      <c r="K1455" s="121"/>
      <c r="L1455" s="121"/>
      <c r="M1455" s="122"/>
      <c r="N1455" s="47"/>
      <c r="O1455" s="47"/>
    </row>
    <row r="1456" spans="2:15" x14ac:dyDescent="0.15">
      <c r="B1456" s="47"/>
      <c r="C1456" s="47"/>
      <c r="D1456" s="47"/>
      <c r="E1456" s="47"/>
      <c r="F1456" s="47"/>
      <c r="G1456" s="47"/>
      <c r="H1456" s="47"/>
      <c r="I1456" s="47"/>
      <c r="J1456" s="47"/>
      <c r="K1456" s="121"/>
      <c r="L1456" s="121"/>
      <c r="M1456" s="122"/>
      <c r="N1456" s="47"/>
      <c r="O1456" s="47"/>
    </row>
    <row r="1457" spans="2:15" x14ac:dyDescent="0.15">
      <c r="B1457" s="47"/>
      <c r="C1457" s="47"/>
      <c r="D1457" s="47"/>
      <c r="E1457" s="47"/>
      <c r="F1457" s="47"/>
      <c r="G1457" s="47"/>
      <c r="H1457" s="47"/>
      <c r="I1457" s="47"/>
      <c r="J1457" s="47"/>
      <c r="K1457" s="121"/>
      <c r="L1457" s="121"/>
      <c r="M1457" s="122"/>
      <c r="N1457" s="47"/>
      <c r="O1457" s="47"/>
    </row>
    <row r="1458" spans="2:15" x14ac:dyDescent="0.15">
      <c r="B1458" s="47"/>
      <c r="C1458" s="47"/>
      <c r="D1458" s="47"/>
      <c r="E1458" s="47"/>
      <c r="F1458" s="47"/>
      <c r="G1458" s="47"/>
      <c r="H1458" s="47"/>
      <c r="I1458" s="120"/>
      <c r="J1458" s="47"/>
      <c r="K1458" s="121"/>
      <c r="L1458" s="121"/>
      <c r="M1458" s="122"/>
      <c r="N1458" s="47"/>
      <c r="O1458" s="47"/>
    </row>
    <row r="1459" spans="2:15" x14ac:dyDescent="0.15">
      <c r="B1459" s="40"/>
      <c r="C1459" s="40"/>
      <c r="D1459" s="40"/>
      <c r="E1459" s="40"/>
      <c r="F1459" s="40"/>
      <c r="G1459" s="40"/>
      <c r="H1459" s="40"/>
      <c r="I1459" s="40"/>
      <c r="J1459" s="40"/>
      <c r="K1459" s="118"/>
      <c r="L1459" s="118"/>
      <c r="M1459" s="119"/>
      <c r="N1459" s="40"/>
      <c r="O1459" s="40"/>
    </row>
    <row r="1460" spans="2:15" x14ac:dyDescent="0.15">
      <c r="B1460" s="47"/>
      <c r="C1460" s="47"/>
      <c r="D1460" s="47"/>
      <c r="E1460" s="47"/>
      <c r="F1460" s="47"/>
      <c r="G1460" s="47"/>
      <c r="H1460" s="47"/>
      <c r="I1460" s="120"/>
      <c r="J1460" s="47"/>
      <c r="K1460" s="121"/>
      <c r="L1460" s="121"/>
      <c r="M1460" s="122"/>
      <c r="N1460" s="47"/>
      <c r="O1460" s="47"/>
    </row>
    <row r="1461" spans="2:15" x14ac:dyDescent="0.15">
      <c r="B1461" s="40"/>
      <c r="C1461" s="40"/>
      <c r="D1461" s="40"/>
      <c r="E1461" s="40"/>
      <c r="F1461" s="40"/>
      <c r="G1461" s="40"/>
      <c r="H1461" s="40"/>
      <c r="I1461" s="40"/>
      <c r="J1461" s="40"/>
      <c r="K1461" s="118"/>
      <c r="L1461" s="118"/>
      <c r="M1461" s="119"/>
      <c r="N1461" s="40"/>
      <c r="O1461" s="40"/>
    </row>
    <row r="1462" spans="2:15" x14ac:dyDescent="0.15">
      <c r="B1462" s="47"/>
      <c r="C1462" s="47"/>
      <c r="D1462" s="47"/>
      <c r="E1462" s="47"/>
      <c r="F1462" s="47"/>
      <c r="G1462" s="47"/>
      <c r="H1462" s="47"/>
      <c r="I1462" s="120"/>
      <c r="J1462" s="47"/>
      <c r="K1462" s="121"/>
      <c r="L1462" s="121"/>
      <c r="M1462" s="122"/>
      <c r="N1462" s="47"/>
      <c r="O1462" s="47"/>
    </row>
    <row r="1463" spans="2:15" x14ac:dyDescent="0.15">
      <c r="B1463" s="40"/>
      <c r="C1463" s="40"/>
      <c r="D1463" s="40"/>
      <c r="E1463" s="40"/>
      <c r="F1463" s="40"/>
      <c r="G1463" s="40"/>
      <c r="H1463" s="40"/>
      <c r="I1463" s="40"/>
      <c r="J1463" s="40"/>
      <c r="K1463" s="118"/>
      <c r="L1463" s="118"/>
      <c r="M1463" s="119"/>
      <c r="N1463" s="40"/>
      <c r="O1463" s="40"/>
    </row>
    <row r="1464" spans="2:15" x14ac:dyDescent="0.15">
      <c r="B1464" s="47"/>
      <c r="C1464" s="47"/>
      <c r="D1464" s="47"/>
      <c r="E1464" s="47"/>
      <c r="F1464" s="47"/>
      <c r="G1464" s="47"/>
      <c r="H1464" s="47"/>
      <c r="I1464" s="120"/>
      <c r="J1464" s="47"/>
      <c r="K1464" s="121"/>
      <c r="L1464" s="121"/>
      <c r="M1464" s="122"/>
      <c r="N1464" s="47"/>
      <c r="O1464" s="47"/>
    </row>
    <row r="1465" spans="2:15" x14ac:dyDescent="0.15">
      <c r="B1465" s="40"/>
      <c r="C1465" s="40"/>
      <c r="D1465" s="40"/>
      <c r="E1465" s="40"/>
      <c r="F1465" s="40"/>
      <c r="G1465" s="40"/>
      <c r="H1465" s="40"/>
      <c r="I1465" s="40"/>
      <c r="J1465" s="40"/>
      <c r="K1465" s="118"/>
      <c r="L1465" s="118"/>
      <c r="M1465" s="119"/>
      <c r="N1465" s="40"/>
      <c r="O1465" s="40"/>
    </row>
    <row r="1466" spans="2:15" x14ac:dyDescent="0.15">
      <c r="B1466" s="47"/>
      <c r="C1466" s="47"/>
      <c r="D1466" s="47"/>
      <c r="E1466" s="47"/>
      <c r="F1466" s="47"/>
      <c r="G1466" s="47"/>
      <c r="H1466" s="47"/>
      <c r="I1466" s="47"/>
      <c r="J1466" s="47"/>
      <c r="K1466" s="121"/>
      <c r="L1466" s="121"/>
      <c r="M1466" s="122"/>
      <c r="N1466" s="47"/>
      <c r="O1466" s="47"/>
    </row>
    <row r="1467" spans="2:15" x14ac:dyDescent="0.15">
      <c r="B1467" s="47"/>
      <c r="C1467" s="47"/>
      <c r="D1467" s="47"/>
      <c r="E1467" s="47"/>
      <c r="F1467" s="47"/>
      <c r="G1467" s="47"/>
      <c r="H1467" s="47"/>
      <c r="I1467" s="47"/>
      <c r="J1467" s="47"/>
      <c r="K1467" s="121"/>
      <c r="L1467" s="121"/>
      <c r="M1467" s="122"/>
      <c r="N1467" s="47"/>
      <c r="O1467" s="47"/>
    </row>
    <row r="1468" spans="2:15" x14ac:dyDescent="0.15">
      <c r="B1468" s="47"/>
      <c r="C1468" s="47"/>
      <c r="D1468" s="47"/>
      <c r="E1468" s="47"/>
      <c r="F1468" s="47"/>
      <c r="G1468" s="47"/>
      <c r="H1468" s="47"/>
      <c r="I1468" s="47"/>
      <c r="J1468" s="47"/>
      <c r="K1468" s="121"/>
      <c r="L1468" s="121"/>
      <c r="M1468" s="122"/>
      <c r="N1468" s="47"/>
      <c r="O1468" s="47"/>
    </row>
    <row r="1469" spans="2:15" x14ac:dyDescent="0.15">
      <c r="B1469" s="47"/>
      <c r="C1469" s="47"/>
      <c r="D1469" s="47"/>
      <c r="E1469" s="47"/>
      <c r="F1469" s="47"/>
      <c r="G1469" s="47"/>
      <c r="H1469" s="47"/>
      <c r="I1469" s="47"/>
      <c r="J1469" s="47"/>
      <c r="K1469" s="121"/>
      <c r="L1469" s="121"/>
      <c r="M1469" s="122"/>
      <c r="N1469" s="47"/>
      <c r="O1469" s="47"/>
    </row>
    <row r="1470" spans="2:15" x14ac:dyDescent="0.15">
      <c r="B1470" s="47"/>
      <c r="C1470" s="47"/>
      <c r="D1470" s="47"/>
      <c r="E1470" s="47"/>
      <c r="F1470" s="47"/>
      <c r="G1470" s="47"/>
      <c r="H1470" s="47"/>
      <c r="I1470" s="47"/>
      <c r="J1470" s="47"/>
      <c r="K1470" s="121"/>
      <c r="L1470" s="121"/>
      <c r="M1470" s="122"/>
      <c r="N1470" s="47"/>
      <c r="O1470" s="47"/>
    </row>
    <row r="1471" spans="2:15" x14ac:dyDescent="0.15">
      <c r="B1471" s="47"/>
      <c r="C1471" s="47"/>
      <c r="D1471" s="47"/>
      <c r="E1471" s="47"/>
      <c r="F1471" s="47"/>
      <c r="G1471" s="47"/>
      <c r="H1471" s="47"/>
      <c r="I1471" s="47"/>
      <c r="J1471" s="47"/>
      <c r="K1471" s="121"/>
      <c r="L1471" s="121"/>
      <c r="M1471" s="122"/>
      <c r="N1471" s="47"/>
      <c r="O1471" s="47"/>
    </row>
    <row r="1472" spans="2:15" x14ac:dyDescent="0.15">
      <c r="B1472" s="47"/>
      <c r="C1472" s="47"/>
      <c r="D1472" s="47"/>
      <c r="E1472" s="47"/>
      <c r="F1472" s="47"/>
      <c r="G1472" s="47"/>
      <c r="H1472" s="47"/>
      <c r="I1472" s="47"/>
      <c r="J1472" s="47"/>
      <c r="K1472" s="121"/>
      <c r="L1472" s="121"/>
      <c r="M1472" s="122"/>
      <c r="N1472" s="47"/>
      <c r="O1472" s="47"/>
    </row>
    <row r="1473" spans="2:15" x14ac:dyDescent="0.15">
      <c r="B1473" s="47"/>
      <c r="C1473" s="47"/>
      <c r="D1473" s="47"/>
      <c r="E1473" s="47"/>
      <c r="F1473" s="47"/>
      <c r="G1473" s="47"/>
      <c r="H1473" s="47"/>
      <c r="I1473" s="47"/>
      <c r="J1473" s="47"/>
      <c r="K1473" s="121"/>
      <c r="L1473" s="121"/>
      <c r="M1473" s="122"/>
      <c r="N1473" s="47"/>
      <c r="O1473" s="47"/>
    </row>
    <row r="1474" spans="2:15" x14ac:dyDescent="0.15">
      <c r="B1474" s="47"/>
      <c r="C1474" s="47"/>
      <c r="D1474" s="47"/>
      <c r="E1474" s="47"/>
      <c r="F1474" s="47"/>
      <c r="G1474" s="47"/>
      <c r="H1474" s="47"/>
      <c r="I1474" s="47"/>
      <c r="J1474" s="47"/>
      <c r="K1474" s="121"/>
      <c r="L1474" s="121"/>
      <c r="M1474" s="122"/>
      <c r="N1474" s="47"/>
      <c r="O1474" s="47"/>
    </row>
    <row r="1475" spans="2:15" x14ac:dyDescent="0.15">
      <c r="B1475" s="47"/>
      <c r="C1475" s="47"/>
      <c r="D1475" s="47"/>
      <c r="E1475" s="47"/>
      <c r="F1475" s="47"/>
      <c r="G1475" s="47"/>
      <c r="H1475" s="47"/>
      <c r="I1475" s="47"/>
      <c r="J1475" s="47"/>
      <c r="K1475" s="121"/>
      <c r="L1475" s="121"/>
      <c r="M1475" s="122"/>
      <c r="N1475" s="47"/>
      <c r="O1475" s="47"/>
    </row>
    <row r="1476" spans="2:15" x14ac:dyDescent="0.15">
      <c r="B1476" s="47"/>
      <c r="C1476" s="47"/>
      <c r="D1476" s="47"/>
      <c r="E1476" s="47"/>
      <c r="F1476" s="47"/>
      <c r="G1476" s="47"/>
      <c r="H1476" s="47"/>
      <c r="I1476" s="47"/>
      <c r="J1476" s="47"/>
      <c r="K1476" s="121"/>
      <c r="L1476" s="121"/>
      <c r="M1476" s="122"/>
      <c r="N1476" s="47"/>
      <c r="O1476" s="47"/>
    </row>
    <row r="1477" spans="2:15" x14ac:dyDescent="0.15">
      <c r="B1477" s="47"/>
      <c r="C1477" s="47"/>
      <c r="D1477" s="47"/>
      <c r="E1477" s="47"/>
      <c r="F1477" s="47"/>
      <c r="G1477" s="47"/>
      <c r="H1477" s="47"/>
      <c r="I1477" s="47"/>
      <c r="J1477" s="47"/>
      <c r="K1477" s="121"/>
      <c r="L1477" s="121"/>
      <c r="M1477" s="122"/>
      <c r="N1477" s="47"/>
      <c r="O1477" s="47"/>
    </row>
    <row r="1478" spans="2:15" x14ac:dyDescent="0.15">
      <c r="B1478" s="47"/>
      <c r="C1478" s="47"/>
      <c r="D1478" s="47"/>
      <c r="E1478" s="47"/>
      <c r="F1478" s="47"/>
      <c r="G1478" s="47"/>
      <c r="H1478" s="47"/>
      <c r="I1478" s="47"/>
      <c r="J1478" s="47"/>
      <c r="K1478" s="121"/>
      <c r="L1478" s="121"/>
      <c r="M1478" s="122"/>
      <c r="N1478" s="47"/>
      <c r="O1478" s="47"/>
    </row>
    <row r="1479" spans="2:15" x14ac:dyDescent="0.15">
      <c r="B1479" s="47"/>
      <c r="C1479" s="47"/>
      <c r="D1479" s="47"/>
      <c r="E1479" s="47"/>
      <c r="F1479" s="47"/>
      <c r="G1479" s="47"/>
      <c r="H1479" s="47"/>
      <c r="I1479" s="47"/>
      <c r="J1479" s="47"/>
      <c r="K1479" s="121"/>
      <c r="L1479" s="121"/>
      <c r="M1479" s="122"/>
      <c r="N1479" s="47"/>
      <c r="O1479" s="47"/>
    </row>
    <row r="1480" spans="2:15" x14ac:dyDescent="0.15">
      <c r="B1480" s="47"/>
      <c r="C1480" s="47"/>
      <c r="D1480" s="47"/>
      <c r="E1480" s="47"/>
      <c r="F1480" s="47"/>
      <c r="G1480" s="47"/>
      <c r="H1480" s="47"/>
      <c r="I1480" s="47"/>
      <c r="J1480" s="47"/>
      <c r="K1480" s="121"/>
      <c r="L1480" s="121"/>
      <c r="M1480" s="122"/>
      <c r="N1480" s="47"/>
      <c r="O1480" s="47"/>
    </row>
    <row r="1481" spans="2:15" x14ac:dyDescent="0.15">
      <c r="B1481" s="47"/>
      <c r="C1481" s="47"/>
      <c r="D1481" s="47"/>
      <c r="E1481" s="47"/>
      <c r="F1481" s="47"/>
      <c r="G1481" s="47"/>
      <c r="H1481" s="47"/>
      <c r="I1481" s="47"/>
      <c r="J1481" s="47"/>
      <c r="K1481" s="121"/>
      <c r="L1481" s="121"/>
      <c r="M1481" s="122"/>
      <c r="N1481" s="47"/>
      <c r="O1481" s="47"/>
    </row>
    <row r="1482" spans="2:15" x14ac:dyDescent="0.15">
      <c r="B1482" s="47"/>
      <c r="C1482" s="47"/>
      <c r="D1482" s="47"/>
      <c r="E1482" s="47"/>
      <c r="F1482" s="47"/>
      <c r="G1482" s="47"/>
      <c r="H1482" s="47"/>
      <c r="I1482" s="47"/>
      <c r="J1482" s="47"/>
      <c r="K1482" s="121"/>
      <c r="L1482" s="121"/>
      <c r="M1482" s="122"/>
      <c r="N1482" s="47"/>
      <c r="O1482" s="47"/>
    </row>
    <row r="1483" spans="2:15" x14ac:dyDescent="0.15">
      <c r="B1483" s="47"/>
      <c r="C1483" s="47"/>
      <c r="D1483" s="47"/>
      <c r="E1483" s="47"/>
      <c r="F1483" s="47"/>
      <c r="G1483" s="47"/>
      <c r="H1483" s="47"/>
      <c r="I1483" s="47"/>
      <c r="J1483" s="47"/>
      <c r="K1483" s="121"/>
      <c r="L1483" s="121"/>
      <c r="M1483" s="122"/>
      <c r="N1483" s="47"/>
      <c r="O1483" s="47"/>
    </row>
    <row r="1484" spans="2:15" x14ac:dyDescent="0.15">
      <c r="B1484" s="47"/>
      <c r="C1484" s="47"/>
      <c r="D1484" s="47"/>
      <c r="E1484" s="47"/>
      <c r="F1484" s="47"/>
      <c r="G1484" s="47"/>
      <c r="H1484" s="47"/>
      <c r="I1484" s="47"/>
      <c r="J1484" s="47"/>
      <c r="K1484" s="121"/>
      <c r="L1484" s="121"/>
      <c r="M1484" s="122"/>
      <c r="N1484" s="47"/>
      <c r="O1484" s="47"/>
    </row>
    <row r="1485" spans="2:15" x14ac:dyDescent="0.15">
      <c r="B1485" s="47"/>
      <c r="C1485" s="47"/>
      <c r="D1485" s="47"/>
      <c r="E1485" s="47"/>
      <c r="F1485" s="47"/>
      <c r="G1485" s="47"/>
      <c r="H1485" s="47"/>
      <c r="I1485" s="47"/>
      <c r="J1485" s="47"/>
      <c r="K1485" s="121"/>
      <c r="L1485" s="121"/>
      <c r="M1485" s="122"/>
      <c r="N1485" s="47"/>
      <c r="O1485" s="47"/>
    </row>
    <row r="1486" spans="2:15" x14ac:dyDescent="0.15">
      <c r="B1486" s="47"/>
      <c r="C1486" s="47"/>
      <c r="D1486" s="47"/>
      <c r="E1486" s="47"/>
      <c r="F1486" s="47"/>
      <c r="G1486" s="47"/>
      <c r="H1486" s="47"/>
      <c r="I1486" s="47"/>
      <c r="J1486" s="47"/>
      <c r="K1486" s="121"/>
      <c r="L1486" s="121"/>
      <c r="M1486" s="122"/>
      <c r="N1486" s="47"/>
      <c r="O1486" s="47"/>
    </row>
    <row r="1487" spans="2:15" x14ac:dyDescent="0.15">
      <c r="B1487" s="47"/>
      <c r="C1487" s="47"/>
      <c r="D1487" s="47"/>
      <c r="E1487" s="47"/>
      <c r="F1487" s="47"/>
      <c r="G1487" s="47"/>
      <c r="H1487" s="47"/>
      <c r="I1487" s="47"/>
      <c r="J1487" s="47"/>
      <c r="K1487" s="121"/>
      <c r="L1487" s="121"/>
      <c r="M1487" s="122"/>
      <c r="N1487" s="47"/>
      <c r="O1487" s="47"/>
    </row>
    <row r="1488" spans="2:15" x14ac:dyDescent="0.15">
      <c r="B1488" s="47"/>
      <c r="C1488" s="47"/>
      <c r="D1488" s="47"/>
      <c r="E1488" s="47"/>
      <c r="F1488" s="47"/>
      <c r="G1488" s="47"/>
      <c r="H1488" s="47"/>
      <c r="I1488" s="47"/>
      <c r="J1488" s="47"/>
      <c r="K1488" s="121"/>
      <c r="L1488" s="121"/>
      <c r="M1488" s="122"/>
      <c r="N1488" s="47"/>
      <c r="O1488" s="47"/>
    </row>
    <row r="1489" spans="2:15" x14ac:dyDescent="0.15">
      <c r="B1489" s="47"/>
      <c r="C1489" s="47"/>
      <c r="D1489" s="47"/>
      <c r="E1489" s="47"/>
      <c r="F1489" s="47"/>
      <c r="G1489" s="47"/>
      <c r="H1489" s="47"/>
      <c r="I1489" s="47"/>
      <c r="J1489" s="47"/>
      <c r="K1489" s="121"/>
      <c r="L1489" s="121"/>
      <c r="M1489" s="122"/>
      <c r="N1489" s="47"/>
      <c r="O1489" s="47"/>
    </row>
    <row r="1490" spans="2:15" x14ac:dyDescent="0.15">
      <c r="B1490" s="47"/>
      <c r="C1490" s="47"/>
      <c r="D1490" s="47"/>
      <c r="E1490" s="47"/>
      <c r="F1490" s="47"/>
      <c r="G1490" s="47"/>
      <c r="H1490" s="47"/>
      <c r="I1490" s="47"/>
      <c r="J1490" s="47"/>
      <c r="K1490" s="121"/>
      <c r="L1490" s="121"/>
      <c r="M1490" s="122"/>
      <c r="N1490" s="47"/>
      <c r="O1490" s="47"/>
    </row>
    <row r="1491" spans="2:15" x14ac:dyDescent="0.15">
      <c r="B1491" s="47"/>
      <c r="C1491" s="47"/>
      <c r="D1491" s="47"/>
      <c r="E1491" s="47"/>
      <c r="F1491" s="47"/>
      <c r="G1491" s="47"/>
      <c r="H1491" s="47"/>
      <c r="I1491" s="47"/>
      <c r="J1491" s="47"/>
      <c r="K1491" s="121"/>
      <c r="L1491" s="121"/>
      <c r="M1491" s="122"/>
      <c r="N1491" s="47"/>
      <c r="O1491" s="47"/>
    </row>
    <row r="1492" spans="2:15" x14ac:dyDescent="0.15">
      <c r="B1492" s="47"/>
      <c r="C1492" s="47"/>
      <c r="D1492" s="47"/>
      <c r="E1492" s="47"/>
      <c r="F1492" s="47"/>
      <c r="G1492" s="47"/>
      <c r="H1492" s="47"/>
      <c r="I1492" s="47"/>
      <c r="J1492" s="47"/>
      <c r="K1492" s="121"/>
      <c r="L1492" s="121"/>
      <c r="M1492" s="122"/>
      <c r="N1492" s="47"/>
      <c r="O1492" s="47"/>
    </row>
    <row r="1493" spans="2:15" x14ac:dyDescent="0.15">
      <c r="B1493" s="47"/>
      <c r="C1493" s="47"/>
      <c r="D1493" s="47"/>
      <c r="E1493" s="47"/>
      <c r="F1493" s="47"/>
      <c r="G1493" s="47"/>
      <c r="H1493" s="47"/>
      <c r="I1493" s="47"/>
      <c r="J1493" s="47"/>
      <c r="K1493" s="121"/>
      <c r="L1493" s="121"/>
      <c r="M1493" s="122"/>
      <c r="N1493" s="47"/>
      <c r="O1493" s="47"/>
    </row>
    <row r="1494" spans="2:15" x14ac:dyDescent="0.15">
      <c r="B1494" s="47"/>
      <c r="C1494" s="47"/>
      <c r="D1494" s="47"/>
      <c r="E1494" s="47"/>
      <c r="F1494" s="47"/>
      <c r="G1494" s="47"/>
      <c r="H1494" s="47"/>
      <c r="I1494" s="47"/>
      <c r="J1494" s="47"/>
      <c r="K1494" s="121"/>
      <c r="L1494" s="121"/>
      <c r="M1494" s="122"/>
      <c r="N1494" s="47"/>
      <c r="O1494" s="47"/>
    </row>
    <row r="1495" spans="2:15" x14ac:dyDescent="0.15">
      <c r="B1495" s="47"/>
      <c r="C1495" s="47"/>
      <c r="D1495" s="47"/>
      <c r="E1495" s="47"/>
      <c r="F1495" s="47"/>
      <c r="G1495" s="47"/>
      <c r="H1495" s="47"/>
      <c r="I1495" s="47"/>
      <c r="J1495" s="47"/>
      <c r="K1495" s="121"/>
      <c r="L1495" s="121"/>
      <c r="M1495" s="122"/>
      <c r="N1495" s="47"/>
      <c r="O1495" s="47"/>
    </row>
    <row r="1496" spans="2:15" x14ac:dyDescent="0.15">
      <c r="B1496" s="47"/>
      <c r="C1496" s="47"/>
      <c r="D1496" s="47"/>
      <c r="E1496" s="47"/>
      <c r="F1496" s="47"/>
      <c r="G1496" s="47"/>
      <c r="H1496" s="47"/>
      <c r="I1496" s="47"/>
      <c r="J1496" s="47"/>
      <c r="K1496" s="121"/>
      <c r="L1496" s="121"/>
      <c r="M1496" s="122"/>
      <c r="N1496" s="47"/>
      <c r="O1496" s="47"/>
    </row>
    <row r="1497" spans="2:15" x14ac:dyDescent="0.15">
      <c r="B1497" s="47"/>
      <c r="C1497" s="47"/>
      <c r="D1497" s="47"/>
      <c r="E1497" s="47"/>
      <c r="F1497" s="47"/>
      <c r="G1497" s="47"/>
      <c r="H1497" s="47"/>
      <c r="I1497" s="47"/>
      <c r="J1497" s="47"/>
      <c r="K1497" s="121"/>
      <c r="L1497" s="121"/>
      <c r="M1497" s="122"/>
      <c r="N1497" s="47"/>
      <c r="O1497" s="47"/>
    </row>
    <row r="1498" spans="2:15" x14ac:dyDescent="0.15">
      <c r="B1498" s="47"/>
      <c r="C1498" s="47"/>
      <c r="D1498" s="47"/>
      <c r="E1498" s="47"/>
      <c r="F1498" s="47"/>
      <c r="G1498" s="47"/>
      <c r="H1498" s="47"/>
      <c r="I1498" s="47"/>
      <c r="J1498" s="47"/>
      <c r="K1498" s="121"/>
      <c r="L1498" s="121"/>
      <c r="M1498" s="122"/>
      <c r="N1498" s="47"/>
      <c r="O1498" s="47"/>
    </row>
    <row r="1499" spans="2:15" x14ac:dyDescent="0.15">
      <c r="B1499" s="47"/>
      <c r="C1499" s="47"/>
      <c r="D1499" s="47"/>
      <c r="E1499" s="47"/>
      <c r="F1499" s="47"/>
      <c r="G1499" s="47"/>
      <c r="H1499" s="47"/>
      <c r="I1499" s="47"/>
      <c r="J1499" s="47"/>
      <c r="K1499" s="121"/>
      <c r="L1499" s="121"/>
      <c r="M1499" s="122"/>
      <c r="N1499" s="47"/>
      <c r="O1499" s="47"/>
    </row>
    <row r="1500" spans="2:15" x14ac:dyDescent="0.15">
      <c r="B1500" s="47"/>
      <c r="C1500" s="47"/>
      <c r="D1500" s="47"/>
      <c r="E1500" s="47"/>
      <c r="F1500" s="47"/>
      <c r="G1500" s="47"/>
      <c r="H1500" s="47"/>
      <c r="I1500" s="47"/>
      <c r="J1500" s="47"/>
      <c r="K1500" s="121"/>
      <c r="L1500" s="121"/>
      <c r="M1500" s="122"/>
      <c r="N1500" s="47"/>
      <c r="O1500" s="47"/>
    </row>
    <row r="1501" spans="2:15" x14ac:dyDescent="0.15">
      <c r="B1501" s="47"/>
      <c r="C1501" s="47"/>
      <c r="D1501" s="47"/>
      <c r="E1501" s="47"/>
      <c r="F1501" s="47"/>
      <c r="G1501" s="47"/>
      <c r="H1501" s="47"/>
      <c r="I1501" s="120"/>
      <c r="J1501" s="47"/>
      <c r="K1501" s="121"/>
      <c r="L1501" s="121"/>
      <c r="M1501" s="122"/>
      <c r="N1501" s="47"/>
      <c r="O1501" s="47"/>
    </row>
    <row r="1502" spans="2:15" x14ac:dyDescent="0.15">
      <c r="B1502" s="56"/>
      <c r="C1502" s="56"/>
      <c r="D1502" s="56"/>
      <c r="E1502" s="56"/>
      <c r="F1502" s="56"/>
      <c r="G1502" s="56"/>
      <c r="H1502" s="56"/>
      <c r="I1502" s="56"/>
      <c r="J1502" s="56"/>
      <c r="K1502" s="56"/>
      <c r="L1502" s="56"/>
      <c r="M1502" s="56"/>
      <c r="N1502" s="56"/>
      <c r="O1502" s="56"/>
    </row>
    <row r="1503" spans="2:15" x14ac:dyDescent="0.15">
      <c r="B1503" s="56" t="s">
        <v>252</v>
      </c>
      <c r="C1503" s="56"/>
      <c r="D1503" s="56"/>
      <c r="E1503" s="56"/>
      <c r="F1503" s="56"/>
      <c r="G1503" s="56"/>
      <c r="H1503" s="56"/>
      <c r="I1503" s="56"/>
      <c r="J1503" s="56"/>
      <c r="K1503" s="56"/>
      <c r="L1503" s="56"/>
      <c r="M1503" s="56"/>
      <c r="N1503" s="56"/>
      <c r="O1503" s="56"/>
    </row>
  </sheetData>
  <autoFilter ref="B7:O1501" xr:uid="{CB4B3EBA-AA12-44EA-AB7E-11404FF27203}">
    <filterColumn colId="7">
      <filters>
        <filter val="Active"/>
      </filters>
    </filterColumn>
  </autoFilter>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766C-1D7F-4148-97CA-D6DBEAA8CCC7}">
  <sheetPr>
    <tabColor rgb="FF0070C0"/>
  </sheetPr>
  <dimension ref="B1:L37"/>
  <sheetViews>
    <sheetView showGridLines="0" zoomScale="70" zoomScaleNormal="70" workbookViewId="0">
      <selection activeCell="K15" sqref="K15"/>
    </sheetView>
  </sheetViews>
  <sheetFormatPr baseColWidth="10" defaultColWidth="8.83203125" defaultRowHeight="14" x14ac:dyDescent="0.15"/>
  <cols>
    <col min="1" max="1" width="2.6640625" customWidth="1"/>
    <col min="3" max="4" width="15.6640625" customWidth="1"/>
    <col min="5" max="5" width="36.83203125" customWidth="1"/>
    <col min="6" max="8" width="20.1640625" customWidth="1"/>
    <col min="9" max="9" width="13.1640625" customWidth="1"/>
    <col min="10" max="10" width="13" customWidth="1"/>
    <col min="11" max="11" width="24.6640625" customWidth="1"/>
    <col min="12" max="12" width="88.6640625" bestFit="1" customWidth="1"/>
  </cols>
  <sheetData>
    <row r="1" spans="2:12" x14ac:dyDescent="0.15">
      <c r="B1" s="195" t="s">
        <v>253</v>
      </c>
    </row>
    <row r="2" spans="2:12" x14ac:dyDescent="0.15">
      <c r="B2" s="197" t="s">
        <v>254</v>
      </c>
    </row>
    <row r="3" spans="2:12" x14ac:dyDescent="0.15">
      <c r="B3" s="197" t="s">
        <v>255</v>
      </c>
    </row>
    <row r="4" spans="2:12" x14ac:dyDescent="0.15">
      <c r="B4" s="47" t="s">
        <v>256</v>
      </c>
    </row>
    <row r="5" spans="2:12" x14ac:dyDescent="0.15">
      <c r="B5" s="47" t="s">
        <v>257</v>
      </c>
    </row>
    <row r="6" spans="2:12" ht="15" x14ac:dyDescent="0.2">
      <c r="B6" s="32" t="s">
        <v>129</v>
      </c>
      <c r="C6" s="32" t="s">
        <v>91</v>
      </c>
      <c r="D6" s="32" t="s">
        <v>99</v>
      </c>
      <c r="E6" s="32" t="s">
        <v>93</v>
      </c>
      <c r="F6" s="32" t="s">
        <v>258</v>
      </c>
      <c r="G6" s="32" t="s">
        <v>259</v>
      </c>
      <c r="H6" s="32" t="s">
        <v>115</v>
      </c>
      <c r="I6" s="32" t="s">
        <v>131</v>
      </c>
      <c r="J6" s="32" t="s">
        <v>119</v>
      </c>
      <c r="K6" s="32" t="s">
        <v>132</v>
      </c>
      <c r="L6" s="32" t="s">
        <v>134</v>
      </c>
    </row>
    <row r="7" spans="2:12" ht="4.5" customHeight="1" x14ac:dyDescent="0.2">
      <c r="B7" s="53"/>
      <c r="C7" s="53"/>
      <c r="D7" s="53"/>
      <c r="E7" s="53"/>
      <c r="F7" s="53"/>
      <c r="G7" s="53"/>
      <c r="H7" s="53"/>
      <c r="I7" s="53"/>
      <c r="J7" s="53"/>
      <c r="K7" s="53"/>
      <c r="L7" s="53"/>
    </row>
    <row r="8" spans="2:12" x14ac:dyDescent="0.15">
      <c r="B8" s="48">
        <v>1</v>
      </c>
      <c r="C8" s="48" t="s">
        <v>135</v>
      </c>
      <c r="D8" s="48" t="s">
        <v>136</v>
      </c>
      <c r="E8" s="48" t="s">
        <v>19</v>
      </c>
      <c r="F8" s="48" t="s">
        <v>117</v>
      </c>
      <c r="G8" s="48" t="s">
        <v>117</v>
      </c>
      <c r="H8" s="51" t="s">
        <v>138</v>
      </c>
      <c r="I8" s="49" t="e">
        <f>#REF!</f>
        <v>#REF!</v>
      </c>
      <c r="J8" s="42"/>
      <c r="K8" s="110"/>
      <c r="L8" s="47"/>
    </row>
    <row r="9" spans="2:12" x14ac:dyDescent="0.15">
      <c r="B9" s="35">
        <v>2</v>
      </c>
      <c r="C9" s="35" t="s">
        <v>135</v>
      </c>
      <c r="D9" s="35" t="s">
        <v>136</v>
      </c>
      <c r="E9" s="35" t="s">
        <v>19</v>
      </c>
      <c r="F9" s="35" t="s">
        <v>256</v>
      </c>
      <c r="G9" s="44" t="s">
        <v>254</v>
      </c>
      <c r="H9" s="36" t="s">
        <v>138</v>
      </c>
      <c r="I9" s="37">
        <v>56.3</v>
      </c>
      <c r="J9" s="43" t="e">
        <f>I9/$I$8</f>
        <v>#REF!</v>
      </c>
      <c r="K9" s="110" t="s">
        <v>260</v>
      </c>
      <c r="L9" s="47" t="s">
        <v>261</v>
      </c>
    </row>
    <row r="10" spans="2:12" x14ac:dyDescent="0.15">
      <c r="B10" s="35">
        <v>3</v>
      </c>
      <c r="C10" s="35" t="s">
        <v>135</v>
      </c>
      <c r="D10" s="35" t="s">
        <v>136</v>
      </c>
      <c r="E10" s="35" t="s">
        <v>19</v>
      </c>
      <c r="F10" s="35" t="s">
        <v>256</v>
      </c>
      <c r="G10" s="44" t="s">
        <v>255</v>
      </c>
      <c r="H10" s="36" t="s">
        <v>138</v>
      </c>
      <c r="I10" s="37">
        <v>41.6</v>
      </c>
      <c r="J10" s="43" t="e">
        <f>I10/$I$8</f>
        <v>#REF!</v>
      </c>
      <c r="K10" s="110" t="s">
        <v>260</v>
      </c>
      <c r="L10" s="47" t="s">
        <v>261</v>
      </c>
    </row>
    <row r="11" spans="2:12" x14ac:dyDescent="0.15">
      <c r="B11" s="35">
        <v>4</v>
      </c>
      <c r="C11" s="35" t="s">
        <v>135</v>
      </c>
      <c r="D11" s="35" t="s">
        <v>136</v>
      </c>
      <c r="E11" s="35" t="s">
        <v>19</v>
      </c>
      <c r="F11" s="40" t="s">
        <v>256</v>
      </c>
      <c r="G11" s="40" t="s">
        <v>117</v>
      </c>
      <c r="H11" s="46" t="s">
        <v>138</v>
      </c>
      <c r="I11" s="45">
        <f>I9+I10</f>
        <v>97.9</v>
      </c>
      <c r="J11" s="52" t="e">
        <f>SUM(J9:J10)</f>
        <v>#REF!</v>
      </c>
      <c r="K11" s="110"/>
      <c r="L11" s="47"/>
    </row>
    <row r="12" spans="2:12" x14ac:dyDescent="0.15">
      <c r="B12" s="35">
        <v>5</v>
      </c>
      <c r="C12" s="35" t="s">
        <v>135</v>
      </c>
      <c r="D12" s="35" t="s">
        <v>136</v>
      </c>
      <c r="E12" s="35" t="s">
        <v>19</v>
      </c>
      <c r="F12" s="35" t="s">
        <v>257</v>
      </c>
      <c r="G12" s="44" t="s">
        <v>254</v>
      </c>
      <c r="H12" s="36" t="s">
        <v>138</v>
      </c>
      <c r="I12" s="41" t="e">
        <f>$I$8*J12</f>
        <v>#REF!</v>
      </c>
      <c r="J12" s="39" t="e">
        <f>(I9/$I$11)*$J$14</f>
        <v>#REF!</v>
      </c>
      <c r="K12" s="110" t="s">
        <v>260</v>
      </c>
      <c r="L12" s="47" t="s">
        <v>262</v>
      </c>
    </row>
    <row r="13" spans="2:12" x14ac:dyDescent="0.15">
      <c r="B13" s="35">
        <v>6</v>
      </c>
      <c r="C13" s="35" t="s">
        <v>135</v>
      </c>
      <c r="D13" s="35" t="s">
        <v>136</v>
      </c>
      <c r="E13" s="35" t="s">
        <v>19</v>
      </c>
      <c r="F13" s="35" t="s">
        <v>257</v>
      </c>
      <c r="G13" s="44" t="s">
        <v>255</v>
      </c>
      <c r="H13" s="36" t="s">
        <v>138</v>
      </c>
      <c r="I13" s="41" t="e">
        <f>$I$8*J13</f>
        <v>#REF!</v>
      </c>
      <c r="J13" s="39" t="e">
        <f>(I10/$I$11)*$J$14</f>
        <v>#REF!</v>
      </c>
      <c r="K13" s="110" t="s">
        <v>260</v>
      </c>
      <c r="L13" s="47" t="s">
        <v>262</v>
      </c>
    </row>
    <row r="14" spans="2:12" x14ac:dyDescent="0.15">
      <c r="B14" s="35">
        <v>7</v>
      </c>
      <c r="C14" s="35" t="s">
        <v>135</v>
      </c>
      <c r="D14" s="35" t="s">
        <v>136</v>
      </c>
      <c r="E14" s="35" t="s">
        <v>19</v>
      </c>
      <c r="F14" s="40" t="s">
        <v>257</v>
      </c>
      <c r="G14" s="40" t="s">
        <v>117</v>
      </c>
      <c r="H14" s="46" t="s">
        <v>138</v>
      </c>
      <c r="I14" s="45" t="e">
        <f>$I$8*J14</f>
        <v>#REF!</v>
      </c>
      <c r="J14" s="52" t="e">
        <f>1-J11</f>
        <v>#REF!</v>
      </c>
      <c r="K14" s="47"/>
      <c r="L14" s="47"/>
    </row>
    <row r="15" spans="2:12" x14ac:dyDescent="0.15">
      <c r="B15" s="35">
        <v>8</v>
      </c>
      <c r="C15" s="35" t="s">
        <v>135</v>
      </c>
      <c r="D15" s="35" t="s">
        <v>136</v>
      </c>
      <c r="E15" s="35" t="s">
        <v>19</v>
      </c>
      <c r="F15" s="40" t="s">
        <v>117</v>
      </c>
      <c r="G15" s="40" t="s">
        <v>254</v>
      </c>
      <c r="H15" s="120" t="s">
        <v>138</v>
      </c>
      <c r="I15" s="45" t="e">
        <f>I9+I12</f>
        <v>#REF!</v>
      </c>
      <c r="J15" s="52" t="e">
        <f>I15/$I$8</f>
        <v>#REF!</v>
      </c>
      <c r="K15" s="47"/>
      <c r="L15" s="47"/>
    </row>
    <row r="16" spans="2:12" x14ac:dyDescent="0.15">
      <c r="B16" s="35">
        <v>9</v>
      </c>
      <c r="C16" s="35" t="s">
        <v>135</v>
      </c>
      <c r="D16" s="35" t="s">
        <v>136</v>
      </c>
      <c r="E16" s="35" t="s">
        <v>19</v>
      </c>
      <c r="F16" s="40" t="s">
        <v>117</v>
      </c>
      <c r="G16" s="40" t="s">
        <v>255</v>
      </c>
      <c r="H16" s="120" t="s">
        <v>138</v>
      </c>
      <c r="I16" s="45" t="e">
        <f>I10+I13</f>
        <v>#REF!</v>
      </c>
      <c r="J16" s="52" t="e">
        <f>I16/$I$8</f>
        <v>#REF!</v>
      </c>
      <c r="K16" s="47"/>
      <c r="L16" s="47"/>
    </row>
    <row r="17" spans="2:12" x14ac:dyDescent="0.15">
      <c r="B17" s="48">
        <v>10</v>
      </c>
      <c r="C17" s="48" t="s">
        <v>135</v>
      </c>
      <c r="D17" s="48" t="s">
        <v>146</v>
      </c>
      <c r="E17" s="48" t="s">
        <v>19</v>
      </c>
      <c r="F17" s="48" t="s">
        <v>117</v>
      </c>
      <c r="G17" s="48" t="s">
        <v>117</v>
      </c>
      <c r="H17" s="48" t="s">
        <v>138</v>
      </c>
      <c r="I17" s="49" t="e">
        <f>#REF!</f>
        <v>#REF!</v>
      </c>
      <c r="J17" s="50"/>
      <c r="K17" s="47"/>
      <c r="L17" s="47"/>
    </row>
    <row r="18" spans="2:12" x14ac:dyDescent="0.15">
      <c r="B18" s="35">
        <v>11</v>
      </c>
      <c r="C18" s="35" t="s">
        <v>135</v>
      </c>
      <c r="D18" s="35" t="s">
        <v>146</v>
      </c>
      <c r="E18" s="35" t="s">
        <v>19</v>
      </c>
      <c r="F18" s="35" t="s">
        <v>117</v>
      </c>
      <c r="G18" s="153" t="s">
        <v>254</v>
      </c>
      <c r="H18" s="36" t="s">
        <v>138</v>
      </c>
      <c r="I18" s="38" t="e">
        <f>$I$17*J18</f>
        <v>#REF!</v>
      </c>
      <c r="J18" s="39">
        <v>0.79800000000000004</v>
      </c>
      <c r="K18" s="59" t="s">
        <v>263</v>
      </c>
      <c r="L18" s="47" t="s">
        <v>264</v>
      </c>
    </row>
    <row r="19" spans="2:12" x14ac:dyDescent="0.15">
      <c r="B19" s="35">
        <v>12</v>
      </c>
      <c r="C19" s="35" t="s">
        <v>135</v>
      </c>
      <c r="D19" s="35" t="s">
        <v>146</v>
      </c>
      <c r="E19" s="35" t="s">
        <v>19</v>
      </c>
      <c r="F19" s="35" t="s">
        <v>117</v>
      </c>
      <c r="G19" s="153" t="s">
        <v>255</v>
      </c>
      <c r="H19" s="35" t="s">
        <v>138</v>
      </c>
      <c r="I19" s="38" t="e">
        <f>$I$17*J19</f>
        <v>#REF!</v>
      </c>
      <c r="J19" s="39">
        <v>0.20200000000000001</v>
      </c>
      <c r="K19" s="59" t="s">
        <v>263</v>
      </c>
      <c r="L19" s="47" t="s">
        <v>264</v>
      </c>
    </row>
    <row r="20" spans="2:12" x14ac:dyDescent="0.15">
      <c r="B20" s="48">
        <v>13</v>
      </c>
      <c r="C20" s="48" t="s">
        <v>135</v>
      </c>
      <c r="D20" s="48" t="s">
        <v>155</v>
      </c>
      <c r="E20" s="48" t="s">
        <v>19</v>
      </c>
      <c r="F20" s="48" t="s">
        <v>117</v>
      </c>
      <c r="G20" s="48" t="s">
        <v>117</v>
      </c>
      <c r="H20" s="48" t="s">
        <v>138</v>
      </c>
      <c r="I20" s="49" t="e">
        <f>#REF!</f>
        <v>#REF!</v>
      </c>
      <c r="J20" s="48"/>
      <c r="K20" s="47"/>
      <c r="L20" s="47"/>
    </row>
    <row r="21" spans="2:12" x14ac:dyDescent="0.15">
      <c r="B21" s="35">
        <v>14</v>
      </c>
      <c r="C21" s="35" t="s">
        <v>135</v>
      </c>
      <c r="D21" s="35" t="s">
        <v>155</v>
      </c>
      <c r="E21" s="35" t="s">
        <v>19</v>
      </c>
      <c r="F21" s="35" t="s">
        <v>256</v>
      </c>
      <c r="G21" s="44" t="s">
        <v>254</v>
      </c>
      <c r="H21" s="35" t="s">
        <v>138</v>
      </c>
      <c r="I21" s="100" t="e">
        <f>I23*79.8%</f>
        <v>#REF!</v>
      </c>
      <c r="J21" s="43" t="e">
        <f>I21/$I$20</f>
        <v>#REF!</v>
      </c>
      <c r="K21" s="59" t="s">
        <v>263</v>
      </c>
      <c r="L21" s="47" t="s">
        <v>265</v>
      </c>
    </row>
    <row r="22" spans="2:12" x14ac:dyDescent="0.15">
      <c r="B22" s="35">
        <v>15</v>
      </c>
      <c r="C22" s="35" t="s">
        <v>135</v>
      </c>
      <c r="D22" s="35" t="s">
        <v>155</v>
      </c>
      <c r="E22" s="35" t="s">
        <v>19</v>
      </c>
      <c r="F22" s="35" t="s">
        <v>256</v>
      </c>
      <c r="G22" s="44" t="s">
        <v>255</v>
      </c>
      <c r="H22" s="35" t="s">
        <v>138</v>
      </c>
      <c r="I22" s="100" t="e">
        <f>I23*20.2%</f>
        <v>#REF!</v>
      </c>
      <c r="J22" s="43" t="e">
        <f t="shared" ref="J22" si="0">I22/$I$20</f>
        <v>#REF!</v>
      </c>
      <c r="K22" s="59" t="s">
        <v>263</v>
      </c>
      <c r="L22" s="47" t="s">
        <v>265</v>
      </c>
    </row>
    <row r="23" spans="2:12" x14ac:dyDescent="0.15">
      <c r="B23" s="35">
        <v>16</v>
      </c>
      <c r="C23" s="35" t="s">
        <v>135</v>
      </c>
      <c r="D23" s="35" t="s">
        <v>155</v>
      </c>
      <c r="E23" s="35" t="s">
        <v>19</v>
      </c>
      <c r="F23" s="40" t="s">
        <v>256</v>
      </c>
      <c r="G23" s="40" t="s">
        <v>117</v>
      </c>
      <c r="H23" s="40" t="s">
        <v>138</v>
      </c>
      <c r="I23" s="99" t="e">
        <f>J23*I20</f>
        <v>#REF!</v>
      </c>
      <c r="J23" s="98">
        <v>0.1</v>
      </c>
      <c r="K23" s="47"/>
      <c r="L23" s="47" t="s">
        <v>266</v>
      </c>
    </row>
    <row r="24" spans="2:12" x14ac:dyDescent="0.15">
      <c r="B24" s="35">
        <v>17</v>
      </c>
      <c r="C24" s="35" t="s">
        <v>135</v>
      </c>
      <c r="D24" s="35" t="s">
        <v>155</v>
      </c>
      <c r="E24" s="35" t="s">
        <v>19</v>
      </c>
      <c r="F24" s="35" t="s">
        <v>257</v>
      </c>
      <c r="G24" s="44" t="s">
        <v>254</v>
      </c>
      <c r="H24" s="35" t="s">
        <v>138</v>
      </c>
      <c r="I24" s="101" t="e">
        <f>I26*79.8%</f>
        <v>#REF!</v>
      </c>
      <c r="J24" s="43" t="e">
        <f>I24/$I$20</f>
        <v>#REF!</v>
      </c>
      <c r="K24" s="59" t="s">
        <v>263</v>
      </c>
      <c r="L24" s="47" t="s">
        <v>265</v>
      </c>
    </row>
    <row r="25" spans="2:12" x14ac:dyDescent="0.15">
      <c r="B25" s="35">
        <v>18</v>
      </c>
      <c r="C25" s="35" t="s">
        <v>135</v>
      </c>
      <c r="D25" s="35" t="s">
        <v>155</v>
      </c>
      <c r="E25" s="35" t="s">
        <v>19</v>
      </c>
      <c r="F25" s="35" t="s">
        <v>257</v>
      </c>
      <c r="G25" s="44" t="s">
        <v>255</v>
      </c>
      <c r="H25" s="35" t="s">
        <v>138</v>
      </c>
      <c r="I25" s="101" t="e">
        <f>I26*20.2%</f>
        <v>#REF!</v>
      </c>
      <c r="J25" s="43" t="e">
        <f>I25/$I$20</f>
        <v>#REF!</v>
      </c>
      <c r="K25" s="59" t="s">
        <v>263</v>
      </c>
      <c r="L25" s="47" t="s">
        <v>265</v>
      </c>
    </row>
    <row r="26" spans="2:12" x14ac:dyDescent="0.15">
      <c r="B26" s="35">
        <v>19</v>
      </c>
      <c r="C26" s="47" t="s">
        <v>135</v>
      </c>
      <c r="D26" s="47" t="s">
        <v>155</v>
      </c>
      <c r="E26" s="47" t="s">
        <v>19</v>
      </c>
      <c r="F26" s="40" t="s">
        <v>257</v>
      </c>
      <c r="G26" s="40" t="s">
        <v>117</v>
      </c>
      <c r="H26" s="40" t="s">
        <v>138</v>
      </c>
      <c r="I26" s="99" t="e">
        <f>I20*J26</f>
        <v>#REF!</v>
      </c>
      <c r="J26" s="98">
        <f>1-J23</f>
        <v>0.9</v>
      </c>
      <c r="K26" s="47"/>
      <c r="L26" s="47" t="s">
        <v>266</v>
      </c>
    </row>
    <row r="27" spans="2:12" x14ac:dyDescent="0.15">
      <c r="B27" s="35">
        <v>20</v>
      </c>
      <c r="C27" s="47" t="s">
        <v>135</v>
      </c>
      <c r="D27" s="47" t="s">
        <v>155</v>
      </c>
      <c r="E27" s="47" t="s">
        <v>19</v>
      </c>
      <c r="F27" s="40" t="s">
        <v>117</v>
      </c>
      <c r="G27" s="40" t="s">
        <v>254</v>
      </c>
      <c r="H27" s="120" t="s">
        <v>138</v>
      </c>
      <c r="I27" s="45" t="e">
        <f>I21+I24</f>
        <v>#REF!</v>
      </c>
      <c r="J27" s="52" t="e">
        <f>I27/$I$20</f>
        <v>#REF!</v>
      </c>
      <c r="K27" s="47"/>
      <c r="L27" s="47"/>
    </row>
    <row r="28" spans="2:12" x14ac:dyDescent="0.15">
      <c r="B28" s="35">
        <v>21</v>
      </c>
      <c r="C28" s="47" t="s">
        <v>135</v>
      </c>
      <c r="D28" s="47" t="s">
        <v>155</v>
      </c>
      <c r="E28" s="47" t="s">
        <v>19</v>
      </c>
      <c r="F28" s="40" t="s">
        <v>117</v>
      </c>
      <c r="G28" s="40" t="s">
        <v>255</v>
      </c>
      <c r="H28" s="120" t="s">
        <v>138</v>
      </c>
      <c r="I28" s="45" t="e">
        <f>I22+I25</f>
        <v>#REF!</v>
      </c>
      <c r="J28" s="52" t="e">
        <f>I28/$I$20</f>
        <v>#REF!</v>
      </c>
      <c r="K28" s="47"/>
      <c r="L28" s="47"/>
    </row>
    <row r="29" spans="2:12" x14ac:dyDescent="0.15">
      <c r="B29" s="48">
        <v>22</v>
      </c>
      <c r="C29" s="48" t="s">
        <v>135</v>
      </c>
      <c r="D29" s="48" t="s">
        <v>159</v>
      </c>
      <c r="E29" s="48" t="s">
        <v>19</v>
      </c>
      <c r="F29" s="48" t="s">
        <v>117</v>
      </c>
      <c r="G29" s="48" t="s">
        <v>117</v>
      </c>
      <c r="H29" s="48" t="s">
        <v>138</v>
      </c>
      <c r="I29" s="55" t="e">
        <f>#REF!</f>
        <v>#REF!</v>
      </c>
      <c r="J29" s="48"/>
      <c r="K29" s="47"/>
      <c r="L29" s="47"/>
    </row>
    <row r="30" spans="2:12" x14ac:dyDescent="0.15">
      <c r="B30" s="35">
        <v>23</v>
      </c>
      <c r="C30" s="35" t="s">
        <v>135</v>
      </c>
      <c r="D30" s="35" t="s">
        <v>159</v>
      </c>
      <c r="E30" s="35" t="s">
        <v>19</v>
      </c>
      <c r="F30" s="35" t="s">
        <v>256</v>
      </c>
      <c r="G30" s="44" t="s">
        <v>254</v>
      </c>
      <c r="H30" s="35" t="s">
        <v>138</v>
      </c>
      <c r="I30" s="37" t="e">
        <f>I32*79.8%</f>
        <v>#REF!</v>
      </c>
      <c r="J30" s="43" t="e">
        <f>I30/$I$29</f>
        <v>#REF!</v>
      </c>
      <c r="K30" s="59" t="s">
        <v>263</v>
      </c>
      <c r="L30" s="47" t="s">
        <v>267</v>
      </c>
    </row>
    <row r="31" spans="2:12" x14ac:dyDescent="0.15">
      <c r="B31" s="35">
        <v>24</v>
      </c>
      <c r="C31" s="35" t="s">
        <v>135</v>
      </c>
      <c r="D31" s="35" t="s">
        <v>159</v>
      </c>
      <c r="E31" s="35" t="s">
        <v>19</v>
      </c>
      <c r="F31" s="35" t="s">
        <v>256</v>
      </c>
      <c r="G31" s="44" t="s">
        <v>255</v>
      </c>
      <c r="H31" s="35" t="s">
        <v>138</v>
      </c>
      <c r="I31" s="37" t="e">
        <f>I32*20.2%</f>
        <v>#REF!</v>
      </c>
      <c r="J31" s="43" t="e">
        <f>I31/$I$29</f>
        <v>#REF!</v>
      </c>
      <c r="K31" s="59" t="s">
        <v>263</v>
      </c>
      <c r="L31" s="47" t="s">
        <v>267</v>
      </c>
    </row>
    <row r="32" spans="2:12" x14ac:dyDescent="0.15">
      <c r="B32" s="35">
        <v>25</v>
      </c>
      <c r="C32" s="35" t="s">
        <v>135</v>
      </c>
      <c r="D32" s="35" t="s">
        <v>159</v>
      </c>
      <c r="E32" s="35" t="s">
        <v>19</v>
      </c>
      <c r="F32" s="40" t="s">
        <v>256</v>
      </c>
      <c r="G32" s="40" t="s">
        <v>117</v>
      </c>
      <c r="H32" s="40" t="s">
        <v>138</v>
      </c>
      <c r="I32" s="102" t="e">
        <f>$I$29*J32</f>
        <v>#REF!</v>
      </c>
      <c r="J32" s="98">
        <v>0.1</v>
      </c>
      <c r="K32" s="110"/>
      <c r="L32" s="47" t="s">
        <v>266</v>
      </c>
    </row>
    <row r="33" spans="2:12" x14ac:dyDescent="0.15">
      <c r="B33" s="35">
        <v>26</v>
      </c>
      <c r="C33" s="35" t="s">
        <v>135</v>
      </c>
      <c r="D33" s="35" t="s">
        <v>159</v>
      </c>
      <c r="E33" s="35" t="s">
        <v>19</v>
      </c>
      <c r="F33" s="35" t="s">
        <v>257</v>
      </c>
      <c r="G33" s="44" t="s">
        <v>254</v>
      </c>
      <c r="H33" s="35" t="s">
        <v>138</v>
      </c>
      <c r="I33" s="101" t="e">
        <f>I35*79.8%</f>
        <v>#REF!</v>
      </c>
      <c r="J33" s="43" t="e">
        <f>I33/$I$29</f>
        <v>#REF!</v>
      </c>
      <c r="K33" s="59" t="s">
        <v>263</v>
      </c>
      <c r="L33" s="47" t="s">
        <v>267</v>
      </c>
    </row>
    <row r="34" spans="2:12" x14ac:dyDescent="0.15">
      <c r="B34" s="35">
        <v>27</v>
      </c>
      <c r="C34" s="35" t="s">
        <v>135</v>
      </c>
      <c r="D34" s="35" t="s">
        <v>159</v>
      </c>
      <c r="E34" s="35" t="s">
        <v>19</v>
      </c>
      <c r="F34" s="35" t="s">
        <v>257</v>
      </c>
      <c r="G34" s="44" t="s">
        <v>255</v>
      </c>
      <c r="H34" s="35" t="s">
        <v>138</v>
      </c>
      <c r="I34" s="101" t="e">
        <f>I35*20.2%</f>
        <v>#REF!</v>
      </c>
      <c r="J34" s="43" t="e">
        <f>I34/$I$29</f>
        <v>#REF!</v>
      </c>
      <c r="K34" s="59" t="s">
        <v>263</v>
      </c>
      <c r="L34" s="47" t="s">
        <v>267</v>
      </c>
    </row>
    <row r="35" spans="2:12" x14ac:dyDescent="0.15">
      <c r="B35" s="35">
        <v>28</v>
      </c>
      <c r="C35" s="35" t="s">
        <v>135</v>
      </c>
      <c r="D35" s="35" t="s">
        <v>159</v>
      </c>
      <c r="E35" s="35" t="s">
        <v>19</v>
      </c>
      <c r="F35" s="40" t="s">
        <v>257</v>
      </c>
      <c r="G35" s="40" t="s">
        <v>117</v>
      </c>
      <c r="H35" s="40" t="s">
        <v>138</v>
      </c>
      <c r="I35" s="102" t="e">
        <f>I29*J35</f>
        <v>#REF!</v>
      </c>
      <c r="J35" s="98">
        <v>0.9</v>
      </c>
      <c r="K35" s="110"/>
      <c r="L35" s="47" t="s">
        <v>266</v>
      </c>
    </row>
    <row r="36" spans="2:12" x14ac:dyDescent="0.15">
      <c r="B36" s="35">
        <v>29</v>
      </c>
      <c r="C36" s="35" t="s">
        <v>135</v>
      </c>
      <c r="D36" s="35" t="s">
        <v>159</v>
      </c>
      <c r="E36" s="35" t="s">
        <v>19</v>
      </c>
      <c r="F36" s="40" t="s">
        <v>117</v>
      </c>
      <c r="G36" s="40" t="s">
        <v>254</v>
      </c>
      <c r="H36" s="120" t="s">
        <v>138</v>
      </c>
      <c r="I36" s="45" t="e">
        <f>I30+I33</f>
        <v>#REF!</v>
      </c>
      <c r="J36" s="52" t="e">
        <f>I36/$I$29</f>
        <v>#REF!</v>
      </c>
      <c r="K36" s="110"/>
      <c r="L36" s="47"/>
    </row>
    <row r="37" spans="2:12" x14ac:dyDescent="0.15">
      <c r="B37" s="35">
        <v>30</v>
      </c>
      <c r="C37" s="35" t="s">
        <v>135</v>
      </c>
      <c r="D37" s="35" t="s">
        <v>159</v>
      </c>
      <c r="E37" s="35" t="s">
        <v>19</v>
      </c>
      <c r="F37" s="40" t="s">
        <v>117</v>
      </c>
      <c r="G37" s="40" t="s">
        <v>255</v>
      </c>
      <c r="H37" s="120" t="s">
        <v>138</v>
      </c>
      <c r="I37" s="45" t="e">
        <f>I31+I34</f>
        <v>#REF!</v>
      </c>
      <c r="J37" s="52" t="e">
        <f>I37/$I$29</f>
        <v>#REF!</v>
      </c>
      <c r="K37" s="110"/>
      <c r="L37" s="47"/>
    </row>
  </sheetData>
  <autoFilter ref="B7:L7" xr:uid="{C9BD766C-1D7F-4148-97CA-D6DBEAA8CCC7}"/>
  <hyperlinks>
    <hyperlink ref="K9" r:id="rId1" location=":~:text=Packaged%20Food%3A%20Euromonitor%20from%20trade%20sources/national%20statistics" xr:uid="{115C616E-F81E-4E9E-95BE-CFC2BD839173}"/>
    <hyperlink ref="K10" r:id="rId2" location=":~:text=Packaged%20Food%3A%20Euromonitor%20from%20trade%20sources/national%20statistics" xr:uid="{2141FB64-C4AA-442F-9C9B-6DAEBB179906}"/>
    <hyperlink ref="K12" r:id="rId3" location=":~:text=Packaged%20Food%3A%20Euromonitor%20from%20trade%20sources/national%20statistics" xr:uid="{87643E8C-6606-41BF-82E8-CBFB6E3F9DEF}"/>
    <hyperlink ref="K13" r:id="rId4" location=":~:text=Packaged%20Food%3A%20Euromonitor%20from%20trade%20sources/national%20statistics" xr:uid="{62D7EB3E-3B19-473B-B07F-129A344F772C}"/>
  </hyperlinks>
  <pageMargins left="0.7" right="0.7" top="0.75" bottom="0.75" header="0.3" footer="0.3"/>
  <pageSetup orientation="portrait" horizontalDpi="0" verticalDpi="0"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088E-D869-469A-86F2-13F90F2C1449}">
  <sheetPr>
    <tabColor rgb="FF0070C0"/>
  </sheetPr>
  <dimension ref="B1:K17"/>
  <sheetViews>
    <sheetView showGridLines="0" zoomScale="70" zoomScaleNormal="70" workbookViewId="0">
      <selection activeCell="N206" sqref="N206"/>
    </sheetView>
  </sheetViews>
  <sheetFormatPr baseColWidth="10" defaultColWidth="8.83203125" defaultRowHeight="14" x14ac:dyDescent="0.15"/>
  <cols>
    <col min="1" max="1" width="2.6640625" customWidth="1"/>
    <col min="3" max="4" width="15.6640625" customWidth="1"/>
    <col min="5" max="5" width="36.83203125" customWidth="1"/>
    <col min="6" max="7" width="20.1640625" customWidth="1"/>
    <col min="8" max="8" width="13.1640625" customWidth="1"/>
    <col min="9" max="9" width="13" customWidth="1"/>
    <col min="10" max="10" width="24.6640625" customWidth="1"/>
    <col min="11" max="11" width="88.6640625" bestFit="1" customWidth="1"/>
  </cols>
  <sheetData>
    <row r="1" spans="2:11" x14ac:dyDescent="0.15">
      <c r="B1" s="195" t="s">
        <v>268</v>
      </c>
    </row>
    <row r="2" spans="2:11" x14ac:dyDescent="0.15">
      <c r="B2" s="182" t="s">
        <v>254</v>
      </c>
    </row>
    <row r="3" spans="2:11" x14ac:dyDescent="0.15">
      <c r="B3" s="47" t="s">
        <v>256</v>
      </c>
    </row>
    <row r="4" spans="2:11" x14ac:dyDescent="0.15">
      <c r="B4" s="47" t="s">
        <v>257</v>
      </c>
    </row>
    <row r="6" spans="2:11" ht="15" x14ac:dyDescent="0.2">
      <c r="B6" s="32" t="s">
        <v>129</v>
      </c>
      <c r="C6" s="32" t="s">
        <v>91</v>
      </c>
      <c r="D6" s="32" t="s">
        <v>99</v>
      </c>
      <c r="E6" s="32" t="s">
        <v>93</v>
      </c>
      <c r="F6" s="32" t="s">
        <v>258</v>
      </c>
      <c r="G6" s="32" t="s">
        <v>115</v>
      </c>
      <c r="H6" s="32" t="s">
        <v>131</v>
      </c>
      <c r="I6" s="32" t="s">
        <v>119</v>
      </c>
      <c r="J6" s="32" t="s">
        <v>132</v>
      </c>
      <c r="K6" s="32" t="s">
        <v>134</v>
      </c>
    </row>
    <row r="7" spans="2:11" ht="4.5" customHeight="1" x14ac:dyDescent="0.2">
      <c r="B7" s="53"/>
      <c r="C7" s="53"/>
      <c r="D7" s="53"/>
      <c r="E7" s="53"/>
      <c r="F7" s="53"/>
      <c r="G7" s="53"/>
      <c r="H7" s="53"/>
      <c r="I7" s="53"/>
      <c r="J7" s="53"/>
      <c r="K7" s="53"/>
    </row>
    <row r="8" spans="2:11" x14ac:dyDescent="0.15">
      <c r="B8" s="48">
        <v>8</v>
      </c>
      <c r="C8" s="48" t="s">
        <v>135</v>
      </c>
      <c r="D8" s="48" t="s">
        <v>136</v>
      </c>
      <c r="E8" s="48" t="s">
        <v>254</v>
      </c>
      <c r="F8" s="48" t="s">
        <v>117</v>
      </c>
      <c r="G8" s="48" t="s">
        <v>138</v>
      </c>
      <c r="H8" s="49">
        <v>1096.1657731358528</v>
      </c>
      <c r="I8" s="50"/>
      <c r="J8" s="47"/>
      <c r="K8" s="47"/>
    </row>
    <row r="9" spans="2:11" x14ac:dyDescent="0.15">
      <c r="B9" s="35">
        <v>2</v>
      </c>
      <c r="C9" s="35" t="s">
        <v>135</v>
      </c>
      <c r="D9" s="35" t="s">
        <v>136</v>
      </c>
      <c r="E9" s="35" t="s">
        <v>254</v>
      </c>
      <c r="F9" s="35" t="s">
        <v>256</v>
      </c>
      <c r="G9" s="36" t="s">
        <v>138</v>
      </c>
      <c r="H9" s="37">
        <v>56.3</v>
      </c>
      <c r="I9" s="43"/>
      <c r="J9" s="110" t="s">
        <v>260</v>
      </c>
      <c r="K9" s="47" t="s">
        <v>261</v>
      </c>
    </row>
    <row r="10" spans="2:11" x14ac:dyDescent="0.15">
      <c r="B10" s="35">
        <v>5</v>
      </c>
      <c r="C10" s="35" t="s">
        <v>135</v>
      </c>
      <c r="D10" s="35" t="s">
        <v>136</v>
      </c>
      <c r="E10" s="35" t="s">
        <v>254</v>
      </c>
      <c r="F10" s="35" t="s">
        <v>257</v>
      </c>
      <c r="G10" s="36" t="s">
        <v>138</v>
      </c>
      <c r="H10" s="41">
        <v>1039.8657731358528</v>
      </c>
      <c r="I10" s="39"/>
      <c r="J10" s="110" t="s">
        <v>260</v>
      </c>
      <c r="K10" s="47" t="s">
        <v>262</v>
      </c>
    </row>
    <row r="11" spans="2:11" x14ac:dyDescent="0.15">
      <c r="B11" s="48">
        <v>11</v>
      </c>
      <c r="C11" s="48" t="s">
        <v>135</v>
      </c>
      <c r="D11" s="48" t="s">
        <v>146</v>
      </c>
      <c r="E11" s="48" t="s">
        <v>254</v>
      </c>
      <c r="F11" s="48" t="s">
        <v>117</v>
      </c>
      <c r="G11" s="48" t="s">
        <v>138</v>
      </c>
      <c r="H11" s="49">
        <v>105.95121179396553</v>
      </c>
      <c r="I11" s="50"/>
      <c r="J11" s="47" t="s">
        <v>263</v>
      </c>
      <c r="K11" s="47" t="s">
        <v>264</v>
      </c>
    </row>
    <row r="12" spans="2:11" x14ac:dyDescent="0.15">
      <c r="B12" s="48">
        <v>20</v>
      </c>
      <c r="C12" s="48" t="s">
        <v>135</v>
      </c>
      <c r="D12" s="48" t="s">
        <v>155</v>
      </c>
      <c r="E12" s="48" t="s">
        <v>254</v>
      </c>
      <c r="F12" s="48" t="s">
        <v>117</v>
      </c>
      <c r="G12" s="48" t="s">
        <v>138</v>
      </c>
      <c r="H12" s="49">
        <v>310.00093210799997</v>
      </c>
      <c r="I12" s="50"/>
      <c r="J12" s="47"/>
      <c r="K12" s="47"/>
    </row>
    <row r="13" spans="2:11" x14ac:dyDescent="0.15">
      <c r="B13" s="35">
        <v>14</v>
      </c>
      <c r="C13" s="35" t="s">
        <v>135</v>
      </c>
      <c r="D13" s="35" t="s">
        <v>155</v>
      </c>
      <c r="E13" s="35" t="s">
        <v>254</v>
      </c>
      <c r="F13" s="35" t="s">
        <v>256</v>
      </c>
      <c r="G13" s="35" t="s">
        <v>138</v>
      </c>
      <c r="H13" s="100">
        <v>31.000093210799996</v>
      </c>
      <c r="I13" s="43"/>
      <c r="J13" s="59" t="s">
        <v>263</v>
      </c>
      <c r="K13" s="47" t="s">
        <v>265</v>
      </c>
    </row>
    <row r="14" spans="2:11" x14ac:dyDescent="0.15">
      <c r="B14" s="35">
        <v>17</v>
      </c>
      <c r="C14" s="35" t="s">
        <v>135</v>
      </c>
      <c r="D14" s="35" t="s">
        <v>155</v>
      </c>
      <c r="E14" s="35" t="s">
        <v>254</v>
      </c>
      <c r="F14" s="35" t="s">
        <v>257</v>
      </c>
      <c r="G14" s="35" t="s">
        <v>138</v>
      </c>
      <c r="H14" s="101">
        <v>279.00083889719997</v>
      </c>
      <c r="I14" s="43"/>
      <c r="J14" s="59" t="s">
        <v>263</v>
      </c>
      <c r="K14" s="47" t="s">
        <v>265</v>
      </c>
    </row>
    <row r="15" spans="2:11" x14ac:dyDescent="0.15">
      <c r="B15" s="48">
        <v>29</v>
      </c>
      <c r="C15" s="48" t="s">
        <v>135</v>
      </c>
      <c r="D15" s="48" t="s">
        <v>159</v>
      </c>
      <c r="E15" s="48" t="s">
        <v>254</v>
      </c>
      <c r="F15" s="48" t="s">
        <v>117</v>
      </c>
      <c r="G15" s="48" t="s">
        <v>138</v>
      </c>
      <c r="H15" s="49">
        <v>391.05465702030028</v>
      </c>
      <c r="I15" s="50"/>
      <c r="J15" s="47"/>
      <c r="K15" s="47"/>
    </row>
    <row r="16" spans="2:11" x14ac:dyDescent="0.15">
      <c r="B16" s="35">
        <v>23</v>
      </c>
      <c r="C16" s="35" t="s">
        <v>135</v>
      </c>
      <c r="D16" s="35" t="s">
        <v>159</v>
      </c>
      <c r="E16" s="35" t="s">
        <v>254</v>
      </c>
      <c r="F16" s="35" t="s">
        <v>256</v>
      </c>
      <c r="G16" s="35" t="s">
        <v>138</v>
      </c>
      <c r="H16" s="37">
        <v>39.105465702030031</v>
      </c>
      <c r="I16" s="43"/>
      <c r="J16" s="59" t="s">
        <v>263</v>
      </c>
      <c r="K16" s="47" t="s">
        <v>267</v>
      </c>
    </row>
    <row r="17" spans="2:11" x14ac:dyDescent="0.15">
      <c r="B17" s="35">
        <v>26</v>
      </c>
      <c r="C17" s="35" t="s">
        <v>135</v>
      </c>
      <c r="D17" s="35" t="s">
        <v>159</v>
      </c>
      <c r="E17" s="35" t="s">
        <v>254</v>
      </c>
      <c r="F17" s="35" t="s">
        <v>257</v>
      </c>
      <c r="G17" s="35" t="s">
        <v>138</v>
      </c>
      <c r="H17" s="101">
        <v>351.94919131827027</v>
      </c>
      <c r="I17" s="43"/>
      <c r="J17" s="59" t="s">
        <v>263</v>
      </c>
      <c r="K17" s="47" t="s">
        <v>267</v>
      </c>
    </row>
  </sheetData>
  <autoFilter ref="B7:K7" xr:uid="{C9BD766C-1D7F-4148-97CA-D6DBEAA8CCC7}"/>
  <hyperlinks>
    <hyperlink ref="J9" r:id="rId1" location=":~:text=Packaged%20Food%3A%20Euromonitor%20from%20trade%20sources/national%20statistics" xr:uid="{8F1F1870-6137-4EFF-8261-F775ED9F265F}"/>
    <hyperlink ref="J10" r:id="rId2" location=":~:text=Packaged%20Food%3A%20Euromonitor%20from%20trade%20sources/national%20statistics" xr:uid="{DD72B925-E4BC-447F-B612-5C7DA2B438F9}"/>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64E8CB1FA03848A04FF30DCDC3D2BC" ma:contentTypeVersion="2" ma:contentTypeDescription="Create a new document." ma:contentTypeScope="" ma:versionID="bf67f22bbf91fdbcb48e601520bb224e">
  <xsd:schema xmlns:xsd="http://www.w3.org/2001/XMLSchema" xmlns:xs="http://www.w3.org/2001/XMLSchema" xmlns:p="http://schemas.microsoft.com/office/2006/metadata/properties" xmlns:ns2="ccb00651-9a88-4e7b-a00a-957cd83d86d3" targetNamespace="http://schemas.microsoft.com/office/2006/metadata/properties" ma:root="true" ma:fieldsID="6d1080ead09b6bdb4ed10f65707bc25a" ns2:_="">
    <xsd:import namespace="ccb00651-9a88-4e7b-a00a-957cd83d86d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b00651-9a88-4e7b-a00a-957cd83d86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174CDB-621C-47AC-8785-3A0D90B58B8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D9EDDA-99D9-4D77-9DB9-AC2E08FDD5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b00651-9a88-4e7b-a00a-957cd83d86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47081D-336C-44A7-AADF-5557DBA943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Home</vt:lpstr>
      <vt:lpstr>Methodology</vt:lpstr>
      <vt:lpstr>Variables</vt:lpstr>
      <vt:lpstr>DomSupply - Supplycat</vt:lpstr>
      <vt:lpstr>DomSupply - SupplycatFoodtye</vt:lpstr>
      <vt:lpstr>LocalProduct - Raw food</vt:lpstr>
      <vt:lpstr>LocalProd - ProducerBrand</vt:lpstr>
      <vt:lpstr>RetailFoodservice - UnPacked</vt:lpstr>
      <vt:lpstr>Retail - UnPacked</vt:lpstr>
      <vt:lpstr>Retail - TypeProducerBrand</vt:lpstr>
      <vt:lpstr>Retail - TypeProducerBrandReg</vt: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Anubha Sethia</dc:creator>
  <cp:keywords/>
  <dc:description/>
  <cp:lastModifiedBy>Microsoft Office User</cp:lastModifiedBy>
  <cp:revision/>
  <dcterms:created xsi:type="dcterms:W3CDTF">2015-06-05T18:17:20Z</dcterms:created>
  <dcterms:modified xsi:type="dcterms:W3CDTF">2023-03-24T16:34:10Z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0x010100D264E8CB1FA03848A04FF30DCDC3D2BC</vt:lpwstr>
  </property>
  <property fmtid="{D5CDD505-2E9C-101B-9397-08002B2CF9AE}" pid="3" name="e6736ea12f7948ee926e6315ac175eb0">
    <vt:lpwstr>LSFFQA-GL|453bbea3-8139-474a-972a-aa8be79dcd73</vt:lpwstr>
  </property>
  <property fmtid="{D5CDD505-2E9C-101B-9397-08002B2CF9AE}" pid="4" name="o9fac4b017df4feabbadd99accc16556">
    <vt:lpwstr>Large-Scale Food Fortification (LSFF)|f2cd983d-bb18-4365-8b52-645f2052fabd</vt:lpwstr>
  </property>
  <property fmtid="{D5CDD505-2E9C-101B-9397-08002B2CF9AE}" pid="5" name="Programme / Initiatives">
    <vt:lpwstr>3;#Large-Scale Food Fortification (LSFF)|f2cd983d-bb18-4365-8b52-645f2052fabd</vt:lpwstr>
  </property>
  <property fmtid="{D5CDD505-2E9C-101B-9397-08002B2CF9AE}" pid="6" name="f37519fa2c6647c5894046968e564062">
    <vt:lpwstr>Global|a7e6c0ae-e04c-4ce9-911a-c3cc762326d0</vt:lpwstr>
  </property>
  <property fmtid="{D5CDD505-2E9C-101B-9397-08002B2CF9AE}" pid="7" name="Country">
    <vt:lpwstr>4;#Global|a7e6c0ae-e04c-4ce9-911a-c3cc762326d0</vt:lpwstr>
  </property>
  <property fmtid="{D5CDD505-2E9C-101B-9397-08002B2CF9AE}" pid="8" name="Project Code">
    <vt:lpwstr>1;#LSFFQA-GL|453bbea3-8139-474a-972a-aa8be79dcd73</vt:lpwstr>
  </property>
  <property fmtid="{D5CDD505-2E9C-101B-9397-08002B2CF9AE}" pid="9" name="cf1a17cec4894e038158a159a20322c4">
    <vt:lpwstr/>
  </property>
  <property fmtid="{D5CDD505-2E9C-101B-9397-08002B2CF9AE}" pid="10" name="Document_x0020_Type">
    <vt:lpwstr/>
  </property>
  <property fmtid="{D5CDD505-2E9C-101B-9397-08002B2CF9AE}" pid="11" name="Programme_x0020_Areas">
    <vt:lpwstr/>
  </property>
  <property fmtid="{D5CDD505-2E9C-101B-9397-08002B2CF9AE}" pid="12" name="d43c769dc21044fda2651e8fb6915513">
    <vt:lpwstr/>
  </property>
  <property fmtid="{D5CDD505-2E9C-101B-9397-08002B2CF9AE}" pid="13" name="Team">
    <vt:lpwstr/>
  </property>
  <property fmtid="{D5CDD505-2E9C-101B-9397-08002B2CF9AE}" pid="14" name="Specific_x0020_Topics">
    <vt:lpwstr/>
  </property>
  <property fmtid="{D5CDD505-2E9C-101B-9397-08002B2CF9AE}" pid="15" name="d4d153dcbbb847c9a03f9f75f1bd3a86">
    <vt:lpwstr/>
  </property>
  <property fmtid="{D5CDD505-2E9C-101B-9397-08002B2CF9AE}" pid="16" name="Programme Areas">
    <vt:lpwstr/>
  </property>
  <property fmtid="{D5CDD505-2E9C-101B-9397-08002B2CF9AE}" pid="17" name="Specific Topics">
    <vt:lpwstr/>
  </property>
  <property fmtid="{D5CDD505-2E9C-101B-9397-08002B2CF9AE}" pid="18" name="Document Type">
    <vt:lpwstr/>
  </property>
  <property fmtid="{D5CDD505-2E9C-101B-9397-08002B2CF9AE}" pid="19" name="MediaServiceImageTags">
    <vt:lpwstr/>
  </property>
</Properties>
</file>