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pavlo_bohutskyi_pnnl_gov/Documents/Selon_omics_Pavlo/Se_Oxidative_Stress_data/"/>
    </mc:Choice>
  </mc:AlternateContent>
  <xr:revisionPtr revIDLastSave="1" documentId="8_{A67735DF-C1DF-8545-8C67-AE5E054291A0}" xr6:coauthVersionLast="47" xr6:coauthVersionMax="47" xr10:uidLastSave="{D41D384A-693E-4549-8C16-80C469754584}"/>
  <bookViews>
    <workbookView xWindow="2640" yWindow="2640" windowWidth="21600" windowHeight="11250" xr2:uid="{2C5820D8-694B-784F-A0D9-52D498A98F92}"/>
  </bookViews>
  <sheets>
    <sheet name="samp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1" l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1" i="1"/>
  <c r="Q51" i="1" s="1"/>
  <c r="Q50" i="1"/>
  <c r="L50" i="1"/>
  <c r="Q49" i="1"/>
  <c r="L49" i="1"/>
  <c r="Q48" i="1"/>
  <c r="L48" i="1"/>
  <c r="Q47" i="1"/>
  <c r="L47" i="1"/>
  <c r="L46" i="1"/>
  <c r="Q46" i="1" s="1"/>
  <c r="Q45" i="1"/>
  <c r="L45" i="1"/>
  <c r="L44" i="1"/>
  <c r="Q44" i="1" s="1"/>
  <c r="L43" i="1"/>
  <c r="Q43" i="1" s="1"/>
  <c r="Q42" i="1"/>
  <c r="L42" i="1"/>
  <c r="Q41" i="1"/>
  <c r="L41" i="1"/>
  <c r="Q40" i="1"/>
  <c r="L40" i="1"/>
  <c r="Q39" i="1"/>
  <c r="L39" i="1"/>
  <c r="L38" i="1"/>
  <c r="Q38" i="1" s="1"/>
  <c r="Q36" i="1"/>
  <c r="L36" i="1"/>
  <c r="L35" i="1"/>
  <c r="Q35" i="1" s="1"/>
  <c r="L34" i="1"/>
  <c r="Q34" i="1" s="1"/>
  <c r="Q33" i="1"/>
  <c r="L33" i="1"/>
  <c r="Q32" i="1"/>
  <c r="L32" i="1"/>
  <c r="L31" i="1"/>
  <c r="Q31" i="1" s="1"/>
  <c r="Q30" i="1"/>
  <c r="L30" i="1"/>
  <c r="L29" i="1"/>
  <c r="Q29" i="1" s="1"/>
  <c r="Q28" i="1"/>
  <c r="L28" i="1"/>
  <c r="L27" i="1"/>
  <c r="Q27" i="1" s="1"/>
  <c r="L26" i="1"/>
  <c r="Q26" i="1" s="1"/>
  <c r="Q25" i="1"/>
  <c r="L25" i="1"/>
  <c r="Q23" i="1"/>
  <c r="L23" i="1"/>
  <c r="L22" i="1"/>
  <c r="Q22" i="1" s="1"/>
  <c r="Q21" i="1"/>
  <c r="L21" i="1"/>
  <c r="L20" i="1"/>
  <c r="Q20" i="1" s="1"/>
  <c r="Q19" i="1"/>
  <c r="L19" i="1"/>
  <c r="L18" i="1"/>
  <c r="Q18" i="1" s="1"/>
  <c r="L17" i="1"/>
  <c r="Q17" i="1" s="1"/>
  <c r="Q16" i="1"/>
  <c r="L16" i="1"/>
  <c r="Q15" i="1"/>
  <c r="L15" i="1"/>
  <c r="L14" i="1"/>
  <c r="Q14" i="1" s="1"/>
  <c r="Q13" i="1"/>
  <c r="L13" i="1"/>
  <c r="L12" i="1"/>
  <c r="Q12" i="1" s="1"/>
  <c r="Q11" i="1"/>
  <c r="L11" i="1"/>
  <c r="L10" i="1"/>
  <c r="Q10" i="1" s="1"/>
  <c r="L9" i="1"/>
  <c r="Q9" i="1" s="1"/>
  <c r="Q8" i="1"/>
  <c r="L8" i="1"/>
  <c r="Q7" i="1"/>
  <c r="L7" i="1"/>
  <c r="L6" i="1"/>
  <c r="Q6" i="1" s="1"/>
  <c r="Q5" i="1"/>
  <c r="Q4" i="1"/>
  <c r="Q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Q2" i="1"/>
</calcChain>
</file>

<file path=xl/sharedStrings.xml><?xml version="1.0" encoding="utf-8"?>
<sst xmlns="http://schemas.openxmlformats.org/spreadsheetml/2006/main" count="286" uniqueCount="157">
  <si>
    <t>#</t>
  </si>
  <si>
    <t xml:space="preserve">Sample </t>
  </si>
  <si>
    <t>Short meaningful name</t>
  </si>
  <si>
    <t>Sampling date</t>
  </si>
  <si>
    <t>BC Time, hr</t>
  </si>
  <si>
    <t>DOT % of Air Sat.</t>
  </si>
  <si>
    <t>Air or O2 L/min</t>
  </si>
  <si>
    <t>N2 L/min</t>
  </si>
  <si>
    <t>CO2 L/min</t>
  </si>
  <si>
    <t>Light</t>
  </si>
  <si>
    <t>Long Name</t>
  </si>
  <si>
    <t>Oxygen. %</t>
  </si>
  <si>
    <t>Supplied dO2 of air saturation, %</t>
  </si>
  <si>
    <t>WT100.0A</t>
  </si>
  <si>
    <t>50:50</t>
  </si>
  <si>
    <t>ELO081723.1</t>
  </si>
  <si>
    <t>WT. medium light</t>
  </si>
  <si>
    <t>WT100.0B</t>
  </si>
  <si>
    <t>medium light</t>
  </si>
  <si>
    <t>WT205.0A</t>
  </si>
  <si>
    <t>140:65</t>
  </si>
  <si>
    <t>ELO081723.2</t>
  </si>
  <si>
    <t>WT high light control under 0% O2 (max growth rate)</t>
  </si>
  <si>
    <t>testing/adaptation of WT cyano to high O2</t>
  </si>
  <si>
    <t>WT205.0B</t>
  </si>
  <si>
    <t>WT205.5A</t>
  </si>
  <si>
    <t>ELO081723.3</t>
  </si>
  <si>
    <t>WT adaptation by steady step-by-step increasing O2</t>
  </si>
  <si>
    <t>WT205.5B</t>
  </si>
  <si>
    <t>WT205.10A</t>
  </si>
  <si>
    <t>ELO081723.4</t>
  </si>
  <si>
    <t>WT205.10B</t>
  </si>
  <si>
    <t>WT205.20A</t>
  </si>
  <si>
    <t>ELO081723.5</t>
  </si>
  <si>
    <t>WT205.20B</t>
  </si>
  <si>
    <t>WT205.30A</t>
  </si>
  <si>
    <t>ELO081723.6</t>
  </si>
  <si>
    <t>WT205.30B</t>
  </si>
  <si>
    <t>WT205.40A</t>
  </si>
  <si>
    <t>ELO081723.7</t>
  </si>
  <si>
    <t>WT205.40B</t>
  </si>
  <si>
    <t>WT205.50A</t>
  </si>
  <si>
    <t>ELO081723.8</t>
  </si>
  <si>
    <t>WT205.50B</t>
  </si>
  <si>
    <t>WT205.60A</t>
  </si>
  <si>
    <t>ELO081723.9</t>
  </si>
  <si>
    <t>WT205.60B</t>
  </si>
  <si>
    <t>WT205.70A</t>
  </si>
  <si>
    <t>ELO081723.10</t>
  </si>
  <si>
    <t>WT205.70B</t>
  </si>
  <si>
    <t>WT205.80A</t>
  </si>
  <si>
    <t>ELO081723.11</t>
  </si>
  <si>
    <t>WT205.80B</t>
  </si>
  <si>
    <t>AD205.0A</t>
  </si>
  <si>
    <t>ELO081723.12</t>
  </si>
  <si>
    <t>Adapted  under 0% O2 (max growth rate to compare to WT)</t>
  </si>
  <si>
    <t>selection and testing of Adapted</t>
  </si>
  <si>
    <t>AD205.0B</t>
  </si>
  <si>
    <t>AD205.80A</t>
  </si>
  <si>
    <t>ELO081723.13</t>
  </si>
  <si>
    <t>Testing how Adapted responds to high O2 to compare with WT</t>
  </si>
  <si>
    <t>AD205.80B</t>
  </si>
  <si>
    <t>AD205.70A</t>
  </si>
  <si>
    <t>ELO081723.14</t>
  </si>
  <si>
    <t>AD205.70B</t>
  </si>
  <si>
    <t>AD205.60A</t>
  </si>
  <si>
    <t>ELO081723.15</t>
  </si>
  <si>
    <t>AD205.60B</t>
  </si>
  <si>
    <t>AD205.50A</t>
  </si>
  <si>
    <t>ELO081723.16</t>
  </si>
  <si>
    <t>AD205.50B</t>
  </si>
  <si>
    <t>17.1</t>
  </si>
  <si>
    <t>ADa.205.40A</t>
  </si>
  <si>
    <t>ELO081723.17</t>
  </si>
  <si>
    <t>17.2</t>
  </si>
  <si>
    <t>ADa.205.40B</t>
  </si>
  <si>
    <t>NOTE:  no RNA-seq sample for this one</t>
  </si>
  <si>
    <t>second batch for RNA-seq</t>
  </si>
  <si>
    <t>18.1</t>
  </si>
  <si>
    <t>AD2.205.93A</t>
  </si>
  <si>
    <t>ELO081723.18</t>
  </si>
  <si>
    <t>Pushing Adapted  to even higher O2 - hetting Adapted-2 (Ad2)</t>
  </si>
  <si>
    <t>selection and testing of Adapted-2</t>
  </si>
  <si>
    <t>18.2</t>
  </si>
  <si>
    <t>AD2.205.93B</t>
  </si>
  <si>
    <t>18a.1</t>
  </si>
  <si>
    <t>same as previous (#18) but planctonic single cell part of culture</t>
  </si>
  <si>
    <t>18a.2</t>
  </si>
  <si>
    <t>generated by filtrating through 8um membrane (filtrate)</t>
  </si>
  <si>
    <t>18b.1</t>
  </si>
  <si>
    <t>same as previous (#18) but filamentous or flocking cells part of culture</t>
  </si>
  <si>
    <t>18b.2</t>
  </si>
  <si>
    <t>generated by collecting on a  8um membrane</t>
  </si>
  <si>
    <t>19.1</t>
  </si>
  <si>
    <t>AD2.205.0A</t>
  </si>
  <si>
    <t>ELO081723.19</t>
  </si>
  <si>
    <t>Adapted-2  under 0% O2 (max growth rate to compare to WT and Ad)</t>
  </si>
  <si>
    <t>19.2</t>
  </si>
  <si>
    <t>AD2.205.0B</t>
  </si>
  <si>
    <t>20.1</t>
  </si>
  <si>
    <t>AD3.205.98A</t>
  </si>
  <si>
    <t>ELO081723.20</t>
  </si>
  <si>
    <t>Pushing Adapted  to even higher O2 - hetting Adapted-3 (Ad3)</t>
  </si>
  <si>
    <t>selection and testing of Adapted-3</t>
  </si>
  <si>
    <t>20.2</t>
  </si>
  <si>
    <t>AD3.205.98B</t>
  </si>
  <si>
    <t>21.1</t>
  </si>
  <si>
    <t>AD3.205.998A</t>
  </si>
  <si>
    <t>ELO081723.21</t>
  </si>
  <si>
    <t>21.2</t>
  </si>
  <si>
    <t>AD3.205.998B</t>
  </si>
  <si>
    <t>22.1</t>
  </si>
  <si>
    <t>AD3.205.0A</t>
  </si>
  <si>
    <t>ELO081723.22</t>
  </si>
  <si>
    <t>Adapted-3  under 0% O2 (max growth rate to compare to WT, Ad and Ad3)</t>
  </si>
  <si>
    <t>22.2</t>
  </si>
  <si>
    <t>AD3.205.0B</t>
  </si>
  <si>
    <t>below are placeholders for next samples</t>
  </si>
  <si>
    <t>23.1</t>
  </si>
  <si>
    <t>ELO081723.23</t>
  </si>
  <si>
    <t>23.2</t>
  </si>
  <si>
    <t>24.1</t>
  </si>
  <si>
    <t>ELO081723.24</t>
  </si>
  <si>
    <t>24.2</t>
  </si>
  <si>
    <t>25.1</t>
  </si>
  <si>
    <t>ELO081723.25</t>
  </si>
  <si>
    <t>25.2</t>
  </si>
  <si>
    <t>26.1</t>
  </si>
  <si>
    <t>ELO081723.26</t>
  </si>
  <si>
    <t>26.2</t>
  </si>
  <si>
    <t>27.1</t>
  </si>
  <si>
    <t>ELO081723.27</t>
  </si>
  <si>
    <t>27.2</t>
  </si>
  <si>
    <t>28.1</t>
  </si>
  <si>
    <t>ELO081723.28</t>
  </si>
  <si>
    <t>28.2</t>
  </si>
  <si>
    <t>29.1</t>
  </si>
  <si>
    <t>ELO081723.29</t>
  </si>
  <si>
    <t>29.2</t>
  </si>
  <si>
    <t>30.1</t>
  </si>
  <si>
    <t>ELO081723.30</t>
  </si>
  <si>
    <t>30.2</t>
  </si>
  <si>
    <t>31.1</t>
  </si>
  <si>
    <t>ELO081723.31</t>
  </si>
  <si>
    <t>31.2</t>
  </si>
  <si>
    <t>32.1</t>
  </si>
  <si>
    <t>ELO081723.32</t>
  </si>
  <si>
    <t>32.2</t>
  </si>
  <si>
    <t>33.1</t>
  </si>
  <si>
    <t>ELO081723.33</t>
  </si>
  <si>
    <t>33.2</t>
  </si>
  <si>
    <t>34.1</t>
  </si>
  <si>
    <t>ELO081723.34</t>
  </si>
  <si>
    <t>34.2</t>
  </si>
  <si>
    <t>35.1</t>
  </si>
  <si>
    <t>ELO081723.35</t>
  </si>
  <si>
    <t>35.2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</si>
</sst>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0.0"/>
    <numFmt numFmtId="166" formatCode="0.0%"/>
  </numFmts>
  <fonts count="4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DE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FF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9DB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1" xfId="0" applyBorder="1"/>
    <xf numFmtId="165" fontId="0" fillId="0" borderId="0" xfId="0" applyNumberFormat="1"/>
    <xf numFmtId="0" fontId="0" fillId="2" borderId="12" xfId="0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3" borderId="20" xfId="0" applyFill="1" applyBorder="1"/>
    <xf numFmtId="0" fontId="0" fillId="3" borderId="16" xfId="0" applyFill="1" applyBorder="1"/>
    <xf numFmtId="166" fontId="0" fillId="0" borderId="18" xfId="0" applyNumberFormat="1" applyBorder="1" applyAlignment="1">
      <alignment horizontal="center" vertical="center"/>
    </xf>
    <xf numFmtId="0" fontId="0" fillId="5" borderId="20" xfId="0" applyFill="1" applyBorder="1"/>
    <xf numFmtId="166" fontId="0" fillId="0" borderId="14" xfId="0" applyNumberFormat="1" applyBorder="1" applyAlignment="1">
      <alignment horizontal="center" vertical="center"/>
    </xf>
    <xf numFmtId="0" fontId="0" fillId="5" borderId="16" xfId="0" applyFill="1" applyBorder="1"/>
    <xf numFmtId="1" fontId="0" fillId="0" borderId="0" xfId="0" applyNumberFormat="1"/>
    <xf numFmtId="49" fontId="0" fillId="0" borderId="0" xfId="0" applyNumberFormat="1"/>
    <xf numFmtId="0" fontId="0" fillId="6" borderId="20" xfId="0" applyFill="1" applyBorder="1"/>
    <xf numFmtId="0" fontId="0" fillId="6" borderId="16" xfId="0" applyFill="1" applyBorder="1"/>
    <xf numFmtId="0" fontId="0" fillId="8" borderId="20" xfId="0" applyFill="1" applyBorder="1"/>
    <xf numFmtId="0" fontId="0" fillId="8" borderId="16" xfId="0" applyFill="1" applyBorder="1"/>
    <xf numFmtId="0" fontId="3" fillId="8" borderId="16" xfId="0" applyFont="1" applyFill="1" applyBorder="1"/>
    <xf numFmtId="0" fontId="0" fillId="9" borderId="1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10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1" fillId="10" borderId="20" xfId="0" applyFont="1" applyFill="1" applyBorder="1"/>
    <xf numFmtId="0" fontId="0" fillId="9" borderId="12" xfId="0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10" borderId="16" xfId="0" applyFill="1" applyBorder="1"/>
    <xf numFmtId="0" fontId="0" fillId="10" borderId="20" xfId="0" applyFill="1" applyBorder="1"/>
    <xf numFmtId="0" fontId="0" fillId="12" borderId="20" xfId="0" applyFill="1" applyBorder="1"/>
    <xf numFmtId="0" fontId="0" fillId="12" borderId="16" xfId="0" applyFill="1" applyBorder="1"/>
    <xf numFmtId="0" fontId="0" fillId="13" borderId="20" xfId="0" applyFill="1" applyBorder="1"/>
    <xf numFmtId="0" fontId="0" fillId="13" borderId="16" xfId="0" applyFill="1" applyBorder="1"/>
    <xf numFmtId="0" fontId="0" fillId="15" borderId="20" xfId="0" applyFill="1" applyBorder="1"/>
    <xf numFmtId="0" fontId="0" fillId="15" borderId="16" xfId="0" applyFill="1" applyBorder="1"/>
    <xf numFmtId="0" fontId="0" fillId="16" borderId="20" xfId="0" applyFill="1" applyBorder="1"/>
    <xf numFmtId="0" fontId="0" fillId="16" borderId="16" xfId="0" applyFill="1" applyBorder="1"/>
    <xf numFmtId="0" fontId="0" fillId="17" borderId="17" xfId="0" applyFill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0" fillId="0" borderId="20" xfId="0" applyBorder="1"/>
    <xf numFmtId="0" fontId="0" fillId="17" borderId="12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 wrapText="1"/>
    </xf>
    <xf numFmtId="0" fontId="3" fillId="11" borderId="21" xfId="0" applyFont="1" applyFill="1" applyBorder="1" applyAlignment="1">
      <alignment horizontal="center" vertical="center" textRotation="90" wrapText="1"/>
    </xf>
    <xf numFmtId="0" fontId="3" fillId="14" borderId="2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2D7C-02D2-3041-B717-2D9C91CA0531}">
  <dimension ref="A1:Q82"/>
  <sheetViews>
    <sheetView tabSelected="1" zoomScale="85" zoomScaleNormal="85" workbookViewId="0">
      <selection activeCell="C1" sqref="C1:N23"/>
    </sheetView>
  </sheetViews>
  <sheetFormatPr defaultColWidth="11" defaultRowHeight="15.75"/>
  <cols>
    <col min="2" max="2" width="11" style="37"/>
    <col min="3" max="3" width="12.5" customWidth="1"/>
    <col min="4" max="4" width="18" customWidth="1"/>
    <col min="11" max="11" width="15" customWidth="1"/>
    <col min="14" max="14" width="59.125" customWidth="1"/>
  </cols>
  <sheetData>
    <row r="1" spans="1:17" ht="63.75" thickBo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/>
      <c r="Q1" s="4" t="s">
        <v>12</v>
      </c>
    </row>
    <row r="2" spans="1:17">
      <c r="A2" s="8">
        <v>1</v>
      </c>
      <c r="B2" s="9">
        <v>1.1000000000000001</v>
      </c>
      <c r="C2" s="10" t="s">
        <v>13</v>
      </c>
      <c r="D2" s="11">
        <v>45167.711805555555</v>
      </c>
      <c r="E2" s="12">
        <v>293.31</v>
      </c>
      <c r="F2" s="12">
        <v>3.6240000000000001</v>
      </c>
      <c r="G2" s="12"/>
      <c r="H2" s="12">
        <v>2</v>
      </c>
      <c r="I2" s="12">
        <v>0.04</v>
      </c>
      <c r="J2" s="13" t="s">
        <v>14</v>
      </c>
      <c r="K2" s="12" t="s">
        <v>15</v>
      </c>
      <c r="L2" s="12">
        <v>0</v>
      </c>
      <c r="M2" s="14">
        <v>0</v>
      </c>
      <c r="N2" s="15" t="s">
        <v>16</v>
      </c>
      <c r="Q2" s="16">
        <f>10000*L2/20.947</f>
        <v>0</v>
      </c>
    </row>
    <row r="3" spans="1:17" ht="16.5" thickBot="1">
      <c r="A3" s="17">
        <f>1+A2</f>
        <v>2</v>
      </c>
      <c r="B3" s="18">
        <v>1.2</v>
      </c>
      <c r="C3" s="19" t="s">
        <v>17</v>
      </c>
      <c r="D3" s="20">
        <v>45167.711805555555</v>
      </c>
      <c r="E3" s="21">
        <v>293.31</v>
      </c>
      <c r="F3" s="21">
        <v>3.6240000000000001</v>
      </c>
      <c r="G3" s="21"/>
      <c r="H3" s="21">
        <v>2</v>
      </c>
      <c r="I3" s="21">
        <v>0.04</v>
      </c>
      <c r="J3" s="22" t="s">
        <v>14</v>
      </c>
      <c r="K3" s="21" t="s">
        <v>15</v>
      </c>
      <c r="L3" s="21">
        <v>0</v>
      </c>
      <c r="M3" s="23">
        <v>0</v>
      </c>
      <c r="N3" s="24" t="s">
        <v>18</v>
      </c>
      <c r="Q3" s="16">
        <f t="shared" ref="Q3:Q51" si="0">10000*L3/20.947</f>
        <v>0</v>
      </c>
    </row>
    <row r="4" spans="1:17">
      <c r="A4" s="25">
        <f t="shared" ref="A4:A67" si="1">1+A3</f>
        <v>3</v>
      </c>
      <c r="B4" s="26">
        <v>2.1</v>
      </c>
      <c r="C4" s="10" t="s">
        <v>19</v>
      </c>
      <c r="D4" s="11">
        <v>45171.663194444445</v>
      </c>
      <c r="E4" s="12">
        <v>388.2</v>
      </c>
      <c r="F4" s="12">
        <v>4.5999999999999996</v>
      </c>
      <c r="G4" s="12"/>
      <c r="H4" s="12">
        <v>2</v>
      </c>
      <c r="I4" s="12">
        <v>0.04</v>
      </c>
      <c r="J4" s="27" t="s">
        <v>20</v>
      </c>
      <c r="K4" s="12" t="s">
        <v>21</v>
      </c>
      <c r="L4" s="28">
        <v>0</v>
      </c>
      <c r="M4" s="29">
        <v>0</v>
      </c>
      <c r="N4" s="30" t="s">
        <v>22</v>
      </c>
      <c r="O4" s="67" t="s">
        <v>23</v>
      </c>
      <c r="Q4" s="16">
        <f>10000*L4/20.947</f>
        <v>0</v>
      </c>
    </row>
    <row r="5" spans="1:17" ht="16.5" thickBot="1">
      <c r="A5" s="17">
        <f t="shared" si="1"/>
        <v>4</v>
      </c>
      <c r="B5" s="18">
        <v>2.2000000000000002</v>
      </c>
      <c r="C5" s="19" t="s">
        <v>24</v>
      </c>
      <c r="D5" s="20">
        <v>45171.663194444445</v>
      </c>
      <c r="E5" s="21">
        <v>388.2</v>
      </c>
      <c r="F5" s="21">
        <v>4.5999999999999996</v>
      </c>
      <c r="G5" s="21"/>
      <c r="H5" s="21">
        <v>2</v>
      </c>
      <c r="I5" s="21">
        <v>0.04</v>
      </c>
      <c r="J5" s="22" t="s">
        <v>20</v>
      </c>
      <c r="K5" s="21" t="s">
        <v>21</v>
      </c>
      <c r="L5" s="21">
        <v>0</v>
      </c>
      <c r="M5" s="23">
        <v>0</v>
      </c>
      <c r="N5" s="31"/>
      <c r="O5" s="67"/>
      <c r="Q5" s="16">
        <f t="shared" si="0"/>
        <v>0</v>
      </c>
    </row>
    <row r="6" spans="1:17">
      <c r="A6" s="25">
        <f t="shared" si="1"/>
        <v>5</v>
      </c>
      <c r="B6" s="26">
        <v>3.1</v>
      </c>
      <c r="C6" s="10" t="s">
        <v>25</v>
      </c>
      <c r="D6" s="11">
        <v>45174.635416666664</v>
      </c>
      <c r="E6" s="12">
        <v>459.46</v>
      </c>
      <c r="F6" s="12">
        <v>30.117999999999999</v>
      </c>
      <c r="G6" s="12">
        <v>0.5</v>
      </c>
      <c r="H6" s="12">
        <v>1.5</v>
      </c>
      <c r="I6" s="12">
        <v>0.04</v>
      </c>
      <c r="J6" s="27" t="s">
        <v>20</v>
      </c>
      <c r="K6" s="12" t="s">
        <v>26</v>
      </c>
      <c r="L6" s="32">
        <f>G6*0.2/(G6+H6+I6)</f>
        <v>4.9019607843137254E-2</v>
      </c>
      <c r="M6" s="29">
        <v>23.401731915375592</v>
      </c>
      <c r="N6" s="33" t="s">
        <v>27</v>
      </c>
      <c r="O6" s="67"/>
      <c r="Q6" s="16">
        <f t="shared" si="0"/>
        <v>23.401731915375592</v>
      </c>
    </row>
    <row r="7" spans="1:17" ht="16.5" thickBot="1">
      <c r="A7" s="17">
        <f t="shared" si="1"/>
        <v>6</v>
      </c>
      <c r="B7" s="18">
        <v>3.2</v>
      </c>
      <c r="C7" s="19" t="s">
        <v>28</v>
      </c>
      <c r="D7" s="20">
        <v>45174.635416666664</v>
      </c>
      <c r="E7" s="21">
        <v>459.46</v>
      </c>
      <c r="F7" s="21">
        <v>30.117999999999999</v>
      </c>
      <c r="G7" s="21">
        <v>0.5</v>
      </c>
      <c r="H7" s="21">
        <v>1.5</v>
      </c>
      <c r="I7" s="21">
        <v>0.04</v>
      </c>
      <c r="J7" s="22" t="s">
        <v>20</v>
      </c>
      <c r="K7" s="21" t="s">
        <v>26</v>
      </c>
      <c r="L7" s="34">
        <f t="shared" ref="L7" si="2">G7*0.2/(G7+H7+I7)</f>
        <v>4.9019607843137254E-2</v>
      </c>
      <c r="M7" s="23">
        <v>23.401731915375592</v>
      </c>
      <c r="N7" s="35"/>
      <c r="O7" s="67"/>
      <c r="Q7" s="16">
        <f t="shared" si="0"/>
        <v>23.401731915375592</v>
      </c>
    </row>
    <row r="8" spans="1:17">
      <c r="A8" s="25">
        <f t="shared" si="1"/>
        <v>7</v>
      </c>
      <c r="B8" s="26">
        <v>4.0999999999999996</v>
      </c>
      <c r="C8" s="10" t="s">
        <v>29</v>
      </c>
      <c r="D8" s="11">
        <v>45177.597222222219</v>
      </c>
      <c r="E8" s="12">
        <v>530.54999999999995</v>
      </c>
      <c r="F8" s="12">
        <v>54.18</v>
      </c>
      <c r="G8" s="12">
        <v>0.2</v>
      </c>
      <c r="H8" s="12">
        <v>1.8</v>
      </c>
      <c r="I8" s="12">
        <v>0.04</v>
      </c>
      <c r="J8" s="27" t="s">
        <v>20</v>
      </c>
      <c r="K8" s="12" t="s">
        <v>30</v>
      </c>
      <c r="L8" s="32">
        <f>G8/(G8+H8+I8)</f>
        <v>9.8039215686274508E-2</v>
      </c>
      <c r="M8" s="29">
        <v>46.803463830751184</v>
      </c>
      <c r="N8" s="33" t="s">
        <v>27</v>
      </c>
      <c r="O8" s="67"/>
      <c r="Q8" s="16">
        <f t="shared" si="0"/>
        <v>46.803463830751184</v>
      </c>
    </row>
    <row r="9" spans="1:17" ht="16.5" thickBot="1">
      <c r="A9" s="17">
        <f t="shared" si="1"/>
        <v>8</v>
      </c>
      <c r="B9" s="18">
        <v>4.2</v>
      </c>
      <c r="C9" s="19" t="s">
        <v>31</v>
      </c>
      <c r="D9" s="20">
        <v>45177.597222222219</v>
      </c>
      <c r="E9" s="21">
        <v>530.54999999999995</v>
      </c>
      <c r="F9" s="21">
        <v>54.18</v>
      </c>
      <c r="G9" s="21">
        <v>0.2</v>
      </c>
      <c r="H9" s="21">
        <v>1.8</v>
      </c>
      <c r="I9" s="21">
        <v>0.04</v>
      </c>
      <c r="J9" s="22" t="s">
        <v>20</v>
      </c>
      <c r="K9" s="21" t="s">
        <v>30</v>
      </c>
      <c r="L9" s="34">
        <f t="shared" ref="L9:L36" si="3">G9/(G9+H9+I9)</f>
        <v>9.8039215686274508E-2</v>
      </c>
      <c r="M9" s="23">
        <v>46.803463830751184</v>
      </c>
      <c r="N9" s="35"/>
      <c r="O9" s="67"/>
      <c r="Q9" s="16">
        <f t="shared" si="0"/>
        <v>46.803463830751184</v>
      </c>
    </row>
    <row r="10" spans="1:17">
      <c r="A10" s="25">
        <f t="shared" si="1"/>
        <v>9</v>
      </c>
      <c r="B10" s="26">
        <v>5.0999999999999996</v>
      </c>
      <c r="C10" s="10" t="s">
        <v>32</v>
      </c>
      <c r="D10" s="11">
        <v>45184.638888888891</v>
      </c>
      <c r="E10" s="12">
        <v>699.56</v>
      </c>
      <c r="F10" s="12">
        <v>94.42</v>
      </c>
      <c r="G10" s="12">
        <v>0.4</v>
      </c>
      <c r="H10" s="12">
        <v>1.6</v>
      </c>
      <c r="I10" s="12">
        <v>0.04</v>
      </c>
      <c r="J10" s="27" t="s">
        <v>20</v>
      </c>
      <c r="K10" s="12" t="s">
        <v>33</v>
      </c>
      <c r="L10" s="32">
        <f t="shared" si="3"/>
        <v>0.19607843137254902</v>
      </c>
      <c r="M10" s="29">
        <v>93.606927661502368</v>
      </c>
      <c r="N10" s="33" t="s">
        <v>27</v>
      </c>
      <c r="O10" s="67"/>
      <c r="Q10" s="16">
        <f t="shared" si="0"/>
        <v>93.606927661502368</v>
      </c>
    </row>
    <row r="11" spans="1:17" ht="16.5" thickBot="1">
      <c r="A11" s="17">
        <f t="shared" si="1"/>
        <v>10</v>
      </c>
      <c r="B11" s="18">
        <v>5.2</v>
      </c>
      <c r="C11" s="19" t="s">
        <v>34</v>
      </c>
      <c r="D11" s="20">
        <v>45184.638888888891</v>
      </c>
      <c r="E11" s="21">
        <v>699.56</v>
      </c>
      <c r="F11" s="21">
        <v>94.42</v>
      </c>
      <c r="G11" s="21">
        <v>0.4</v>
      </c>
      <c r="H11" s="21">
        <v>1.6</v>
      </c>
      <c r="I11" s="21">
        <v>0.04</v>
      </c>
      <c r="J11" s="22" t="s">
        <v>20</v>
      </c>
      <c r="K11" s="21" t="s">
        <v>33</v>
      </c>
      <c r="L11" s="34">
        <f t="shared" si="3"/>
        <v>0.19607843137254902</v>
      </c>
      <c r="M11" s="23">
        <v>93.606927661502368</v>
      </c>
      <c r="N11" s="35"/>
      <c r="O11" s="67"/>
      <c r="Q11" s="16">
        <f t="shared" si="0"/>
        <v>93.606927661502368</v>
      </c>
    </row>
    <row r="12" spans="1:17">
      <c r="A12" s="25">
        <f t="shared" si="1"/>
        <v>11</v>
      </c>
      <c r="B12" s="26">
        <v>6.1</v>
      </c>
      <c r="C12" s="10" t="s">
        <v>35</v>
      </c>
      <c r="D12" s="11">
        <v>45187.666666666664</v>
      </c>
      <c r="E12" s="12">
        <v>772.18</v>
      </c>
      <c r="F12" s="12">
        <v>129.56</v>
      </c>
      <c r="G12" s="12">
        <v>0.6</v>
      </c>
      <c r="H12" s="12">
        <v>1.4</v>
      </c>
      <c r="I12" s="12">
        <v>0.04</v>
      </c>
      <c r="J12" s="27" t="s">
        <v>20</v>
      </c>
      <c r="K12" s="12" t="s">
        <v>36</v>
      </c>
      <c r="L12" s="32">
        <f t="shared" si="3"/>
        <v>0.29411764705882354</v>
      </c>
      <c r="M12" s="29">
        <v>140.41039149225358</v>
      </c>
      <c r="N12" s="33" t="s">
        <v>27</v>
      </c>
      <c r="O12" s="67"/>
      <c r="Q12" s="36">
        <f t="shared" si="0"/>
        <v>140.41039149225358</v>
      </c>
    </row>
    <row r="13" spans="1:17" ht="16.5" thickBot="1">
      <c r="A13" s="17">
        <f t="shared" si="1"/>
        <v>12</v>
      </c>
      <c r="B13" s="18">
        <v>6.2</v>
      </c>
      <c r="C13" s="19" t="s">
        <v>37</v>
      </c>
      <c r="D13" s="20">
        <v>45187.666666666664</v>
      </c>
      <c r="E13" s="21">
        <v>772.18</v>
      </c>
      <c r="F13" s="21">
        <v>129.56</v>
      </c>
      <c r="G13" s="21">
        <v>0.6</v>
      </c>
      <c r="H13" s="21">
        <v>1.4</v>
      </c>
      <c r="I13" s="21">
        <v>0.04</v>
      </c>
      <c r="J13" s="22" t="s">
        <v>20</v>
      </c>
      <c r="K13" s="21" t="s">
        <v>36</v>
      </c>
      <c r="L13" s="34">
        <f t="shared" si="3"/>
        <v>0.29411764705882354</v>
      </c>
      <c r="M13" s="23">
        <v>140.41039149225358</v>
      </c>
      <c r="N13" s="35"/>
      <c r="O13" s="67"/>
      <c r="Q13" s="36">
        <f t="shared" si="0"/>
        <v>140.41039149225358</v>
      </c>
    </row>
    <row r="14" spans="1:17">
      <c r="A14" s="25">
        <f t="shared" si="1"/>
        <v>13</v>
      </c>
      <c r="B14" s="26">
        <v>7.1</v>
      </c>
      <c r="C14" s="10" t="s">
        <v>38</v>
      </c>
      <c r="D14" s="11">
        <v>45190.694444444445</v>
      </c>
      <c r="E14" s="12">
        <v>844.87</v>
      </c>
      <c r="F14" s="12">
        <v>165</v>
      </c>
      <c r="G14" s="12">
        <v>0.8</v>
      </c>
      <c r="H14" s="12">
        <v>1.2</v>
      </c>
      <c r="I14" s="12">
        <v>0.04</v>
      </c>
      <c r="J14" s="27" t="s">
        <v>20</v>
      </c>
      <c r="K14" s="12" t="s">
        <v>39</v>
      </c>
      <c r="L14" s="32">
        <f t="shared" si="3"/>
        <v>0.39215686274509803</v>
      </c>
      <c r="M14" s="29">
        <v>187.21385532300474</v>
      </c>
      <c r="N14" s="33" t="s">
        <v>27</v>
      </c>
      <c r="O14" s="67"/>
      <c r="Q14" s="36">
        <f t="shared" si="0"/>
        <v>187.21385532300474</v>
      </c>
    </row>
    <row r="15" spans="1:17" ht="16.5" thickBot="1">
      <c r="A15" s="17">
        <f t="shared" si="1"/>
        <v>14</v>
      </c>
      <c r="B15" s="18">
        <v>7.2</v>
      </c>
      <c r="C15" s="19" t="s">
        <v>40</v>
      </c>
      <c r="D15" s="20">
        <v>45190.694444444445</v>
      </c>
      <c r="E15" s="21">
        <v>844.87</v>
      </c>
      <c r="F15" s="21">
        <v>165</v>
      </c>
      <c r="G15" s="21">
        <v>0.8</v>
      </c>
      <c r="H15" s="21">
        <v>1.2</v>
      </c>
      <c r="I15" s="21">
        <v>0.04</v>
      </c>
      <c r="J15" s="22" t="s">
        <v>20</v>
      </c>
      <c r="K15" s="21" t="s">
        <v>39</v>
      </c>
      <c r="L15" s="34">
        <f t="shared" si="3"/>
        <v>0.39215686274509803</v>
      </c>
      <c r="M15" s="23">
        <v>187.21385532300474</v>
      </c>
      <c r="N15" s="35"/>
      <c r="O15" s="67"/>
      <c r="Q15" s="36">
        <f t="shared" si="0"/>
        <v>187.21385532300474</v>
      </c>
    </row>
    <row r="16" spans="1:17">
      <c r="A16" s="25">
        <f t="shared" si="1"/>
        <v>15</v>
      </c>
      <c r="B16" s="26">
        <v>8.1</v>
      </c>
      <c r="C16" s="10" t="s">
        <v>41</v>
      </c>
      <c r="D16" s="11">
        <v>45194.576388888891</v>
      </c>
      <c r="E16" s="12">
        <v>938.04</v>
      </c>
      <c r="F16" s="12">
        <v>197.2</v>
      </c>
      <c r="G16" s="12">
        <v>1</v>
      </c>
      <c r="H16" s="12">
        <v>1</v>
      </c>
      <c r="I16" s="12">
        <v>0.04</v>
      </c>
      <c r="J16" s="27" t="s">
        <v>20</v>
      </c>
      <c r="K16" s="12" t="s">
        <v>42</v>
      </c>
      <c r="L16" s="32">
        <f t="shared" si="3"/>
        <v>0.49019607843137253</v>
      </c>
      <c r="M16" s="29">
        <v>234.01731915375595</v>
      </c>
      <c r="N16" s="33" t="s">
        <v>27</v>
      </c>
      <c r="O16" s="67"/>
      <c r="Q16" s="36">
        <f t="shared" si="0"/>
        <v>234.01731915375595</v>
      </c>
    </row>
    <row r="17" spans="1:17" ht="16.5" thickBot="1">
      <c r="A17" s="17">
        <f t="shared" si="1"/>
        <v>16</v>
      </c>
      <c r="B17" s="18">
        <v>8.1999999999999993</v>
      </c>
      <c r="C17" s="19" t="s">
        <v>43</v>
      </c>
      <c r="D17" s="20">
        <v>45194.576388888891</v>
      </c>
      <c r="E17" s="21">
        <v>938.04</v>
      </c>
      <c r="F17" s="21">
        <v>197.2</v>
      </c>
      <c r="G17" s="21">
        <v>1</v>
      </c>
      <c r="H17" s="21">
        <v>1</v>
      </c>
      <c r="I17" s="21">
        <v>0.04</v>
      </c>
      <c r="J17" s="22" t="s">
        <v>20</v>
      </c>
      <c r="K17" s="21" t="s">
        <v>42</v>
      </c>
      <c r="L17" s="34">
        <f t="shared" si="3"/>
        <v>0.49019607843137253</v>
      </c>
      <c r="M17" s="23">
        <v>234.01731915375595</v>
      </c>
      <c r="N17" s="35"/>
      <c r="O17" s="67"/>
      <c r="Q17" s="36">
        <f t="shared" si="0"/>
        <v>234.01731915375595</v>
      </c>
    </row>
    <row r="18" spans="1:17">
      <c r="A18" s="25">
        <f t="shared" si="1"/>
        <v>17</v>
      </c>
      <c r="B18" s="26">
        <v>9.1</v>
      </c>
      <c r="C18" s="10" t="s">
        <v>44</v>
      </c>
      <c r="D18" s="11">
        <v>45202.395833333336</v>
      </c>
      <c r="E18" s="12">
        <v>1125.8900000000001</v>
      </c>
      <c r="F18" s="12">
        <v>223.1</v>
      </c>
      <c r="G18" s="12">
        <v>1.2</v>
      </c>
      <c r="H18" s="12">
        <v>0.8</v>
      </c>
      <c r="I18" s="12">
        <v>0.04</v>
      </c>
      <c r="J18" s="27" t="s">
        <v>20</v>
      </c>
      <c r="K18" s="12" t="s">
        <v>45</v>
      </c>
      <c r="L18" s="32">
        <f t="shared" si="3"/>
        <v>0.58823529411764708</v>
      </c>
      <c r="M18" s="29">
        <v>280.82078298450716</v>
      </c>
      <c r="N18" s="33" t="s">
        <v>27</v>
      </c>
      <c r="O18" s="67"/>
      <c r="Q18" s="36">
        <f t="shared" si="0"/>
        <v>280.82078298450716</v>
      </c>
    </row>
    <row r="19" spans="1:17" ht="16.5" thickBot="1">
      <c r="A19" s="17">
        <f t="shared" si="1"/>
        <v>18</v>
      </c>
      <c r="B19" s="18">
        <v>9.1999999999999993</v>
      </c>
      <c r="C19" s="19" t="s">
        <v>46</v>
      </c>
      <c r="D19" s="20">
        <v>45202.395833333336</v>
      </c>
      <c r="E19" s="21">
        <v>1125.8900000000001</v>
      </c>
      <c r="F19" s="21">
        <v>223.1</v>
      </c>
      <c r="G19" s="21">
        <v>1.2</v>
      </c>
      <c r="H19" s="21">
        <v>0.8</v>
      </c>
      <c r="I19" s="21">
        <v>0.04</v>
      </c>
      <c r="J19" s="22" t="s">
        <v>20</v>
      </c>
      <c r="K19" s="21" t="s">
        <v>45</v>
      </c>
      <c r="L19" s="34">
        <f t="shared" si="3"/>
        <v>0.58823529411764708</v>
      </c>
      <c r="M19" s="23">
        <v>280.82078298450716</v>
      </c>
      <c r="N19" s="35"/>
      <c r="O19" s="67"/>
      <c r="Q19" s="36">
        <f t="shared" si="0"/>
        <v>280.82078298450716</v>
      </c>
    </row>
    <row r="20" spans="1:17">
      <c r="A20" s="25">
        <f t="shared" si="1"/>
        <v>19</v>
      </c>
      <c r="B20" s="26">
        <v>10.1</v>
      </c>
      <c r="C20" s="10" t="s">
        <v>47</v>
      </c>
      <c r="D20" s="11">
        <v>45207.631944444445</v>
      </c>
      <c r="E20" s="12">
        <v>1251.3800000000001</v>
      </c>
      <c r="F20" s="12">
        <v>244.4</v>
      </c>
      <c r="G20" s="12">
        <v>1.4</v>
      </c>
      <c r="H20" s="12">
        <v>0.6</v>
      </c>
      <c r="I20" s="12">
        <v>0.04</v>
      </c>
      <c r="J20" s="27" t="s">
        <v>20</v>
      </c>
      <c r="K20" s="12" t="s">
        <v>48</v>
      </c>
      <c r="L20" s="32">
        <f t="shared" si="3"/>
        <v>0.68627450980392146</v>
      </c>
      <c r="M20" s="29">
        <v>327.62424681525829</v>
      </c>
      <c r="N20" s="33" t="s">
        <v>27</v>
      </c>
      <c r="O20" s="67"/>
      <c r="Q20" s="36">
        <f t="shared" si="0"/>
        <v>327.62424681525829</v>
      </c>
    </row>
    <row r="21" spans="1:17" ht="16.5" thickBot="1">
      <c r="A21" s="17">
        <f t="shared" si="1"/>
        <v>20</v>
      </c>
      <c r="B21" s="18">
        <v>10.199999999999999</v>
      </c>
      <c r="C21" s="19" t="s">
        <v>49</v>
      </c>
      <c r="D21" s="20">
        <v>45207.631944444445</v>
      </c>
      <c r="E21" s="21">
        <v>1251.3800000000001</v>
      </c>
      <c r="F21" s="21">
        <v>244.4</v>
      </c>
      <c r="G21" s="21">
        <v>1.4</v>
      </c>
      <c r="H21" s="21">
        <v>0.6</v>
      </c>
      <c r="I21" s="21">
        <v>0.04</v>
      </c>
      <c r="J21" s="22" t="s">
        <v>20</v>
      </c>
      <c r="K21" s="21" t="s">
        <v>48</v>
      </c>
      <c r="L21" s="34">
        <f t="shared" si="3"/>
        <v>0.68627450980392146</v>
      </c>
      <c r="M21" s="23">
        <v>327.62424681525829</v>
      </c>
      <c r="N21" s="35"/>
      <c r="O21" s="67"/>
      <c r="Q21" s="36">
        <f t="shared" si="0"/>
        <v>327.62424681525829</v>
      </c>
    </row>
    <row r="22" spans="1:17">
      <c r="A22" s="25">
        <f t="shared" si="1"/>
        <v>21</v>
      </c>
      <c r="B22" s="26">
        <v>11.1</v>
      </c>
      <c r="C22" s="10" t="s">
        <v>50</v>
      </c>
      <c r="D22" s="11">
        <v>45210.503472222219</v>
      </c>
      <c r="E22" s="12">
        <v>1320.28</v>
      </c>
      <c r="F22" s="12">
        <v>265.14</v>
      </c>
      <c r="G22" s="12">
        <v>1.6</v>
      </c>
      <c r="H22" s="12">
        <v>0.4</v>
      </c>
      <c r="I22" s="12">
        <v>0.04</v>
      </c>
      <c r="J22" s="27" t="s">
        <v>20</v>
      </c>
      <c r="K22" s="12" t="s">
        <v>51</v>
      </c>
      <c r="L22" s="32">
        <f t="shared" si="3"/>
        <v>0.78431372549019607</v>
      </c>
      <c r="M22" s="29">
        <v>374.42771064600947</v>
      </c>
      <c r="N22" s="33" t="s">
        <v>27</v>
      </c>
      <c r="O22" s="67"/>
      <c r="Q22" s="36">
        <f t="shared" si="0"/>
        <v>374.42771064600947</v>
      </c>
    </row>
    <row r="23" spans="1:17" ht="16.5" thickBot="1">
      <c r="A23" s="17">
        <f t="shared" si="1"/>
        <v>22</v>
      </c>
      <c r="B23" s="18">
        <v>11.2</v>
      </c>
      <c r="C23" s="19" t="s">
        <v>52</v>
      </c>
      <c r="D23" s="20">
        <v>45210.503472222219</v>
      </c>
      <c r="E23" s="21">
        <v>1320.28</v>
      </c>
      <c r="F23" s="21">
        <v>265.14</v>
      </c>
      <c r="G23" s="21">
        <v>1.6</v>
      </c>
      <c r="H23" s="21">
        <v>0.4</v>
      </c>
      <c r="I23" s="21">
        <v>0.04</v>
      </c>
      <c r="J23" s="22" t="s">
        <v>20</v>
      </c>
      <c r="K23" s="21" t="s">
        <v>51</v>
      </c>
      <c r="L23" s="34">
        <f t="shared" si="3"/>
        <v>0.78431372549019607</v>
      </c>
      <c r="M23" s="23">
        <v>374.42771064600947</v>
      </c>
      <c r="N23" s="35"/>
      <c r="O23" s="67"/>
      <c r="Q23" s="36">
        <f t="shared" si="0"/>
        <v>374.42771064600947</v>
      </c>
    </row>
    <row r="24" spans="1:17" ht="16.5" thickBot="1"/>
    <row r="25" spans="1:17" ht="16.5" thickBot="1">
      <c r="A25" s="25">
        <f>1+A23</f>
        <v>23</v>
      </c>
      <c r="B25" s="26">
        <v>12.1</v>
      </c>
      <c r="C25" s="10" t="s">
        <v>53</v>
      </c>
      <c r="D25" s="11">
        <v>45223.461805555555</v>
      </c>
      <c r="E25" s="12">
        <v>1631.3</v>
      </c>
      <c r="F25" s="12">
        <v>4.6900000000000004</v>
      </c>
      <c r="G25" s="12">
        <v>0</v>
      </c>
      <c r="H25" s="12">
        <v>2</v>
      </c>
      <c r="I25" s="12">
        <v>0.04</v>
      </c>
      <c r="J25" s="27" t="s">
        <v>20</v>
      </c>
      <c r="K25" s="12" t="s">
        <v>54</v>
      </c>
      <c r="L25" s="32">
        <f t="shared" si="3"/>
        <v>0</v>
      </c>
      <c r="M25" s="23">
        <v>0</v>
      </c>
      <c r="N25" s="38" t="s">
        <v>55</v>
      </c>
      <c r="O25" s="68" t="s">
        <v>56</v>
      </c>
      <c r="Q25" s="36">
        <f t="shared" si="0"/>
        <v>0</v>
      </c>
    </row>
    <row r="26" spans="1:17" ht="16.5" thickBot="1">
      <c r="A26" s="17">
        <f t="shared" si="1"/>
        <v>24</v>
      </c>
      <c r="B26" s="18">
        <v>12.2</v>
      </c>
      <c r="C26" s="19" t="s">
        <v>57</v>
      </c>
      <c r="D26" s="20">
        <v>45223.461805555555</v>
      </c>
      <c r="E26" s="21">
        <v>1631.3</v>
      </c>
      <c r="F26" s="21">
        <v>4.6900000000000004</v>
      </c>
      <c r="G26" s="21">
        <v>0</v>
      </c>
      <c r="H26" s="21">
        <v>2</v>
      </c>
      <c r="I26" s="21">
        <v>0.04</v>
      </c>
      <c r="J26" s="22" t="s">
        <v>20</v>
      </c>
      <c r="K26" s="21" t="s">
        <v>54</v>
      </c>
      <c r="L26" s="34">
        <f t="shared" si="3"/>
        <v>0</v>
      </c>
      <c r="M26" s="23">
        <v>0</v>
      </c>
      <c r="N26" s="39"/>
      <c r="O26" s="68"/>
      <c r="Q26" s="36">
        <f t="shared" si="0"/>
        <v>0</v>
      </c>
    </row>
    <row r="27" spans="1:17" ht="16.5" thickBot="1">
      <c r="A27" s="25">
        <f t="shared" si="1"/>
        <v>25</v>
      </c>
      <c r="B27" s="26">
        <v>13.1</v>
      </c>
      <c r="C27" s="10" t="s">
        <v>58</v>
      </c>
      <c r="D27" s="11">
        <v>45239.569444444445</v>
      </c>
      <c r="E27" s="12">
        <v>2017.81</v>
      </c>
      <c r="F27" s="12">
        <v>284.45999999999998</v>
      </c>
      <c r="G27" s="12">
        <v>1.6</v>
      </c>
      <c r="H27" s="12">
        <v>0.4</v>
      </c>
      <c r="I27" s="12">
        <v>0.04</v>
      </c>
      <c r="J27" s="27" t="s">
        <v>20</v>
      </c>
      <c r="K27" s="12" t="s">
        <v>59</v>
      </c>
      <c r="L27" s="32">
        <f t="shared" si="3"/>
        <v>0.78431372549019607</v>
      </c>
      <c r="M27" s="23">
        <v>374.42771064600947</v>
      </c>
      <c r="N27" s="40" t="s">
        <v>60</v>
      </c>
      <c r="O27" s="68"/>
      <c r="Q27" s="36">
        <f t="shared" si="0"/>
        <v>374.42771064600947</v>
      </c>
    </row>
    <row r="28" spans="1:17" ht="16.5" thickBot="1">
      <c r="A28" s="17">
        <f t="shared" si="1"/>
        <v>26</v>
      </c>
      <c r="B28" s="18">
        <v>13.2</v>
      </c>
      <c r="C28" s="19" t="s">
        <v>61</v>
      </c>
      <c r="D28" s="20">
        <v>45239.569444444445</v>
      </c>
      <c r="E28" s="21">
        <v>2017.81</v>
      </c>
      <c r="F28" s="21">
        <v>284.45999999999998</v>
      </c>
      <c r="G28" s="21">
        <v>1.6</v>
      </c>
      <c r="H28" s="21">
        <v>0.4</v>
      </c>
      <c r="I28" s="21">
        <v>0.04</v>
      </c>
      <c r="J28" s="22" t="s">
        <v>20</v>
      </c>
      <c r="K28" s="21" t="s">
        <v>59</v>
      </c>
      <c r="L28" s="34">
        <f t="shared" si="3"/>
        <v>0.78431372549019607</v>
      </c>
      <c r="M28" s="23">
        <v>374.42771064600947</v>
      </c>
      <c r="N28" s="41"/>
      <c r="O28" s="68"/>
      <c r="Q28" s="36">
        <f t="shared" si="0"/>
        <v>374.42771064600947</v>
      </c>
    </row>
    <row r="29" spans="1:17" ht="16.5" thickBot="1">
      <c r="A29" s="25">
        <f t="shared" si="1"/>
        <v>27</v>
      </c>
      <c r="B29" s="26">
        <v>14.1</v>
      </c>
      <c r="C29" s="10" t="s">
        <v>62</v>
      </c>
      <c r="D29" s="11">
        <v>45242.611111111109</v>
      </c>
      <c r="E29" s="12">
        <v>2090.6480000000001</v>
      </c>
      <c r="F29" s="12"/>
      <c r="G29" s="12">
        <v>1.4</v>
      </c>
      <c r="H29" s="12">
        <v>0.6</v>
      </c>
      <c r="I29" s="12">
        <v>0.04</v>
      </c>
      <c r="J29" s="27" t="s">
        <v>20</v>
      </c>
      <c r="K29" s="12" t="s">
        <v>63</v>
      </c>
      <c r="L29" s="32">
        <f t="shared" si="3"/>
        <v>0.68627450980392146</v>
      </c>
      <c r="M29" s="23">
        <v>327.62424681525829</v>
      </c>
      <c r="N29" s="40" t="s">
        <v>60</v>
      </c>
      <c r="O29" s="68"/>
      <c r="Q29" s="36">
        <f t="shared" si="0"/>
        <v>327.62424681525829</v>
      </c>
    </row>
    <row r="30" spans="1:17" ht="16.5" thickBot="1">
      <c r="A30" s="17">
        <f t="shared" si="1"/>
        <v>28</v>
      </c>
      <c r="B30" s="18">
        <v>14.2</v>
      </c>
      <c r="C30" s="19" t="s">
        <v>64</v>
      </c>
      <c r="D30" s="20">
        <v>45242.611111111109</v>
      </c>
      <c r="E30" s="21">
        <v>2090.6480000000001</v>
      </c>
      <c r="F30" s="21"/>
      <c r="G30" s="21">
        <v>1.4</v>
      </c>
      <c r="H30" s="21">
        <v>0.6</v>
      </c>
      <c r="I30" s="21">
        <v>0.04</v>
      </c>
      <c r="J30" s="22" t="s">
        <v>20</v>
      </c>
      <c r="K30" s="21" t="s">
        <v>63</v>
      </c>
      <c r="L30" s="34">
        <f t="shared" si="3"/>
        <v>0.68627450980392146</v>
      </c>
      <c r="M30" s="23">
        <v>327.62424681525829</v>
      </c>
      <c r="N30" s="41"/>
      <c r="O30" s="68"/>
      <c r="Q30" s="36">
        <f t="shared" si="0"/>
        <v>327.62424681525829</v>
      </c>
    </row>
    <row r="31" spans="1:17" ht="16.5" thickBot="1">
      <c r="A31" s="25">
        <f t="shared" si="1"/>
        <v>29</v>
      </c>
      <c r="B31" s="26">
        <v>15.1</v>
      </c>
      <c r="C31" s="10" t="s">
        <v>65</v>
      </c>
      <c r="D31" s="11">
        <v>45247.720138888886</v>
      </c>
      <c r="E31" s="12">
        <v>2213.5</v>
      </c>
      <c r="F31" s="12">
        <v>218.9</v>
      </c>
      <c r="G31" s="12">
        <v>1.2</v>
      </c>
      <c r="H31" s="12">
        <v>0.8</v>
      </c>
      <c r="I31" s="12">
        <v>0.04</v>
      </c>
      <c r="J31" s="27" t="s">
        <v>20</v>
      </c>
      <c r="K31" s="12" t="s">
        <v>66</v>
      </c>
      <c r="L31" s="32">
        <f t="shared" si="3"/>
        <v>0.58823529411764708</v>
      </c>
      <c r="M31" s="23">
        <v>280.82078298450716</v>
      </c>
      <c r="N31" s="40" t="s">
        <v>60</v>
      </c>
      <c r="O31" s="68"/>
      <c r="Q31" s="36">
        <f t="shared" si="0"/>
        <v>280.82078298450716</v>
      </c>
    </row>
    <row r="32" spans="1:17" ht="16.5" thickBot="1">
      <c r="A32" s="17">
        <f t="shared" si="1"/>
        <v>30</v>
      </c>
      <c r="B32" s="18">
        <v>15.2</v>
      </c>
      <c r="C32" s="19" t="s">
        <v>67</v>
      </c>
      <c r="D32" s="20">
        <v>45247.720138888886</v>
      </c>
      <c r="E32" s="21">
        <v>2213.5</v>
      </c>
      <c r="F32" s="21">
        <v>218.9</v>
      </c>
      <c r="G32" s="21">
        <v>1.2</v>
      </c>
      <c r="H32" s="21">
        <v>0.8</v>
      </c>
      <c r="I32" s="21">
        <v>0.04</v>
      </c>
      <c r="J32" s="22" t="s">
        <v>20</v>
      </c>
      <c r="K32" s="21" t="s">
        <v>66</v>
      </c>
      <c r="L32" s="34">
        <f t="shared" si="3"/>
        <v>0.58823529411764708</v>
      </c>
      <c r="M32" s="23">
        <v>280.82078298450716</v>
      </c>
      <c r="N32" s="41"/>
      <c r="O32" s="68"/>
      <c r="Q32" s="36">
        <f t="shared" si="0"/>
        <v>280.82078298450716</v>
      </c>
    </row>
    <row r="33" spans="1:17" ht="16.5" thickBot="1">
      <c r="A33" s="25">
        <f t="shared" si="1"/>
        <v>31</v>
      </c>
      <c r="B33" s="26">
        <v>16.100000000000001</v>
      </c>
      <c r="C33" s="10" t="s">
        <v>68</v>
      </c>
      <c r="D33" s="11">
        <v>45251.606249999997</v>
      </c>
      <c r="E33" s="12">
        <v>2306.77</v>
      </c>
      <c r="F33" s="12">
        <v>187.88</v>
      </c>
      <c r="G33" s="12">
        <v>1</v>
      </c>
      <c r="H33" s="12">
        <v>1</v>
      </c>
      <c r="I33" s="12">
        <v>0.04</v>
      </c>
      <c r="J33" s="27" t="s">
        <v>20</v>
      </c>
      <c r="K33" s="12" t="s">
        <v>69</v>
      </c>
      <c r="L33" s="32">
        <f t="shared" si="3"/>
        <v>0.49019607843137253</v>
      </c>
      <c r="M33" s="23">
        <v>234.01731915375595</v>
      </c>
      <c r="N33" s="40" t="s">
        <v>60</v>
      </c>
      <c r="O33" s="68"/>
      <c r="Q33" s="36">
        <f t="shared" si="0"/>
        <v>234.01731915375595</v>
      </c>
    </row>
    <row r="34" spans="1:17" ht="16.5" thickBot="1">
      <c r="A34" s="17">
        <f t="shared" si="1"/>
        <v>32</v>
      </c>
      <c r="B34" s="18">
        <v>16.2</v>
      </c>
      <c r="C34" s="19" t="s">
        <v>70</v>
      </c>
      <c r="D34" s="20">
        <v>45251.606249999997</v>
      </c>
      <c r="E34" s="21">
        <v>2306.77</v>
      </c>
      <c r="F34" s="21">
        <v>187.88</v>
      </c>
      <c r="G34" s="21">
        <v>1</v>
      </c>
      <c r="H34" s="21">
        <v>1</v>
      </c>
      <c r="I34" s="21">
        <v>0.04</v>
      </c>
      <c r="J34" s="22" t="s">
        <v>20</v>
      </c>
      <c r="K34" s="21" t="s">
        <v>69</v>
      </c>
      <c r="L34" s="34">
        <f t="shared" si="3"/>
        <v>0.49019607843137253</v>
      </c>
      <c r="M34" s="23">
        <v>234.01731915375595</v>
      </c>
      <c r="N34" s="41"/>
      <c r="O34" s="68"/>
      <c r="Q34" s="36">
        <f t="shared" si="0"/>
        <v>234.01731915375595</v>
      </c>
    </row>
    <row r="35" spans="1:17" ht="16.5" thickBot="1">
      <c r="A35" s="25">
        <f t="shared" si="1"/>
        <v>33</v>
      </c>
      <c r="B35" s="26" t="s">
        <v>71</v>
      </c>
      <c r="C35" s="10" t="s">
        <v>72</v>
      </c>
      <c r="D35" s="11">
        <v>45256.614583333336</v>
      </c>
      <c r="E35" s="12">
        <v>2426.9749999999999</v>
      </c>
      <c r="F35" s="12">
        <v>161.93</v>
      </c>
      <c r="G35" s="12">
        <v>0.8</v>
      </c>
      <c r="H35" s="12">
        <v>1.2</v>
      </c>
      <c r="I35" s="12">
        <v>0.04</v>
      </c>
      <c r="J35" s="27" t="s">
        <v>20</v>
      </c>
      <c r="K35" s="12" t="s">
        <v>73</v>
      </c>
      <c r="L35" s="32">
        <f t="shared" si="3"/>
        <v>0.39215686274509803</v>
      </c>
      <c r="M35" s="23">
        <v>187.21385532300474</v>
      </c>
      <c r="N35" s="40" t="s">
        <v>60</v>
      </c>
      <c r="O35" s="68"/>
      <c r="Q35" s="36">
        <f t="shared" si="0"/>
        <v>187.21385532300474</v>
      </c>
    </row>
    <row r="36" spans="1:17" ht="19.5" thickBot="1">
      <c r="A36" s="17">
        <f t="shared" si="1"/>
        <v>34</v>
      </c>
      <c r="B36" s="18" t="s">
        <v>74</v>
      </c>
      <c r="C36" s="19" t="s">
        <v>75</v>
      </c>
      <c r="D36" s="20">
        <v>45256.614583333336</v>
      </c>
      <c r="E36" s="21">
        <v>2426.9749999999999</v>
      </c>
      <c r="F36" s="21">
        <v>161.93</v>
      </c>
      <c r="G36" s="21">
        <v>0.8</v>
      </c>
      <c r="H36" s="21">
        <v>1.2</v>
      </c>
      <c r="I36" s="21">
        <v>0.04</v>
      </c>
      <c r="J36" s="22" t="s">
        <v>20</v>
      </c>
      <c r="K36" s="21" t="s">
        <v>73</v>
      </c>
      <c r="L36" s="34">
        <f t="shared" si="3"/>
        <v>0.39215686274509803</v>
      </c>
      <c r="M36" s="23">
        <v>187.21385532300474</v>
      </c>
      <c r="N36" s="42" t="s">
        <v>76</v>
      </c>
      <c r="O36" s="68"/>
      <c r="Q36" s="36">
        <f t="shared" si="0"/>
        <v>187.21385532300474</v>
      </c>
    </row>
    <row r="37" spans="1:17" ht="16.5" thickBot="1">
      <c r="A37" t="s">
        <v>77</v>
      </c>
    </row>
    <row r="38" spans="1:17">
      <c r="A38" s="43">
        <f>1+A36</f>
        <v>35</v>
      </c>
      <c r="B38" s="26" t="s">
        <v>78</v>
      </c>
      <c r="C38" s="44" t="s">
        <v>79</v>
      </c>
      <c r="D38" s="45">
        <v>45274.746527777781</v>
      </c>
      <c r="E38" s="28">
        <v>2862</v>
      </c>
      <c r="F38" s="28">
        <v>330.55</v>
      </c>
      <c r="G38" s="28">
        <v>1.9</v>
      </c>
      <c r="H38" s="28">
        <v>0.1</v>
      </c>
      <c r="I38" s="28">
        <v>0.04</v>
      </c>
      <c r="J38" s="27" t="s">
        <v>20</v>
      </c>
      <c r="K38" s="28" t="s">
        <v>80</v>
      </c>
      <c r="L38" s="46">
        <f t="shared" ref="L38:L82" si="4">G38/(G38+H38+I38)</f>
        <v>0.93137254901960775</v>
      </c>
      <c r="M38" s="47">
        <v>444.63290639213619</v>
      </c>
      <c r="N38" s="48" t="s">
        <v>81</v>
      </c>
      <c r="O38" s="69" t="s">
        <v>82</v>
      </c>
      <c r="Q38" s="36">
        <f t="shared" si="0"/>
        <v>444.63290639213619</v>
      </c>
    </row>
    <row r="39" spans="1:17" ht="16.5" thickBot="1">
      <c r="A39" s="49">
        <f t="shared" si="1"/>
        <v>36</v>
      </c>
      <c r="B39" s="18" t="s">
        <v>83</v>
      </c>
      <c r="C39" s="19" t="s">
        <v>84</v>
      </c>
      <c r="D39" s="20">
        <v>45274.746527777781</v>
      </c>
      <c r="E39" s="21">
        <v>2862</v>
      </c>
      <c r="F39" s="21">
        <v>330.55</v>
      </c>
      <c r="G39" s="21">
        <v>1.9</v>
      </c>
      <c r="H39" s="21">
        <v>0.1</v>
      </c>
      <c r="I39" s="21">
        <v>0.04</v>
      </c>
      <c r="J39" s="22" t="s">
        <v>20</v>
      </c>
      <c r="K39" s="21" t="s">
        <v>80</v>
      </c>
      <c r="L39" s="50">
        <f t="shared" si="4"/>
        <v>0.93137254901960775</v>
      </c>
      <c r="M39" s="51">
        <v>444.63290639213619</v>
      </c>
      <c r="N39" s="52"/>
      <c r="O39" s="69"/>
      <c r="Q39" s="36">
        <f t="shared" si="0"/>
        <v>444.63290639213619</v>
      </c>
    </row>
    <row r="40" spans="1:17">
      <c r="A40" s="43">
        <f t="shared" si="1"/>
        <v>37</v>
      </c>
      <c r="B40" s="26" t="s">
        <v>85</v>
      </c>
      <c r="C40" s="10" t="s">
        <v>79</v>
      </c>
      <c r="D40" s="11">
        <v>45274.746527777781</v>
      </c>
      <c r="E40" s="12">
        <v>2862</v>
      </c>
      <c r="F40" s="12">
        <v>330.55</v>
      </c>
      <c r="G40" s="12">
        <v>1.9</v>
      </c>
      <c r="H40" s="12">
        <v>0.1</v>
      </c>
      <c r="I40" s="12">
        <v>0.04</v>
      </c>
      <c r="J40" s="27" t="s">
        <v>20</v>
      </c>
      <c r="K40" s="12" t="s">
        <v>80</v>
      </c>
      <c r="L40" s="46">
        <f t="shared" si="4"/>
        <v>0.93137254901960775</v>
      </c>
      <c r="M40" s="47">
        <v>444.63290639213619</v>
      </c>
      <c r="N40" s="53" t="s">
        <v>86</v>
      </c>
      <c r="O40" s="69"/>
      <c r="Q40" s="36">
        <f t="shared" si="0"/>
        <v>444.63290639213619</v>
      </c>
    </row>
    <row r="41" spans="1:17" ht="16.5" thickBot="1">
      <c r="A41" s="49">
        <f t="shared" si="1"/>
        <v>38</v>
      </c>
      <c r="B41" s="18" t="s">
        <v>87</v>
      </c>
      <c r="C41" s="19" t="s">
        <v>84</v>
      </c>
      <c r="D41" s="20">
        <v>45274.746527777781</v>
      </c>
      <c r="E41" s="21">
        <v>2862</v>
      </c>
      <c r="F41" s="21">
        <v>330.55</v>
      </c>
      <c r="G41" s="21">
        <v>1.9</v>
      </c>
      <c r="H41" s="21">
        <v>0.1</v>
      </c>
      <c r="I41" s="21">
        <v>0.04</v>
      </c>
      <c r="J41" s="22" t="s">
        <v>20</v>
      </c>
      <c r="K41" s="21" t="s">
        <v>80</v>
      </c>
      <c r="L41" s="50">
        <f t="shared" si="4"/>
        <v>0.93137254901960775</v>
      </c>
      <c r="M41" s="51">
        <v>444.63290639213619</v>
      </c>
      <c r="N41" s="52" t="s">
        <v>88</v>
      </c>
      <c r="O41" s="69"/>
      <c r="Q41" s="36">
        <f t="shared" si="0"/>
        <v>444.63290639213619</v>
      </c>
    </row>
    <row r="42" spans="1:17">
      <c r="A42" s="43">
        <f t="shared" si="1"/>
        <v>39</v>
      </c>
      <c r="B42" s="26" t="s">
        <v>89</v>
      </c>
      <c r="C42" s="10" t="s">
        <v>79</v>
      </c>
      <c r="D42" s="11">
        <v>45274.746527777781</v>
      </c>
      <c r="E42" s="12">
        <v>2862</v>
      </c>
      <c r="F42" s="12">
        <v>330.55</v>
      </c>
      <c r="G42" s="12">
        <v>1.9</v>
      </c>
      <c r="H42" s="12">
        <v>0.1</v>
      </c>
      <c r="I42" s="12">
        <v>0.04</v>
      </c>
      <c r="J42" s="27" t="s">
        <v>20</v>
      </c>
      <c r="K42" s="12" t="s">
        <v>80</v>
      </c>
      <c r="L42" s="46">
        <f t="shared" si="4"/>
        <v>0.93137254901960775</v>
      </c>
      <c r="M42" s="47">
        <v>444.63290639213619</v>
      </c>
      <c r="N42" s="53" t="s">
        <v>90</v>
      </c>
      <c r="O42" s="69"/>
      <c r="Q42" s="36">
        <f t="shared" si="0"/>
        <v>444.63290639213619</v>
      </c>
    </row>
    <row r="43" spans="1:17" ht="16.5" thickBot="1">
      <c r="A43" s="49">
        <f t="shared" si="1"/>
        <v>40</v>
      </c>
      <c r="B43" s="18" t="s">
        <v>91</v>
      </c>
      <c r="C43" s="19" t="s">
        <v>84</v>
      </c>
      <c r="D43" s="20">
        <v>45274.746527777781</v>
      </c>
      <c r="E43" s="21">
        <v>2862</v>
      </c>
      <c r="F43" s="21">
        <v>330.55</v>
      </c>
      <c r="G43" s="21">
        <v>1.9</v>
      </c>
      <c r="H43" s="21">
        <v>0.1</v>
      </c>
      <c r="I43" s="21">
        <v>0.04</v>
      </c>
      <c r="J43" s="22" t="s">
        <v>20</v>
      </c>
      <c r="K43" s="21" t="s">
        <v>80</v>
      </c>
      <c r="L43" s="50">
        <f t="shared" si="4"/>
        <v>0.93137254901960775</v>
      </c>
      <c r="M43" s="51">
        <v>444.63290639213619</v>
      </c>
      <c r="N43" s="52" t="s">
        <v>92</v>
      </c>
      <c r="O43" s="69"/>
      <c r="Q43" s="36">
        <f t="shared" si="0"/>
        <v>444.63290639213619</v>
      </c>
    </row>
    <row r="44" spans="1:17" ht="15.95" customHeight="1">
      <c r="A44" s="43">
        <f>1+A43</f>
        <v>41</v>
      </c>
      <c r="B44" s="26" t="s">
        <v>93</v>
      </c>
      <c r="C44" s="10" t="s">
        <v>94</v>
      </c>
      <c r="D44" s="11">
        <v>45282.604166666664</v>
      </c>
      <c r="E44" s="12">
        <v>3050.7</v>
      </c>
      <c r="F44" s="12">
        <v>4.91</v>
      </c>
      <c r="G44" s="12">
        <v>0</v>
      </c>
      <c r="H44" s="12">
        <v>2</v>
      </c>
      <c r="I44" s="12">
        <v>0.04</v>
      </c>
      <c r="J44" s="27" t="s">
        <v>20</v>
      </c>
      <c r="K44" s="12" t="s">
        <v>95</v>
      </c>
      <c r="L44" s="46">
        <f t="shared" si="4"/>
        <v>0</v>
      </c>
      <c r="M44" s="47">
        <v>0</v>
      </c>
      <c r="N44" s="54" t="s">
        <v>96</v>
      </c>
      <c r="O44" s="69"/>
      <c r="Q44" s="36">
        <f t="shared" si="0"/>
        <v>0</v>
      </c>
    </row>
    <row r="45" spans="1:17" ht="16.5" thickBot="1">
      <c r="A45" s="49">
        <f t="shared" si="1"/>
        <v>42</v>
      </c>
      <c r="B45" s="18" t="s">
        <v>97</v>
      </c>
      <c r="C45" s="19" t="s">
        <v>98</v>
      </c>
      <c r="D45" s="20">
        <v>45282.604166666664</v>
      </c>
      <c r="E45" s="21">
        <v>3050.7</v>
      </c>
      <c r="F45" s="21">
        <v>4.91</v>
      </c>
      <c r="G45" s="21">
        <v>0</v>
      </c>
      <c r="H45" s="21">
        <v>2</v>
      </c>
      <c r="I45" s="21">
        <v>0.04</v>
      </c>
      <c r="J45" s="22" t="s">
        <v>20</v>
      </c>
      <c r="K45" s="21" t="s">
        <v>95</v>
      </c>
      <c r="L45" s="50">
        <f t="shared" si="4"/>
        <v>0</v>
      </c>
      <c r="M45" s="51">
        <v>0</v>
      </c>
      <c r="N45" s="55"/>
      <c r="O45" s="69"/>
      <c r="Q45" s="36">
        <f t="shared" si="0"/>
        <v>0</v>
      </c>
    </row>
    <row r="46" spans="1:17" ht="15.95" customHeight="1">
      <c r="A46" s="43">
        <f t="shared" si="1"/>
        <v>43</v>
      </c>
      <c r="B46" s="26" t="s">
        <v>99</v>
      </c>
      <c r="C46" s="10" t="s">
        <v>100</v>
      </c>
      <c r="D46" s="11">
        <v>45290.606944444444</v>
      </c>
      <c r="E46" s="12">
        <v>3242.78</v>
      </c>
      <c r="F46" s="12">
        <v>411.47</v>
      </c>
      <c r="G46" s="12">
        <v>2</v>
      </c>
      <c r="H46" s="12">
        <v>0</v>
      </c>
      <c r="I46" s="12">
        <v>0.04</v>
      </c>
      <c r="J46" s="27" t="s">
        <v>20</v>
      </c>
      <c r="K46" s="12" t="s">
        <v>101</v>
      </c>
      <c r="L46" s="46">
        <f t="shared" si="4"/>
        <v>0.98039215686274506</v>
      </c>
      <c r="M46" s="47">
        <v>468.0346383075119</v>
      </c>
      <c r="N46" s="56" t="s">
        <v>102</v>
      </c>
      <c r="O46" s="70" t="s">
        <v>103</v>
      </c>
      <c r="Q46" s="36">
        <f t="shared" si="0"/>
        <v>468.0346383075119</v>
      </c>
    </row>
    <row r="47" spans="1:17" ht="16.5" thickBot="1">
      <c r="A47" s="49">
        <f t="shared" si="1"/>
        <v>44</v>
      </c>
      <c r="B47" s="18" t="s">
        <v>104</v>
      </c>
      <c r="C47" s="19" t="s">
        <v>105</v>
      </c>
      <c r="D47" s="20">
        <v>45290.606944444444</v>
      </c>
      <c r="E47" s="21">
        <v>3242.78</v>
      </c>
      <c r="F47" s="21">
        <v>411.47</v>
      </c>
      <c r="G47" s="21">
        <v>2</v>
      </c>
      <c r="H47" s="21">
        <v>0</v>
      </c>
      <c r="I47" s="21">
        <v>0.04</v>
      </c>
      <c r="J47" s="22" t="s">
        <v>20</v>
      </c>
      <c r="K47" s="21" t="s">
        <v>101</v>
      </c>
      <c r="L47" s="50">
        <f t="shared" si="4"/>
        <v>0.98039215686274506</v>
      </c>
      <c r="M47" s="51">
        <v>468.0346383075119</v>
      </c>
      <c r="N47" s="57"/>
      <c r="O47" s="70"/>
      <c r="Q47" s="36">
        <f t="shared" si="0"/>
        <v>468.0346383075119</v>
      </c>
    </row>
    <row r="48" spans="1:17">
      <c r="A48" s="43">
        <f t="shared" si="1"/>
        <v>45</v>
      </c>
      <c r="B48" s="26" t="s">
        <v>106</v>
      </c>
      <c r="C48" s="10" t="s">
        <v>107</v>
      </c>
      <c r="D48" s="11">
        <v>45291.638888888891</v>
      </c>
      <c r="E48" s="12">
        <v>3267.5</v>
      </c>
      <c r="F48" s="12">
        <v>415.82</v>
      </c>
      <c r="G48" s="12">
        <v>2</v>
      </c>
      <c r="H48" s="12">
        <v>0</v>
      </c>
      <c r="I48" s="12">
        <v>4.0000000000000001E-3</v>
      </c>
      <c r="J48" s="27" t="s">
        <v>20</v>
      </c>
      <c r="K48" s="12" t="s">
        <v>108</v>
      </c>
      <c r="L48" s="46">
        <f t="shared" si="4"/>
        <v>0.99800399201596801</v>
      </c>
      <c r="M48" s="47">
        <v>476.44244618129943</v>
      </c>
      <c r="N48" s="58" t="s">
        <v>102</v>
      </c>
      <c r="O48" s="70"/>
      <c r="Q48" s="36">
        <f t="shared" si="0"/>
        <v>476.44244618129943</v>
      </c>
    </row>
    <row r="49" spans="1:17" ht="16.5" thickBot="1">
      <c r="A49" s="49">
        <f t="shared" si="1"/>
        <v>46</v>
      </c>
      <c r="B49" s="18" t="s">
        <v>109</v>
      </c>
      <c r="C49" s="19" t="s">
        <v>110</v>
      </c>
      <c r="D49" s="20">
        <v>45291.638888888891</v>
      </c>
      <c r="E49" s="21">
        <v>3267.5</v>
      </c>
      <c r="F49" s="21">
        <v>415.82</v>
      </c>
      <c r="G49" s="21">
        <v>2</v>
      </c>
      <c r="H49" s="21">
        <v>0</v>
      </c>
      <c r="I49" s="21">
        <v>4.0000000000000001E-3</v>
      </c>
      <c r="J49" s="22" t="s">
        <v>20</v>
      </c>
      <c r="K49" s="21" t="s">
        <v>108</v>
      </c>
      <c r="L49" s="50">
        <f t="shared" si="4"/>
        <v>0.99800399201596801</v>
      </c>
      <c r="M49" s="51">
        <v>476.44244618129943</v>
      </c>
      <c r="N49" s="59"/>
      <c r="O49" s="70"/>
      <c r="Q49" s="36">
        <f t="shared" si="0"/>
        <v>476.44244618129943</v>
      </c>
    </row>
    <row r="50" spans="1:17">
      <c r="A50" s="43">
        <f t="shared" si="1"/>
        <v>47</v>
      </c>
      <c r="B50" s="26" t="s">
        <v>111</v>
      </c>
      <c r="C50" s="10" t="s">
        <v>112</v>
      </c>
      <c r="D50" s="11">
        <v>45274.746527777781</v>
      </c>
      <c r="E50" s="12">
        <v>2426.9749999999999</v>
      </c>
      <c r="F50" s="12">
        <v>161.93</v>
      </c>
      <c r="G50" s="12">
        <v>0</v>
      </c>
      <c r="H50" s="12">
        <v>2</v>
      </c>
      <c r="I50" s="12">
        <v>0.04</v>
      </c>
      <c r="J50" s="27" t="s">
        <v>20</v>
      </c>
      <c r="K50" s="12" t="s">
        <v>113</v>
      </c>
      <c r="L50" s="46">
        <f t="shared" si="4"/>
        <v>0</v>
      </c>
      <c r="M50" s="47">
        <v>0</v>
      </c>
      <c r="N50" s="60" t="s">
        <v>114</v>
      </c>
      <c r="O50" s="70"/>
      <c r="Q50" s="36">
        <f t="shared" si="0"/>
        <v>0</v>
      </c>
    </row>
    <row r="51" spans="1:17" ht="16.5" thickBot="1">
      <c r="A51" s="49">
        <f t="shared" si="1"/>
        <v>48</v>
      </c>
      <c r="B51" s="18" t="s">
        <v>115</v>
      </c>
      <c r="C51" s="19" t="s">
        <v>116</v>
      </c>
      <c r="D51" s="20">
        <v>45274.746527777781</v>
      </c>
      <c r="E51" s="21">
        <v>2426.9749999999999</v>
      </c>
      <c r="F51" s="21">
        <v>161.93</v>
      </c>
      <c r="G51" s="21">
        <v>0</v>
      </c>
      <c r="H51" s="21">
        <v>2</v>
      </c>
      <c r="I51" s="21">
        <v>0.04</v>
      </c>
      <c r="J51" s="22" t="s">
        <v>20</v>
      </c>
      <c r="K51" s="21" t="s">
        <v>113</v>
      </c>
      <c r="L51" s="50">
        <f t="shared" si="4"/>
        <v>0</v>
      </c>
      <c r="M51" s="51">
        <v>0</v>
      </c>
      <c r="N51" s="61"/>
      <c r="O51" s="70"/>
      <c r="Q51" s="36">
        <f t="shared" si="0"/>
        <v>0</v>
      </c>
    </row>
    <row r="56" spans="1:17" ht="16.5" thickBot="1">
      <c r="A56" t="s">
        <v>117</v>
      </c>
    </row>
    <row r="57" spans="1:17">
      <c r="A57" s="62">
        <f>1+A51</f>
        <v>49</v>
      </c>
      <c r="B57" s="26" t="s">
        <v>118</v>
      </c>
      <c r="C57" s="10"/>
      <c r="D57" s="11">
        <v>45256.614583333336</v>
      </c>
      <c r="E57" s="12">
        <v>2426.9749999999999</v>
      </c>
      <c r="F57" s="12">
        <v>161.93</v>
      </c>
      <c r="G57" s="12">
        <v>1</v>
      </c>
      <c r="H57" s="12">
        <v>1</v>
      </c>
      <c r="I57" s="12">
        <v>0.04</v>
      </c>
      <c r="J57" s="27" t="s">
        <v>20</v>
      </c>
      <c r="K57" s="12" t="s">
        <v>119</v>
      </c>
      <c r="L57" s="46">
        <f t="shared" si="4"/>
        <v>0.49019607843137253</v>
      </c>
      <c r="M57" s="63"/>
      <c r="N57" s="64"/>
    </row>
    <row r="58" spans="1:17" ht="16.5" thickBot="1">
      <c r="A58" s="65">
        <f t="shared" si="1"/>
        <v>50</v>
      </c>
      <c r="B58" s="18" t="s">
        <v>120</v>
      </c>
      <c r="C58" s="19"/>
      <c r="D58" s="20">
        <v>45256.614583333336</v>
      </c>
      <c r="E58" s="21">
        <v>2426.9749999999999</v>
      </c>
      <c r="F58" s="21">
        <v>161.93</v>
      </c>
      <c r="G58" s="21">
        <v>1</v>
      </c>
      <c r="H58" s="21">
        <v>1</v>
      </c>
      <c r="I58" s="21">
        <v>0.04</v>
      </c>
      <c r="J58" s="22" t="s">
        <v>20</v>
      </c>
      <c r="K58" s="21" t="s">
        <v>119</v>
      </c>
      <c r="L58" s="50">
        <f t="shared" si="4"/>
        <v>0.49019607843137253</v>
      </c>
      <c r="M58" s="66"/>
      <c r="N58" s="24"/>
    </row>
    <row r="59" spans="1:17">
      <c r="A59" s="62">
        <f t="shared" si="1"/>
        <v>51</v>
      </c>
      <c r="B59" s="26" t="s">
        <v>121</v>
      </c>
      <c r="C59" s="10"/>
      <c r="D59" s="11">
        <v>45256.614583333336</v>
      </c>
      <c r="E59" s="12">
        <v>2426.9749999999999</v>
      </c>
      <c r="F59" s="12">
        <v>161.93</v>
      </c>
      <c r="G59" s="12">
        <v>1</v>
      </c>
      <c r="H59" s="12">
        <v>1</v>
      </c>
      <c r="I59" s="12">
        <v>0.04</v>
      </c>
      <c r="J59" s="27" t="s">
        <v>20</v>
      </c>
      <c r="K59" s="12" t="s">
        <v>122</v>
      </c>
      <c r="L59" s="46">
        <f t="shared" si="4"/>
        <v>0.49019607843137253</v>
      </c>
      <c r="M59" s="63"/>
      <c r="N59" s="64"/>
    </row>
    <row r="60" spans="1:17" ht="16.5" thickBot="1">
      <c r="A60" s="65">
        <f t="shared" si="1"/>
        <v>52</v>
      </c>
      <c r="B60" s="18" t="s">
        <v>123</v>
      </c>
      <c r="C60" s="19"/>
      <c r="D60" s="20">
        <v>45256.614583333336</v>
      </c>
      <c r="E60" s="21">
        <v>2426.9749999999999</v>
      </c>
      <c r="F60" s="21">
        <v>161.93</v>
      </c>
      <c r="G60" s="21">
        <v>1</v>
      </c>
      <c r="H60" s="21">
        <v>1</v>
      </c>
      <c r="I60" s="21">
        <v>0.04</v>
      </c>
      <c r="J60" s="22" t="s">
        <v>20</v>
      </c>
      <c r="K60" s="21" t="s">
        <v>122</v>
      </c>
      <c r="L60" s="50">
        <f t="shared" si="4"/>
        <v>0.49019607843137253</v>
      </c>
      <c r="M60" s="66"/>
      <c r="N60" s="24"/>
    </row>
    <row r="61" spans="1:17">
      <c r="A61" s="62">
        <f t="shared" si="1"/>
        <v>53</v>
      </c>
      <c r="B61" s="26" t="s">
        <v>124</v>
      </c>
      <c r="C61" s="10"/>
      <c r="D61" s="11">
        <v>45256.614583333336</v>
      </c>
      <c r="E61" s="12">
        <v>2426.9749999999999</v>
      </c>
      <c r="F61" s="12">
        <v>161.93</v>
      </c>
      <c r="G61" s="12">
        <v>1</v>
      </c>
      <c r="H61" s="12">
        <v>1</v>
      </c>
      <c r="I61" s="12">
        <v>0.04</v>
      </c>
      <c r="J61" s="27" t="s">
        <v>20</v>
      </c>
      <c r="K61" s="12" t="s">
        <v>125</v>
      </c>
      <c r="L61" s="46">
        <f t="shared" si="4"/>
        <v>0.49019607843137253</v>
      </c>
      <c r="M61" s="63"/>
      <c r="N61" s="64"/>
    </row>
    <row r="62" spans="1:17" ht="16.5" thickBot="1">
      <c r="A62" s="65">
        <f t="shared" si="1"/>
        <v>54</v>
      </c>
      <c r="B62" s="18" t="s">
        <v>126</v>
      </c>
      <c r="C62" s="19"/>
      <c r="D62" s="20">
        <v>45256.614583333336</v>
      </c>
      <c r="E62" s="21">
        <v>2426.9749999999999</v>
      </c>
      <c r="F62" s="21">
        <v>161.93</v>
      </c>
      <c r="G62" s="21">
        <v>1</v>
      </c>
      <c r="H62" s="21">
        <v>1</v>
      </c>
      <c r="I62" s="21">
        <v>0.04</v>
      </c>
      <c r="J62" s="22" t="s">
        <v>20</v>
      </c>
      <c r="K62" s="21" t="s">
        <v>125</v>
      </c>
      <c r="L62" s="50">
        <f t="shared" si="4"/>
        <v>0.49019607843137253</v>
      </c>
      <c r="M62" s="66"/>
      <c r="N62" s="24"/>
    </row>
    <row r="63" spans="1:17">
      <c r="A63" s="62">
        <f t="shared" si="1"/>
        <v>55</v>
      </c>
      <c r="B63" s="26" t="s">
        <v>127</v>
      </c>
      <c r="C63" s="10"/>
      <c r="D63" s="11">
        <v>45256.614583333336</v>
      </c>
      <c r="E63" s="12">
        <v>2426.9749999999999</v>
      </c>
      <c r="F63" s="12">
        <v>161.93</v>
      </c>
      <c r="G63" s="12">
        <v>1</v>
      </c>
      <c r="H63" s="12">
        <v>1</v>
      </c>
      <c r="I63" s="12">
        <v>0.04</v>
      </c>
      <c r="J63" s="27" t="s">
        <v>20</v>
      </c>
      <c r="K63" s="12" t="s">
        <v>128</v>
      </c>
      <c r="L63" s="46">
        <f t="shared" si="4"/>
        <v>0.49019607843137253</v>
      </c>
      <c r="M63" s="63"/>
      <c r="N63" s="64"/>
    </row>
    <row r="64" spans="1:17" ht="16.5" thickBot="1">
      <c r="A64" s="65">
        <f t="shared" si="1"/>
        <v>56</v>
      </c>
      <c r="B64" s="18" t="s">
        <v>129</v>
      </c>
      <c r="C64" s="19"/>
      <c r="D64" s="20">
        <v>45256.614583333336</v>
      </c>
      <c r="E64" s="21">
        <v>2426.9749999999999</v>
      </c>
      <c r="F64" s="21">
        <v>161.93</v>
      </c>
      <c r="G64" s="21">
        <v>1</v>
      </c>
      <c r="H64" s="21">
        <v>1</v>
      </c>
      <c r="I64" s="21">
        <v>0.04</v>
      </c>
      <c r="J64" s="22" t="s">
        <v>20</v>
      </c>
      <c r="K64" s="21" t="s">
        <v>128</v>
      </c>
      <c r="L64" s="50">
        <f t="shared" si="4"/>
        <v>0.49019607843137253</v>
      </c>
      <c r="M64" s="66"/>
      <c r="N64" s="24"/>
    </row>
    <row r="65" spans="1:14">
      <c r="A65" s="62">
        <f t="shared" si="1"/>
        <v>57</v>
      </c>
      <c r="B65" s="26" t="s">
        <v>130</v>
      </c>
      <c r="C65" s="10"/>
      <c r="D65" s="11">
        <v>45256.614583333336</v>
      </c>
      <c r="E65" s="12">
        <v>2426.9749999999999</v>
      </c>
      <c r="F65" s="12">
        <v>161.93</v>
      </c>
      <c r="G65" s="12">
        <v>1</v>
      </c>
      <c r="H65" s="12">
        <v>1</v>
      </c>
      <c r="I65" s="12">
        <v>0.04</v>
      </c>
      <c r="J65" s="27" t="s">
        <v>20</v>
      </c>
      <c r="K65" s="12" t="s">
        <v>131</v>
      </c>
      <c r="L65" s="46">
        <f t="shared" si="4"/>
        <v>0.49019607843137253</v>
      </c>
      <c r="M65" s="63"/>
      <c r="N65" s="64"/>
    </row>
    <row r="66" spans="1:14" ht="16.5" thickBot="1">
      <c r="A66" s="65">
        <f t="shared" si="1"/>
        <v>58</v>
      </c>
      <c r="B66" s="18" t="s">
        <v>132</v>
      </c>
      <c r="C66" s="19"/>
      <c r="D66" s="20">
        <v>45256.614583333336</v>
      </c>
      <c r="E66" s="21">
        <v>2426.9749999999999</v>
      </c>
      <c r="F66" s="21">
        <v>161.93</v>
      </c>
      <c r="G66" s="21">
        <v>1</v>
      </c>
      <c r="H66" s="21">
        <v>1</v>
      </c>
      <c r="I66" s="21">
        <v>0.04</v>
      </c>
      <c r="J66" s="22" t="s">
        <v>20</v>
      </c>
      <c r="K66" s="21" t="s">
        <v>131</v>
      </c>
      <c r="L66" s="50">
        <f t="shared" si="4"/>
        <v>0.49019607843137253</v>
      </c>
      <c r="M66" s="66"/>
      <c r="N66" s="24"/>
    </row>
    <row r="67" spans="1:14">
      <c r="A67" s="62">
        <f t="shared" si="1"/>
        <v>59</v>
      </c>
      <c r="B67" s="26" t="s">
        <v>133</v>
      </c>
      <c r="C67" s="10"/>
      <c r="D67" s="11">
        <v>45256.614583333336</v>
      </c>
      <c r="E67" s="12">
        <v>2426.9749999999999</v>
      </c>
      <c r="F67" s="12">
        <v>161.93</v>
      </c>
      <c r="G67" s="12">
        <v>1</v>
      </c>
      <c r="H67" s="12">
        <v>1</v>
      </c>
      <c r="I67" s="12">
        <v>0.04</v>
      </c>
      <c r="J67" s="27" t="s">
        <v>20</v>
      </c>
      <c r="K67" s="12" t="s">
        <v>134</v>
      </c>
      <c r="L67" s="46">
        <f t="shared" si="4"/>
        <v>0.49019607843137253</v>
      </c>
      <c r="M67" s="63"/>
      <c r="N67" s="64"/>
    </row>
    <row r="68" spans="1:14" ht="16.5" thickBot="1">
      <c r="A68" s="65">
        <f t="shared" ref="A68:A82" si="5">1+A67</f>
        <v>60</v>
      </c>
      <c r="B68" s="18" t="s">
        <v>135</v>
      </c>
      <c r="C68" s="19"/>
      <c r="D68" s="20">
        <v>45256.614583333336</v>
      </c>
      <c r="E68" s="21">
        <v>2426.9749999999999</v>
      </c>
      <c r="F68" s="21">
        <v>161.93</v>
      </c>
      <c r="G68" s="21">
        <v>1</v>
      </c>
      <c r="H68" s="21">
        <v>1</v>
      </c>
      <c r="I68" s="21">
        <v>0.04</v>
      </c>
      <c r="J68" s="22" t="s">
        <v>20</v>
      </c>
      <c r="K68" s="21" t="s">
        <v>134</v>
      </c>
      <c r="L68" s="50">
        <f t="shared" si="4"/>
        <v>0.49019607843137253</v>
      </c>
      <c r="M68" s="66"/>
      <c r="N68" s="24"/>
    </row>
    <row r="69" spans="1:14">
      <c r="A69" s="62">
        <f t="shared" si="5"/>
        <v>61</v>
      </c>
      <c r="B69" s="26" t="s">
        <v>136</v>
      </c>
      <c r="C69" s="10"/>
      <c r="D69" s="11">
        <v>45256.614583333336</v>
      </c>
      <c r="E69" s="12">
        <v>2426.9749999999999</v>
      </c>
      <c r="F69" s="12">
        <v>161.93</v>
      </c>
      <c r="G69" s="12">
        <v>1</v>
      </c>
      <c r="H69" s="12">
        <v>1</v>
      </c>
      <c r="I69" s="12">
        <v>0.04</v>
      </c>
      <c r="J69" s="27" t="s">
        <v>20</v>
      </c>
      <c r="K69" s="12" t="s">
        <v>137</v>
      </c>
      <c r="L69" s="46">
        <f t="shared" si="4"/>
        <v>0.49019607843137253</v>
      </c>
      <c r="M69" s="63"/>
      <c r="N69" s="64"/>
    </row>
    <row r="70" spans="1:14" ht="16.5" thickBot="1">
      <c r="A70" s="65">
        <f t="shared" si="5"/>
        <v>62</v>
      </c>
      <c r="B70" s="18" t="s">
        <v>138</v>
      </c>
      <c r="C70" s="19"/>
      <c r="D70" s="20">
        <v>45256.614583333336</v>
      </c>
      <c r="E70" s="21">
        <v>2426.9749999999999</v>
      </c>
      <c r="F70" s="21">
        <v>161.93</v>
      </c>
      <c r="G70" s="21">
        <v>1</v>
      </c>
      <c r="H70" s="21">
        <v>1</v>
      </c>
      <c r="I70" s="21">
        <v>0.04</v>
      </c>
      <c r="J70" s="22" t="s">
        <v>20</v>
      </c>
      <c r="K70" s="21" t="s">
        <v>137</v>
      </c>
      <c r="L70" s="50">
        <f t="shared" si="4"/>
        <v>0.49019607843137253</v>
      </c>
      <c r="M70" s="66"/>
      <c r="N70" s="24"/>
    </row>
    <row r="71" spans="1:14">
      <c r="A71" s="62">
        <f t="shared" si="5"/>
        <v>63</v>
      </c>
      <c r="B71" s="26" t="s">
        <v>139</v>
      </c>
      <c r="C71" s="10"/>
      <c r="D71" s="11">
        <v>45256.614583333336</v>
      </c>
      <c r="E71" s="12">
        <v>2426.9749999999999</v>
      </c>
      <c r="F71" s="12">
        <v>161.93</v>
      </c>
      <c r="G71" s="12">
        <v>1</v>
      </c>
      <c r="H71" s="12">
        <v>1</v>
      </c>
      <c r="I71" s="12">
        <v>0.04</v>
      </c>
      <c r="J71" s="27" t="s">
        <v>20</v>
      </c>
      <c r="K71" s="12" t="s">
        <v>140</v>
      </c>
      <c r="L71" s="46">
        <f t="shared" si="4"/>
        <v>0.49019607843137253</v>
      </c>
      <c r="M71" s="63"/>
      <c r="N71" s="64"/>
    </row>
    <row r="72" spans="1:14" ht="16.5" thickBot="1">
      <c r="A72" s="65">
        <f t="shared" si="5"/>
        <v>64</v>
      </c>
      <c r="B72" s="18" t="s">
        <v>141</v>
      </c>
      <c r="C72" s="19"/>
      <c r="D72" s="20">
        <v>45256.614583333336</v>
      </c>
      <c r="E72" s="21">
        <v>2426.9749999999999</v>
      </c>
      <c r="F72" s="21">
        <v>161.93</v>
      </c>
      <c r="G72" s="21">
        <v>1</v>
      </c>
      <c r="H72" s="21">
        <v>1</v>
      </c>
      <c r="I72" s="21">
        <v>0.04</v>
      </c>
      <c r="J72" s="22" t="s">
        <v>20</v>
      </c>
      <c r="K72" s="21" t="s">
        <v>140</v>
      </c>
      <c r="L72" s="50">
        <f t="shared" si="4"/>
        <v>0.49019607843137253</v>
      </c>
      <c r="M72" s="66"/>
      <c r="N72" s="24"/>
    </row>
    <row r="73" spans="1:14">
      <c r="A73" s="62">
        <f t="shared" si="5"/>
        <v>65</v>
      </c>
      <c r="B73" s="26" t="s">
        <v>142</v>
      </c>
      <c r="C73" s="10"/>
      <c r="D73" s="11">
        <v>45256.614583333336</v>
      </c>
      <c r="E73" s="12">
        <v>2426.9749999999999</v>
      </c>
      <c r="F73" s="12">
        <v>161.93</v>
      </c>
      <c r="G73" s="12">
        <v>1</v>
      </c>
      <c r="H73" s="12">
        <v>1</v>
      </c>
      <c r="I73" s="12">
        <v>0.04</v>
      </c>
      <c r="J73" s="27" t="s">
        <v>20</v>
      </c>
      <c r="K73" s="12" t="s">
        <v>143</v>
      </c>
      <c r="L73" s="46">
        <f t="shared" si="4"/>
        <v>0.49019607843137253</v>
      </c>
      <c r="M73" s="63"/>
      <c r="N73" s="64"/>
    </row>
    <row r="74" spans="1:14" ht="16.5" thickBot="1">
      <c r="A74" s="65">
        <f t="shared" si="5"/>
        <v>66</v>
      </c>
      <c r="B74" s="18" t="s">
        <v>144</v>
      </c>
      <c r="C74" s="19"/>
      <c r="D74" s="20">
        <v>45256.614583333336</v>
      </c>
      <c r="E74" s="21">
        <v>2426.9749999999999</v>
      </c>
      <c r="F74" s="21">
        <v>161.93</v>
      </c>
      <c r="G74" s="21">
        <v>1</v>
      </c>
      <c r="H74" s="21">
        <v>1</v>
      </c>
      <c r="I74" s="21">
        <v>0.04</v>
      </c>
      <c r="J74" s="22" t="s">
        <v>20</v>
      </c>
      <c r="K74" s="21" t="s">
        <v>143</v>
      </c>
      <c r="L74" s="50">
        <f t="shared" si="4"/>
        <v>0.49019607843137253</v>
      </c>
      <c r="M74" s="66"/>
      <c r="N74" s="24"/>
    </row>
    <row r="75" spans="1:14">
      <c r="A75" s="62">
        <f t="shared" si="5"/>
        <v>67</v>
      </c>
      <c r="B75" s="26" t="s">
        <v>145</v>
      </c>
      <c r="C75" s="10"/>
      <c r="D75" s="11">
        <v>45256.614583333336</v>
      </c>
      <c r="E75" s="12">
        <v>2426.9749999999999</v>
      </c>
      <c r="F75" s="12">
        <v>161.93</v>
      </c>
      <c r="G75" s="12">
        <v>1</v>
      </c>
      <c r="H75" s="12">
        <v>1</v>
      </c>
      <c r="I75" s="12">
        <v>0.04</v>
      </c>
      <c r="J75" s="27" t="s">
        <v>20</v>
      </c>
      <c r="K75" s="12" t="s">
        <v>146</v>
      </c>
      <c r="L75" s="46">
        <f t="shared" si="4"/>
        <v>0.49019607843137253</v>
      </c>
      <c r="M75" s="63"/>
      <c r="N75" s="64"/>
    </row>
    <row r="76" spans="1:14" ht="16.5" thickBot="1">
      <c r="A76" s="65">
        <f t="shared" si="5"/>
        <v>68</v>
      </c>
      <c r="B76" s="18" t="s">
        <v>147</v>
      </c>
      <c r="C76" s="19"/>
      <c r="D76" s="20">
        <v>45256.614583333336</v>
      </c>
      <c r="E76" s="21">
        <v>2426.9749999999999</v>
      </c>
      <c r="F76" s="21">
        <v>161.93</v>
      </c>
      <c r="G76" s="21">
        <v>1</v>
      </c>
      <c r="H76" s="21">
        <v>1</v>
      </c>
      <c r="I76" s="21">
        <v>0.04</v>
      </c>
      <c r="J76" s="22" t="s">
        <v>20</v>
      </c>
      <c r="K76" s="21" t="s">
        <v>146</v>
      </c>
      <c r="L76" s="50">
        <f t="shared" si="4"/>
        <v>0.49019607843137253</v>
      </c>
      <c r="M76" s="66"/>
      <c r="N76" s="24"/>
    </row>
    <row r="77" spans="1:14">
      <c r="A77" s="62">
        <f t="shared" si="5"/>
        <v>69</v>
      </c>
      <c r="B77" s="26" t="s">
        <v>148</v>
      </c>
      <c r="C77" s="10"/>
      <c r="D77" s="11">
        <v>45256.614583333336</v>
      </c>
      <c r="E77" s="12">
        <v>2426.9749999999999</v>
      </c>
      <c r="F77" s="12">
        <v>161.93</v>
      </c>
      <c r="G77" s="12">
        <v>1</v>
      </c>
      <c r="H77" s="12">
        <v>1</v>
      </c>
      <c r="I77" s="12">
        <v>0.04</v>
      </c>
      <c r="J77" s="27" t="s">
        <v>20</v>
      </c>
      <c r="K77" s="12" t="s">
        <v>149</v>
      </c>
      <c r="L77" s="46">
        <f t="shared" si="4"/>
        <v>0.49019607843137253</v>
      </c>
      <c r="M77" s="63"/>
      <c r="N77" s="64"/>
    </row>
    <row r="78" spans="1:14" ht="16.5" thickBot="1">
      <c r="A78" s="65">
        <f t="shared" si="5"/>
        <v>70</v>
      </c>
      <c r="B78" s="18" t="s">
        <v>150</v>
      </c>
      <c r="C78" s="19"/>
      <c r="D78" s="20">
        <v>45256.614583333336</v>
      </c>
      <c r="E78" s="21">
        <v>2426.9749999999999</v>
      </c>
      <c r="F78" s="21">
        <v>161.93</v>
      </c>
      <c r="G78" s="21">
        <v>1</v>
      </c>
      <c r="H78" s="21">
        <v>1</v>
      </c>
      <c r="I78" s="21">
        <v>0.04</v>
      </c>
      <c r="J78" s="22" t="s">
        <v>20</v>
      </c>
      <c r="K78" s="21" t="s">
        <v>149</v>
      </c>
      <c r="L78" s="50">
        <f t="shared" si="4"/>
        <v>0.49019607843137253</v>
      </c>
      <c r="M78" s="66"/>
      <c r="N78" s="24"/>
    </row>
    <row r="79" spans="1:14">
      <c r="A79" s="62">
        <f t="shared" si="5"/>
        <v>71</v>
      </c>
      <c r="B79" s="26" t="s">
        <v>151</v>
      </c>
      <c r="C79" s="10"/>
      <c r="D79" s="11">
        <v>45256.614583333336</v>
      </c>
      <c r="E79" s="12">
        <v>2426.9749999999999</v>
      </c>
      <c r="F79" s="12">
        <v>161.93</v>
      </c>
      <c r="G79" s="12">
        <v>1</v>
      </c>
      <c r="H79" s="12">
        <v>1</v>
      </c>
      <c r="I79" s="12">
        <v>0.04</v>
      </c>
      <c r="J79" s="27" t="s">
        <v>20</v>
      </c>
      <c r="K79" s="12" t="s">
        <v>152</v>
      </c>
      <c r="L79" s="46">
        <f t="shared" si="4"/>
        <v>0.49019607843137253</v>
      </c>
      <c r="M79" s="63"/>
      <c r="N79" s="64"/>
    </row>
    <row r="80" spans="1:14" ht="16.5" thickBot="1">
      <c r="A80" s="65">
        <f t="shared" si="5"/>
        <v>72</v>
      </c>
      <c r="B80" s="18" t="s">
        <v>153</v>
      </c>
      <c r="C80" s="19"/>
      <c r="D80" s="20">
        <v>45256.614583333336</v>
      </c>
      <c r="E80" s="21">
        <v>2426.9749999999999</v>
      </c>
      <c r="F80" s="21">
        <v>161.93</v>
      </c>
      <c r="G80" s="21">
        <v>1</v>
      </c>
      <c r="H80" s="21">
        <v>1</v>
      </c>
      <c r="I80" s="21">
        <v>0.04</v>
      </c>
      <c r="J80" s="22" t="s">
        <v>20</v>
      </c>
      <c r="K80" s="21" t="s">
        <v>152</v>
      </c>
      <c r="L80" s="50">
        <f t="shared" si="4"/>
        <v>0.49019607843137253</v>
      </c>
      <c r="M80" s="66"/>
      <c r="N80" s="24"/>
    </row>
    <row r="81" spans="1:14">
      <c r="A81" s="62">
        <f t="shared" si="5"/>
        <v>73</v>
      </c>
      <c r="B81" s="26" t="s">
        <v>154</v>
      </c>
      <c r="C81" s="10"/>
      <c r="D81" s="11">
        <v>45256.614583333336</v>
      </c>
      <c r="E81" s="12">
        <v>2426.9749999999999</v>
      </c>
      <c r="F81" s="12">
        <v>161.93</v>
      </c>
      <c r="G81" s="12">
        <v>1</v>
      </c>
      <c r="H81" s="12">
        <v>1</v>
      </c>
      <c r="I81" s="12">
        <v>0.04</v>
      </c>
      <c r="J81" s="27" t="s">
        <v>20</v>
      </c>
      <c r="K81" s="12" t="s">
        <v>155</v>
      </c>
      <c r="L81" s="46">
        <f t="shared" si="4"/>
        <v>0.49019607843137253</v>
      </c>
      <c r="M81" s="63"/>
      <c r="N81" s="64"/>
    </row>
    <row r="82" spans="1:14" ht="16.5" thickBot="1">
      <c r="A82" s="65">
        <f t="shared" si="5"/>
        <v>74</v>
      </c>
      <c r="B82" s="18" t="s">
        <v>156</v>
      </c>
      <c r="C82" s="19"/>
      <c r="D82" s="20">
        <v>45256.614583333336</v>
      </c>
      <c r="E82" s="21">
        <v>2426.9749999999999</v>
      </c>
      <c r="F82" s="21">
        <v>161.93</v>
      </c>
      <c r="G82" s="21">
        <v>1</v>
      </c>
      <c r="H82" s="21">
        <v>1</v>
      </c>
      <c r="I82" s="21">
        <v>0.04</v>
      </c>
      <c r="J82" s="22" t="s">
        <v>20</v>
      </c>
      <c r="K82" s="21" t="s">
        <v>155</v>
      </c>
      <c r="L82" s="50">
        <f t="shared" si="4"/>
        <v>0.49019607843137253</v>
      </c>
      <c r="M82" s="66"/>
      <c r="N82" s="24"/>
    </row>
  </sheetData>
  <mergeCells count="4">
    <mergeCell ref="O4:O23"/>
    <mergeCell ref="O25:O36"/>
    <mergeCell ref="O38:O45"/>
    <mergeCell ref="O46:O51"/>
  </mergeCells>
  <conditionalFormatting sqref="L2:M23 L38:M51 L25:M36">
    <cfRule type="colorScale" priority="1">
      <colorScale>
        <cfvo type="min"/>
        <cfvo type="max"/>
        <color rgb="FFFCFCFF"/>
        <color rgb="FFF8696B"/>
      </colorScale>
    </cfRule>
  </conditionalFormatting>
  <conditionalFormatting sqref="L4:M23 L25:M26 M27:M3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Bohutskyi, Pavlo</dc:creator>
  <cp:keywords/>
  <dc:description/>
  <cp:lastModifiedBy>Pino, James C</cp:lastModifiedBy>
  <cp:revision/>
  <dcterms:created xsi:type="dcterms:W3CDTF">2024-03-05T07:42:39Z</dcterms:created>
  <dcterms:modified xsi:type="dcterms:W3CDTF">2024-03-19T21:07:01Z</dcterms:modified>
  <cp:category/>
  <cp:contentStatus/>
</cp:coreProperties>
</file>