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4"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14" l="1"/>
  <c r="AE93" i="14" s="1"/>
  <c r="AF93" i="14" s="1"/>
  <c r="AD92" i="14"/>
  <c r="AE92" i="14" s="1"/>
  <c r="AF92" i="14" s="1"/>
  <c r="AE91" i="14"/>
  <c r="AF91" i="14" s="1"/>
  <c r="AD91" i="14"/>
  <c r="AD90" i="14"/>
  <c r="AE90" i="14" s="1"/>
  <c r="AF90" i="14" s="1"/>
  <c r="AD89" i="14"/>
  <c r="AE89" i="14" s="1"/>
  <c r="AF89" i="14" s="1"/>
  <c r="AD88" i="14"/>
  <c r="AE88" i="14" s="1"/>
  <c r="AF88" i="14" s="1"/>
  <c r="AE87" i="14"/>
  <c r="AF87" i="14" s="1"/>
  <c r="AD87" i="14"/>
  <c r="AD86" i="14"/>
  <c r="AE86" i="14" s="1"/>
  <c r="AF86" i="14" s="1"/>
  <c r="AD85" i="14"/>
  <c r="AE85" i="14" s="1"/>
  <c r="AF85" i="14" s="1"/>
  <c r="AD84" i="14"/>
  <c r="AE84" i="14" s="1"/>
  <c r="AF84" i="14" s="1"/>
  <c r="AE83" i="14"/>
  <c r="AF83" i="14" s="1"/>
  <c r="AD83" i="14"/>
  <c r="AD82" i="14"/>
  <c r="AE82" i="14" s="1"/>
  <c r="AF82" i="14" s="1"/>
  <c r="AD81" i="14"/>
  <c r="AE81" i="14" s="1"/>
  <c r="AF81" i="14" s="1"/>
  <c r="AD80" i="14"/>
  <c r="AE80" i="14" s="1"/>
  <c r="AF80" i="14" s="1"/>
  <c r="AE79" i="14"/>
  <c r="AF79" i="14" s="1"/>
  <c r="AD79" i="14"/>
  <c r="AD78" i="14"/>
  <c r="AE78" i="14" s="1"/>
  <c r="AF78" i="14" s="1"/>
  <c r="AD77" i="14"/>
  <c r="AE77" i="14" s="1"/>
  <c r="AF77" i="14" s="1"/>
  <c r="AD76" i="14"/>
  <c r="AE76" i="14" s="1"/>
  <c r="AF76" i="14" s="1"/>
  <c r="AE75" i="14"/>
  <c r="AF75" i="14" s="1"/>
  <c r="AD75" i="14"/>
  <c r="AD74" i="14"/>
  <c r="AE74" i="14" s="1"/>
  <c r="AF74" i="14" s="1"/>
  <c r="AD73" i="14"/>
  <c r="AE73" i="14" s="1"/>
  <c r="AF73" i="14" s="1"/>
  <c r="AD72" i="14"/>
  <c r="AE72" i="14" s="1"/>
  <c r="AF72" i="14" s="1"/>
  <c r="AE71" i="14"/>
  <c r="AF71" i="14" s="1"/>
  <c r="AD71" i="14"/>
  <c r="AD70" i="14"/>
  <c r="AE70" i="14" s="1"/>
  <c r="AF70" i="14" s="1"/>
  <c r="AD69" i="14"/>
  <c r="AE69" i="14" s="1"/>
  <c r="AF69" i="14" s="1"/>
  <c r="AD68" i="14"/>
  <c r="AE68" i="14" s="1"/>
  <c r="AF68" i="14" s="1"/>
  <c r="AE67" i="14"/>
  <c r="AF67" i="14" s="1"/>
  <c r="AD67" i="14"/>
  <c r="AD66" i="14"/>
  <c r="AE66" i="14" s="1"/>
  <c r="AF66" i="14" s="1"/>
  <c r="AD65" i="14"/>
  <c r="AE65" i="14" s="1"/>
  <c r="AF65" i="14" s="1"/>
  <c r="AD64" i="14"/>
  <c r="AE64" i="14" s="1"/>
  <c r="AF64" i="14" s="1"/>
  <c r="AE63" i="14"/>
  <c r="AF63" i="14" s="1"/>
  <c r="AD63" i="14"/>
  <c r="AD62" i="14"/>
  <c r="AE62" i="14" s="1"/>
  <c r="AF62" i="14" s="1"/>
  <c r="AD61" i="14"/>
  <c r="AE61" i="14" s="1"/>
  <c r="AF61" i="14" s="1"/>
  <c r="AD60" i="14"/>
  <c r="AE60" i="14" s="1"/>
  <c r="AF60" i="14" s="1"/>
  <c r="AE59" i="14"/>
  <c r="AF59" i="14" s="1"/>
  <c r="AD59" i="14"/>
  <c r="AD58" i="14"/>
  <c r="AE58" i="14" s="1"/>
  <c r="AD57" i="14"/>
  <c r="AE57" i="14" s="1"/>
  <c r="AD56" i="14"/>
  <c r="AE56" i="14" s="1"/>
  <c r="AF56" i="14" s="1"/>
  <c r="AD55" i="14"/>
  <c r="AE55" i="14" s="1"/>
  <c r="AF55" i="14" s="1"/>
  <c r="AD54" i="14"/>
  <c r="AE54" i="14" s="1"/>
  <c r="AF54" i="14" s="1"/>
  <c r="AD53" i="14"/>
  <c r="AE53" i="14" s="1"/>
  <c r="AF53" i="14" s="1"/>
  <c r="AE52" i="14"/>
  <c r="AF52" i="14" s="1"/>
  <c r="AD52" i="14"/>
  <c r="AD51" i="14"/>
  <c r="AE51" i="14" s="1"/>
  <c r="AF51" i="14" s="1"/>
  <c r="AD50" i="14"/>
  <c r="AE50" i="14" s="1"/>
  <c r="AF50" i="14" s="1"/>
  <c r="AD49" i="14"/>
  <c r="AE49" i="14" s="1"/>
  <c r="AF49" i="14" s="1"/>
  <c r="AE48" i="14"/>
  <c r="AF48" i="14" s="1"/>
  <c r="AD48" i="14"/>
  <c r="AD47" i="14"/>
  <c r="AE47" i="14" s="1"/>
  <c r="AF47" i="14" s="1"/>
  <c r="AD46" i="14"/>
  <c r="AE46" i="14" s="1"/>
  <c r="AF46" i="14" s="1"/>
  <c r="AD45" i="14"/>
  <c r="AE45" i="14" s="1"/>
  <c r="AF45" i="14" s="1"/>
  <c r="AE44" i="14"/>
  <c r="AF44" i="14" s="1"/>
  <c r="AD44" i="14"/>
  <c r="AD43" i="14"/>
  <c r="AE43" i="14" s="1"/>
  <c r="AF43" i="14" s="1"/>
  <c r="AD42" i="14"/>
  <c r="AE42" i="14" s="1"/>
  <c r="AF42" i="14" s="1"/>
  <c r="AD41" i="14"/>
  <c r="AE41" i="14" s="1"/>
  <c r="AF41" i="14" s="1"/>
  <c r="AE40" i="14"/>
  <c r="AF40" i="14" s="1"/>
  <c r="AD40" i="14"/>
  <c r="AD39" i="14"/>
  <c r="AE39" i="14" s="1"/>
  <c r="AF39" i="14" s="1"/>
  <c r="AD38" i="14"/>
  <c r="AE38" i="14" s="1"/>
  <c r="AF38" i="14" s="1"/>
  <c r="AD37" i="14"/>
  <c r="AE37" i="14" s="1"/>
  <c r="AF37" i="14" s="1"/>
  <c r="AE36" i="14"/>
  <c r="AF36" i="14" s="1"/>
  <c r="AD36" i="14"/>
  <c r="AD35" i="14"/>
  <c r="AE35" i="14" s="1"/>
  <c r="AF35" i="14" s="1"/>
  <c r="AD34" i="14"/>
  <c r="AE34" i="14" s="1"/>
  <c r="AF34" i="14" s="1"/>
  <c r="AD33" i="14"/>
  <c r="AE33" i="14" s="1"/>
  <c r="AF33" i="14" s="1"/>
  <c r="AE32" i="14"/>
  <c r="AF32" i="14" s="1"/>
  <c r="AD32" i="14"/>
  <c r="AD31" i="14"/>
  <c r="AE31" i="14" s="1"/>
  <c r="AF31" i="14" s="1"/>
  <c r="AD30" i="14"/>
  <c r="AE30" i="14" s="1"/>
  <c r="AF30" i="14" s="1"/>
  <c r="AD29" i="14"/>
  <c r="AE29" i="14" s="1"/>
  <c r="AF29" i="14" s="1"/>
  <c r="AE28" i="14"/>
  <c r="AF28" i="14" s="1"/>
  <c r="AD28" i="14"/>
  <c r="AD27" i="14"/>
  <c r="AE27" i="14" s="1"/>
  <c r="AF27" i="14" s="1"/>
  <c r="AD26" i="14"/>
  <c r="AE26" i="14" s="1"/>
  <c r="AF26" i="14" s="1"/>
  <c r="AD25" i="14"/>
  <c r="AE25" i="14" s="1"/>
  <c r="AF25" i="14" s="1"/>
  <c r="AE24" i="14"/>
  <c r="AF24" i="14" s="1"/>
  <c r="AD24" i="14"/>
  <c r="AD23" i="14"/>
  <c r="AE23" i="14" s="1"/>
  <c r="AF23" i="14" s="1"/>
  <c r="AD22" i="14"/>
  <c r="AE22" i="14" s="1"/>
  <c r="AF22" i="14" s="1"/>
  <c r="AD21" i="14"/>
  <c r="AE21" i="14" s="1"/>
  <c r="AF21" i="14" s="1"/>
  <c r="AD20" i="14"/>
  <c r="AE20" i="14" s="1"/>
  <c r="AF20" i="14" s="1"/>
  <c r="AD19" i="14"/>
  <c r="AE19" i="14" s="1"/>
  <c r="AF19" i="14" s="1"/>
  <c r="AD18" i="14"/>
  <c r="AE18" i="14" s="1"/>
  <c r="AF18" i="14" s="1"/>
  <c r="AE17" i="14"/>
  <c r="AF17" i="14" s="1"/>
  <c r="AD17" i="14"/>
  <c r="AD16" i="14"/>
  <c r="AE16" i="14" s="1"/>
  <c r="AF16" i="14" s="1"/>
  <c r="AD15" i="14"/>
  <c r="AE15" i="14" s="1"/>
  <c r="AF15" i="14" s="1"/>
  <c r="AD14" i="14"/>
  <c r="AE14" i="14" s="1"/>
  <c r="AF14" i="14" s="1"/>
  <c r="AE13" i="14"/>
  <c r="AF13" i="14" s="1"/>
  <c r="AD13" i="14"/>
  <c r="AD12" i="14"/>
  <c r="AE12" i="14" s="1"/>
  <c r="AF12" i="14" s="1"/>
  <c r="AD11" i="14"/>
  <c r="AE11" i="14" s="1"/>
  <c r="AF11" i="14" s="1"/>
  <c r="AD10" i="14"/>
  <c r="AE10" i="14" s="1"/>
  <c r="AF10" i="14" s="1"/>
  <c r="AE9" i="14"/>
  <c r="AF9" i="14" s="1"/>
  <c r="AD9" i="14"/>
  <c r="AD8" i="14"/>
  <c r="AE8" i="14" s="1"/>
  <c r="AF8" i="14" s="1"/>
  <c r="AD7" i="14"/>
  <c r="AE7" i="14" s="1"/>
  <c r="AF7" i="14" s="1"/>
  <c r="AD6" i="14"/>
  <c r="AE6" i="14" s="1"/>
  <c r="AF6" i="14" s="1"/>
  <c r="AE5" i="14"/>
  <c r="AF5" i="14" s="1"/>
  <c r="AD5" i="14"/>
  <c r="AD4" i="14"/>
  <c r="AE4" i="14" s="1"/>
  <c r="AF4" i="14" s="1"/>
  <c r="AD3" i="14"/>
  <c r="AE3" i="14" s="1"/>
  <c r="AF3" i="14" s="1"/>
  <c r="AD2" i="14"/>
  <c r="AE2" i="14" s="1"/>
  <c r="AF2" i="14" s="1"/>
  <c r="Z93" i="14"/>
  <c r="AA93" i="14" s="1"/>
  <c r="AB93" i="14" s="1"/>
  <c r="Z92" i="14"/>
  <c r="AA92" i="14" s="1"/>
  <c r="AB92" i="14" s="1"/>
  <c r="AA91" i="14"/>
  <c r="AB91" i="14" s="1"/>
  <c r="Z91" i="14"/>
  <c r="Z90" i="14"/>
  <c r="AA90" i="14" s="1"/>
  <c r="AB90" i="14" s="1"/>
  <c r="Z89" i="14"/>
  <c r="AA89" i="14" s="1"/>
  <c r="AB89" i="14" s="1"/>
  <c r="Z88" i="14"/>
  <c r="AA88" i="14" s="1"/>
  <c r="AB88" i="14" s="1"/>
  <c r="AA87" i="14"/>
  <c r="AB87" i="14" s="1"/>
  <c r="Z87" i="14"/>
  <c r="Z86" i="14"/>
  <c r="AA86" i="14" s="1"/>
  <c r="AB86" i="14" s="1"/>
  <c r="Z85" i="14"/>
  <c r="AA85" i="14" s="1"/>
  <c r="AB85" i="14" s="1"/>
  <c r="Z84" i="14"/>
  <c r="AA84" i="14" s="1"/>
  <c r="AB84" i="14" s="1"/>
  <c r="AA83" i="14"/>
  <c r="AB83" i="14" s="1"/>
  <c r="Z83" i="14"/>
  <c r="Z82" i="14"/>
  <c r="AA82" i="14" s="1"/>
  <c r="AB82" i="14" s="1"/>
  <c r="Z81" i="14"/>
  <c r="AA81" i="14" s="1"/>
  <c r="AB81" i="14" s="1"/>
  <c r="Z80" i="14"/>
  <c r="AA80" i="14" s="1"/>
  <c r="AB80" i="14" s="1"/>
  <c r="AA79" i="14"/>
  <c r="AB79" i="14" s="1"/>
  <c r="Z79" i="14"/>
  <c r="Z78" i="14"/>
  <c r="AA78" i="14" s="1"/>
  <c r="AB78" i="14" s="1"/>
  <c r="Z77" i="14"/>
  <c r="AA77" i="14" s="1"/>
  <c r="AB77" i="14" s="1"/>
  <c r="Z76" i="14"/>
  <c r="AA76" i="14" s="1"/>
  <c r="AB76" i="14" s="1"/>
  <c r="AA75" i="14"/>
  <c r="AB75" i="14" s="1"/>
  <c r="Z75" i="14"/>
  <c r="Z74" i="14"/>
  <c r="AA74" i="14" s="1"/>
  <c r="AB74" i="14" s="1"/>
  <c r="Z73" i="14"/>
  <c r="AA73" i="14" s="1"/>
  <c r="AB73" i="14" s="1"/>
  <c r="Z72" i="14"/>
  <c r="AA72" i="14" s="1"/>
  <c r="AB72" i="14" s="1"/>
  <c r="AA71" i="14"/>
  <c r="AB71" i="14" s="1"/>
  <c r="Z71" i="14"/>
  <c r="Z70" i="14"/>
  <c r="AA70" i="14" s="1"/>
  <c r="AB70" i="14" s="1"/>
  <c r="Z69" i="14"/>
  <c r="AA69" i="14" s="1"/>
  <c r="AB69" i="14" s="1"/>
  <c r="Z68" i="14"/>
  <c r="AA68" i="14" s="1"/>
  <c r="AB68" i="14" s="1"/>
  <c r="AA67" i="14"/>
  <c r="AB67" i="14" s="1"/>
  <c r="Z67" i="14"/>
  <c r="Z66" i="14"/>
  <c r="AA66" i="14" s="1"/>
  <c r="AB66" i="14" s="1"/>
  <c r="Z65" i="14"/>
  <c r="AA65" i="14" s="1"/>
  <c r="AB65" i="14" s="1"/>
  <c r="Z64" i="14"/>
  <c r="AA64" i="14" s="1"/>
  <c r="AB64" i="14" s="1"/>
  <c r="AA63" i="14"/>
  <c r="AB63" i="14" s="1"/>
  <c r="Z63" i="14"/>
  <c r="Z62" i="14"/>
  <c r="AA62" i="14" s="1"/>
  <c r="AB62" i="14" s="1"/>
  <c r="Z61" i="14"/>
  <c r="AA61" i="14" s="1"/>
  <c r="AB61" i="14" s="1"/>
  <c r="Z60" i="14"/>
  <c r="AA60" i="14" s="1"/>
  <c r="AB60" i="14" s="1"/>
  <c r="AA59" i="14"/>
  <c r="AB59" i="14" s="1"/>
  <c r="Z59" i="14"/>
  <c r="Z58" i="14"/>
  <c r="AA58" i="14" s="1"/>
  <c r="AB58" i="14" s="1"/>
  <c r="Z57" i="14"/>
  <c r="AA57" i="14" s="1"/>
  <c r="Z56" i="14"/>
  <c r="AA56" i="14" s="1"/>
  <c r="AA55" i="14"/>
  <c r="AB55" i="14" s="1"/>
  <c r="Z55" i="14"/>
  <c r="Z54" i="14"/>
  <c r="AA54" i="14" s="1"/>
  <c r="AB54" i="14" s="1"/>
  <c r="Z53" i="14"/>
  <c r="AA53" i="14" s="1"/>
  <c r="AB53" i="14" s="1"/>
  <c r="AB52" i="14"/>
  <c r="AA52" i="14"/>
  <c r="Z52" i="14"/>
  <c r="AA51" i="14"/>
  <c r="AB51" i="14" s="1"/>
  <c r="Z51" i="14"/>
  <c r="Z50" i="14"/>
  <c r="AA50" i="14" s="1"/>
  <c r="AB50" i="14" s="1"/>
  <c r="Z49" i="14"/>
  <c r="AA49" i="14" s="1"/>
  <c r="AB49" i="14" s="1"/>
  <c r="AB48" i="14"/>
  <c r="AA48" i="14"/>
  <c r="Z48" i="14"/>
  <c r="AA47" i="14"/>
  <c r="AB47" i="14" s="1"/>
  <c r="Z47" i="14"/>
  <c r="Z46" i="14"/>
  <c r="AA46" i="14" s="1"/>
  <c r="AB46" i="14" s="1"/>
  <c r="Z45" i="14"/>
  <c r="AA45" i="14" s="1"/>
  <c r="AB45" i="14" s="1"/>
  <c r="AB44" i="14"/>
  <c r="AA44" i="14"/>
  <c r="Z44" i="14"/>
  <c r="AA43" i="14"/>
  <c r="AB43" i="14" s="1"/>
  <c r="Z43" i="14"/>
  <c r="Z42" i="14"/>
  <c r="AA42" i="14" s="1"/>
  <c r="AB42" i="14" s="1"/>
  <c r="Z41" i="14"/>
  <c r="AA41" i="14" s="1"/>
  <c r="AB41" i="14" s="1"/>
  <c r="AB40" i="14"/>
  <c r="AA40" i="14"/>
  <c r="Z40" i="14"/>
  <c r="AA39" i="14"/>
  <c r="AB39" i="14" s="1"/>
  <c r="Z39" i="14"/>
  <c r="Z38" i="14"/>
  <c r="AA38" i="14" s="1"/>
  <c r="AB38" i="14" s="1"/>
  <c r="Z37" i="14"/>
  <c r="AA37" i="14" s="1"/>
  <c r="AB37" i="14" s="1"/>
  <c r="AB36" i="14"/>
  <c r="AA36" i="14"/>
  <c r="Z36" i="14"/>
  <c r="AA35" i="14"/>
  <c r="AB35" i="14" s="1"/>
  <c r="Z35" i="14"/>
  <c r="Z34" i="14"/>
  <c r="AA34" i="14" s="1"/>
  <c r="AB34" i="14" s="1"/>
  <c r="Z33" i="14"/>
  <c r="AA33" i="14" s="1"/>
  <c r="AB33" i="14" s="1"/>
  <c r="AB32" i="14"/>
  <c r="AA32" i="14"/>
  <c r="Z32" i="14"/>
  <c r="AA31" i="14"/>
  <c r="AB31" i="14" s="1"/>
  <c r="Z31" i="14"/>
  <c r="Z30" i="14"/>
  <c r="AA30" i="14" s="1"/>
  <c r="AB30" i="14" s="1"/>
  <c r="Z29" i="14"/>
  <c r="AA29" i="14" s="1"/>
  <c r="AB29" i="14" s="1"/>
  <c r="AB28" i="14"/>
  <c r="AA28" i="14"/>
  <c r="Z28" i="14"/>
  <c r="AA27" i="14"/>
  <c r="AB27" i="14" s="1"/>
  <c r="Z27" i="14"/>
  <c r="Z26" i="14"/>
  <c r="AA26" i="14" s="1"/>
  <c r="AB26" i="14" s="1"/>
  <c r="Z25" i="14"/>
  <c r="AA25" i="14" s="1"/>
  <c r="AB25" i="14" s="1"/>
  <c r="AB24" i="14"/>
  <c r="AA24" i="14"/>
  <c r="Z24" i="14"/>
  <c r="AA23" i="14"/>
  <c r="AB23" i="14" s="1"/>
  <c r="Z23" i="14"/>
  <c r="Z22" i="14"/>
  <c r="AA22" i="14" s="1"/>
  <c r="AB22" i="14" s="1"/>
  <c r="Z21" i="14"/>
  <c r="AA21" i="14" s="1"/>
  <c r="AB21" i="14" s="1"/>
  <c r="AB20" i="14"/>
  <c r="AA20" i="14"/>
  <c r="Z20" i="14"/>
  <c r="AA19" i="14"/>
  <c r="AB19" i="14" s="1"/>
  <c r="Z19" i="14"/>
  <c r="Z18" i="14"/>
  <c r="AA18" i="14" s="1"/>
  <c r="AB18" i="14" s="1"/>
  <c r="Z17" i="14"/>
  <c r="AA17" i="14" s="1"/>
  <c r="AB17" i="14" s="1"/>
  <c r="AB16" i="14"/>
  <c r="AA16" i="14"/>
  <c r="Z16" i="14"/>
  <c r="AA15" i="14"/>
  <c r="AB15" i="14" s="1"/>
  <c r="Z15" i="14"/>
  <c r="Z14" i="14"/>
  <c r="AA14" i="14" s="1"/>
  <c r="AB14" i="14" s="1"/>
  <c r="Z13" i="14"/>
  <c r="AA13" i="14" s="1"/>
  <c r="AB13" i="14" s="1"/>
  <c r="AB12" i="14"/>
  <c r="AA12" i="14"/>
  <c r="Z12" i="14"/>
  <c r="AA11" i="14"/>
  <c r="AB11" i="14" s="1"/>
  <c r="Z11" i="14"/>
  <c r="Z10" i="14"/>
  <c r="AA10" i="14" s="1"/>
  <c r="AB10" i="14" s="1"/>
  <c r="Z9" i="14"/>
  <c r="AA9" i="14" s="1"/>
  <c r="AB9" i="14" s="1"/>
  <c r="AB8" i="14"/>
  <c r="AA8" i="14"/>
  <c r="Z8" i="14"/>
  <c r="AA7" i="14"/>
  <c r="AB7" i="14" s="1"/>
  <c r="Z7" i="14"/>
  <c r="Z6" i="14"/>
  <c r="AA6" i="14" s="1"/>
  <c r="AB6" i="14" s="1"/>
  <c r="Z5" i="14"/>
  <c r="AA5" i="14" s="1"/>
  <c r="AB5" i="14" s="1"/>
  <c r="AB4" i="14"/>
  <c r="AA4" i="14"/>
  <c r="Z4" i="14"/>
  <c r="AA3" i="14"/>
  <c r="AB3" i="14" s="1"/>
  <c r="Z3" i="14"/>
  <c r="Z2" i="14"/>
  <c r="AA2" i="14" s="1"/>
  <c r="AB2" i="14" s="1"/>
  <c r="V93" i="14"/>
  <c r="W93" i="14" s="1"/>
  <c r="X93" i="14" s="1"/>
  <c r="V92" i="14"/>
  <c r="W92" i="14" s="1"/>
  <c r="X92" i="14" s="1"/>
  <c r="W91" i="14"/>
  <c r="X91" i="14" s="1"/>
  <c r="V91" i="14"/>
  <c r="V90" i="14"/>
  <c r="W90" i="14" s="1"/>
  <c r="X90" i="14" s="1"/>
  <c r="V89" i="14"/>
  <c r="W89" i="14" s="1"/>
  <c r="X89" i="14" s="1"/>
  <c r="V88" i="14"/>
  <c r="W88" i="14" s="1"/>
  <c r="X88" i="14" s="1"/>
  <c r="W87" i="14"/>
  <c r="X87" i="14" s="1"/>
  <c r="V87" i="14"/>
  <c r="V86" i="14"/>
  <c r="W86" i="14" s="1"/>
  <c r="X86" i="14" s="1"/>
  <c r="V85" i="14"/>
  <c r="W85" i="14" s="1"/>
  <c r="X85" i="14" s="1"/>
  <c r="V84" i="14"/>
  <c r="W84" i="14" s="1"/>
  <c r="X84" i="14" s="1"/>
  <c r="W83" i="14"/>
  <c r="X83" i="14" s="1"/>
  <c r="V83" i="14"/>
  <c r="V82" i="14"/>
  <c r="W82" i="14" s="1"/>
  <c r="X82" i="14" s="1"/>
  <c r="V81" i="14"/>
  <c r="W81" i="14" s="1"/>
  <c r="X81" i="14" s="1"/>
  <c r="W80" i="14"/>
  <c r="X80" i="14" s="1"/>
  <c r="V80" i="14"/>
  <c r="V79" i="14"/>
  <c r="W79" i="14" s="1"/>
  <c r="X79" i="14" s="1"/>
  <c r="V78" i="14"/>
  <c r="W78" i="14" s="1"/>
  <c r="X78" i="14" s="1"/>
  <c r="V77" i="14"/>
  <c r="W77" i="14" s="1"/>
  <c r="X77" i="14" s="1"/>
  <c r="W76" i="14"/>
  <c r="X76" i="14" s="1"/>
  <c r="V76" i="14"/>
  <c r="V75" i="14"/>
  <c r="W75" i="14" s="1"/>
  <c r="X75" i="14" s="1"/>
  <c r="V74" i="14"/>
  <c r="W74" i="14" s="1"/>
  <c r="X74" i="14" s="1"/>
  <c r="V73" i="14"/>
  <c r="W73" i="14" s="1"/>
  <c r="X73" i="14" s="1"/>
  <c r="W72" i="14"/>
  <c r="X72" i="14" s="1"/>
  <c r="V72" i="14"/>
  <c r="V71" i="14"/>
  <c r="W71" i="14" s="1"/>
  <c r="X71" i="14" s="1"/>
  <c r="V70" i="14"/>
  <c r="W70" i="14" s="1"/>
  <c r="X70" i="14" s="1"/>
  <c r="V69" i="14"/>
  <c r="W69" i="14" s="1"/>
  <c r="X69" i="14" s="1"/>
  <c r="W68" i="14"/>
  <c r="X68" i="14" s="1"/>
  <c r="V68" i="14"/>
  <c r="V67" i="14"/>
  <c r="W67" i="14" s="1"/>
  <c r="X67" i="14" s="1"/>
  <c r="V66" i="14"/>
  <c r="W66" i="14" s="1"/>
  <c r="X66" i="14" s="1"/>
  <c r="V65" i="14"/>
  <c r="W65" i="14" s="1"/>
  <c r="X65" i="14" s="1"/>
  <c r="W64" i="14"/>
  <c r="X64" i="14" s="1"/>
  <c r="V64" i="14"/>
  <c r="V63" i="14"/>
  <c r="W63" i="14" s="1"/>
  <c r="X63" i="14" s="1"/>
  <c r="V62" i="14"/>
  <c r="W62" i="14" s="1"/>
  <c r="X62" i="14" s="1"/>
  <c r="V61" i="14"/>
  <c r="W61" i="14" s="1"/>
  <c r="X61" i="14" s="1"/>
  <c r="W60" i="14"/>
  <c r="X60" i="14" s="1"/>
  <c r="V60" i="14"/>
  <c r="V59" i="14"/>
  <c r="W59" i="14" s="1"/>
  <c r="X59" i="14" s="1"/>
  <c r="V58" i="14"/>
  <c r="W58" i="14" s="1"/>
  <c r="V57" i="14"/>
  <c r="W57" i="14" s="1"/>
  <c r="W56" i="14"/>
  <c r="V56" i="14"/>
  <c r="V55" i="14"/>
  <c r="W55" i="14" s="1"/>
  <c r="X55" i="14" s="1"/>
  <c r="V54" i="14"/>
  <c r="W54" i="14" s="1"/>
  <c r="X54" i="14" s="1"/>
  <c r="V53" i="14"/>
  <c r="W53" i="14" s="1"/>
  <c r="X53" i="14" s="1"/>
  <c r="W52" i="14"/>
  <c r="X52" i="14" s="1"/>
  <c r="V52" i="14"/>
  <c r="V51" i="14"/>
  <c r="W51" i="14" s="1"/>
  <c r="X51" i="14" s="1"/>
  <c r="V50" i="14"/>
  <c r="W50" i="14" s="1"/>
  <c r="X50" i="14" s="1"/>
  <c r="V49" i="14"/>
  <c r="W49" i="14" s="1"/>
  <c r="X49" i="14" s="1"/>
  <c r="W48" i="14"/>
  <c r="X48" i="14" s="1"/>
  <c r="V48" i="14"/>
  <c r="V47" i="14"/>
  <c r="W47" i="14" s="1"/>
  <c r="X47" i="14" s="1"/>
  <c r="V46" i="14"/>
  <c r="W46" i="14" s="1"/>
  <c r="X46" i="14" s="1"/>
  <c r="V45" i="14"/>
  <c r="W45" i="14" s="1"/>
  <c r="X45" i="14" s="1"/>
  <c r="W44" i="14"/>
  <c r="X44" i="14" s="1"/>
  <c r="V44" i="14"/>
  <c r="V43" i="14"/>
  <c r="W43" i="14" s="1"/>
  <c r="X43" i="14" s="1"/>
  <c r="V42" i="14"/>
  <c r="W42" i="14" s="1"/>
  <c r="X42" i="14" s="1"/>
  <c r="V41" i="14"/>
  <c r="W41" i="14" s="1"/>
  <c r="X41" i="14" s="1"/>
  <c r="W40" i="14"/>
  <c r="X40" i="14" s="1"/>
  <c r="V40" i="14"/>
  <c r="V39" i="14"/>
  <c r="W39" i="14" s="1"/>
  <c r="X39" i="14" s="1"/>
  <c r="V38" i="14"/>
  <c r="W38" i="14" s="1"/>
  <c r="X38" i="14" s="1"/>
  <c r="V37" i="14"/>
  <c r="W37" i="14" s="1"/>
  <c r="X37" i="14" s="1"/>
  <c r="W36" i="14"/>
  <c r="X36" i="14" s="1"/>
  <c r="V36" i="14"/>
  <c r="V35" i="14"/>
  <c r="W35" i="14" s="1"/>
  <c r="X35" i="14" s="1"/>
  <c r="V34" i="14"/>
  <c r="W34" i="14" s="1"/>
  <c r="X34" i="14" s="1"/>
  <c r="V33" i="14"/>
  <c r="W33" i="14" s="1"/>
  <c r="X33" i="14" s="1"/>
  <c r="W32" i="14"/>
  <c r="X32" i="14" s="1"/>
  <c r="V32" i="14"/>
  <c r="V31" i="14"/>
  <c r="W31" i="14" s="1"/>
  <c r="X31" i="14" s="1"/>
  <c r="V30" i="14"/>
  <c r="W30" i="14" s="1"/>
  <c r="X30" i="14" s="1"/>
  <c r="V29" i="14"/>
  <c r="W29" i="14" s="1"/>
  <c r="X29" i="14" s="1"/>
  <c r="W28" i="14"/>
  <c r="X28" i="14" s="1"/>
  <c r="V28" i="14"/>
  <c r="V27" i="14"/>
  <c r="W27" i="14" s="1"/>
  <c r="X27" i="14" s="1"/>
  <c r="V26" i="14"/>
  <c r="W26" i="14" s="1"/>
  <c r="X26" i="14" s="1"/>
  <c r="V25" i="14"/>
  <c r="W25" i="14" s="1"/>
  <c r="X25" i="14" s="1"/>
  <c r="W24" i="14"/>
  <c r="X24" i="14" s="1"/>
  <c r="V24" i="14"/>
  <c r="V23" i="14"/>
  <c r="W23" i="14" s="1"/>
  <c r="X23" i="14" s="1"/>
  <c r="V22" i="14"/>
  <c r="W22" i="14" s="1"/>
  <c r="X22" i="14" s="1"/>
  <c r="V21" i="14"/>
  <c r="W21" i="14" s="1"/>
  <c r="X21" i="14" s="1"/>
  <c r="W20" i="14"/>
  <c r="X20" i="14" s="1"/>
  <c r="V20" i="14"/>
  <c r="V19" i="14"/>
  <c r="W19" i="14" s="1"/>
  <c r="X19" i="14" s="1"/>
  <c r="V18" i="14"/>
  <c r="W18" i="14" s="1"/>
  <c r="X18" i="14" s="1"/>
  <c r="V17" i="14"/>
  <c r="W17" i="14" s="1"/>
  <c r="X17" i="14" s="1"/>
  <c r="W16" i="14"/>
  <c r="X16" i="14" s="1"/>
  <c r="V16" i="14"/>
  <c r="V15" i="14"/>
  <c r="W15" i="14" s="1"/>
  <c r="X15" i="14" s="1"/>
  <c r="V14" i="14"/>
  <c r="W14" i="14" s="1"/>
  <c r="X14" i="14" s="1"/>
  <c r="V13" i="14"/>
  <c r="W13" i="14" s="1"/>
  <c r="X13" i="14" s="1"/>
  <c r="W12" i="14"/>
  <c r="X12" i="14" s="1"/>
  <c r="V12" i="14"/>
  <c r="V11" i="14"/>
  <c r="W11" i="14" s="1"/>
  <c r="X11" i="14" s="1"/>
  <c r="V10" i="14"/>
  <c r="W10" i="14" s="1"/>
  <c r="X10" i="14" s="1"/>
  <c r="X9" i="14"/>
  <c r="V9" i="14"/>
  <c r="W9" i="14" s="1"/>
  <c r="W8" i="14"/>
  <c r="X8" i="14" s="1"/>
  <c r="V8" i="14"/>
  <c r="V7" i="14"/>
  <c r="W7" i="14" s="1"/>
  <c r="X7" i="14" s="1"/>
  <c r="V6" i="14"/>
  <c r="W6" i="14" s="1"/>
  <c r="X6" i="14" s="1"/>
  <c r="X5" i="14"/>
  <c r="V5" i="14"/>
  <c r="W5" i="14" s="1"/>
  <c r="W4" i="14"/>
  <c r="X4" i="14" s="1"/>
  <c r="V4" i="14"/>
  <c r="V3" i="14"/>
  <c r="W3" i="14" s="1"/>
  <c r="X3" i="14" s="1"/>
  <c r="V2" i="14"/>
  <c r="W2" i="14" s="1"/>
  <c r="X2" i="14" s="1"/>
  <c r="R93" i="14"/>
  <c r="S93" i="14" s="1"/>
  <c r="T93" i="14" s="1"/>
  <c r="R92" i="14"/>
  <c r="S92" i="14" s="1"/>
  <c r="T92" i="14" s="1"/>
  <c r="S91" i="14"/>
  <c r="T91" i="14" s="1"/>
  <c r="R91" i="14"/>
  <c r="R90" i="14"/>
  <c r="S90" i="14" s="1"/>
  <c r="T90" i="14" s="1"/>
  <c r="R89" i="14"/>
  <c r="S89" i="14" s="1"/>
  <c r="T89" i="14" s="1"/>
  <c r="R88" i="14"/>
  <c r="S88" i="14" s="1"/>
  <c r="T88" i="14" s="1"/>
  <c r="S87" i="14"/>
  <c r="T87" i="14" s="1"/>
  <c r="R87" i="14"/>
  <c r="R86" i="14"/>
  <c r="S86" i="14" s="1"/>
  <c r="T86" i="14" s="1"/>
  <c r="R85" i="14"/>
  <c r="S85" i="14" s="1"/>
  <c r="T85" i="14" s="1"/>
  <c r="R84" i="14"/>
  <c r="S84" i="14" s="1"/>
  <c r="T84" i="14" s="1"/>
  <c r="S83" i="14"/>
  <c r="T83" i="14" s="1"/>
  <c r="R83" i="14"/>
  <c r="R82" i="14"/>
  <c r="S82" i="14" s="1"/>
  <c r="T82" i="14" s="1"/>
  <c r="R81" i="14"/>
  <c r="S81" i="14" s="1"/>
  <c r="T81" i="14" s="1"/>
  <c r="R80" i="14"/>
  <c r="S80" i="14" s="1"/>
  <c r="T80" i="14" s="1"/>
  <c r="S79" i="14"/>
  <c r="T79" i="14" s="1"/>
  <c r="R79" i="14"/>
  <c r="R78" i="14"/>
  <c r="S78" i="14" s="1"/>
  <c r="T78" i="14" s="1"/>
  <c r="R77" i="14"/>
  <c r="S77" i="14" s="1"/>
  <c r="T77" i="14" s="1"/>
  <c r="R76" i="14"/>
  <c r="S76" i="14" s="1"/>
  <c r="T76" i="14" s="1"/>
  <c r="S75" i="14"/>
  <c r="T75" i="14" s="1"/>
  <c r="R75" i="14"/>
  <c r="R74" i="14"/>
  <c r="S74" i="14" s="1"/>
  <c r="T74" i="14" s="1"/>
  <c r="R73" i="14"/>
  <c r="S73" i="14" s="1"/>
  <c r="T73" i="14" s="1"/>
  <c r="R72" i="14"/>
  <c r="S72" i="14" s="1"/>
  <c r="T72" i="14" s="1"/>
  <c r="S71" i="14"/>
  <c r="T71" i="14" s="1"/>
  <c r="R71" i="14"/>
  <c r="R70" i="14"/>
  <c r="S70" i="14" s="1"/>
  <c r="T70" i="14" s="1"/>
  <c r="R69" i="14"/>
  <c r="S69" i="14" s="1"/>
  <c r="T69" i="14" s="1"/>
  <c r="R68" i="14"/>
  <c r="S68" i="14" s="1"/>
  <c r="T68" i="14" s="1"/>
  <c r="S67" i="14"/>
  <c r="T67" i="14" s="1"/>
  <c r="R67" i="14"/>
  <c r="R66" i="14"/>
  <c r="S66" i="14" s="1"/>
  <c r="T66" i="14" s="1"/>
  <c r="R65" i="14"/>
  <c r="S65" i="14" s="1"/>
  <c r="T65" i="14" s="1"/>
  <c r="R64" i="14"/>
  <c r="S64" i="14" s="1"/>
  <c r="T64" i="14" s="1"/>
  <c r="S63" i="14"/>
  <c r="T63" i="14" s="1"/>
  <c r="R63" i="14"/>
  <c r="R62" i="14"/>
  <c r="S62" i="14" s="1"/>
  <c r="T62" i="14" s="1"/>
  <c r="R61" i="14"/>
  <c r="S61" i="14" s="1"/>
  <c r="T61" i="14" s="1"/>
  <c r="R60" i="14"/>
  <c r="S60" i="14" s="1"/>
  <c r="T60" i="14" s="1"/>
  <c r="S59" i="14"/>
  <c r="T59" i="14" s="1"/>
  <c r="R59" i="14"/>
  <c r="R58" i="14"/>
  <c r="S58" i="14" s="1"/>
  <c r="T58" i="14" s="1"/>
  <c r="R57" i="14"/>
  <c r="S57" i="14" s="1"/>
  <c r="R56" i="14"/>
  <c r="S56" i="14" s="1"/>
  <c r="S55" i="14"/>
  <c r="T55" i="14" s="1"/>
  <c r="R55" i="14"/>
  <c r="R54" i="14"/>
  <c r="S54" i="14" s="1"/>
  <c r="T54" i="14" s="1"/>
  <c r="R53" i="14"/>
  <c r="S53" i="14" s="1"/>
  <c r="T53" i="14" s="1"/>
  <c r="T52" i="14"/>
  <c r="S52" i="14"/>
  <c r="R52" i="14"/>
  <c r="S51" i="14"/>
  <c r="T51" i="14" s="1"/>
  <c r="R51" i="14"/>
  <c r="R50" i="14"/>
  <c r="S50" i="14" s="1"/>
  <c r="T50" i="14" s="1"/>
  <c r="R49" i="14"/>
  <c r="S49" i="14" s="1"/>
  <c r="T49" i="14" s="1"/>
  <c r="T48" i="14"/>
  <c r="S48" i="14"/>
  <c r="R48" i="14"/>
  <c r="S47" i="14"/>
  <c r="T47" i="14" s="1"/>
  <c r="R47" i="14"/>
  <c r="R46" i="14"/>
  <c r="S46" i="14" s="1"/>
  <c r="T46" i="14" s="1"/>
  <c r="R45" i="14"/>
  <c r="S45" i="14" s="1"/>
  <c r="T45" i="14" s="1"/>
  <c r="T44" i="14"/>
  <c r="S44" i="14"/>
  <c r="R44" i="14"/>
  <c r="S43" i="14"/>
  <c r="T43" i="14" s="1"/>
  <c r="R43" i="14"/>
  <c r="R42" i="14"/>
  <c r="S42" i="14" s="1"/>
  <c r="T42" i="14" s="1"/>
  <c r="R41" i="14"/>
  <c r="S41" i="14" s="1"/>
  <c r="T41" i="14" s="1"/>
  <c r="T40" i="14"/>
  <c r="S40" i="14"/>
  <c r="R40" i="14"/>
  <c r="S39" i="14"/>
  <c r="T39" i="14" s="1"/>
  <c r="R39" i="14"/>
  <c r="R38" i="14"/>
  <c r="S38" i="14" s="1"/>
  <c r="T38" i="14" s="1"/>
  <c r="R37" i="14"/>
  <c r="S37" i="14" s="1"/>
  <c r="T37" i="14" s="1"/>
  <c r="T36" i="14"/>
  <c r="S36" i="14"/>
  <c r="R36" i="14"/>
  <c r="S35" i="14"/>
  <c r="T35" i="14" s="1"/>
  <c r="R35" i="14"/>
  <c r="R34" i="14"/>
  <c r="S34" i="14" s="1"/>
  <c r="T34" i="14" s="1"/>
  <c r="R33" i="14"/>
  <c r="S33" i="14" s="1"/>
  <c r="T33" i="14" s="1"/>
  <c r="R32" i="14"/>
  <c r="S32" i="14" s="1"/>
  <c r="T32" i="14" s="1"/>
  <c r="S31" i="14"/>
  <c r="T31" i="14" s="1"/>
  <c r="R31" i="14"/>
  <c r="R30" i="14"/>
  <c r="S30" i="14" s="1"/>
  <c r="T30" i="14" s="1"/>
  <c r="R29" i="14"/>
  <c r="S29" i="14" s="1"/>
  <c r="T29" i="14" s="1"/>
  <c r="R28" i="14"/>
  <c r="S28" i="14" s="1"/>
  <c r="T28" i="14" s="1"/>
  <c r="S27" i="14"/>
  <c r="T27" i="14" s="1"/>
  <c r="R27" i="14"/>
  <c r="R26" i="14"/>
  <c r="S26" i="14" s="1"/>
  <c r="T26" i="14" s="1"/>
  <c r="R25" i="14"/>
  <c r="S25" i="14" s="1"/>
  <c r="T25" i="14" s="1"/>
  <c r="R24" i="14"/>
  <c r="S24" i="14" s="1"/>
  <c r="T24" i="14" s="1"/>
  <c r="S23" i="14"/>
  <c r="T23" i="14" s="1"/>
  <c r="R23" i="14"/>
  <c r="R22" i="14"/>
  <c r="S22" i="14" s="1"/>
  <c r="T22" i="14" s="1"/>
  <c r="R21" i="14"/>
  <c r="S21" i="14" s="1"/>
  <c r="T21" i="14" s="1"/>
  <c r="R20" i="14"/>
  <c r="S20" i="14" s="1"/>
  <c r="T20" i="14" s="1"/>
  <c r="S19" i="14"/>
  <c r="T19" i="14" s="1"/>
  <c r="R19" i="14"/>
  <c r="R18" i="14"/>
  <c r="S18" i="14" s="1"/>
  <c r="T18" i="14" s="1"/>
  <c r="R17" i="14"/>
  <c r="S17" i="14" s="1"/>
  <c r="T17" i="14" s="1"/>
  <c r="R16" i="14"/>
  <c r="S16" i="14" s="1"/>
  <c r="T16" i="14" s="1"/>
  <c r="S15" i="14"/>
  <c r="T15" i="14" s="1"/>
  <c r="R15" i="14"/>
  <c r="R14" i="14"/>
  <c r="S14" i="14" s="1"/>
  <c r="T14" i="14" s="1"/>
  <c r="R13" i="14"/>
  <c r="S13" i="14" s="1"/>
  <c r="T13" i="14" s="1"/>
  <c r="R12" i="14"/>
  <c r="S12" i="14" s="1"/>
  <c r="T12" i="14" s="1"/>
  <c r="S11" i="14"/>
  <c r="T11" i="14" s="1"/>
  <c r="R11" i="14"/>
  <c r="R10" i="14"/>
  <c r="S10" i="14" s="1"/>
  <c r="T10" i="14" s="1"/>
  <c r="R9" i="14"/>
  <c r="S9" i="14" s="1"/>
  <c r="T9" i="14" s="1"/>
  <c r="R8" i="14"/>
  <c r="S8" i="14" s="1"/>
  <c r="T8" i="14" s="1"/>
  <c r="S7" i="14"/>
  <c r="T7" i="14" s="1"/>
  <c r="R7" i="14"/>
  <c r="R6" i="14"/>
  <c r="S6" i="14" s="1"/>
  <c r="T6" i="14" s="1"/>
  <c r="R5" i="14"/>
  <c r="S5" i="14" s="1"/>
  <c r="T5" i="14" s="1"/>
  <c r="R4" i="14"/>
  <c r="S4" i="14" s="1"/>
  <c r="T4" i="14" s="1"/>
  <c r="S3" i="14"/>
  <c r="T3" i="14" s="1"/>
  <c r="R3" i="14"/>
  <c r="R2" i="14"/>
  <c r="S2" i="14" s="1"/>
  <c r="T2" i="14" s="1"/>
  <c r="N93" i="14"/>
  <c r="O93" i="14" s="1"/>
  <c r="P93" i="14" s="1"/>
  <c r="N92" i="14"/>
  <c r="O92" i="14" s="1"/>
  <c r="P92" i="14" s="1"/>
  <c r="O91" i="14"/>
  <c r="P91" i="14" s="1"/>
  <c r="N91" i="14"/>
  <c r="N90" i="14"/>
  <c r="O90" i="14" s="1"/>
  <c r="P90" i="14" s="1"/>
  <c r="N89" i="14"/>
  <c r="O89" i="14" s="1"/>
  <c r="P89" i="14" s="1"/>
  <c r="N88" i="14"/>
  <c r="O88" i="14" s="1"/>
  <c r="P88" i="14" s="1"/>
  <c r="O87" i="14"/>
  <c r="P87" i="14" s="1"/>
  <c r="N87" i="14"/>
  <c r="N86" i="14"/>
  <c r="O86" i="14" s="1"/>
  <c r="P86" i="14" s="1"/>
  <c r="N85" i="14"/>
  <c r="O85" i="14" s="1"/>
  <c r="P85" i="14" s="1"/>
  <c r="N84" i="14"/>
  <c r="O84" i="14" s="1"/>
  <c r="P84" i="14" s="1"/>
  <c r="O83" i="14"/>
  <c r="P83" i="14" s="1"/>
  <c r="N83" i="14"/>
  <c r="N82" i="14"/>
  <c r="O82" i="14" s="1"/>
  <c r="P82" i="14" s="1"/>
  <c r="N81" i="14"/>
  <c r="O81" i="14" s="1"/>
  <c r="P81" i="14" s="1"/>
  <c r="N80" i="14"/>
  <c r="O80" i="14" s="1"/>
  <c r="P80" i="14" s="1"/>
  <c r="O79" i="14"/>
  <c r="P79" i="14" s="1"/>
  <c r="N79" i="14"/>
  <c r="N78" i="14"/>
  <c r="O78" i="14" s="1"/>
  <c r="P78" i="14" s="1"/>
  <c r="N77" i="14"/>
  <c r="O77" i="14" s="1"/>
  <c r="P77" i="14" s="1"/>
  <c r="N76" i="14"/>
  <c r="O76" i="14" s="1"/>
  <c r="P76" i="14" s="1"/>
  <c r="O75" i="14"/>
  <c r="P75" i="14" s="1"/>
  <c r="N75" i="14"/>
  <c r="N74" i="14"/>
  <c r="O74" i="14" s="1"/>
  <c r="P74" i="14" s="1"/>
  <c r="N73" i="14"/>
  <c r="O73" i="14" s="1"/>
  <c r="P73" i="14" s="1"/>
  <c r="N72" i="14"/>
  <c r="O72" i="14" s="1"/>
  <c r="P72" i="14" s="1"/>
  <c r="O71" i="14"/>
  <c r="P71" i="14" s="1"/>
  <c r="N71" i="14"/>
  <c r="N70" i="14"/>
  <c r="O70" i="14" s="1"/>
  <c r="P70" i="14" s="1"/>
  <c r="N69" i="14"/>
  <c r="O69" i="14" s="1"/>
  <c r="P69" i="14" s="1"/>
  <c r="N68" i="14"/>
  <c r="O68" i="14" s="1"/>
  <c r="P68" i="14" s="1"/>
  <c r="O67" i="14"/>
  <c r="P67" i="14" s="1"/>
  <c r="N67" i="14"/>
  <c r="N66" i="14"/>
  <c r="O66" i="14" s="1"/>
  <c r="P66" i="14" s="1"/>
  <c r="N65" i="14"/>
  <c r="O65" i="14" s="1"/>
  <c r="P65" i="14" s="1"/>
  <c r="N64" i="14"/>
  <c r="O64" i="14" s="1"/>
  <c r="P64" i="14" s="1"/>
  <c r="O63" i="14"/>
  <c r="P63" i="14" s="1"/>
  <c r="N63" i="14"/>
  <c r="N62" i="14"/>
  <c r="O62" i="14" s="1"/>
  <c r="P62" i="14" s="1"/>
  <c r="N61" i="14"/>
  <c r="O61" i="14" s="1"/>
  <c r="P61" i="14" s="1"/>
  <c r="N60" i="14"/>
  <c r="O60" i="14" s="1"/>
  <c r="P60" i="14" s="1"/>
  <c r="O59" i="14"/>
  <c r="P59" i="14" s="1"/>
  <c r="N59" i="14"/>
  <c r="N58" i="14"/>
  <c r="O58" i="14" s="1"/>
  <c r="P58" i="14" s="1"/>
  <c r="N57" i="14"/>
  <c r="O57" i="14" s="1"/>
  <c r="N56" i="14"/>
  <c r="O56" i="14" s="1"/>
  <c r="O55" i="14"/>
  <c r="P55" i="14" s="1"/>
  <c r="N55" i="14"/>
  <c r="N54" i="14"/>
  <c r="O54" i="14" s="1"/>
  <c r="P54" i="14" s="1"/>
  <c r="N53" i="14"/>
  <c r="O53" i="14" s="1"/>
  <c r="P53" i="14" s="1"/>
  <c r="P52" i="14"/>
  <c r="O52" i="14"/>
  <c r="N52" i="14"/>
  <c r="O51" i="14"/>
  <c r="P51" i="14" s="1"/>
  <c r="N51" i="14"/>
  <c r="N50" i="14"/>
  <c r="O50" i="14" s="1"/>
  <c r="P50" i="14" s="1"/>
  <c r="N49" i="14"/>
  <c r="O49" i="14" s="1"/>
  <c r="P49" i="14" s="1"/>
  <c r="P48" i="14"/>
  <c r="O48" i="14"/>
  <c r="N48" i="14"/>
  <c r="O47" i="14"/>
  <c r="P47" i="14" s="1"/>
  <c r="N47" i="14"/>
  <c r="N46" i="14"/>
  <c r="O46" i="14" s="1"/>
  <c r="P46" i="14" s="1"/>
  <c r="N45" i="14"/>
  <c r="O45" i="14" s="1"/>
  <c r="P45" i="14" s="1"/>
  <c r="P44" i="14"/>
  <c r="O44" i="14"/>
  <c r="N44" i="14"/>
  <c r="O43" i="14"/>
  <c r="P43" i="14" s="1"/>
  <c r="N43" i="14"/>
  <c r="N42" i="14"/>
  <c r="O42" i="14" s="1"/>
  <c r="P42" i="14" s="1"/>
  <c r="N41" i="14"/>
  <c r="O41" i="14" s="1"/>
  <c r="P41" i="14" s="1"/>
  <c r="P40" i="14"/>
  <c r="O40" i="14"/>
  <c r="N40" i="14"/>
  <c r="O39" i="14"/>
  <c r="P39" i="14" s="1"/>
  <c r="N39" i="14"/>
  <c r="N38" i="14"/>
  <c r="O38" i="14" s="1"/>
  <c r="P38" i="14" s="1"/>
  <c r="N37" i="14"/>
  <c r="O37" i="14" s="1"/>
  <c r="P37" i="14" s="1"/>
  <c r="P36" i="14"/>
  <c r="O36" i="14"/>
  <c r="N36" i="14"/>
  <c r="O35" i="14"/>
  <c r="P35" i="14" s="1"/>
  <c r="N35" i="14"/>
  <c r="N34" i="14"/>
  <c r="O34" i="14" s="1"/>
  <c r="P34" i="14" s="1"/>
  <c r="N33" i="14"/>
  <c r="O33" i="14" s="1"/>
  <c r="P33" i="14" s="1"/>
  <c r="P32" i="14"/>
  <c r="O32" i="14"/>
  <c r="N32" i="14"/>
  <c r="O31" i="14"/>
  <c r="P31" i="14" s="1"/>
  <c r="N31" i="14"/>
  <c r="N30" i="14"/>
  <c r="O30" i="14" s="1"/>
  <c r="P30" i="14" s="1"/>
  <c r="N29" i="14"/>
  <c r="O29" i="14" s="1"/>
  <c r="P29" i="14" s="1"/>
  <c r="P28" i="14"/>
  <c r="O28" i="14"/>
  <c r="N28" i="14"/>
  <c r="O27" i="14"/>
  <c r="P27" i="14" s="1"/>
  <c r="N27" i="14"/>
  <c r="N26" i="14"/>
  <c r="O26" i="14" s="1"/>
  <c r="P26" i="14" s="1"/>
  <c r="N25" i="14"/>
  <c r="O25" i="14" s="1"/>
  <c r="P25" i="14" s="1"/>
  <c r="P24" i="14"/>
  <c r="O24" i="14"/>
  <c r="N24" i="14"/>
  <c r="O23" i="14"/>
  <c r="P23" i="14" s="1"/>
  <c r="N23" i="14"/>
  <c r="N22" i="14"/>
  <c r="O22" i="14" s="1"/>
  <c r="P22" i="14" s="1"/>
  <c r="N21" i="14"/>
  <c r="O21" i="14" s="1"/>
  <c r="P21" i="14" s="1"/>
  <c r="N20" i="14"/>
  <c r="O20" i="14" s="1"/>
  <c r="P20" i="14" s="1"/>
  <c r="O19" i="14"/>
  <c r="P19" i="14" s="1"/>
  <c r="N19" i="14"/>
  <c r="N18" i="14"/>
  <c r="O18" i="14" s="1"/>
  <c r="P18" i="14" s="1"/>
  <c r="N17" i="14"/>
  <c r="O17" i="14" s="1"/>
  <c r="P17" i="14" s="1"/>
  <c r="N16" i="14"/>
  <c r="O16" i="14" s="1"/>
  <c r="P16" i="14" s="1"/>
  <c r="O15" i="14"/>
  <c r="P15" i="14" s="1"/>
  <c r="N15" i="14"/>
  <c r="N14" i="14"/>
  <c r="O14" i="14" s="1"/>
  <c r="P14" i="14" s="1"/>
  <c r="N13" i="14"/>
  <c r="O13" i="14" s="1"/>
  <c r="P13" i="14" s="1"/>
  <c r="N12" i="14"/>
  <c r="O12" i="14" s="1"/>
  <c r="P12" i="14" s="1"/>
  <c r="O11" i="14"/>
  <c r="P11" i="14" s="1"/>
  <c r="N11" i="14"/>
  <c r="N10" i="14"/>
  <c r="O10" i="14" s="1"/>
  <c r="P10" i="14" s="1"/>
  <c r="N9" i="14"/>
  <c r="O9" i="14" s="1"/>
  <c r="P9" i="14" s="1"/>
  <c r="N8" i="14"/>
  <c r="O8" i="14" s="1"/>
  <c r="P8" i="14" s="1"/>
  <c r="O7" i="14"/>
  <c r="P7" i="14" s="1"/>
  <c r="N7" i="14"/>
  <c r="N6" i="14"/>
  <c r="O6" i="14" s="1"/>
  <c r="P6" i="14" s="1"/>
  <c r="N5" i="14"/>
  <c r="O5" i="14" s="1"/>
  <c r="P5" i="14" s="1"/>
  <c r="N4" i="14"/>
  <c r="O4" i="14" s="1"/>
  <c r="P4" i="14" s="1"/>
  <c r="O3" i="14"/>
  <c r="P3" i="14" s="1"/>
  <c r="N3" i="14"/>
  <c r="N2" i="14"/>
  <c r="O2" i="14" s="1"/>
  <c r="P2" i="14" s="1"/>
  <c r="AB93" i="13"/>
  <c r="AC93" i="13" s="1"/>
  <c r="AA93" i="13"/>
  <c r="AA92" i="13"/>
  <c r="AB92" i="13" s="1"/>
  <c r="AC92" i="13" s="1"/>
  <c r="AB91" i="13"/>
  <c r="AC91" i="13" s="1"/>
  <c r="AA91" i="13"/>
  <c r="AA90" i="13"/>
  <c r="AB90" i="13" s="1"/>
  <c r="AC90" i="13" s="1"/>
  <c r="AB89" i="13"/>
  <c r="AC89" i="13" s="1"/>
  <c r="AA89" i="13"/>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C31" i="13" s="1"/>
  <c r="AA31" i="13"/>
  <c r="AA30" i="13"/>
  <c r="AB30" i="13" s="1"/>
  <c r="AC30" i="13" s="1"/>
  <c r="AA29" i="13"/>
  <c r="AB29" i="13" s="1"/>
  <c r="AC29" i="13" s="1"/>
  <c r="AA28" i="13"/>
  <c r="AB28" i="13" s="1"/>
  <c r="AC28" i="13" s="1"/>
  <c r="AB27" i="13"/>
  <c r="AC27" i="13" s="1"/>
  <c r="AA27" i="13"/>
  <c r="AA26" i="13"/>
  <c r="AB26" i="13" s="1"/>
  <c r="AC26" i="13" s="1"/>
  <c r="AB25" i="13"/>
  <c r="AC25" i="13" s="1"/>
  <c r="AA25" i="13"/>
  <c r="AA24" i="13"/>
  <c r="AB24" i="13" s="1"/>
  <c r="AC24" i="13" s="1"/>
  <c r="AB23" i="13"/>
  <c r="AC23" i="13" s="1"/>
  <c r="AA23" i="13"/>
  <c r="AA22" i="13"/>
  <c r="AB22" i="13" s="1"/>
  <c r="AC22" i="13" s="1"/>
  <c r="AB21" i="13"/>
  <c r="AC21" i="13" s="1"/>
  <c r="AA21" i="13"/>
  <c r="AA20" i="13"/>
  <c r="AB20" i="13" s="1"/>
  <c r="AC20" i="13" s="1"/>
  <c r="AB19" i="13"/>
  <c r="AC19" i="13" s="1"/>
  <c r="AA19" i="13"/>
  <c r="AA18" i="13"/>
  <c r="AB18" i="13" s="1"/>
  <c r="AC18"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A6" i="13"/>
  <c r="AB6" i="13" s="1"/>
  <c r="AC6" i="13" s="1"/>
  <c r="AB5" i="13"/>
  <c r="AC5" i="13" s="1"/>
  <c r="AA5" i="13"/>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Y20" i="13"/>
  <c r="W20" i="13"/>
  <c r="X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Y12" i="13"/>
  <c r="W12" i="13"/>
  <c r="X12" i="13" s="1"/>
  <c r="X11" i="13"/>
  <c r="Y11" i="13" s="1"/>
  <c r="W11" i="13"/>
  <c r="W10" i="13"/>
  <c r="X10" i="13" s="1"/>
  <c r="Y10" i="13" s="1"/>
  <c r="W9" i="13"/>
  <c r="X9" i="13" s="1"/>
  <c r="Y9" i="13" s="1"/>
  <c r="W8" i="13"/>
  <c r="X8" i="13" s="1"/>
  <c r="Y8" i="13" s="1"/>
  <c r="X7" i="13"/>
  <c r="Y7" i="13" s="1"/>
  <c r="W7" i="13"/>
  <c r="W6" i="13"/>
  <c r="X6" i="13" s="1"/>
  <c r="Y6" i="13" s="1"/>
  <c r="W5" i="13"/>
  <c r="X5" i="13" s="1"/>
  <c r="Y5" i="13" s="1"/>
  <c r="Y4" i="13"/>
  <c r="W4" i="13"/>
  <c r="X4" i="13" s="1"/>
  <c r="X3" i="13"/>
  <c r="Y3" i="13" s="1"/>
  <c r="W3" i="13"/>
  <c r="W2" i="13"/>
  <c r="X2" i="13" s="1"/>
  <c r="Y2" i="13" s="1"/>
  <c r="S93" i="13"/>
  <c r="T93" i="13" s="1"/>
  <c r="U93" i="13" s="1"/>
  <c r="S92" i="13"/>
  <c r="T92" i="13" s="1"/>
  <c r="U92" i="13" s="1"/>
  <c r="T91" i="13"/>
  <c r="U91" i="13" s="1"/>
  <c r="S91" i="13"/>
  <c r="S90" i="13"/>
  <c r="T90" i="13" s="1"/>
  <c r="U90" i="13" s="1"/>
  <c r="S89" i="13"/>
  <c r="T89" i="13" s="1"/>
  <c r="U89" i="13" s="1"/>
  <c r="U88" i="13"/>
  <c r="S88" i="13"/>
  <c r="T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U80" i="13"/>
  <c r="S80" i="13"/>
  <c r="T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U72" i="13"/>
  <c r="S72" i="13"/>
  <c r="T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U64" i="13"/>
  <c r="S64" i="13"/>
  <c r="T64" i="13" s="1"/>
  <c r="T63" i="13"/>
  <c r="U63" i="13" s="1"/>
  <c r="S63" i="13"/>
  <c r="S62" i="13"/>
  <c r="T62" i="13" s="1"/>
  <c r="U62" i="13" s="1"/>
  <c r="S61" i="13"/>
  <c r="T61" i="13" s="1"/>
  <c r="U61" i="13" s="1"/>
  <c r="S60" i="13"/>
  <c r="T60" i="13" s="1"/>
  <c r="U60" i="13" s="1"/>
  <c r="T59" i="13"/>
  <c r="U59" i="13" s="1"/>
  <c r="S59" i="13"/>
  <c r="S58" i="13"/>
  <c r="T58" i="13" s="1"/>
  <c r="S57" i="13"/>
  <c r="U56" i="13"/>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U48" i="13"/>
  <c r="S48" i="13"/>
  <c r="T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U40" i="13"/>
  <c r="S40" i="13"/>
  <c r="T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U32" i="13"/>
  <c r="S32" i="13"/>
  <c r="T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U24" i="13"/>
  <c r="S24" i="13"/>
  <c r="T24" i="13" s="1"/>
  <c r="T23" i="13"/>
  <c r="U23" i="13" s="1"/>
  <c r="S23" i="13"/>
  <c r="S22" i="13"/>
  <c r="T22" i="13" s="1"/>
  <c r="U22" i="13" s="1"/>
  <c r="S21" i="13"/>
  <c r="T21" i="13" s="1"/>
  <c r="U21" i="13" s="1"/>
  <c r="S20" i="13"/>
  <c r="T20" i="13" s="1"/>
  <c r="U20" i="13" s="1"/>
  <c r="T19" i="13"/>
  <c r="U19" i="13" s="1"/>
  <c r="S19" i="13"/>
  <c r="S18" i="13"/>
  <c r="T18" i="13" s="1"/>
  <c r="U18" i="13" s="1"/>
  <c r="S17" i="13"/>
  <c r="T17" i="13" s="1"/>
  <c r="U17" i="13" s="1"/>
  <c r="U16" i="13"/>
  <c r="S16" i="13"/>
  <c r="T16" i="13" s="1"/>
  <c r="T15" i="13"/>
  <c r="U15" i="13" s="1"/>
  <c r="S15" i="13"/>
  <c r="S14" i="13"/>
  <c r="T14" i="13" s="1"/>
  <c r="U14" i="13" s="1"/>
  <c r="S13" i="13"/>
  <c r="T13" i="13" s="1"/>
  <c r="U13" i="13" s="1"/>
  <c r="S12" i="13"/>
  <c r="T12" i="13" s="1"/>
  <c r="U12" i="13" s="1"/>
  <c r="T11" i="13"/>
  <c r="U11" i="13" s="1"/>
  <c r="S11" i="13"/>
  <c r="S10" i="13"/>
  <c r="T10" i="13" s="1"/>
  <c r="U10" i="13" s="1"/>
  <c r="S9" i="13"/>
  <c r="T9" i="13" s="1"/>
  <c r="U9" i="13" s="1"/>
  <c r="U8" i="13"/>
  <c r="S8" i="13"/>
  <c r="T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O17" i="13"/>
  <c r="P17" i="13" s="1"/>
  <c r="Q17" i="13" s="1"/>
  <c r="Q16" i="13"/>
  <c r="P16" i="13"/>
  <c r="O16" i="13"/>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K60" i="13"/>
  <c r="L60" i="13" s="1"/>
  <c r="M60" i="13" s="1"/>
  <c r="L59" i="13"/>
  <c r="M59" i="13" s="1"/>
  <c r="K59" i="13"/>
  <c r="K58" i="13"/>
  <c r="L58" i="13" s="1"/>
  <c r="M58" i="13" s="1"/>
  <c r="K57" i="13"/>
  <c r="L57" i="13" s="1"/>
  <c r="K56" i="13"/>
  <c r="L56" i="13" s="1"/>
  <c r="L55" i="13"/>
  <c r="M55" i="13" s="1"/>
  <c r="K55" i="13"/>
  <c r="K54" i="13"/>
  <c r="L54" i="13" s="1"/>
  <c r="M54" i="13" s="1"/>
  <c r="K53" i="13"/>
  <c r="L53" i="13" s="1"/>
  <c r="M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M36" i="13"/>
  <c r="L36" i="13"/>
  <c r="K36" i="13"/>
  <c r="L35" i="13"/>
  <c r="M35" i="13" s="1"/>
  <c r="K35" i="13"/>
  <c r="K34" i="13"/>
  <c r="L34" i="13" s="1"/>
  <c r="M34" i="13" s="1"/>
  <c r="K33" i="13"/>
  <c r="L33" i="13" s="1"/>
  <c r="M33" i="13" s="1"/>
  <c r="M32" i="13"/>
  <c r="L32" i="13"/>
  <c r="K32" i="13"/>
  <c r="L31" i="13"/>
  <c r="M31" i="13" s="1"/>
  <c r="K31" i="13"/>
  <c r="K30" i="13"/>
  <c r="L30" i="13" s="1"/>
  <c r="M30" i="13" s="1"/>
  <c r="K29" i="13"/>
  <c r="L29" i="13" s="1"/>
  <c r="M29" i="13" s="1"/>
  <c r="M28" i="13"/>
  <c r="L28" i="13"/>
  <c r="K28" i="13"/>
  <c r="L27" i="13"/>
  <c r="M27" i="13" s="1"/>
  <c r="K27" i="13"/>
  <c r="K26" i="13"/>
  <c r="L26" i="13" s="1"/>
  <c r="M26" i="13" s="1"/>
  <c r="K25" i="13"/>
  <c r="L25" i="13" s="1"/>
  <c r="M25" i="13" s="1"/>
  <c r="M24" i="13"/>
  <c r="L24" i="13"/>
  <c r="K24" i="13"/>
  <c r="L23" i="13"/>
  <c r="M23" i="13" s="1"/>
  <c r="K23" i="13"/>
  <c r="K22" i="13"/>
  <c r="L22" i="13" s="1"/>
  <c r="M22" i="13" s="1"/>
  <c r="K21" i="13"/>
  <c r="L21" i="13" s="1"/>
  <c r="M21" i="13" s="1"/>
  <c r="K20" i="13"/>
  <c r="L20" i="13" s="1"/>
  <c r="M20" i="13" s="1"/>
  <c r="L19" i="13"/>
  <c r="M19" i="13" s="1"/>
  <c r="K19" i="13"/>
  <c r="K18" i="13"/>
  <c r="L18" i="13" s="1"/>
  <c r="M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J55" i="14"/>
  <c r="AF57" i="14" l="1"/>
  <c r="AF58" i="14"/>
  <c r="AB56" i="14"/>
  <c r="AB57" i="14"/>
  <c r="X56" i="14"/>
  <c r="X57" i="14"/>
  <c r="X58" i="14"/>
  <c r="T56" i="14"/>
  <c r="T57" i="14"/>
  <c r="P56" i="14"/>
  <c r="P57" i="14"/>
  <c r="AC56" i="13"/>
  <c r="AC57" i="13"/>
  <c r="Y57" i="13"/>
  <c r="Y56" i="13"/>
  <c r="T57" i="13"/>
  <c r="U57" i="13" s="1"/>
  <c r="U58" i="13"/>
  <c r="Q56" i="13"/>
  <c r="Q57" i="13"/>
  <c r="M56" i="13"/>
  <c r="M57" i="13"/>
  <c r="K58" i="14"/>
  <c r="K53" i="14"/>
  <c r="J52" i="14"/>
  <c r="J51" i="14"/>
  <c r="J50" i="14"/>
  <c r="H57" i="13"/>
  <c r="G58" i="13"/>
  <c r="H58" i="13" s="1"/>
  <c r="G57" i="13"/>
  <c r="G56" i="13"/>
  <c r="H56" i="13"/>
  <c r="G50" i="13"/>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B83" i="5"/>
  <c r="AC83" i="5" s="1"/>
  <c r="AA83" i="5"/>
  <c r="AA82" i="5"/>
  <c r="AB82" i="5" s="1"/>
  <c r="AC82" i="5" s="1"/>
  <c r="AA81" i="5"/>
  <c r="AB81" i="5" s="1"/>
  <c r="AA80" i="5"/>
  <c r="AB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B57" i="5" s="1"/>
  <c r="AA56" i="5"/>
  <c r="AA55" i="5"/>
  <c r="AB55" i="5" s="1"/>
  <c r="AC55" i="5" s="1"/>
  <c r="AA54" i="5"/>
  <c r="AB54" i="5" s="1"/>
  <c r="AC54"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A43" i="5"/>
  <c r="AB43" i="5" s="1"/>
  <c r="AC43" i="5" s="1"/>
  <c r="AA42" i="5"/>
  <c r="AB42" i="5" s="1"/>
  <c r="AC42" i="5" s="1"/>
  <c r="AA41" i="5"/>
  <c r="AB41" i="5" s="1"/>
  <c r="AC41" i="5" s="1"/>
  <c r="AB40" i="5"/>
  <c r="AC40" i="5" s="1"/>
  <c r="AA40" i="5"/>
  <c r="AA39" i="5"/>
  <c r="AB39" i="5" s="1"/>
  <c r="AA38" i="5"/>
  <c r="AB38" i="5" s="1"/>
  <c r="AA37" i="5"/>
  <c r="AB37" i="5" s="1"/>
  <c r="AC37" i="5" s="1"/>
  <c r="AA36" i="5"/>
  <c r="AB36" i="5" s="1"/>
  <c r="AC36" i="5" s="1"/>
  <c r="AB35" i="5"/>
  <c r="AC35" i="5" s="1"/>
  <c r="AA35" i="5"/>
  <c r="AA34" i="5"/>
  <c r="AB34" i="5" s="1"/>
  <c r="AC34" i="5" s="1"/>
  <c r="AA33" i="5"/>
  <c r="AB33" i="5" s="1"/>
  <c r="AC33" i="5" s="1"/>
  <c r="AA32" i="5"/>
  <c r="AB32" i="5" s="1"/>
  <c r="AC32" i="5" s="1"/>
  <c r="AB31" i="5"/>
  <c r="AC31" i="5" s="1"/>
  <c r="AA31" i="5"/>
  <c r="AA30" i="5"/>
  <c r="AB30" i="5" s="1"/>
  <c r="AC30" i="5" s="1"/>
  <c r="AA29" i="5"/>
  <c r="AB29" i="5" s="1"/>
  <c r="AC29" i="5" s="1"/>
  <c r="AC28" i="5"/>
  <c r="AB28" i="5"/>
  <c r="AA28" i="5"/>
  <c r="AA27" i="5"/>
  <c r="AB27" i="5" s="1"/>
  <c r="AC27" i="5" s="1"/>
  <c r="AA26" i="5"/>
  <c r="AB26" i="5" s="1"/>
  <c r="AC26" i="5" s="1"/>
  <c r="AA25" i="5"/>
  <c r="AB25" i="5" s="1"/>
  <c r="AC25" i="5" s="1"/>
  <c r="AB24" i="5"/>
  <c r="AC24" i="5" s="1"/>
  <c r="AA24" i="5"/>
  <c r="AA23" i="5"/>
  <c r="AB23" i="5" s="1"/>
  <c r="AC23" i="5" s="1"/>
  <c r="AA22" i="5"/>
  <c r="AB22" i="5" s="1"/>
  <c r="AC22" i="5" s="1"/>
  <c r="AA21" i="5"/>
  <c r="AB21" i="5" s="1"/>
  <c r="AC21" i="5" s="1"/>
  <c r="AA20" i="5"/>
  <c r="AB20" i="5" s="1"/>
  <c r="AC20" i="5" s="1"/>
  <c r="AB19" i="5"/>
  <c r="AC19" i="5" s="1"/>
  <c r="AA19" i="5"/>
  <c r="AA18" i="5"/>
  <c r="AB18" i="5" s="1"/>
  <c r="AC18" i="5" s="1"/>
  <c r="AA17" i="5"/>
  <c r="AB17" i="5" s="1"/>
  <c r="AC17" i="5" s="1"/>
  <c r="AA16" i="5"/>
  <c r="AB16" i="5" s="1"/>
  <c r="AC16" i="5" s="1"/>
  <c r="AB15" i="5"/>
  <c r="AC15" i="5" s="1"/>
  <c r="AA15" i="5"/>
  <c r="AA14" i="5"/>
  <c r="AB14" i="5" s="1"/>
  <c r="AC14" i="5" s="1"/>
  <c r="AA13" i="5"/>
  <c r="AB13" i="5" s="1"/>
  <c r="AC13" i="5" s="1"/>
  <c r="AC12" i="5"/>
  <c r="AB12" i="5"/>
  <c r="AA12" i="5"/>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B3" i="5"/>
  <c r="AC3" i="5" s="1"/>
  <c r="AA3" i="5"/>
  <c r="AA2" i="5"/>
  <c r="AB2" i="5" s="1"/>
  <c r="AC2" i="5" s="1"/>
  <c r="X93" i="5"/>
  <c r="Y93" i="5" s="1"/>
  <c r="W93" i="5"/>
  <c r="W92" i="5"/>
  <c r="X92" i="5" s="1"/>
  <c r="Y92" i="5" s="1"/>
  <c r="W91" i="5"/>
  <c r="X91" i="5" s="1"/>
  <c r="Y91" i="5" s="1"/>
  <c r="W90" i="5"/>
  <c r="X90" i="5" s="1"/>
  <c r="Y90" i="5" s="1"/>
  <c r="W89" i="5"/>
  <c r="X89" i="5" s="1"/>
  <c r="Y89" i="5" s="1"/>
  <c r="W88" i="5"/>
  <c r="X88" i="5" s="1"/>
  <c r="Y88" i="5" s="1"/>
  <c r="X87" i="5"/>
  <c r="Y87" i="5" s="1"/>
  <c r="W87" i="5"/>
  <c r="W86" i="5"/>
  <c r="X86" i="5" s="1"/>
  <c r="Y86" i="5" s="1"/>
  <c r="X85" i="5"/>
  <c r="Y85" i="5" s="1"/>
  <c r="W85" i="5"/>
  <c r="W84" i="5"/>
  <c r="X84" i="5" s="1"/>
  <c r="Y84" i="5" s="1"/>
  <c r="W83" i="5"/>
  <c r="X83" i="5" s="1"/>
  <c r="Y83" i="5" s="1"/>
  <c r="W82" i="5"/>
  <c r="X82" i="5" s="1"/>
  <c r="Y82" i="5" s="1"/>
  <c r="W81" i="5"/>
  <c r="X81" i="5" s="1"/>
  <c r="W80" i="5"/>
  <c r="X80" i="5" s="1"/>
  <c r="X79" i="5"/>
  <c r="Y79" i="5" s="1"/>
  <c r="W79" i="5"/>
  <c r="W78" i="5"/>
  <c r="X78" i="5" s="1"/>
  <c r="Y78" i="5" s="1"/>
  <c r="W77" i="5"/>
  <c r="X77" i="5" s="1"/>
  <c r="Y77" i="5" s="1"/>
  <c r="W76" i="5"/>
  <c r="X76" i="5" s="1"/>
  <c r="Y76" i="5" s="1"/>
  <c r="W75" i="5"/>
  <c r="X75" i="5" s="1"/>
  <c r="Y75" i="5" s="1"/>
  <c r="W74" i="5"/>
  <c r="X74" i="5" s="1"/>
  <c r="Y74" i="5" s="1"/>
  <c r="X73" i="5"/>
  <c r="Y73" i="5" s="1"/>
  <c r="W73" i="5"/>
  <c r="W72" i="5"/>
  <c r="X72" i="5" s="1"/>
  <c r="Y72" i="5" s="1"/>
  <c r="X71" i="5"/>
  <c r="Y71" i="5" s="1"/>
  <c r="W71" i="5"/>
  <c r="W70" i="5"/>
  <c r="X70" i="5" s="1"/>
  <c r="Y70" i="5" s="1"/>
  <c r="W69" i="5"/>
  <c r="X69" i="5" s="1"/>
  <c r="Y69" i="5" s="1"/>
  <c r="W68" i="5"/>
  <c r="X68" i="5" s="1"/>
  <c r="Y68" i="5" s="1"/>
  <c r="W67" i="5"/>
  <c r="X67" i="5" s="1"/>
  <c r="Y67" i="5" s="1"/>
  <c r="W66" i="5"/>
  <c r="X66" i="5" s="1"/>
  <c r="Y66" i="5" s="1"/>
  <c r="X65" i="5"/>
  <c r="Y65" i="5" s="1"/>
  <c r="W65" i="5"/>
  <c r="W64" i="5"/>
  <c r="X64" i="5" s="1"/>
  <c r="Y64" i="5" s="1"/>
  <c r="X63" i="5"/>
  <c r="Y63" i="5" s="1"/>
  <c r="W63" i="5"/>
  <c r="W62" i="5"/>
  <c r="X62" i="5" s="1"/>
  <c r="Y62" i="5" s="1"/>
  <c r="W61" i="5"/>
  <c r="X61" i="5" s="1"/>
  <c r="Y61" i="5" s="1"/>
  <c r="W60" i="5"/>
  <c r="W59" i="5"/>
  <c r="W58" i="5"/>
  <c r="W57" i="5"/>
  <c r="W56" i="5"/>
  <c r="W55" i="5"/>
  <c r="X55" i="5" s="1"/>
  <c r="Y55" i="5" s="1"/>
  <c r="W54" i="5"/>
  <c r="X57" i="5" s="1"/>
  <c r="W53" i="5"/>
  <c r="X53" i="5" s="1"/>
  <c r="Y53" i="5" s="1"/>
  <c r="Y52" i="5"/>
  <c r="X52" i="5"/>
  <c r="W52" i="5"/>
  <c r="W51" i="5"/>
  <c r="X51" i="5" s="1"/>
  <c r="Y51" i="5" s="1"/>
  <c r="W50" i="5"/>
  <c r="X50" i="5" s="1"/>
  <c r="Y50" i="5" s="1"/>
  <c r="X49" i="5"/>
  <c r="Y49" i="5" s="1"/>
  <c r="W49" i="5"/>
  <c r="W48" i="5"/>
  <c r="X48" i="5" s="1"/>
  <c r="Y48" i="5" s="1"/>
  <c r="X47" i="5"/>
  <c r="Y47" i="5" s="1"/>
  <c r="W47" i="5"/>
  <c r="W46" i="5"/>
  <c r="X46" i="5" s="1"/>
  <c r="Y46" i="5" s="1"/>
  <c r="Y45" i="5"/>
  <c r="X45" i="5"/>
  <c r="W45" i="5"/>
  <c r="W44" i="5"/>
  <c r="X44" i="5" s="1"/>
  <c r="Y44" i="5" s="1"/>
  <c r="X43" i="5"/>
  <c r="Y43" i="5" s="1"/>
  <c r="W43" i="5"/>
  <c r="W42" i="5"/>
  <c r="X42" i="5" s="1"/>
  <c r="Y42" i="5" s="1"/>
  <c r="X41" i="5"/>
  <c r="Y41" i="5" s="1"/>
  <c r="W41" i="5"/>
  <c r="W40" i="5"/>
  <c r="X40" i="5" s="1"/>
  <c r="Y40" i="5" s="1"/>
  <c r="W39" i="5"/>
  <c r="X39" i="5" s="1"/>
  <c r="Y39" i="5" s="1"/>
  <c r="W38" i="5"/>
  <c r="X38" i="5" s="1"/>
  <c r="W37" i="5"/>
  <c r="X37" i="5" s="1"/>
  <c r="Y37" i="5" s="1"/>
  <c r="W36" i="5"/>
  <c r="X36" i="5" s="1"/>
  <c r="Y36" i="5" s="1"/>
  <c r="X35" i="5"/>
  <c r="Y35" i="5" s="1"/>
  <c r="W35" i="5"/>
  <c r="W34" i="5"/>
  <c r="X34" i="5" s="1"/>
  <c r="Y34" i="5" s="1"/>
  <c r="X33" i="5"/>
  <c r="Y33" i="5" s="1"/>
  <c r="W33" i="5"/>
  <c r="W32" i="5"/>
  <c r="X32" i="5" s="1"/>
  <c r="Y32" i="5" s="1"/>
  <c r="X31" i="5"/>
  <c r="Y31" i="5" s="1"/>
  <c r="W31" i="5"/>
  <c r="W30" i="5"/>
  <c r="X30" i="5" s="1"/>
  <c r="Y30" i="5" s="1"/>
  <c r="W29" i="5"/>
  <c r="X29" i="5" s="1"/>
  <c r="Y29" i="5" s="1"/>
  <c r="W28" i="5"/>
  <c r="X28" i="5" s="1"/>
  <c r="Y28" i="5" s="1"/>
  <c r="X27" i="5"/>
  <c r="Y27" i="5" s="1"/>
  <c r="W27" i="5"/>
  <c r="W26" i="5"/>
  <c r="X26" i="5" s="1"/>
  <c r="Y26" i="5" s="1"/>
  <c r="Y25" i="5"/>
  <c r="X25" i="5"/>
  <c r="W25" i="5"/>
  <c r="W24" i="5"/>
  <c r="X24" i="5" s="1"/>
  <c r="Y24" i="5" s="1"/>
  <c r="X23" i="5"/>
  <c r="Y23" i="5" s="1"/>
  <c r="W23" i="5"/>
  <c r="W22" i="5"/>
  <c r="X22" i="5" s="1"/>
  <c r="Y22" i="5" s="1"/>
  <c r="W21" i="5"/>
  <c r="X21" i="5" s="1"/>
  <c r="Y21" i="5" s="1"/>
  <c r="W20" i="5"/>
  <c r="X20" i="5" s="1"/>
  <c r="Y20" i="5" s="1"/>
  <c r="W19" i="5"/>
  <c r="X19" i="5" s="1"/>
  <c r="Y19" i="5" s="1"/>
  <c r="W18" i="5"/>
  <c r="X18" i="5" s="1"/>
  <c r="Y18" i="5" s="1"/>
  <c r="X17" i="5"/>
  <c r="Y17" i="5" s="1"/>
  <c r="W17" i="5"/>
  <c r="W16" i="5"/>
  <c r="X16" i="5" s="1"/>
  <c r="Y16" i="5" s="1"/>
  <c r="X15" i="5"/>
  <c r="Y15" i="5" s="1"/>
  <c r="W15" i="5"/>
  <c r="W14" i="5"/>
  <c r="X14" i="5" s="1"/>
  <c r="Y14" i="5" s="1"/>
  <c r="X13" i="5"/>
  <c r="Y13" i="5" s="1"/>
  <c r="W13" i="5"/>
  <c r="W12" i="5"/>
  <c r="X12" i="5" s="1"/>
  <c r="Y12" i="5" s="1"/>
  <c r="W11" i="5"/>
  <c r="X11" i="5" s="1"/>
  <c r="Y11" i="5" s="1"/>
  <c r="W10" i="5"/>
  <c r="X10" i="5" s="1"/>
  <c r="Y10" i="5" s="1"/>
  <c r="X9" i="5"/>
  <c r="Y9" i="5" s="1"/>
  <c r="W9" i="5"/>
  <c r="W8" i="5"/>
  <c r="X8" i="5" s="1"/>
  <c r="Y8" i="5" s="1"/>
  <c r="X7" i="5"/>
  <c r="Y7" i="5" s="1"/>
  <c r="W7" i="5"/>
  <c r="W6" i="5"/>
  <c r="X6" i="5" s="1"/>
  <c r="Y6" i="5" s="1"/>
  <c r="X5" i="5"/>
  <c r="Y5" i="5" s="1"/>
  <c r="W5" i="5"/>
  <c r="X4" i="5"/>
  <c r="Y4" i="5" s="1"/>
  <c r="W4" i="5"/>
  <c r="X3" i="5"/>
  <c r="Y3" i="5" s="1"/>
  <c r="W3" i="5"/>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T83" i="5"/>
  <c r="U83" i="5" s="1"/>
  <c r="S83" i="5"/>
  <c r="S82" i="5"/>
  <c r="T82" i="5" s="1"/>
  <c r="U82" i="5" s="1"/>
  <c r="S81" i="5"/>
  <c r="T81" i="5" s="1"/>
  <c r="T80" i="5"/>
  <c r="S80" i="5"/>
  <c r="S79" i="5"/>
  <c r="T79" i="5" s="1"/>
  <c r="U79" i="5" s="1"/>
  <c r="S78" i="5"/>
  <c r="T78" i="5" s="1"/>
  <c r="U78" i="5" s="1"/>
  <c r="S77" i="5"/>
  <c r="T77" i="5" s="1"/>
  <c r="U77" i="5" s="1"/>
  <c r="T76" i="5"/>
  <c r="U76" i="5" s="1"/>
  <c r="S76" i="5"/>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U65" i="5" s="1"/>
  <c r="U64" i="5"/>
  <c r="T64" i="5"/>
  <c r="S64" i="5"/>
  <c r="S63" i="5"/>
  <c r="T63" i="5" s="1"/>
  <c r="U63" i="5" s="1"/>
  <c r="S62" i="5"/>
  <c r="T62" i="5" s="1"/>
  <c r="U62" i="5" s="1"/>
  <c r="S61" i="5"/>
  <c r="T61" i="5" s="1"/>
  <c r="U61" i="5" s="1"/>
  <c r="S60" i="5"/>
  <c r="S59" i="5"/>
  <c r="S58" i="5"/>
  <c r="S57" i="5"/>
  <c r="S56" i="5"/>
  <c r="T55" i="5"/>
  <c r="U55" i="5" s="1"/>
  <c r="S55" i="5"/>
  <c r="S54" i="5"/>
  <c r="S53" i="5"/>
  <c r="T56" i="5" s="1"/>
  <c r="U52" i="5"/>
  <c r="T52" i="5"/>
  <c r="S52" i="5"/>
  <c r="S51" i="5"/>
  <c r="T51" i="5" s="1"/>
  <c r="U51" i="5" s="1"/>
  <c r="S50" i="5"/>
  <c r="T50" i="5" s="1"/>
  <c r="U50" i="5" s="1"/>
  <c r="S49" i="5"/>
  <c r="T49" i="5" s="1"/>
  <c r="U49" i="5" s="1"/>
  <c r="T48" i="5"/>
  <c r="U48" i="5" s="1"/>
  <c r="S48" i="5"/>
  <c r="S47" i="5"/>
  <c r="T47" i="5" s="1"/>
  <c r="U47" i="5" s="1"/>
  <c r="S46" i="5"/>
  <c r="T46" i="5" s="1"/>
  <c r="U46" i="5" s="1"/>
  <c r="S45" i="5"/>
  <c r="T45" i="5" s="1"/>
  <c r="U45" i="5" s="1"/>
  <c r="S44" i="5"/>
  <c r="T44" i="5" s="1"/>
  <c r="U44" i="5" s="1"/>
  <c r="T43" i="5"/>
  <c r="U43" i="5" s="1"/>
  <c r="S43" i="5"/>
  <c r="S42" i="5"/>
  <c r="T42" i="5" s="1"/>
  <c r="U42" i="5" s="1"/>
  <c r="S41" i="5"/>
  <c r="T41" i="5" s="1"/>
  <c r="U41" i="5" s="1"/>
  <c r="S40" i="5"/>
  <c r="T40" i="5" s="1"/>
  <c r="U40" i="5" s="1"/>
  <c r="T39" i="5"/>
  <c r="U39" i="5" s="1"/>
  <c r="S39" i="5"/>
  <c r="S38" i="5"/>
  <c r="T38" i="5" s="1"/>
  <c r="S37" i="5"/>
  <c r="T37" i="5" s="1"/>
  <c r="U37" i="5" s="1"/>
  <c r="U36" i="5"/>
  <c r="T36" i="5"/>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T27" i="5"/>
  <c r="U27" i="5" s="1"/>
  <c r="S27" i="5"/>
  <c r="S26" i="5"/>
  <c r="T26" i="5" s="1"/>
  <c r="U26" i="5" s="1"/>
  <c r="S25" i="5"/>
  <c r="T25" i="5" s="1"/>
  <c r="U25" i="5" s="1"/>
  <c r="S24" i="5"/>
  <c r="T24" i="5" s="1"/>
  <c r="U24" i="5" s="1"/>
  <c r="T23" i="5"/>
  <c r="U23" i="5" s="1"/>
  <c r="S23" i="5"/>
  <c r="S22" i="5"/>
  <c r="T22" i="5" s="1"/>
  <c r="U22" i="5" s="1"/>
  <c r="S21" i="5"/>
  <c r="T21" i="5" s="1"/>
  <c r="U21" i="5" s="1"/>
  <c r="U20" i="5"/>
  <c r="T20" i="5"/>
  <c r="S20" i="5"/>
  <c r="S19" i="5"/>
  <c r="T19" i="5" s="1"/>
  <c r="U19" i="5" s="1"/>
  <c r="S18" i="5"/>
  <c r="T18" i="5" s="1"/>
  <c r="U18" i="5" s="1"/>
  <c r="S17" i="5"/>
  <c r="T17" i="5" s="1"/>
  <c r="U17" i="5" s="1"/>
  <c r="T16" i="5"/>
  <c r="U16" i="5" s="1"/>
  <c r="S16" i="5"/>
  <c r="S15" i="5"/>
  <c r="T15" i="5" s="1"/>
  <c r="U15" i="5" s="1"/>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U4" i="5"/>
  <c r="S4" i="5"/>
  <c r="T4" i="5" s="1"/>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O87" i="5"/>
  <c r="P87" i="5" s="1"/>
  <c r="Q87" i="5" s="1"/>
  <c r="O86" i="5"/>
  <c r="P86" i="5" s="1"/>
  <c r="Q86" i="5" s="1"/>
  <c r="O85" i="5"/>
  <c r="P85" i="5" s="1"/>
  <c r="Q85" i="5" s="1"/>
  <c r="O84" i="5"/>
  <c r="P84" i="5" s="1"/>
  <c r="Q84" i="5" s="1"/>
  <c r="O83" i="5"/>
  <c r="P83" i="5" s="1"/>
  <c r="Q83" i="5" s="1"/>
  <c r="O82" i="5"/>
  <c r="P82" i="5" s="1"/>
  <c r="Q82" i="5" s="1"/>
  <c r="O81" i="5"/>
  <c r="P81" i="5" s="1"/>
  <c r="O80" i="5"/>
  <c r="P80" i="5" s="1"/>
  <c r="O79" i="5"/>
  <c r="P79" i="5" s="1"/>
  <c r="Q79" i="5" s="1"/>
  <c r="O78" i="5"/>
  <c r="P78" i="5" s="1"/>
  <c r="Q78" i="5" s="1"/>
  <c r="O77" i="5"/>
  <c r="P77" i="5" s="1"/>
  <c r="Q77" i="5" s="1"/>
  <c r="O76" i="5"/>
  <c r="P76" i="5" s="1"/>
  <c r="Q76" i="5" s="1"/>
  <c r="O75" i="5"/>
  <c r="P75" i="5" s="1"/>
  <c r="Q75" i="5" s="1"/>
  <c r="O74" i="5"/>
  <c r="P74" i="5" s="1"/>
  <c r="Q74" i="5" s="1"/>
  <c r="O73" i="5"/>
  <c r="P73" i="5" s="1"/>
  <c r="Q73" i="5" s="1"/>
  <c r="P72" i="5"/>
  <c r="Q72" i="5" s="1"/>
  <c r="O72" i="5"/>
  <c r="O71" i="5"/>
  <c r="P71" i="5" s="1"/>
  <c r="Q71" i="5" s="1"/>
  <c r="O70" i="5"/>
  <c r="P70" i="5" s="1"/>
  <c r="Q70" i="5" s="1"/>
  <c r="O69" i="5"/>
  <c r="P69" i="5" s="1"/>
  <c r="Q69" i="5" s="1"/>
  <c r="P68" i="5"/>
  <c r="Q68" i="5" s="1"/>
  <c r="O68" i="5"/>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P54" i="5" s="1"/>
  <c r="Q54" i="5" s="1"/>
  <c r="O53" i="5"/>
  <c r="P53" i="5" s="1"/>
  <c r="Q53" i="5" s="1"/>
  <c r="P52" i="5"/>
  <c r="Q52" i="5" s="1"/>
  <c r="O52" i="5"/>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P40" i="5"/>
  <c r="Q40" i="5" s="1"/>
  <c r="O40" i="5"/>
  <c r="O39" i="5"/>
  <c r="P39" i="5" s="1"/>
  <c r="O38" i="5"/>
  <c r="P38" i="5" s="1"/>
  <c r="O37" i="5"/>
  <c r="P37" i="5" s="1"/>
  <c r="Q37" i="5" s="1"/>
  <c r="P36" i="5"/>
  <c r="Q36" i="5" s="1"/>
  <c r="O36" i="5"/>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P24" i="5"/>
  <c r="Q24" i="5" s="1"/>
  <c r="O24" i="5"/>
  <c r="O23" i="5"/>
  <c r="P23" i="5" s="1"/>
  <c r="Q23" i="5" s="1"/>
  <c r="O22" i="5"/>
  <c r="P22" i="5" s="1"/>
  <c r="Q22" i="5" s="1"/>
  <c r="O21" i="5"/>
  <c r="P21" i="5" s="1"/>
  <c r="Q21" i="5" s="1"/>
  <c r="P20" i="5"/>
  <c r="Q20" i="5" s="1"/>
  <c r="O20" i="5"/>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O2" i="5"/>
  <c r="P2" i="5" s="1"/>
  <c r="Q2" i="5" s="1"/>
  <c r="K93" i="5"/>
  <c r="L93" i="5" s="1"/>
  <c r="M93" i="5" s="1"/>
  <c r="K92" i="5"/>
  <c r="L92" i="5" s="1"/>
  <c r="M92" i="5" s="1"/>
  <c r="K91" i="5"/>
  <c r="L91" i="5" s="1"/>
  <c r="M91" i="5" s="1"/>
  <c r="K90" i="5"/>
  <c r="L90" i="5" s="1"/>
  <c r="M90" i="5" s="1"/>
  <c r="K89" i="5"/>
  <c r="L89" i="5" s="1"/>
  <c r="M89" i="5" s="1"/>
  <c r="L88" i="5"/>
  <c r="M88" i="5" s="1"/>
  <c r="K88" i="5"/>
  <c r="K87" i="5"/>
  <c r="L87" i="5" s="1"/>
  <c r="M87" i="5" s="1"/>
  <c r="K86" i="5"/>
  <c r="L86" i="5" s="1"/>
  <c r="M86" i="5" s="1"/>
  <c r="K85" i="5"/>
  <c r="L85" i="5" s="1"/>
  <c r="M85" i="5" s="1"/>
  <c r="K84" i="5"/>
  <c r="L84" i="5" s="1"/>
  <c r="M84" i="5" s="1"/>
  <c r="K83" i="5"/>
  <c r="L83" i="5" s="1"/>
  <c r="M83" i="5" s="1"/>
  <c r="K82" i="5"/>
  <c r="L82" i="5" s="1"/>
  <c r="M82" i="5" s="1"/>
  <c r="K81" i="5"/>
  <c r="L81" i="5" s="1"/>
  <c r="K80" i="5"/>
  <c r="L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L63" i="5"/>
  <c r="M63" i="5" s="1"/>
  <c r="K63" i="5"/>
  <c r="K62" i="5"/>
  <c r="L62" i="5" s="1"/>
  <c r="M62" i="5" s="1"/>
  <c r="K61" i="5"/>
  <c r="L61" i="5" s="1"/>
  <c r="M61" i="5" s="1"/>
  <c r="K60" i="5"/>
  <c r="K59" i="5"/>
  <c r="K58" i="5"/>
  <c r="K57" i="5"/>
  <c r="K56" i="5"/>
  <c r="L55" i="5"/>
  <c r="M55" i="5" s="1"/>
  <c r="K55" i="5"/>
  <c r="K54" i="5"/>
  <c r="L54" i="5" s="1"/>
  <c r="M54" i="5" s="1"/>
  <c r="K53" i="5"/>
  <c r="L56" i="5" s="1"/>
  <c r="K52" i="5"/>
  <c r="L52" i="5" s="1"/>
  <c r="M52" i="5" s="1"/>
  <c r="K51" i="5"/>
  <c r="L51" i="5" s="1"/>
  <c r="M51" i="5" s="1"/>
  <c r="K50" i="5"/>
  <c r="L50" i="5" s="1"/>
  <c r="M50" i="5" s="1"/>
  <c r="K49" i="5"/>
  <c r="L49" i="5" s="1"/>
  <c r="M49" i="5" s="1"/>
  <c r="L48" i="5"/>
  <c r="M48" i="5" s="1"/>
  <c r="K48" i="5"/>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L39" i="5"/>
  <c r="M39" i="5" s="1"/>
  <c r="K39" i="5"/>
  <c r="K38" i="5"/>
  <c r="L38" i="5" s="1"/>
  <c r="K37" i="5"/>
  <c r="L37" i="5" s="1"/>
  <c r="M37" i="5" s="1"/>
  <c r="M36" i="5"/>
  <c r="L36" i="5"/>
  <c r="K36" i="5"/>
  <c r="K35" i="5"/>
  <c r="L35" i="5" s="1"/>
  <c r="M35" i="5" s="1"/>
  <c r="K34" i="5"/>
  <c r="L34" i="5" s="1"/>
  <c r="M34" i="5" s="1"/>
  <c r="K33" i="5"/>
  <c r="L33" i="5" s="1"/>
  <c r="M33" i="5" s="1"/>
  <c r="L32" i="5"/>
  <c r="M32" i="5" s="1"/>
  <c r="K32" i="5"/>
  <c r="K31" i="5"/>
  <c r="L31" i="5" s="1"/>
  <c r="M31" i="5" s="1"/>
  <c r="K30" i="5"/>
  <c r="L30" i="5" s="1"/>
  <c r="M30" i="5" s="1"/>
  <c r="K29" i="5"/>
  <c r="L29" i="5" s="1"/>
  <c r="M29" i="5" s="1"/>
  <c r="K28" i="5"/>
  <c r="L28" i="5" s="1"/>
  <c r="M28" i="5" s="1"/>
  <c r="L27" i="5"/>
  <c r="M27" i="5" s="1"/>
  <c r="K27" i="5"/>
  <c r="K26" i="5"/>
  <c r="L26" i="5" s="1"/>
  <c r="M26" i="5" s="1"/>
  <c r="K25" i="5"/>
  <c r="L25" i="5" s="1"/>
  <c r="M25" i="5" s="1"/>
  <c r="K24" i="5"/>
  <c r="L24" i="5" s="1"/>
  <c r="M24" i="5" s="1"/>
  <c r="L23" i="5"/>
  <c r="M23" i="5" s="1"/>
  <c r="K23" i="5"/>
  <c r="K22" i="5"/>
  <c r="L22" i="5" s="1"/>
  <c r="M22" i="5" s="1"/>
  <c r="K21" i="5"/>
  <c r="L21" i="5" s="1"/>
  <c r="M21" i="5" s="1"/>
  <c r="M20" i="5"/>
  <c r="L20" i="5"/>
  <c r="K20" i="5"/>
  <c r="K19" i="5"/>
  <c r="L19" i="5" s="1"/>
  <c r="M19" i="5" s="1"/>
  <c r="K18" i="5"/>
  <c r="L18" i="5" s="1"/>
  <c r="M18" i="5" s="1"/>
  <c r="K17" i="5"/>
  <c r="L17" i="5" s="1"/>
  <c r="M17" i="5" s="1"/>
  <c r="L16" i="5"/>
  <c r="M16" i="5" s="1"/>
  <c r="K16" i="5"/>
  <c r="K15" i="5"/>
  <c r="L15" i="5" s="1"/>
  <c r="M15" i="5" s="1"/>
  <c r="K14" i="5"/>
  <c r="L14" i="5" s="1"/>
  <c r="M14" i="5" s="1"/>
  <c r="K13" i="5"/>
  <c r="L13" i="5" s="1"/>
  <c r="M13" i="5" s="1"/>
  <c r="K12" i="5"/>
  <c r="L12" i="5" s="1"/>
  <c r="M12" i="5" s="1"/>
  <c r="L11" i="5"/>
  <c r="M11" i="5" s="1"/>
  <c r="K11" i="5"/>
  <c r="K10" i="5"/>
  <c r="L10" i="5" s="1"/>
  <c r="M10" i="5" s="1"/>
  <c r="M9" i="5"/>
  <c r="L9" i="5"/>
  <c r="K9" i="5"/>
  <c r="L8" i="5"/>
  <c r="M8" i="5" s="1"/>
  <c r="K8" i="5"/>
  <c r="K7" i="5"/>
  <c r="L7" i="5" s="1"/>
  <c r="M7" i="5" s="1"/>
  <c r="K6" i="5"/>
  <c r="L6" i="5" s="1"/>
  <c r="M6" i="5" s="1"/>
  <c r="K5" i="5"/>
  <c r="L5" i="5" s="1"/>
  <c r="M5" i="5" s="1"/>
  <c r="K4" i="5"/>
  <c r="L4" i="5" s="1"/>
  <c r="M4" i="5" s="1"/>
  <c r="L3" i="5"/>
  <c r="M3" i="5" s="1"/>
  <c r="K3" i="5"/>
  <c r="K2" i="5"/>
  <c r="L2" i="5" s="1"/>
  <c r="M2" i="5" s="1"/>
  <c r="E39" i="5"/>
  <c r="E38" i="5"/>
  <c r="P56" i="5" l="1"/>
  <c r="AC38" i="5"/>
  <c r="AC39" i="5"/>
  <c r="X58" i="5"/>
  <c r="Y58" i="5" s="1"/>
  <c r="AB58" i="5"/>
  <c r="AC58" i="5" s="1"/>
  <c r="M38" i="5"/>
  <c r="L57" i="5"/>
  <c r="M57" i="5" s="1"/>
  <c r="Q38" i="5"/>
  <c r="P57" i="5"/>
  <c r="U38" i="5"/>
  <c r="T57" i="5"/>
  <c r="L58" i="5"/>
  <c r="M58" i="5" s="1"/>
  <c r="Q39" i="5"/>
  <c r="P58" i="5"/>
  <c r="Q58" i="5" s="1"/>
  <c r="T58" i="5"/>
  <c r="U58" i="5" s="1"/>
  <c r="Y38" i="5"/>
  <c r="X56" i="5"/>
  <c r="Y56" i="5" s="1"/>
  <c r="AC57" i="5"/>
  <c r="AB53" i="5"/>
  <c r="AC53" i="5" s="1"/>
  <c r="X54" i="5"/>
  <c r="Y54" i="5" s="1"/>
  <c r="T54" i="5"/>
  <c r="U54" i="5" s="1"/>
  <c r="T53" i="5"/>
  <c r="U53" i="5" s="1"/>
  <c r="Q56" i="5"/>
  <c r="Q57" i="5"/>
  <c r="L53" i="5"/>
  <c r="M53" i="5" s="1"/>
  <c r="G49" i="5"/>
  <c r="H49" i="5" s="1"/>
  <c r="G48" i="5"/>
  <c r="G87" i="5"/>
  <c r="H87" i="5" s="1"/>
  <c r="G86" i="5"/>
  <c r="H86" i="5" s="1"/>
  <c r="AC56" i="5" l="1"/>
  <c r="Y57" i="5"/>
  <c r="U56" i="5"/>
  <c r="U57" i="5"/>
  <c r="M56" i="5"/>
  <c r="E80" i="5" l="1"/>
  <c r="E81" i="5"/>
  <c r="Y81" i="5" l="1"/>
  <c r="Q81" i="5"/>
  <c r="AC81" i="5"/>
  <c r="M81" i="5"/>
  <c r="U81" i="5"/>
  <c r="Y80" i="5"/>
  <c r="U80" i="5"/>
  <c r="M80" i="5"/>
  <c r="Q80" i="5"/>
  <c r="AC80" i="5"/>
  <c r="J81" i="14"/>
  <c r="J87" i="14"/>
  <c r="K87" i="14" s="1"/>
  <c r="J86" i="14"/>
  <c r="K86" i="14" s="1"/>
  <c r="G81" i="13"/>
  <c r="G87" i="13"/>
  <c r="H87" i="13" s="1"/>
  <c r="G86" i="13"/>
  <c r="H86" i="13" s="1"/>
  <c r="G31" i="5"/>
  <c r="H48" i="5"/>
  <c r="I48" i="5" s="1"/>
  <c r="G81" i="5"/>
  <c r="H81" i="5" s="1"/>
  <c r="G41" i="5"/>
  <c r="G42" i="5"/>
  <c r="H42" i="5" s="1"/>
  <c r="G2" i="5" l="1"/>
  <c r="K55" i="14" l="1"/>
  <c r="L55" i="14" s="1"/>
  <c r="J54" i="14"/>
  <c r="K54" i="14" s="1"/>
  <c r="L54" i="14" s="1"/>
  <c r="J53" i="14"/>
  <c r="L53" i="14" s="1"/>
  <c r="J49" i="14"/>
  <c r="J48" i="14"/>
  <c r="J20" i="14"/>
  <c r="G55" i="13"/>
  <c r="H55" i="13" s="1"/>
  <c r="I55" i="13" s="1"/>
  <c r="G54" i="13"/>
  <c r="H54" i="13" s="1"/>
  <c r="I54" i="13" s="1"/>
  <c r="G53" i="13"/>
  <c r="H53" i="13" s="1"/>
  <c r="I53" i="13" s="1"/>
  <c r="G55" i="5"/>
  <c r="H55" i="5" s="1"/>
  <c r="I55" i="5" s="1"/>
  <c r="G54" i="5"/>
  <c r="H54" i="5" s="1"/>
  <c r="I54" i="5" s="1"/>
  <c r="G53" i="5"/>
  <c r="H53" i="5" s="1"/>
  <c r="I53" i="5" s="1"/>
  <c r="J35" i="14"/>
  <c r="K35" i="14" s="1"/>
  <c r="L35" i="14" s="1"/>
  <c r="J38" i="14"/>
  <c r="K38" i="14" s="1"/>
  <c r="G49" i="13"/>
  <c r="H49" i="13" s="1"/>
  <c r="I49" i="13" s="1"/>
  <c r="G48" i="13"/>
  <c r="H48" i="13" s="1"/>
  <c r="I48" i="13" s="1"/>
  <c r="G52" i="13"/>
  <c r="H52" i="13" s="1"/>
  <c r="I52" i="13" s="1"/>
  <c r="G51" i="13"/>
  <c r="H51" i="13" s="1"/>
  <c r="I51" i="13" s="1"/>
  <c r="H50" i="13"/>
  <c r="I50" i="13" s="1"/>
  <c r="G38" i="13"/>
  <c r="H38" i="13" s="1"/>
  <c r="I38" i="13" s="1"/>
  <c r="G35" i="13"/>
  <c r="H35" i="13" s="1"/>
  <c r="I35" i="13" s="1"/>
  <c r="G38" i="5"/>
  <c r="H38" i="5" s="1"/>
  <c r="I38" i="5" s="1"/>
  <c r="G35" i="5"/>
  <c r="H35" i="5" s="1"/>
  <c r="I49" i="5" l="1"/>
  <c r="J80" i="14"/>
  <c r="K80" i="14" s="1"/>
  <c r="L80" i="14" s="1"/>
  <c r="K52" i="14"/>
  <c r="L52" i="14" s="1"/>
  <c r="K51" i="14"/>
  <c r="L51" i="14" s="1"/>
  <c r="K50" i="14"/>
  <c r="L50" i="14" s="1"/>
  <c r="L86" i="14"/>
  <c r="K81" i="14"/>
  <c r="L81" i="14" s="1"/>
  <c r="K49" i="14"/>
  <c r="L49" i="14" s="1"/>
  <c r="J39" i="14"/>
  <c r="J36" i="14"/>
  <c r="J31" i="14"/>
  <c r="K31" i="14" s="1"/>
  <c r="L31" i="14" s="1"/>
  <c r="J28" i="14"/>
  <c r="K28" i="14" s="1"/>
  <c r="L28" i="14" s="1"/>
  <c r="J25" i="14"/>
  <c r="K25" i="14" s="1"/>
  <c r="L25" i="14" s="1"/>
  <c r="J24" i="14"/>
  <c r="K24" i="14" s="1"/>
  <c r="L24" i="14" s="1"/>
  <c r="K20" i="14"/>
  <c r="L20" i="14" s="1"/>
  <c r="J12" i="14"/>
  <c r="K12" i="14" s="1"/>
  <c r="L12" i="14" s="1"/>
  <c r="J11" i="14"/>
  <c r="K11" i="14" s="1"/>
  <c r="L11" i="14" s="1"/>
  <c r="J7" i="14"/>
  <c r="K7" i="14" s="1"/>
  <c r="L7" i="14" s="1"/>
  <c r="J6" i="14"/>
  <c r="K6" i="14" s="1"/>
  <c r="L6" i="14" s="1"/>
  <c r="J4" i="14"/>
  <c r="K4" i="14" s="1"/>
  <c r="L4" i="14" s="1"/>
  <c r="J5" i="14"/>
  <c r="K5" i="14" s="1"/>
  <c r="L5" i="14" s="1"/>
  <c r="J8" i="14"/>
  <c r="K8" i="14" s="1"/>
  <c r="L8" i="14" s="1"/>
  <c r="J9" i="14"/>
  <c r="K9" i="14" s="1"/>
  <c r="L9" i="14" s="1"/>
  <c r="J10" i="14"/>
  <c r="K10" i="14" s="1"/>
  <c r="L10" i="14" s="1"/>
  <c r="J13" i="14"/>
  <c r="K13" i="14" s="1"/>
  <c r="L13" i="14" s="1"/>
  <c r="J14" i="14"/>
  <c r="K14" i="14" s="1"/>
  <c r="L14" i="14" s="1"/>
  <c r="J15" i="14"/>
  <c r="K15" i="14" s="1"/>
  <c r="L15" i="14" s="1"/>
  <c r="J16" i="14"/>
  <c r="K16" i="14" s="1"/>
  <c r="L16" i="14" s="1"/>
  <c r="J17" i="14"/>
  <c r="K17" i="14" s="1"/>
  <c r="L17" i="14" s="1"/>
  <c r="J18" i="14"/>
  <c r="K18" i="14" s="1"/>
  <c r="L18" i="14" s="1"/>
  <c r="J19" i="14"/>
  <c r="K19" i="14" s="1"/>
  <c r="L19" i="14" s="1"/>
  <c r="J21" i="14"/>
  <c r="K21" i="14" s="1"/>
  <c r="L21" i="14" s="1"/>
  <c r="J22" i="14"/>
  <c r="K22" i="14" s="1"/>
  <c r="L22" i="14" s="1"/>
  <c r="J23" i="14"/>
  <c r="K23" i="14" s="1"/>
  <c r="L23" i="14" s="1"/>
  <c r="J26" i="14"/>
  <c r="K26" i="14" s="1"/>
  <c r="L26" i="14" s="1"/>
  <c r="J27" i="14"/>
  <c r="K27" i="14" s="1"/>
  <c r="L27" i="14" s="1"/>
  <c r="J29" i="14"/>
  <c r="K29" i="14" s="1"/>
  <c r="L29" i="14" s="1"/>
  <c r="J30" i="14"/>
  <c r="K30" i="14" s="1"/>
  <c r="L30" i="14" s="1"/>
  <c r="J32" i="14"/>
  <c r="K32" i="14" s="1"/>
  <c r="L32" i="14" s="1"/>
  <c r="J33" i="14"/>
  <c r="K33" i="14" s="1"/>
  <c r="L33" i="14" s="1"/>
  <c r="J34" i="14"/>
  <c r="K34" i="14" s="1"/>
  <c r="L34" i="14" s="1"/>
  <c r="J37" i="14"/>
  <c r="K37" i="14" s="1"/>
  <c r="L37" i="14" s="1"/>
  <c r="L38" i="14"/>
  <c r="J40" i="14"/>
  <c r="K40" i="14" s="1"/>
  <c r="L40" i="14" s="1"/>
  <c r="J41" i="14"/>
  <c r="K41" i="14" s="1"/>
  <c r="J42" i="14"/>
  <c r="J43" i="14"/>
  <c r="K43" i="14" s="1"/>
  <c r="L43" i="14" s="1"/>
  <c r="J44" i="14"/>
  <c r="K44" i="14" s="1"/>
  <c r="L44" i="14" s="1"/>
  <c r="J45" i="14"/>
  <c r="K45" i="14" s="1"/>
  <c r="J46" i="14"/>
  <c r="J47" i="14"/>
  <c r="K47" i="14" s="1"/>
  <c r="L47" i="14" s="1"/>
  <c r="K48" i="14"/>
  <c r="L48" i="14" s="1"/>
  <c r="J56" i="14"/>
  <c r="K56" i="14" s="1"/>
  <c r="L56" i="14" s="1"/>
  <c r="J57" i="14"/>
  <c r="K57" i="14" s="1"/>
  <c r="L57" i="14" s="1"/>
  <c r="J58" i="14"/>
  <c r="L58" i="14" s="1"/>
  <c r="J59" i="14"/>
  <c r="K59" i="14" s="1"/>
  <c r="L59" i="14" s="1"/>
  <c r="J60" i="14"/>
  <c r="K60" i="14" s="1"/>
  <c r="L60" i="14" s="1"/>
  <c r="J61" i="14"/>
  <c r="K61" i="14" s="1"/>
  <c r="L61" i="14" s="1"/>
  <c r="J62" i="14"/>
  <c r="K62" i="14" s="1"/>
  <c r="L62" i="14" s="1"/>
  <c r="J63" i="14"/>
  <c r="K63" i="14" s="1"/>
  <c r="L63" i="14" s="1"/>
  <c r="J64" i="14"/>
  <c r="K64" i="14" s="1"/>
  <c r="L64" i="14" s="1"/>
  <c r="J65" i="14"/>
  <c r="K65" i="14" s="1"/>
  <c r="L65" i="14" s="1"/>
  <c r="J66" i="14"/>
  <c r="K66" i="14" s="1"/>
  <c r="L66" i="14" s="1"/>
  <c r="J67" i="14"/>
  <c r="K67" i="14" s="1"/>
  <c r="L67" i="14" s="1"/>
  <c r="J68" i="14"/>
  <c r="K68" i="14" s="1"/>
  <c r="L68" i="14" s="1"/>
  <c r="J69" i="14"/>
  <c r="K69" i="14" s="1"/>
  <c r="L69" i="14" s="1"/>
  <c r="J70" i="14"/>
  <c r="K70" i="14" s="1"/>
  <c r="L70" i="14" s="1"/>
  <c r="J71" i="14"/>
  <c r="K71" i="14" s="1"/>
  <c r="L71" i="14" s="1"/>
  <c r="J72" i="14"/>
  <c r="K72" i="14" s="1"/>
  <c r="L72" i="14" s="1"/>
  <c r="J73" i="14"/>
  <c r="K73" i="14" s="1"/>
  <c r="L73" i="14" s="1"/>
  <c r="J74" i="14"/>
  <c r="K74" i="14" s="1"/>
  <c r="L74" i="14" s="1"/>
  <c r="J75" i="14"/>
  <c r="K75" i="14" s="1"/>
  <c r="L75" i="14" s="1"/>
  <c r="J76" i="14"/>
  <c r="K76" i="14" s="1"/>
  <c r="L76" i="14" s="1"/>
  <c r="J77" i="14"/>
  <c r="K77" i="14" s="1"/>
  <c r="L77" i="14" s="1"/>
  <c r="J78" i="14"/>
  <c r="K78" i="14" s="1"/>
  <c r="L78" i="14" s="1"/>
  <c r="J79" i="14"/>
  <c r="K79" i="14" s="1"/>
  <c r="L79" i="14" s="1"/>
  <c r="J82" i="14"/>
  <c r="K82" i="14" s="1"/>
  <c r="L82" i="14" s="1"/>
  <c r="J83" i="14"/>
  <c r="K83" i="14" s="1"/>
  <c r="L83" i="14" s="1"/>
  <c r="J84" i="14"/>
  <c r="K84" i="14" s="1"/>
  <c r="L84" i="14" s="1"/>
  <c r="J85" i="14"/>
  <c r="K85" i="14" s="1"/>
  <c r="L85" i="14" s="1"/>
  <c r="L87" i="14"/>
  <c r="J88" i="14"/>
  <c r="K88" i="14" s="1"/>
  <c r="L88" i="14" s="1"/>
  <c r="J89" i="14"/>
  <c r="K89" i="14" s="1"/>
  <c r="L89" i="14" s="1"/>
  <c r="J90" i="14"/>
  <c r="K90" i="14" s="1"/>
  <c r="L90" i="14" s="1"/>
  <c r="J91" i="14"/>
  <c r="K91" i="14" s="1"/>
  <c r="L91" i="14" s="1"/>
  <c r="J92" i="14"/>
  <c r="K92" i="14" s="1"/>
  <c r="L92" i="14" s="1"/>
  <c r="J93" i="14"/>
  <c r="K93" i="14" s="1"/>
  <c r="L93" i="14" s="1"/>
  <c r="J2" i="14"/>
  <c r="K2" i="14" s="1"/>
  <c r="I86" i="13"/>
  <c r="H81" i="13"/>
  <c r="I81" i="13" s="1"/>
  <c r="G80" i="13"/>
  <c r="H80" i="13" s="1"/>
  <c r="I80" i="13" s="1"/>
  <c r="G20" i="13"/>
  <c r="H20" i="13" s="1"/>
  <c r="I20" i="13" s="1"/>
  <c r="G21" i="13"/>
  <c r="G22" i="13"/>
  <c r="H22" i="13" s="1"/>
  <c r="I22" i="13" s="1"/>
  <c r="G23" i="13"/>
  <c r="H23" i="13" s="1"/>
  <c r="I23" i="13" s="1"/>
  <c r="G24" i="13"/>
  <c r="H24" i="13" s="1"/>
  <c r="I24" i="13" s="1"/>
  <c r="G25" i="13"/>
  <c r="H25" i="13" s="1"/>
  <c r="I25" i="13" s="1"/>
  <c r="G26" i="13"/>
  <c r="H26" i="13" s="1"/>
  <c r="I26" i="13" s="1"/>
  <c r="G27" i="13"/>
  <c r="H27" i="13" s="1"/>
  <c r="I27" i="13" s="1"/>
  <c r="G28" i="13"/>
  <c r="H28" i="13" s="1"/>
  <c r="I28" i="13" s="1"/>
  <c r="I56" i="13"/>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1" i="13"/>
  <c r="I21"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I57" i="13"/>
  <c r="I58" i="13"/>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39" i="5" l="1"/>
  <c r="I39" i="5" s="1"/>
  <c r="H45" i="5"/>
  <c r="I45" i="5" s="1"/>
  <c r="H46" i="5"/>
  <c r="I46" i="5" s="1"/>
  <c r="I36" i="5"/>
  <c r="H80" i="5"/>
  <c r="I80" i="5" s="1"/>
  <c r="K39" i="14"/>
  <c r="L39" i="14" s="1"/>
  <c r="K46" i="14"/>
  <c r="L46" i="14" s="1"/>
  <c r="K42" i="14"/>
  <c r="L42" i="14" s="1"/>
  <c r="K36" i="14"/>
  <c r="L36" i="14" s="1"/>
  <c r="H46" i="13"/>
  <c r="I46" i="13" s="1"/>
  <c r="H59" i="5"/>
  <c r="L59" i="5" s="1"/>
  <c r="H60" i="5"/>
  <c r="L60" i="5" s="1"/>
  <c r="I42" i="13"/>
  <c r="H45" i="13"/>
  <c r="I45" i="13" s="1"/>
  <c r="I41" i="13"/>
  <c r="I36" i="13"/>
  <c r="H3" i="5"/>
  <c r="I3" i="5" s="1"/>
  <c r="I44" i="5"/>
  <c r="I58" i="5"/>
  <c r="I57" i="5"/>
  <c r="I56" i="5"/>
  <c r="L45" i="14"/>
  <c r="L41" i="14"/>
  <c r="G2" i="13"/>
  <c r="H2" i="13" s="1"/>
  <c r="M60" i="5" l="1"/>
  <c r="P60" i="5"/>
  <c r="M59" i="5"/>
  <c r="P59" i="5"/>
  <c r="I60" i="5"/>
  <c r="I59" i="5"/>
  <c r="I2" i="13"/>
  <c r="Q59" i="5" l="1"/>
  <c r="T59" i="5"/>
  <c r="Q60" i="5"/>
  <c r="T60"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J3" i="14"/>
  <c r="K3" i="14" s="1"/>
  <c r="L3" i="14" s="1"/>
  <c r="K3" i="11" s="1"/>
  <c r="L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60" i="5" l="1"/>
  <c r="X60" i="5"/>
  <c r="U59" i="5"/>
  <c r="X59"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Min = 1 inch</t>
        </r>
      </text>
    </comment>
    <comment ref="F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<sst xmlns="http://schemas.openxmlformats.org/spreadsheetml/2006/main" count="1314" uniqueCount="430">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</sst>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D1" zoomScale="75" zoomScaleNormal="75" workbookViewId="0">
      <selection activeCell="I1" sqref="I1:K1048576"/>
    </sheetView>
  </sheetViews>
  <sheetFormatPr defaultRowHeight="15" x14ac:dyDescent="0.25"/>
  <cols>
    <col min="1" max="1" width="101.28515625" style="24" customWidth="1"/>
    <col min="2" max="2" width="28" customWidth="1"/>
    <col min="3" max="3" width="23.140625" style="18" customWidth="1"/>
    <col min="4" max="4" width="28.7109375" style="22" bestFit="1" customWidth="1"/>
    <col min="5" max="5" width="28.28515625" style="23" customWidth="1"/>
    <col min="6" max="6" width="30.140625" style="18" customWidth="1"/>
    <col min="7" max="7" width="13.28515625" style="22" customWidth="1"/>
    <col min="8" max="8" width="25.85546875" style="23" bestFit="1" customWidth="1"/>
    <col min="9" max="9" width="39"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421</v>
      </c>
      <c r="G48" s="19"/>
      <c r="I48" s="18" t="s">
        <v>424</v>
      </c>
      <c r="J48" s="19"/>
    </row>
    <row r="49" spans="1:11" x14ac:dyDescent="0.25">
      <c r="A49" s="21" t="s">
        <v>136</v>
      </c>
      <c r="B49" t="s">
        <v>294</v>
      </c>
      <c r="C49" s="18" t="s">
        <v>9</v>
      </c>
      <c r="D49" s="47" t="s">
        <v>339</v>
      </c>
      <c r="E49" s="48" t="s">
        <v>341</v>
      </c>
      <c r="F49" s="18" t="s">
        <v>422</v>
      </c>
      <c r="G49" s="19"/>
      <c r="I49" s="18" t="s">
        <v>429</v>
      </c>
      <c r="J49" s="19"/>
    </row>
    <row r="50" spans="1:11" x14ac:dyDescent="0.25">
      <c r="A50" s="21" t="s">
        <v>140</v>
      </c>
      <c r="B50" t="s">
        <v>295</v>
      </c>
      <c r="C50" s="46" t="s">
        <v>11</v>
      </c>
      <c r="D50" s="47" t="s">
        <v>339</v>
      </c>
      <c r="E50" s="48" t="s">
        <v>341</v>
      </c>
      <c r="F50" s="46" t="s">
        <v>423</v>
      </c>
      <c r="G50" s="47" t="s">
        <v>339</v>
      </c>
      <c r="H50" s="48" t="s">
        <v>341</v>
      </c>
      <c r="I50" s="46" t="s">
        <v>426</v>
      </c>
      <c r="J50" s="47" t="s">
        <v>339</v>
      </c>
      <c r="K50" s="48" t="s">
        <v>341</v>
      </c>
    </row>
    <row r="51" spans="1:11" x14ac:dyDescent="0.25">
      <c r="A51" s="21" t="s">
        <v>141</v>
      </c>
      <c r="B51" t="s">
        <v>296</v>
      </c>
      <c r="C51" s="46" t="s">
        <v>11</v>
      </c>
      <c r="D51" s="47" t="s">
        <v>339</v>
      </c>
      <c r="E51" s="48" t="s">
        <v>341</v>
      </c>
      <c r="F51" s="46" t="s">
        <v>424</v>
      </c>
      <c r="G51" s="47" t="s">
        <v>339</v>
      </c>
      <c r="H51" s="48" t="s">
        <v>341</v>
      </c>
      <c r="I51" s="46" t="s">
        <v>427</v>
      </c>
      <c r="J51" s="47" t="s">
        <v>339</v>
      </c>
      <c r="K51" s="48" t="s">
        <v>341</v>
      </c>
    </row>
    <row r="52" spans="1:11" x14ac:dyDescent="0.25">
      <c r="A52" s="21" t="s">
        <v>142</v>
      </c>
      <c r="B52" t="s">
        <v>297</v>
      </c>
      <c r="C52" s="46" t="s">
        <v>11</v>
      </c>
      <c r="D52" s="47" t="s">
        <v>339</v>
      </c>
      <c r="E52" s="48" t="s">
        <v>341</v>
      </c>
      <c r="F52" s="46" t="s">
        <v>425</v>
      </c>
      <c r="G52" s="47" t="s">
        <v>339</v>
      </c>
      <c r="H52" s="48" t="s">
        <v>341</v>
      </c>
      <c r="I52" s="46" t="s">
        <v>428</v>
      </c>
      <c r="J52" s="47" t="s">
        <v>339</v>
      </c>
      <c r="K52" s="48" t="s">
        <v>341</v>
      </c>
    </row>
    <row r="53" spans="1:11" x14ac:dyDescent="0.25">
      <c r="A53" s="21" t="s">
        <v>185</v>
      </c>
      <c r="B53" t="s">
        <v>298</v>
      </c>
      <c r="C53" s="18" t="s">
        <v>406</v>
      </c>
      <c r="D53" s="19" t="s">
        <v>339</v>
      </c>
      <c r="E53" s="20" t="s">
        <v>242</v>
      </c>
      <c r="F53" s="18" t="s">
        <v>409</v>
      </c>
      <c r="G53" s="19" t="s">
        <v>339</v>
      </c>
      <c r="H53" s="20" t="s">
        <v>242</v>
      </c>
      <c r="I53" s="18" t="s">
        <v>412</v>
      </c>
      <c r="J53" s="19" t="s">
        <v>339</v>
      </c>
      <c r="K53" s="20" t="s">
        <v>242</v>
      </c>
    </row>
    <row r="54" spans="1:11" x14ac:dyDescent="0.25">
      <c r="A54" s="21" t="s">
        <v>186</v>
      </c>
      <c r="B54" t="s">
        <v>299</v>
      </c>
      <c r="C54" s="18" t="s">
        <v>407</v>
      </c>
      <c r="D54" s="19" t="s">
        <v>339</v>
      </c>
      <c r="E54" s="20" t="s">
        <v>242</v>
      </c>
      <c r="F54" s="18" t="s">
        <v>410</v>
      </c>
      <c r="G54" s="19" t="s">
        <v>339</v>
      </c>
      <c r="H54" s="20" t="s">
        <v>242</v>
      </c>
      <c r="I54" s="18" t="s">
        <v>413</v>
      </c>
      <c r="J54" s="19" t="s">
        <v>339</v>
      </c>
      <c r="K54" s="20" t="s">
        <v>242</v>
      </c>
    </row>
    <row r="55" spans="1:11" x14ac:dyDescent="0.25">
      <c r="A55" s="21" t="s">
        <v>187</v>
      </c>
      <c r="B55" t="s">
        <v>300</v>
      </c>
      <c r="C55" s="18" t="s">
        <v>408</v>
      </c>
      <c r="D55" s="19" t="s">
        <v>339</v>
      </c>
      <c r="E55" s="20" t="s">
        <v>242</v>
      </c>
      <c r="F55" s="18" t="s">
        <v>411</v>
      </c>
      <c r="G55" s="19" t="s">
        <v>339</v>
      </c>
      <c r="H55" s="20" t="s">
        <v>242</v>
      </c>
      <c r="I55" s="18" t="s">
        <v>414</v>
      </c>
      <c r="J55" s="19" t="s">
        <v>339</v>
      </c>
      <c r="K55" s="20" t="s">
        <v>242</v>
      </c>
    </row>
    <row r="56" spans="1:11" x14ac:dyDescent="0.25">
      <c r="A56" s="21" t="s">
        <v>188</v>
      </c>
      <c r="B56" t="s">
        <v>301</v>
      </c>
      <c r="D56" s="34" t="s">
        <v>415</v>
      </c>
      <c r="E56" s="20" t="s">
        <v>418</v>
      </c>
      <c r="G56" s="34" t="s">
        <v>415</v>
      </c>
      <c r="H56" s="20" t="s">
        <v>418</v>
      </c>
      <c r="J56" s="34" t="s">
        <v>415</v>
      </c>
      <c r="K56" s="20" t="s">
        <v>418</v>
      </c>
    </row>
    <row r="57" spans="1:11" x14ac:dyDescent="0.25">
      <c r="A57" s="21" t="s">
        <v>189</v>
      </c>
      <c r="B57" t="s">
        <v>302</v>
      </c>
      <c r="D57" s="34" t="s">
        <v>416</v>
      </c>
      <c r="E57" s="20" t="s">
        <v>419</v>
      </c>
      <c r="G57" s="34" t="s">
        <v>416</v>
      </c>
      <c r="H57" s="20" t="s">
        <v>419</v>
      </c>
      <c r="J57" s="34" t="s">
        <v>416</v>
      </c>
      <c r="K57" s="20" t="s">
        <v>419</v>
      </c>
    </row>
    <row r="58" spans="1:11" x14ac:dyDescent="0.25">
      <c r="A58" s="21" t="s">
        <v>190</v>
      </c>
      <c r="B58" t="s">
        <v>303</v>
      </c>
      <c r="D58" s="34" t="s">
        <v>417</v>
      </c>
      <c r="E58" s="20" t="s">
        <v>420</v>
      </c>
      <c r="G58" s="34" t="s">
        <v>417</v>
      </c>
      <c r="H58" s="20" t="s">
        <v>420</v>
      </c>
      <c r="J58" s="34" t="s">
        <v>417</v>
      </c>
      <c r="K58" s="20" t="s">
        <v>420</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B1" zoomScale="75" zoomScaleNormal="75" workbookViewId="0">
      <pane ySplit="450" topLeftCell="A2" activePane="bottomLeft"/>
      <selection pane="bottomLeft" activeCell="H4" sqref="H4"/>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37" si="3">L3</f>
        <v>0</v>
      </c>
      <c r="O3" s="10">
        <f>N3</f>
        <v>0</v>
      </c>
      <c r="P3" s="13">
        <f t="shared" ref="P3:P34" si="4">O3</f>
        <v>0</v>
      </c>
      <c r="Q3" s="14">
        <f t="shared" ref="Q3:Q37" si="5">P3</f>
        <v>0</v>
      </c>
      <c r="R3" s="9">
        <v>2.9</v>
      </c>
      <c r="S3" s="10">
        <f>R3</f>
        <v>2.9</v>
      </c>
      <c r="T3" s="13">
        <f t="shared" ref="T3:T34" si="6">S3</f>
        <v>2.9</v>
      </c>
      <c r="U3" s="14">
        <f t="shared" ref="U3:U37" si="7">T3</f>
        <v>2.9</v>
      </c>
      <c r="V3" s="9">
        <v>14</v>
      </c>
      <c r="W3" s="10">
        <f>V3</f>
        <v>14</v>
      </c>
      <c r="X3" s="13">
        <f t="shared" ref="X3:X34" si="8">W3</f>
        <v>14</v>
      </c>
      <c r="Y3" s="14">
        <f t="shared" ref="Y3:Y37" si="9">X3</f>
        <v>14</v>
      </c>
      <c r="Z3" s="9">
        <v>12</v>
      </c>
      <c r="AA3" s="10">
        <f>Z3</f>
        <v>12</v>
      </c>
      <c r="AB3" s="13">
        <f t="shared" ref="AB3:AB34" si="10">AA3</f>
        <v>12</v>
      </c>
      <c r="AC3" s="14">
        <f t="shared" ref="AC3:AC37"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47" si="18">L40</f>
        <v>0</v>
      </c>
      <c r="N40" s="9">
        <v>2</v>
      </c>
      <c r="O40" s="10">
        <f>N40</f>
        <v>2</v>
      </c>
      <c r="P40" s="13">
        <f>O40</f>
        <v>2</v>
      </c>
      <c r="Q40" s="14">
        <f t="shared" ref="Q40:Q47" si="19">P40</f>
        <v>2</v>
      </c>
      <c r="R40" s="9">
        <v>1</v>
      </c>
      <c r="S40" s="10">
        <f>R40</f>
        <v>1</v>
      </c>
      <c r="T40" s="13">
        <f>S40</f>
        <v>1</v>
      </c>
      <c r="U40" s="14">
        <f t="shared" ref="U40:U47" si="20">T40</f>
        <v>1</v>
      </c>
      <c r="V40" s="9">
        <v>2.5</v>
      </c>
      <c r="W40" s="10">
        <f>V40</f>
        <v>2.5</v>
      </c>
      <c r="X40" s="13">
        <f>W40</f>
        <v>2.5</v>
      </c>
      <c r="Y40" s="14">
        <f t="shared" ref="Y40:Y47" si="21">X40</f>
        <v>2.5</v>
      </c>
      <c r="Z40" s="9">
        <v>2</v>
      </c>
      <c r="AA40" s="10">
        <f>Z40</f>
        <v>2</v>
      </c>
      <c r="AB40" s="13">
        <f>AA40</f>
        <v>2</v>
      </c>
      <c r="AC40" s="14">
        <f t="shared" ref="AC40:AC47"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 si="30">K47</f>
        <v>0</v>
      </c>
      <c r="M47" s="14">
        <f t="shared" si="18"/>
        <v>0</v>
      </c>
      <c r="N47" s="9">
        <v>70</v>
      </c>
      <c r="O47" s="10">
        <f t="shared" si="25"/>
        <v>70</v>
      </c>
      <c r="P47" s="13">
        <f t="shared" ref="P47" si="31">O47</f>
        <v>70</v>
      </c>
      <c r="Q47" s="14">
        <f t="shared" si="19"/>
        <v>70</v>
      </c>
      <c r="R47" s="9">
        <v>90</v>
      </c>
      <c r="S47" s="10">
        <f t="shared" si="26"/>
        <v>90</v>
      </c>
      <c r="T47" s="13">
        <f t="shared" ref="T47" si="32">S47</f>
        <v>90</v>
      </c>
      <c r="U47" s="14">
        <f t="shared" si="20"/>
        <v>90</v>
      </c>
      <c r="W47" s="10">
        <f t="shared" si="27"/>
        <v>0</v>
      </c>
      <c r="X47" s="13">
        <f t="shared" ref="X47" si="33">W47</f>
        <v>0</v>
      </c>
      <c r="Y47" s="14">
        <f t="shared" si="21"/>
        <v>0</v>
      </c>
      <c r="Z47" s="9">
        <v>60</v>
      </c>
      <c r="AA47" s="10">
        <f t="shared" si="28"/>
        <v>60</v>
      </c>
      <c r="AB47" s="13">
        <f t="shared" ref="AB47" si="34">AA47</f>
        <v>60</v>
      </c>
      <c r="AC47" s="14">
        <f t="shared" si="22"/>
        <v>60</v>
      </c>
    </row>
    <row r="48" spans="1:29" s="9" customFormat="1" x14ac:dyDescent="0.25">
      <c r="A48" s="21" t="s">
        <v>135</v>
      </c>
      <c r="B48" t="s">
        <v>293</v>
      </c>
      <c r="C48" s="2">
        <v>1.25</v>
      </c>
      <c r="D48" s="3">
        <v>0.75</v>
      </c>
      <c r="E48" s="4">
        <v>0.25</v>
      </c>
      <c r="F48" s="9">
        <v>4</v>
      </c>
      <c r="G48" s="10">
        <f>$C48*F48</f>
        <v>5</v>
      </c>
      <c r="H48" s="13">
        <f>$D48*G48</f>
        <v>3.75</v>
      </c>
      <c r="I48" s="36">
        <f t="shared" ref="I48:I55" si="35">$E48*H48</f>
        <v>0.9375</v>
      </c>
      <c r="J48" s="9">
        <v>1</v>
      </c>
      <c r="K48" s="10">
        <f>$C48*J48</f>
        <v>1.25</v>
      </c>
      <c r="L48" s="13">
        <f>$D48*K48</f>
        <v>0.9375</v>
      </c>
      <c r="M48" s="36">
        <f t="shared" ref="M48:M55" si="36">$E48*L48</f>
        <v>0.234375</v>
      </c>
      <c r="O48" s="10">
        <f>$C48*N48</f>
        <v>0</v>
      </c>
      <c r="P48" s="13">
        <f>$D48*O48</f>
        <v>0</v>
      </c>
      <c r="Q48" s="36">
        <f t="shared" ref="Q48:Q55" si="37">$E48*P48</f>
        <v>0</v>
      </c>
      <c r="R48" s="9">
        <v>0.5</v>
      </c>
      <c r="S48" s="10">
        <f>$C48*R48</f>
        <v>0.625</v>
      </c>
      <c r="T48" s="13">
        <f>$D48*S48</f>
        <v>0.46875</v>
      </c>
      <c r="U48" s="36">
        <f t="shared" ref="U48:U55" si="38">$E48*T48</f>
        <v>0.1171875</v>
      </c>
      <c r="V48" s="9">
        <v>1</v>
      </c>
      <c r="W48" s="10">
        <f>$C48*V48</f>
        <v>1.25</v>
      </c>
      <c r="X48" s="13">
        <f>$D48*W48</f>
        <v>0.9375</v>
      </c>
      <c r="Y48" s="36">
        <f t="shared" ref="Y48:Y55" si="39">$E48*X48</f>
        <v>0.234375</v>
      </c>
      <c r="Z48" s="9">
        <v>0.5</v>
      </c>
      <c r="AA48" s="10">
        <f>$C48*Z48</f>
        <v>0.625</v>
      </c>
      <c r="AB48" s="13">
        <f>$D48*AA48</f>
        <v>0.46875</v>
      </c>
      <c r="AC48" s="36">
        <f t="shared" ref="AC48:AC55" si="40">$E48*AB48</f>
        <v>0.1171875</v>
      </c>
    </row>
    <row r="49" spans="1:29" s="9" customFormat="1" x14ac:dyDescent="0.25">
      <c r="A49" s="21" t="s">
        <v>136</v>
      </c>
      <c r="B49" t="s">
        <v>294</v>
      </c>
      <c r="C49" s="2">
        <v>1.25</v>
      </c>
      <c r="D49" s="3">
        <v>0.75</v>
      </c>
      <c r="E49" s="4">
        <v>0.25</v>
      </c>
      <c r="F49" s="9">
        <v>70</v>
      </c>
      <c r="G49" s="10">
        <f>$C49*F49</f>
        <v>87.5</v>
      </c>
      <c r="H49" s="13">
        <f>$D49*G49</f>
        <v>65.625</v>
      </c>
      <c r="I49" s="36">
        <f t="shared" si="35"/>
        <v>16.40625</v>
      </c>
      <c r="J49" s="9">
        <v>50</v>
      </c>
      <c r="K49" s="10">
        <f>$C49*J49</f>
        <v>62.5</v>
      </c>
      <c r="L49" s="13">
        <f>$D49*K49</f>
        <v>46.875</v>
      </c>
      <c r="M49" s="36">
        <f t="shared" si="36"/>
        <v>11.71875</v>
      </c>
      <c r="O49" s="10">
        <f>$C49*N49</f>
        <v>0</v>
      </c>
      <c r="P49" s="13">
        <f>$D49*O49</f>
        <v>0</v>
      </c>
      <c r="Q49" s="36">
        <f t="shared" si="37"/>
        <v>0</v>
      </c>
      <c r="R49" s="9">
        <v>30</v>
      </c>
      <c r="S49" s="10">
        <f>$C49*R49</f>
        <v>37.5</v>
      </c>
      <c r="T49" s="13">
        <f>$D49*S49</f>
        <v>28.125</v>
      </c>
      <c r="U49" s="36">
        <f t="shared" si="38"/>
        <v>7.03125</v>
      </c>
      <c r="V49" s="9">
        <v>40</v>
      </c>
      <c r="W49" s="10">
        <f>$C49*V49</f>
        <v>50</v>
      </c>
      <c r="X49" s="13">
        <f>$D49*W49</f>
        <v>37.5</v>
      </c>
      <c r="Y49" s="36">
        <f t="shared" si="39"/>
        <v>9.375</v>
      </c>
      <c r="Z49" s="9">
        <v>15</v>
      </c>
      <c r="AA49" s="10">
        <f>$C49*Z49</f>
        <v>18.75</v>
      </c>
      <c r="AB49" s="13">
        <f>$D49*AA49</f>
        <v>14.0625</v>
      </c>
      <c r="AC49" s="36">
        <f t="shared" si="40"/>
        <v>3.515625</v>
      </c>
    </row>
    <row r="50" spans="1:29" s="9" customFormat="1" x14ac:dyDescent="0.25">
      <c r="A50" s="21" t="s">
        <v>140</v>
      </c>
      <c r="B50" t="s">
        <v>295</v>
      </c>
      <c r="C50" s="2">
        <v>1.5</v>
      </c>
      <c r="D50" s="3">
        <v>0.75</v>
      </c>
      <c r="E50" s="4">
        <v>0.25</v>
      </c>
      <c r="F50" s="9">
        <v>2</v>
      </c>
      <c r="G50" s="10">
        <f>$C50*F50</f>
        <v>3</v>
      </c>
      <c r="H50" s="13">
        <f t="shared" ref="H50:H55" si="41">$D50*G50</f>
        <v>2.25</v>
      </c>
      <c r="I50" s="36">
        <f t="shared" si="35"/>
        <v>0.5625</v>
      </c>
      <c r="J50" s="9">
        <v>1</v>
      </c>
      <c r="K50" s="10">
        <f>$C50*J50</f>
        <v>1.5</v>
      </c>
      <c r="L50" s="13">
        <f t="shared" ref="L50:L55" si="42">$D50*K50</f>
        <v>1.125</v>
      </c>
      <c r="M50" s="36">
        <f t="shared" si="36"/>
        <v>0.28125</v>
      </c>
      <c r="O50" s="10">
        <f>$C50*N50</f>
        <v>0</v>
      </c>
      <c r="P50" s="13">
        <f t="shared" ref="P50:P55" si="43">$D50*O50</f>
        <v>0</v>
      </c>
      <c r="Q50" s="36">
        <f t="shared" si="37"/>
        <v>0</v>
      </c>
      <c r="R50" s="9">
        <v>0.5</v>
      </c>
      <c r="S50" s="10">
        <f>$C50*R50</f>
        <v>0.75</v>
      </c>
      <c r="T50" s="13">
        <f t="shared" ref="T50:T55" si="44">$D50*S50</f>
        <v>0.5625</v>
      </c>
      <c r="U50" s="36">
        <f t="shared" si="38"/>
        <v>0.140625</v>
      </c>
      <c r="V50" s="9">
        <v>1</v>
      </c>
      <c r="W50" s="10">
        <f>$C50*V50</f>
        <v>1.5</v>
      </c>
      <c r="X50" s="13">
        <f t="shared" ref="X50:X55" si="45">$D50*W50</f>
        <v>1.125</v>
      </c>
      <c r="Y50" s="36">
        <f t="shared" si="39"/>
        <v>0.28125</v>
      </c>
      <c r="Z50" s="9">
        <v>0.3</v>
      </c>
      <c r="AA50" s="10">
        <f>$C50*Z50</f>
        <v>0.44999999999999996</v>
      </c>
      <c r="AB50" s="13">
        <f t="shared" ref="AB50:AB55" si="46">$D50*AA50</f>
        <v>0.33749999999999997</v>
      </c>
      <c r="AC50" s="36">
        <f t="shared" si="40"/>
        <v>8.4374999999999992E-2</v>
      </c>
    </row>
    <row r="51" spans="1:29" s="9" customFormat="1" x14ac:dyDescent="0.25">
      <c r="A51" s="21" t="s">
        <v>141</v>
      </c>
      <c r="B51" t="s">
        <v>296</v>
      </c>
      <c r="C51" s="2">
        <v>1.5</v>
      </c>
      <c r="D51" s="3">
        <v>0.75</v>
      </c>
      <c r="E51" s="4">
        <v>0.25</v>
      </c>
      <c r="F51" s="9">
        <v>1.5</v>
      </c>
      <c r="G51" s="10">
        <f>$C51*F51</f>
        <v>2.25</v>
      </c>
      <c r="H51" s="13">
        <f t="shared" si="41"/>
        <v>1.6875</v>
      </c>
      <c r="I51" s="36">
        <f t="shared" si="35"/>
        <v>0.421875</v>
      </c>
      <c r="J51" s="9">
        <v>1</v>
      </c>
      <c r="K51" s="10">
        <f>$C51*J51</f>
        <v>1.5</v>
      </c>
      <c r="L51" s="13">
        <f t="shared" si="42"/>
        <v>1.125</v>
      </c>
      <c r="M51" s="36">
        <f t="shared" si="36"/>
        <v>0.28125</v>
      </c>
      <c r="O51" s="10">
        <f>$C51*N51</f>
        <v>0</v>
      </c>
      <c r="P51" s="13">
        <f t="shared" si="43"/>
        <v>0</v>
      </c>
      <c r="Q51" s="36">
        <f t="shared" si="37"/>
        <v>0</v>
      </c>
      <c r="R51" s="9">
        <v>0.2</v>
      </c>
      <c r="S51" s="10">
        <f>$C51*R51</f>
        <v>0.30000000000000004</v>
      </c>
      <c r="T51" s="13">
        <f t="shared" si="44"/>
        <v>0.22500000000000003</v>
      </c>
      <c r="U51" s="36">
        <f t="shared" si="38"/>
        <v>5.6250000000000008E-2</v>
      </c>
      <c r="V51" s="9">
        <v>0.5</v>
      </c>
      <c r="W51" s="10">
        <f>$C51*V51</f>
        <v>0.75</v>
      </c>
      <c r="X51" s="13">
        <f t="shared" si="45"/>
        <v>0.5625</v>
      </c>
      <c r="Y51" s="36">
        <f t="shared" si="39"/>
        <v>0.140625</v>
      </c>
      <c r="Z51" s="9">
        <v>0.4</v>
      </c>
      <c r="AA51" s="10">
        <f>$C51*Z51</f>
        <v>0.60000000000000009</v>
      </c>
      <c r="AB51" s="13">
        <f t="shared" si="46"/>
        <v>0.45000000000000007</v>
      </c>
      <c r="AC51" s="36">
        <f t="shared" si="40"/>
        <v>0.11250000000000002</v>
      </c>
    </row>
    <row r="52" spans="1:29" s="9" customFormat="1" x14ac:dyDescent="0.25">
      <c r="A52" s="21" t="s">
        <v>142</v>
      </c>
      <c r="B52" t="s">
        <v>297</v>
      </c>
      <c r="C52" s="2">
        <v>1.5</v>
      </c>
      <c r="D52" s="3">
        <v>0.75</v>
      </c>
      <c r="E52" s="4">
        <v>0.25</v>
      </c>
      <c r="F52" s="9">
        <v>1</v>
      </c>
      <c r="G52" s="10">
        <f>$C52*F52</f>
        <v>1.5</v>
      </c>
      <c r="H52" s="13">
        <f t="shared" si="41"/>
        <v>1.125</v>
      </c>
      <c r="I52" s="36">
        <f t="shared" si="35"/>
        <v>0.28125</v>
      </c>
      <c r="J52" s="9">
        <v>0.5</v>
      </c>
      <c r="K52" s="10">
        <f>$C52*J52</f>
        <v>0.75</v>
      </c>
      <c r="L52" s="13">
        <f t="shared" si="42"/>
        <v>0.5625</v>
      </c>
      <c r="M52" s="36">
        <f t="shared" si="36"/>
        <v>0.140625</v>
      </c>
      <c r="O52" s="10">
        <f>$C52*N52</f>
        <v>0</v>
      </c>
      <c r="P52" s="13">
        <f t="shared" si="43"/>
        <v>0</v>
      </c>
      <c r="Q52" s="36">
        <f t="shared" si="37"/>
        <v>0</v>
      </c>
      <c r="R52" s="9">
        <v>0.1</v>
      </c>
      <c r="S52" s="10">
        <f>$C52*R52</f>
        <v>0.15000000000000002</v>
      </c>
      <c r="T52" s="13">
        <f t="shared" si="44"/>
        <v>0.11250000000000002</v>
      </c>
      <c r="U52" s="36">
        <f t="shared" si="38"/>
        <v>2.8125000000000004E-2</v>
      </c>
      <c r="V52" s="9">
        <v>0.3</v>
      </c>
      <c r="W52" s="10">
        <f>$C52*V52</f>
        <v>0.44999999999999996</v>
      </c>
      <c r="X52" s="13">
        <f t="shared" si="45"/>
        <v>0.33749999999999997</v>
      </c>
      <c r="Y52" s="36">
        <f t="shared" si="39"/>
        <v>8.4374999999999992E-2</v>
      </c>
      <c r="Z52" s="9">
        <v>0.02</v>
      </c>
      <c r="AA52" s="10">
        <f>$C52*Z52</f>
        <v>0.03</v>
      </c>
      <c r="AB52" s="13">
        <f t="shared" si="46"/>
        <v>2.2499999999999999E-2</v>
      </c>
      <c r="AC52" s="36">
        <f t="shared" si="40"/>
        <v>5.6249999999999998E-3</v>
      </c>
    </row>
    <row r="53" spans="1:29" s="9" customFormat="1" x14ac:dyDescent="0.25">
      <c r="A53" s="21" t="s">
        <v>185</v>
      </c>
      <c r="B53" t="s">
        <v>298</v>
      </c>
      <c r="C53" s="2">
        <v>2</v>
      </c>
      <c r="D53" s="3">
        <v>0.75</v>
      </c>
      <c r="E53" s="4">
        <v>0.5</v>
      </c>
      <c r="F53" s="9">
        <v>6</v>
      </c>
      <c r="G53" s="10">
        <f>IF(AND(F3&lt;3,F8&lt;3),F53+0,$C53*F53)</f>
        <v>12</v>
      </c>
      <c r="H53" s="13">
        <f t="shared" si="41"/>
        <v>9</v>
      </c>
      <c r="I53" s="36">
        <f t="shared" si="35"/>
        <v>4.5</v>
      </c>
      <c r="J53" s="9">
        <v>0</v>
      </c>
      <c r="K53" s="10">
        <f>IF(AND(J3&lt;3,J8&lt;3),J53+0,$C53*J53)</f>
        <v>0</v>
      </c>
      <c r="L53" s="13">
        <f t="shared" si="42"/>
        <v>0</v>
      </c>
      <c r="M53" s="36">
        <f t="shared" si="36"/>
        <v>0</v>
      </c>
      <c r="O53" s="10">
        <f>IF(AND(N3&lt;3,N8&lt;3),N53+0,$C53*N53)</f>
        <v>0</v>
      </c>
      <c r="P53" s="13">
        <f t="shared" si="43"/>
        <v>0</v>
      </c>
      <c r="Q53" s="36">
        <f t="shared" si="37"/>
        <v>0</v>
      </c>
      <c r="R53" s="9">
        <v>1</v>
      </c>
      <c r="S53" s="10">
        <f>IF(AND(R3&lt;3,R8&lt;3),R53+0,$C53*R53)</f>
        <v>1</v>
      </c>
      <c r="T53" s="13">
        <f t="shared" si="44"/>
        <v>0.75</v>
      </c>
      <c r="U53" s="36">
        <f t="shared" si="38"/>
        <v>0.375</v>
      </c>
      <c r="V53" s="9">
        <v>1.2</v>
      </c>
      <c r="W53" s="10">
        <f>IF(AND(V3&lt;3,V8&lt;3),V53+0,$C53*V53)</f>
        <v>2.4</v>
      </c>
      <c r="X53" s="13">
        <f t="shared" si="45"/>
        <v>1.7999999999999998</v>
      </c>
      <c r="Y53" s="36">
        <f t="shared" si="39"/>
        <v>0.89999999999999991</v>
      </c>
      <c r="Z53" s="9">
        <v>0.5</v>
      </c>
      <c r="AA53" s="10">
        <f>IF(AND(Z3&lt;3,Z8&lt;3),Z53+0,$C53*Z53)</f>
        <v>1</v>
      </c>
      <c r="AB53" s="13">
        <f t="shared" si="46"/>
        <v>0.75</v>
      </c>
      <c r="AC53" s="36">
        <f t="shared" si="40"/>
        <v>0.375</v>
      </c>
    </row>
    <row r="54" spans="1:29" s="9" customFormat="1" x14ac:dyDescent="0.25">
      <c r="A54" s="21" t="s">
        <v>186</v>
      </c>
      <c r="B54" t="s">
        <v>299</v>
      </c>
      <c r="C54" s="2">
        <v>2</v>
      </c>
      <c r="D54" s="3">
        <v>0.75</v>
      </c>
      <c r="E54" s="4">
        <v>0.5</v>
      </c>
      <c r="F54" s="9">
        <v>12</v>
      </c>
      <c r="G54" s="10">
        <f>IF(AND(F4&lt;9,F9&lt;9),F54+0,$C54*F54)</f>
        <v>24</v>
      </c>
      <c r="H54" s="13">
        <f t="shared" si="41"/>
        <v>18</v>
      </c>
      <c r="I54" s="36">
        <f t="shared" si="35"/>
        <v>9</v>
      </c>
      <c r="J54" s="9">
        <v>0</v>
      </c>
      <c r="K54" s="10">
        <f>IF(AND(J4&lt;9,J9&lt;9),J54+0,$C54*J54)</f>
        <v>0</v>
      </c>
      <c r="L54" s="13">
        <f t="shared" si="42"/>
        <v>0</v>
      </c>
      <c r="M54" s="36">
        <f t="shared" si="36"/>
        <v>0</v>
      </c>
      <c r="O54" s="10">
        <f>IF(AND(N4&lt;9,N9&lt;9),N54+0,$C54*N54)</f>
        <v>0</v>
      </c>
      <c r="P54" s="13">
        <f t="shared" si="43"/>
        <v>0</v>
      </c>
      <c r="Q54" s="36">
        <f t="shared" si="37"/>
        <v>0</v>
      </c>
      <c r="R54" s="9">
        <v>0</v>
      </c>
      <c r="S54" s="10">
        <f>IF(AND(R4&lt;9,R9&lt;9),R54+0,$C54*R54)</f>
        <v>0</v>
      </c>
      <c r="T54" s="13">
        <f t="shared" si="44"/>
        <v>0</v>
      </c>
      <c r="U54" s="36">
        <f t="shared" si="38"/>
        <v>0</v>
      </c>
      <c r="V54" s="9">
        <v>0.5</v>
      </c>
      <c r="W54" s="10">
        <f>IF(AND(V4&lt;9,V9&lt;9),V54+0,$C54*V54)</f>
        <v>1</v>
      </c>
      <c r="X54" s="13">
        <f t="shared" si="45"/>
        <v>0.75</v>
      </c>
      <c r="Y54" s="36">
        <f t="shared" si="39"/>
        <v>0.375</v>
      </c>
      <c r="Z54" s="9">
        <v>0</v>
      </c>
      <c r="AA54" s="10">
        <f>IF(AND(Z4&lt;9,Z9&lt;9),Z54+0,$C54*Z54)</f>
        <v>0</v>
      </c>
      <c r="AB54" s="13">
        <f t="shared" si="46"/>
        <v>0</v>
      </c>
      <c r="AC54" s="36">
        <f t="shared" si="40"/>
        <v>0</v>
      </c>
    </row>
    <row r="55" spans="1:29" s="9" customFormat="1" x14ac:dyDescent="0.25">
      <c r="A55" s="21" t="s">
        <v>187</v>
      </c>
      <c r="B55" t="s">
        <v>300</v>
      </c>
      <c r="C55" s="2">
        <v>2</v>
      </c>
      <c r="D55" s="3">
        <v>0.75</v>
      </c>
      <c r="E55" s="4">
        <v>0.5</v>
      </c>
      <c r="F55" s="9">
        <v>0</v>
      </c>
      <c r="G55" s="10">
        <f>IF(AND(F5&lt;20,F10&lt;20),F55+0,$C55*F55)</f>
        <v>0</v>
      </c>
      <c r="H55" s="13">
        <f t="shared" si="41"/>
        <v>0</v>
      </c>
      <c r="I55" s="36">
        <f t="shared" si="35"/>
        <v>0</v>
      </c>
      <c r="J55" s="9">
        <v>0</v>
      </c>
      <c r="K55" s="10">
        <f>IF(AND(J5&lt;20,J10&lt;20),J55+0,$C55*J55)</f>
        <v>0</v>
      </c>
      <c r="L55" s="13">
        <f t="shared" si="42"/>
        <v>0</v>
      </c>
      <c r="M55" s="36">
        <f t="shared" si="36"/>
        <v>0</v>
      </c>
      <c r="O55" s="10">
        <f>IF(AND(N5&lt;20,N10&lt;20),N55+0,$C55*N55)</f>
        <v>0</v>
      </c>
      <c r="P55" s="13">
        <f t="shared" si="43"/>
        <v>0</v>
      </c>
      <c r="Q55" s="36">
        <f t="shared" si="37"/>
        <v>0</v>
      </c>
      <c r="R55" s="9">
        <v>0</v>
      </c>
      <c r="S55" s="10">
        <f>IF(AND(R5&lt;20,R10&lt;20),R55+0,$C55*R55)</f>
        <v>0</v>
      </c>
      <c r="T55" s="13">
        <f t="shared" si="44"/>
        <v>0</v>
      </c>
      <c r="U55" s="36">
        <f t="shared" si="38"/>
        <v>0</v>
      </c>
      <c r="V55" s="9">
        <v>0.5</v>
      </c>
      <c r="W55" s="10">
        <f>IF(AND(V5&lt;20,V10&lt;20),V55+0,$C55*V55)</f>
        <v>1</v>
      </c>
      <c r="X55" s="13">
        <f t="shared" si="45"/>
        <v>0.75</v>
      </c>
      <c r="Y55" s="36">
        <f t="shared" si="39"/>
        <v>0.375</v>
      </c>
      <c r="Z55" s="9">
        <v>0</v>
      </c>
      <c r="AA55" s="10">
        <f>IF(AND(Z5&lt;20,Z10&lt;20),Z55+0,$C55*Z55)</f>
        <v>0</v>
      </c>
      <c r="AB55" s="13">
        <f t="shared" si="46"/>
        <v>0</v>
      </c>
      <c r="AC55" s="36">
        <f t="shared" si="40"/>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0.25</v>
      </c>
      <c r="Y58" s="14">
        <f>X58+(X55*$E58)</f>
        <v>0.625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G59+(D59*G54)</f>
        <v>9.6</v>
      </c>
      <c r="I59" s="14">
        <f t="shared" si="1"/>
        <v>9.6</v>
      </c>
      <c r="K59" s="10">
        <f t="shared" si="48"/>
        <v>0</v>
      </c>
      <c r="L59" s="13">
        <f>K59+(H59*K54)</f>
        <v>0</v>
      </c>
      <c r="M59" s="14">
        <f t="shared" ref="M59:M79" si="53">L59</f>
        <v>0</v>
      </c>
      <c r="O59" s="10">
        <f t="shared" si="49"/>
        <v>0</v>
      </c>
      <c r="P59" s="13">
        <f>O59+(L59*O54)</f>
        <v>0</v>
      </c>
      <c r="Q59" s="14">
        <f t="shared" ref="Q59:Q79" si="54">P59</f>
        <v>0</v>
      </c>
      <c r="R59" s="9">
        <v>3.5</v>
      </c>
      <c r="S59" s="10">
        <f t="shared" si="50"/>
        <v>3.5</v>
      </c>
      <c r="T59" s="13">
        <f>S59+(P59*S54)</f>
        <v>3.5</v>
      </c>
      <c r="U59" s="14">
        <f t="shared" ref="U59:U79" si="55">T59</f>
        <v>3.5</v>
      </c>
      <c r="W59" s="10">
        <f t="shared" si="51"/>
        <v>0</v>
      </c>
      <c r="X59" s="13">
        <f>W59+(T59*W54)</f>
        <v>3.5</v>
      </c>
      <c r="Y59" s="14">
        <f t="shared" ref="Y59:Y79" si="56">X59</f>
        <v>3.5</v>
      </c>
      <c r="AA59" s="10">
        <f t="shared" si="52"/>
        <v>0</v>
      </c>
      <c r="AB59" s="13">
        <f>AA59+(X59*AA54)</f>
        <v>0</v>
      </c>
      <c r="AC59" s="14">
        <f t="shared" ref="AC59:AC79" si="57">AB59</f>
        <v>0</v>
      </c>
    </row>
    <row r="60" spans="1:29" s="9" customFormat="1" x14ac:dyDescent="0.25">
      <c r="A60" s="21" t="s">
        <v>150</v>
      </c>
      <c r="B60" t="s">
        <v>305</v>
      </c>
      <c r="C60" s="2"/>
      <c r="D60" s="3"/>
      <c r="E60" s="4"/>
      <c r="F60" s="9">
        <v>0.4</v>
      </c>
      <c r="G60" s="10">
        <f t="shared" si="47"/>
        <v>0.4</v>
      </c>
      <c r="H60" s="13">
        <f>G60+D60*G55</f>
        <v>0.4</v>
      </c>
      <c r="I60" s="14">
        <f t="shared" si="1"/>
        <v>0.4</v>
      </c>
      <c r="K60" s="10">
        <f t="shared" si="48"/>
        <v>0</v>
      </c>
      <c r="L60" s="13">
        <f>K60+H60*K55</f>
        <v>0</v>
      </c>
      <c r="M60" s="14">
        <f t="shared" si="53"/>
        <v>0</v>
      </c>
      <c r="O60" s="10">
        <f t="shared" si="49"/>
        <v>0</v>
      </c>
      <c r="P60" s="13">
        <f>O60+L60*O55</f>
        <v>0</v>
      </c>
      <c r="Q60" s="14">
        <f t="shared" si="54"/>
        <v>0</v>
      </c>
      <c r="R60" s="9">
        <v>2</v>
      </c>
      <c r="S60" s="10">
        <f t="shared" si="50"/>
        <v>2</v>
      </c>
      <c r="T60" s="13">
        <f>S60+P60*S55</f>
        <v>2</v>
      </c>
      <c r="U60" s="14">
        <f t="shared" si="55"/>
        <v>2</v>
      </c>
      <c r="W60" s="10">
        <f t="shared" si="51"/>
        <v>0</v>
      </c>
      <c r="X60" s="13">
        <f>W60+T60*W55</f>
        <v>2</v>
      </c>
      <c r="Y60" s="14">
        <f t="shared" si="56"/>
        <v>2</v>
      </c>
      <c r="AA60" s="10">
        <f t="shared" si="52"/>
        <v>0</v>
      </c>
      <c r="AB60" s="13">
        <f>AA60+X60*AA55</f>
        <v>0</v>
      </c>
      <c r="AC60" s="14">
        <f t="shared" si="57"/>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ref="L61:L85" si="58">K61</f>
        <v>0</v>
      </c>
      <c r="M61" s="14">
        <f t="shared" si="53"/>
        <v>0</v>
      </c>
      <c r="O61" s="10">
        <f t="shared" si="49"/>
        <v>0</v>
      </c>
      <c r="P61" s="13">
        <f t="shared" ref="P61:P85" si="59">O61</f>
        <v>0</v>
      </c>
      <c r="Q61" s="14">
        <f t="shared" si="54"/>
        <v>0</v>
      </c>
      <c r="R61" s="9">
        <v>50</v>
      </c>
      <c r="S61" s="10">
        <f t="shared" si="50"/>
        <v>50</v>
      </c>
      <c r="T61" s="13">
        <f t="shared" ref="T61:T85" si="60">S61</f>
        <v>50</v>
      </c>
      <c r="U61" s="14">
        <f t="shared" si="55"/>
        <v>50</v>
      </c>
      <c r="W61" s="10">
        <f t="shared" si="51"/>
        <v>0</v>
      </c>
      <c r="X61" s="13">
        <f t="shared" ref="X61:X85" si="61">W61</f>
        <v>0</v>
      </c>
      <c r="Y61" s="14">
        <f t="shared" si="56"/>
        <v>0</v>
      </c>
      <c r="AA61" s="10">
        <f t="shared" si="52"/>
        <v>0</v>
      </c>
      <c r="AB61" s="13">
        <f t="shared" ref="AB61:AB85" si="62">AA61</f>
        <v>0</v>
      </c>
      <c r="AC61" s="14">
        <f t="shared" si="57"/>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8"/>
        <v>0</v>
      </c>
      <c r="M62" s="14">
        <f t="shared" si="53"/>
        <v>0</v>
      </c>
      <c r="O62" s="10">
        <f t="shared" si="49"/>
        <v>0</v>
      </c>
      <c r="P62" s="13">
        <f t="shared" si="59"/>
        <v>0</v>
      </c>
      <c r="Q62" s="14">
        <f t="shared" si="54"/>
        <v>0</v>
      </c>
      <c r="R62" s="9">
        <v>3.5</v>
      </c>
      <c r="S62" s="10">
        <f t="shared" si="50"/>
        <v>3.5</v>
      </c>
      <c r="T62" s="13">
        <f t="shared" si="60"/>
        <v>3.5</v>
      </c>
      <c r="U62" s="14">
        <f t="shared" si="55"/>
        <v>3.5</v>
      </c>
      <c r="V62" s="9">
        <v>10</v>
      </c>
      <c r="W62" s="10">
        <f t="shared" si="51"/>
        <v>10</v>
      </c>
      <c r="X62" s="13">
        <f t="shared" si="61"/>
        <v>10</v>
      </c>
      <c r="Y62" s="14">
        <f t="shared" si="56"/>
        <v>10</v>
      </c>
      <c r="Z62" s="9">
        <v>10</v>
      </c>
      <c r="AA62" s="10">
        <f t="shared" si="52"/>
        <v>10</v>
      </c>
      <c r="AB62" s="13">
        <f t="shared" si="62"/>
        <v>10</v>
      </c>
      <c r="AC62" s="14">
        <f t="shared" si="57"/>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8"/>
        <v>0</v>
      </c>
      <c r="M63" s="14">
        <f t="shared" si="53"/>
        <v>0</v>
      </c>
      <c r="O63" s="10">
        <f t="shared" si="49"/>
        <v>0</v>
      </c>
      <c r="P63" s="13">
        <f t="shared" si="59"/>
        <v>0</v>
      </c>
      <c r="Q63" s="14">
        <f t="shared" si="54"/>
        <v>0</v>
      </c>
      <c r="R63" s="9">
        <v>2</v>
      </c>
      <c r="S63" s="10">
        <f t="shared" si="50"/>
        <v>2</v>
      </c>
      <c r="T63" s="13">
        <f t="shared" si="60"/>
        <v>2</v>
      </c>
      <c r="U63" s="14">
        <f t="shared" si="55"/>
        <v>2</v>
      </c>
      <c r="V63" s="9">
        <v>1</v>
      </c>
      <c r="W63" s="10">
        <f t="shared" si="51"/>
        <v>1</v>
      </c>
      <c r="X63" s="13">
        <f t="shared" si="61"/>
        <v>1</v>
      </c>
      <c r="Y63" s="14">
        <f t="shared" si="56"/>
        <v>1</v>
      </c>
      <c r="Z63" s="9">
        <v>1</v>
      </c>
      <c r="AA63" s="10">
        <f t="shared" si="52"/>
        <v>1</v>
      </c>
      <c r="AB63" s="13">
        <f t="shared" si="62"/>
        <v>1</v>
      </c>
      <c r="AC63" s="14">
        <f t="shared" si="57"/>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8"/>
        <v>0</v>
      </c>
      <c r="M64" s="14">
        <f t="shared" si="53"/>
        <v>0</v>
      </c>
      <c r="O64" s="10">
        <f t="shared" si="49"/>
        <v>0</v>
      </c>
      <c r="P64" s="13">
        <f t="shared" si="59"/>
        <v>0</v>
      </c>
      <c r="Q64" s="14">
        <f t="shared" si="54"/>
        <v>0</v>
      </c>
      <c r="R64" s="9">
        <v>50</v>
      </c>
      <c r="S64" s="10">
        <f t="shared" si="50"/>
        <v>50</v>
      </c>
      <c r="T64" s="13">
        <f t="shared" si="60"/>
        <v>50</v>
      </c>
      <c r="U64" s="14">
        <f t="shared" si="55"/>
        <v>50</v>
      </c>
      <c r="V64" s="9">
        <v>5</v>
      </c>
      <c r="W64" s="10">
        <f t="shared" si="51"/>
        <v>5</v>
      </c>
      <c r="X64" s="13">
        <f t="shared" si="61"/>
        <v>5</v>
      </c>
      <c r="Y64" s="14">
        <f t="shared" si="56"/>
        <v>5</v>
      </c>
      <c r="Z64" s="9">
        <v>3</v>
      </c>
      <c r="AA64" s="10">
        <f t="shared" si="52"/>
        <v>3</v>
      </c>
      <c r="AB64" s="13">
        <f t="shared" si="62"/>
        <v>3</v>
      </c>
      <c r="AC64" s="14">
        <f t="shared" si="57"/>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8"/>
        <v>0</v>
      </c>
      <c r="M65" s="14">
        <f t="shared" si="53"/>
        <v>0</v>
      </c>
      <c r="O65" s="10">
        <f t="shared" si="49"/>
        <v>0</v>
      </c>
      <c r="P65" s="13">
        <f t="shared" si="59"/>
        <v>0</v>
      </c>
      <c r="Q65" s="14">
        <f t="shared" si="54"/>
        <v>0</v>
      </c>
      <c r="S65" s="10">
        <f t="shared" si="50"/>
        <v>0</v>
      </c>
      <c r="T65" s="13">
        <f t="shared" si="60"/>
        <v>0</v>
      </c>
      <c r="U65" s="14">
        <f t="shared" si="55"/>
        <v>0</v>
      </c>
      <c r="W65" s="10">
        <f t="shared" si="51"/>
        <v>0</v>
      </c>
      <c r="X65" s="13">
        <f t="shared" si="61"/>
        <v>0</v>
      </c>
      <c r="Y65" s="14">
        <f t="shared" si="56"/>
        <v>0</v>
      </c>
      <c r="AA65" s="10">
        <f t="shared" si="52"/>
        <v>0</v>
      </c>
      <c r="AB65" s="13">
        <f t="shared" si="62"/>
        <v>0</v>
      </c>
      <c r="AC65" s="14">
        <f t="shared" si="57"/>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8"/>
        <v>0</v>
      </c>
      <c r="M66" s="14">
        <f t="shared" si="53"/>
        <v>0</v>
      </c>
      <c r="O66" s="10">
        <f t="shared" si="49"/>
        <v>0</v>
      </c>
      <c r="P66" s="13">
        <f t="shared" si="59"/>
        <v>0</v>
      </c>
      <c r="Q66" s="14">
        <f t="shared" si="54"/>
        <v>0</v>
      </c>
      <c r="S66" s="10">
        <f t="shared" si="50"/>
        <v>0</v>
      </c>
      <c r="T66" s="13">
        <f t="shared" si="60"/>
        <v>0</v>
      </c>
      <c r="U66" s="14">
        <f t="shared" si="55"/>
        <v>0</v>
      </c>
      <c r="W66" s="10">
        <f t="shared" si="51"/>
        <v>0</v>
      </c>
      <c r="X66" s="13">
        <f t="shared" si="61"/>
        <v>0</v>
      </c>
      <c r="Y66" s="14">
        <f t="shared" si="56"/>
        <v>0</v>
      </c>
      <c r="AA66" s="10">
        <f t="shared" si="52"/>
        <v>0</v>
      </c>
      <c r="AB66" s="13">
        <f t="shared" si="62"/>
        <v>0</v>
      </c>
      <c r="AC66" s="14">
        <f t="shared" si="57"/>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8"/>
        <v>0</v>
      </c>
      <c r="M67" s="14">
        <f t="shared" si="53"/>
        <v>0</v>
      </c>
      <c r="O67" s="10">
        <f t="shared" si="49"/>
        <v>0</v>
      </c>
      <c r="P67" s="13">
        <f t="shared" si="59"/>
        <v>0</v>
      </c>
      <c r="Q67" s="14">
        <f t="shared" si="54"/>
        <v>0</v>
      </c>
      <c r="S67" s="10">
        <f t="shared" si="50"/>
        <v>0</v>
      </c>
      <c r="T67" s="13">
        <f t="shared" si="60"/>
        <v>0</v>
      </c>
      <c r="U67" s="14">
        <f t="shared" si="55"/>
        <v>0</v>
      </c>
      <c r="W67" s="10">
        <f t="shared" si="51"/>
        <v>0</v>
      </c>
      <c r="X67" s="13">
        <f t="shared" si="61"/>
        <v>0</v>
      </c>
      <c r="Y67" s="14">
        <f t="shared" si="56"/>
        <v>0</v>
      </c>
      <c r="AA67" s="10">
        <f t="shared" si="52"/>
        <v>0</v>
      </c>
      <c r="AB67" s="13">
        <f t="shared" si="62"/>
        <v>0</v>
      </c>
      <c r="AC67" s="14">
        <f t="shared" si="57"/>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8"/>
        <v>0</v>
      </c>
      <c r="M68" s="14">
        <f t="shared" si="53"/>
        <v>0</v>
      </c>
      <c r="N68" s="9">
        <v>0</v>
      </c>
      <c r="O68" s="10">
        <f t="shared" si="49"/>
        <v>0</v>
      </c>
      <c r="P68" s="13">
        <f t="shared" si="59"/>
        <v>0</v>
      </c>
      <c r="Q68" s="14">
        <f t="shared" si="54"/>
        <v>0</v>
      </c>
      <c r="R68" s="9">
        <v>8.1810999999999995E-2</v>
      </c>
      <c r="S68" s="10">
        <f t="shared" si="50"/>
        <v>8.1810999999999995E-2</v>
      </c>
      <c r="T68" s="13">
        <f t="shared" si="60"/>
        <v>8.1810999999999995E-2</v>
      </c>
      <c r="U68" s="14">
        <f t="shared" si="55"/>
        <v>8.1810999999999995E-2</v>
      </c>
      <c r="V68" s="9">
        <v>0.13589300000000001</v>
      </c>
      <c r="W68" s="10">
        <f t="shared" si="51"/>
        <v>0.13589300000000001</v>
      </c>
      <c r="X68" s="13">
        <f t="shared" si="61"/>
        <v>0.13589300000000001</v>
      </c>
      <c r="Y68" s="14">
        <f t="shared" si="56"/>
        <v>0.13589300000000001</v>
      </c>
      <c r="Z68" s="9">
        <v>0</v>
      </c>
      <c r="AA68" s="10">
        <f t="shared" si="52"/>
        <v>0</v>
      </c>
      <c r="AB68" s="13">
        <f t="shared" si="62"/>
        <v>0</v>
      </c>
      <c r="AC68" s="14">
        <f t="shared" si="57"/>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8"/>
        <v>0</v>
      </c>
      <c r="M69" s="14">
        <f t="shared" si="53"/>
        <v>0</v>
      </c>
      <c r="N69" s="9">
        <v>0</v>
      </c>
      <c r="O69" s="10">
        <f t="shared" si="49"/>
        <v>0</v>
      </c>
      <c r="P69" s="13">
        <f t="shared" si="59"/>
        <v>0</v>
      </c>
      <c r="Q69" s="14">
        <f t="shared" si="54"/>
        <v>0</v>
      </c>
      <c r="R69" s="9">
        <v>0</v>
      </c>
      <c r="S69" s="10">
        <f t="shared" si="50"/>
        <v>0</v>
      </c>
      <c r="T69" s="13">
        <f t="shared" si="60"/>
        <v>0</v>
      </c>
      <c r="U69" s="14">
        <f t="shared" si="55"/>
        <v>0</v>
      </c>
      <c r="V69" s="9">
        <v>0</v>
      </c>
      <c r="W69" s="10">
        <f t="shared" si="51"/>
        <v>0</v>
      </c>
      <c r="X69" s="13">
        <f t="shared" si="61"/>
        <v>0</v>
      </c>
      <c r="Y69" s="14">
        <f t="shared" si="56"/>
        <v>0</v>
      </c>
      <c r="Z69" s="9">
        <v>0</v>
      </c>
      <c r="AA69" s="10">
        <f t="shared" si="52"/>
        <v>0</v>
      </c>
      <c r="AB69" s="13">
        <f t="shared" si="62"/>
        <v>0</v>
      </c>
      <c r="AC69" s="14">
        <f t="shared" si="57"/>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8"/>
        <v>0</v>
      </c>
      <c r="M70" s="14">
        <f t="shared" si="53"/>
        <v>0</v>
      </c>
      <c r="N70" s="9">
        <v>0</v>
      </c>
      <c r="O70" s="10">
        <f t="shared" si="49"/>
        <v>0</v>
      </c>
      <c r="P70" s="13">
        <f t="shared" si="59"/>
        <v>0</v>
      </c>
      <c r="Q70" s="14">
        <f t="shared" si="54"/>
        <v>0</v>
      </c>
      <c r="R70" s="9">
        <v>0</v>
      </c>
      <c r="S70" s="10">
        <f t="shared" si="50"/>
        <v>0</v>
      </c>
      <c r="T70" s="13">
        <f t="shared" si="60"/>
        <v>0</v>
      </c>
      <c r="U70" s="14">
        <f t="shared" si="55"/>
        <v>0</v>
      </c>
      <c r="V70" s="9">
        <v>0</v>
      </c>
      <c r="W70" s="10">
        <f t="shared" si="51"/>
        <v>0</v>
      </c>
      <c r="X70" s="13">
        <f t="shared" si="61"/>
        <v>0</v>
      </c>
      <c r="Y70" s="14">
        <f t="shared" si="56"/>
        <v>0</v>
      </c>
      <c r="Z70" s="9">
        <v>0</v>
      </c>
      <c r="AA70" s="10">
        <f t="shared" si="52"/>
        <v>0</v>
      </c>
      <c r="AB70" s="13">
        <f t="shared" si="62"/>
        <v>0</v>
      </c>
      <c r="AC70" s="14">
        <f t="shared" si="57"/>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8"/>
        <v>0</v>
      </c>
      <c r="M71" s="14">
        <f t="shared" si="53"/>
        <v>0</v>
      </c>
      <c r="O71" s="10">
        <f t="shared" si="49"/>
        <v>0</v>
      </c>
      <c r="P71" s="13">
        <f t="shared" si="59"/>
        <v>0</v>
      </c>
      <c r="Q71" s="14">
        <f t="shared" si="54"/>
        <v>0</v>
      </c>
      <c r="S71" s="10">
        <f t="shared" si="50"/>
        <v>0</v>
      </c>
      <c r="T71" s="13">
        <f t="shared" si="60"/>
        <v>0</v>
      </c>
      <c r="U71" s="14">
        <f t="shared" si="55"/>
        <v>0</v>
      </c>
      <c r="V71" s="9">
        <v>90</v>
      </c>
      <c r="W71" s="10">
        <f t="shared" si="51"/>
        <v>90</v>
      </c>
      <c r="X71" s="13">
        <f t="shared" si="61"/>
        <v>90</v>
      </c>
      <c r="Y71" s="14">
        <f t="shared" si="56"/>
        <v>90</v>
      </c>
      <c r="AA71" s="10">
        <f t="shared" si="52"/>
        <v>0</v>
      </c>
      <c r="AB71" s="13">
        <f t="shared" si="62"/>
        <v>0</v>
      </c>
      <c r="AC71" s="14">
        <f t="shared" si="57"/>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8"/>
        <v>100</v>
      </c>
      <c r="M72" s="14">
        <f t="shared" si="53"/>
        <v>100</v>
      </c>
      <c r="O72" s="10">
        <f t="shared" si="49"/>
        <v>0</v>
      </c>
      <c r="P72" s="13">
        <f t="shared" si="59"/>
        <v>0</v>
      </c>
      <c r="Q72" s="14">
        <f t="shared" si="54"/>
        <v>0</v>
      </c>
      <c r="S72" s="10">
        <f t="shared" si="50"/>
        <v>0</v>
      </c>
      <c r="T72" s="13">
        <f t="shared" si="60"/>
        <v>0</v>
      </c>
      <c r="U72" s="14">
        <f t="shared" si="55"/>
        <v>0</v>
      </c>
      <c r="W72" s="10">
        <f t="shared" si="51"/>
        <v>0</v>
      </c>
      <c r="X72" s="13">
        <f t="shared" si="61"/>
        <v>0</v>
      </c>
      <c r="Y72" s="14">
        <f t="shared" si="56"/>
        <v>0</v>
      </c>
      <c r="AA72" s="10">
        <f t="shared" si="52"/>
        <v>0</v>
      </c>
      <c r="AB72" s="13">
        <f t="shared" si="62"/>
        <v>0</v>
      </c>
      <c r="AC72" s="14">
        <f t="shared" si="57"/>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8"/>
        <v>0</v>
      </c>
      <c r="M73" s="14">
        <f t="shared" si="53"/>
        <v>0</v>
      </c>
      <c r="N73" s="9">
        <v>100</v>
      </c>
      <c r="O73" s="10">
        <f t="shared" si="49"/>
        <v>100</v>
      </c>
      <c r="P73" s="13">
        <f t="shared" si="59"/>
        <v>100</v>
      </c>
      <c r="Q73" s="14">
        <f t="shared" si="54"/>
        <v>100</v>
      </c>
      <c r="S73" s="10">
        <f t="shared" si="50"/>
        <v>0</v>
      </c>
      <c r="T73" s="13">
        <f t="shared" si="60"/>
        <v>0</v>
      </c>
      <c r="U73" s="14">
        <f t="shared" si="55"/>
        <v>0</v>
      </c>
      <c r="W73" s="10">
        <f t="shared" si="51"/>
        <v>0</v>
      </c>
      <c r="X73" s="13">
        <f t="shared" si="61"/>
        <v>0</v>
      </c>
      <c r="Y73" s="14">
        <f t="shared" si="56"/>
        <v>0</v>
      </c>
      <c r="AA73" s="10">
        <f t="shared" si="52"/>
        <v>0</v>
      </c>
      <c r="AB73" s="13">
        <f t="shared" si="62"/>
        <v>0</v>
      </c>
      <c r="AC73" s="14">
        <f t="shared" si="57"/>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8"/>
        <v>0</v>
      </c>
      <c r="M74" s="14">
        <f t="shared" si="53"/>
        <v>0</v>
      </c>
      <c r="O74" s="10">
        <f t="shared" si="49"/>
        <v>0</v>
      </c>
      <c r="P74" s="13">
        <f t="shared" si="59"/>
        <v>0</v>
      </c>
      <c r="Q74" s="14">
        <f t="shared" si="54"/>
        <v>0</v>
      </c>
      <c r="S74" s="10">
        <f t="shared" si="50"/>
        <v>0</v>
      </c>
      <c r="T74" s="13">
        <f t="shared" si="60"/>
        <v>0</v>
      </c>
      <c r="U74" s="14">
        <f t="shared" si="55"/>
        <v>0</v>
      </c>
      <c r="V74" s="9">
        <v>10</v>
      </c>
      <c r="W74" s="10">
        <f t="shared" si="51"/>
        <v>10</v>
      </c>
      <c r="X74" s="13">
        <f t="shared" si="61"/>
        <v>10</v>
      </c>
      <c r="Y74" s="14">
        <f t="shared" si="56"/>
        <v>10</v>
      </c>
      <c r="Z74" s="9">
        <v>40</v>
      </c>
      <c r="AA74" s="10">
        <f t="shared" si="52"/>
        <v>40</v>
      </c>
      <c r="AB74" s="13">
        <f t="shared" si="62"/>
        <v>40</v>
      </c>
      <c r="AC74" s="14">
        <f t="shared" si="57"/>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8"/>
        <v>0</v>
      </c>
      <c r="M75" s="14">
        <f t="shared" si="53"/>
        <v>0</v>
      </c>
      <c r="O75" s="10">
        <f t="shared" si="49"/>
        <v>0</v>
      </c>
      <c r="P75" s="13">
        <f t="shared" si="59"/>
        <v>0</v>
      </c>
      <c r="Q75" s="14">
        <f t="shared" si="54"/>
        <v>0</v>
      </c>
      <c r="R75" s="9">
        <v>100</v>
      </c>
      <c r="S75" s="10">
        <f t="shared" si="50"/>
        <v>100</v>
      </c>
      <c r="T75" s="13">
        <f t="shared" si="60"/>
        <v>100</v>
      </c>
      <c r="U75" s="14">
        <f t="shared" si="55"/>
        <v>100</v>
      </c>
      <c r="W75" s="10">
        <f t="shared" si="51"/>
        <v>0</v>
      </c>
      <c r="X75" s="13">
        <f t="shared" si="61"/>
        <v>0</v>
      </c>
      <c r="Y75" s="14">
        <f t="shared" si="56"/>
        <v>0</v>
      </c>
      <c r="AA75" s="10">
        <f t="shared" si="52"/>
        <v>0</v>
      </c>
      <c r="AB75" s="13">
        <f t="shared" si="62"/>
        <v>0</v>
      </c>
      <c r="AC75" s="14">
        <f t="shared" si="57"/>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8"/>
        <v>0</v>
      </c>
      <c r="M76" s="14">
        <f t="shared" si="53"/>
        <v>0</v>
      </c>
      <c r="O76" s="10">
        <f t="shared" si="49"/>
        <v>0</v>
      </c>
      <c r="P76" s="13">
        <f t="shared" si="59"/>
        <v>0</v>
      </c>
      <c r="Q76" s="14">
        <f t="shared" si="54"/>
        <v>0</v>
      </c>
      <c r="S76" s="10">
        <f t="shared" si="50"/>
        <v>0</v>
      </c>
      <c r="T76" s="13">
        <f t="shared" si="60"/>
        <v>0</v>
      </c>
      <c r="U76" s="14">
        <f t="shared" si="55"/>
        <v>0</v>
      </c>
      <c r="W76" s="10">
        <f t="shared" si="51"/>
        <v>0</v>
      </c>
      <c r="X76" s="13">
        <f t="shared" si="61"/>
        <v>0</v>
      </c>
      <c r="Y76" s="14">
        <f t="shared" si="56"/>
        <v>0</v>
      </c>
      <c r="Z76" s="9">
        <v>60</v>
      </c>
      <c r="AA76" s="10">
        <f t="shared" si="52"/>
        <v>60</v>
      </c>
      <c r="AB76" s="13">
        <f t="shared" si="62"/>
        <v>60</v>
      </c>
      <c r="AC76" s="14">
        <f t="shared" si="57"/>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8"/>
        <v>0</v>
      </c>
      <c r="M77" s="14">
        <f t="shared" si="53"/>
        <v>0</v>
      </c>
      <c r="O77" s="10">
        <f t="shared" si="49"/>
        <v>0</v>
      </c>
      <c r="P77" s="13">
        <f t="shared" si="59"/>
        <v>0</v>
      </c>
      <c r="Q77" s="14">
        <f t="shared" si="54"/>
        <v>0</v>
      </c>
      <c r="S77" s="10">
        <f t="shared" si="50"/>
        <v>0</v>
      </c>
      <c r="T77" s="13">
        <f t="shared" si="60"/>
        <v>0</v>
      </c>
      <c r="U77" s="14">
        <f t="shared" si="55"/>
        <v>0</v>
      </c>
      <c r="W77" s="10">
        <f t="shared" si="51"/>
        <v>0</v>
      </c>
      <c r="X77" s="13">
        <f t="shared" si="61"/>
        <v>0</v>
      </c>
      <c r="Y77" s="14">
        <f t="shared" si="56"/>
        <v>0</v>
      </c>
      <c r="AA77" s="10">
        <f t="shared" si="52"/>
        <v>0</v>
      </c>
      <c r="AB77" s="13">
        <f t="shared" si="62"/>
        <v>0</v>
      </c>
      <c r="AC77" s="14">
        <f t="shared" si="57"/>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8"/>
        <v>0</v>
      </c>
      <c r="M78" s="14">
        <f t="shared" si="53"/>
        <v>0</v>
      </c>
      <c r="O78" s="10">
        <f t="shared" si="49"/>
        <v>0</v>
      </c>
      <c r="P78" s="13">
        <f t="shared" si="59"/>
        <v>0</v>
      </c>
      <c r="Q78" s="14">
        <f t="shared" si="54"/>
        <v>0</v>
      </c>
      <c r="R78" s="9">
        <v>2</v>
      </c>
      <c r="S78" s="10">
        <f t="shared" si="50"/>
        <v>2</v>
      </c>
      <c r="T78" s="13">
        <f t="shared" si="60"/>
        <v>2</v>
      </c>
      <c r="U78" s="14">
        <f t="shared" si="55"/>
        <v>2</v>
      </c>
      <c r="W78" s="10">
        <f t="shared" si="51"/>
        <v>0</v>
      </c>
      <c r="X78" s="13">
        <f t="shared" si="61"/>
        <v>0</v>
      </c>
      <c r="Y78" s="14">
        <f t="shared" si="56"/>
        <v>0</v>
      </c>
      <c r="AA78" s="10">
        <f t="shared" si="52"/>
        <v>0</v>
      </c>
      <c r="AB78" s="13">
        <f t="shared" si="62"/>
        <v>0</v>
      </c>
      <c r="AC78" s="14">
        <f t="shared" si="57"/>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8"/>
        <v>0</v>
      </c>
      <c r="M79" s="14">
        <f t="shared" si="53"/>
        <v>0</v>
      </c>
      <c r="O79" s="10">
        <f t="shared" si="49"/>
        <v>0</v>
      </c>
      <c r="P79" s="13">
        <f t="shared" si="59"/>
        <v>0</v>
      </c>
      <c r="Q79" s="14">
        <f t="shared" si="54"/>
        <v>0</v>
      </c>
      <c r="R79" s="9">
        <v>5</v>
      </c>
      <c r="S79" s="10">
        <f t="shared" si="50"/>
        <v>5</v>
      </c>
      <c r="T79" s="13">
        <f t="shared" si="60"/>
        <v>5</v>
      </c>
      <c r="U79" s="14">
        <f t="shared" si="55"/>
        <v>5</v>
      </c>
      <c r="W79" s="10">
        <f t="shared" si="51"/>
        <v>0</v>
      </c>
      <c r="X79" s="13">
        <f t="shared" si="61"/>
        <v>0</v>
      </c>
      <c r="Y79" s="14">
        <f t="shared" si="56"/>
        <v>0</v>
      </c>
      <c r="AA79" s="10">
        <f t="shared" si="52"/>
        <v>0</v>
      </c>
      <c r="AB79" s="13">
        <f t="shared" si="62"/>
        <v>0</v>
      </c>
      <c r="AC79" s="14">
        <f t="shared" si="57"/>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8"/>
        <v>1.25</v>
      </c>
      <c r="M80" s="14">
        <f>$E80*L80</f>
        <v>1</v>
      </c>
      <c r="N80" s="9">
        <v>2.5</v>
      </c>
      <c r="O80" s="10">
        <f>$C80*N80</f>
        <v>3.125</v>
      </c>
      <c r="P80" s="13">
        <f t="shared" si="59"/>
        <v>3.125</v>
      </c>
      <c r="Q80" s="14">
        <f>$E80*P80</f>
        <v>2.5</v>
      </c>
      <c r="R80" s="9">
        <v>1</v>
      </c>
      <c r="S80" s="10">
        <f>$C80*R80</f>
        <v>1.25</v>
      </c>
      <c r="T80" s="13">
        <f t="shared" si="60"/>
        <v>1.25</v>
      </c>
      <c r="U80" s="14">
        <f>$E80*T80</f>
        <v>1</v>
      </c>
      <c r="V80" s="9">
        <v>1.5</v>
      </c>
      <c r="W80" s="10">
        <f>$C80*V80</f>
        <v>1.875</v>
      </c>
      <c r="X80" s="13">
        <f t="shared" si="61"/>
        <v>1.875</v>
      </c>
      <c r="Y80" s="14">
        <f>$E80*X80</f>
        <v>1.5</v>
      </c>
      <c r="Z80" s="9">
        <v>2</v>
      </c>
      <c r="AA80" s="10">
        <f>$C80*Z80</f>
        <v>2.5</v>
      </c>
      <c r="AB80" s="13">
        <f t="shared" si="62"/>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8"/>
        <v>75</v>
      </c>
      <c r="M81" s="14">
        <f>$E81*L81</f>
        <v>60</v>
      </c>
      <c r="N81" s="9">
        <v>5</v>
      </c>
      <c r="O81" s="10">
        <f>MIN(100,$C81*N81)</f>
        <v>6.25</v>
      </c>
      <c r="P81" s="13">
        <f t="shared" si="59"/>
        <v>6.25</v>
      </c>
      <c r="Q81" s="14">
        <f>$E81*P81</f>
        <v>5</v>
      </c>
      <c r="R81" s="9">
        <v>15</v>
      </c>
      <c r="S81" s="10">
        <f>MIN(100,$C81*R81)</f>
        <v>18.75</v>
      </c>
      <c r="T81" s="13">
        <f t="shared" si="60"/>
        <v>18.75</v>
      </c>
      <c r="U81" s="14">
        <f>$E81*T81</f>
        <v>15</v>
      </c>
      <c r="V81" s="9">
        <v>90</v>
      </c>
      <c r="W81" s="10">
        <f>MIN(100,$C81*V81)</f>
        <v>100</v>
      </c>
      <c r="X81" s="13">
        <f t="shared" si="61"/>
        <v>100</v>
      </c>
      <c r="Y81" s="14">
        <f>$E81*X81</f>
        <v>80</v>
      </c>
      <c r="Z81" s="9">
        <v>70</v>
      </c>
      <c r="AA81" s="10">
        <f>MIN(100,$C81*Z81)</f>
        <v>87.5</v>
      </c>
      <c r="AB81" s="13">
        <f t="shared" si="62"/>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85" si="65">J82</f>
        <v>0</v>
      </c>
      <c r="L82" s="13">
        <f t="shared" si="58"/>
        <v>0</v>
      </c>
      <c r="M82" s="14">
        <f t="shared" ref="M82:M93" si="66">L82</f>
        <v>0</v>
      </c>
      <c r="O82" s="10">
        <f t="shared" ref="O82:O85" si="67">N82</f>
        <v>0</v>
      </c>
      <c r="P82" s="13">
        <f t="shared" si="59"/>
        <v>0</v>
      </c>
      <c r="Q82" s="14">
        <f t="shared" ref="Q82:Q93" si="68">P82</f>
        <v>0</v>
      </c>
      <c r="R82" s="9">
        <v>2.5</v>
      </c>
      <c r="S82" s="10">
        <f t="shared" ref="S82:S85" si="69">R82</f>
        <v>2.5</v>
      </c>
      <c r="T82" s="13">
        <f t="shared" si="60"/>
        <v>2.5</v>
      </c>
      <c r="U82" s="14">
        <f t="shared" ref="U82:U93" si="70">T82</f>
        <v>2.5</v>
      </c>
      <c r="V82" s="9">
        <v>1</v>
      </c>
      <c r="W82" s="10">
        <f t="shared" ref="W82:W85" si="71">V82</f>
        <v>1</v>
      </c>
      <c r="X82" s="13">
        <f t="shared" si="61"/>
        <v>1</v>
      </c>
      <c r="Y82" s="14">
        <f t="shared" ref="Y82:Y93" si="72">X82</f>
        <v>1</v>
      </c>
      <c r="AA82" s="10">
        <f t="shared" ref="AA82:AA85" si="73">Z82</f>
        <v>0</v>
      </c>
      <c r="AB82" s="13">
        <f t="shared" si="62"/>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8"/>
        <v>0</v>
      </c>
      <c r="M83" s="14">
        <f t="shared" si="66"/>
        <v>0</v>
      </c>
      <c r="O83" s="10">
        <f t="shared" si="67"/>
        <v>0</v>
      </c>
      <c r="P83" s="13">
        <f t="shared" si="59"/>
        <v>0</v>
      </c>
      <c r="Q83" s="14">
        <f t="shared" si="68"/>
        <v>0</v>
      </c>
      <c r="R83" s="9">
        <v>80</v>
      </c>
      <c r="S83" s="10">
        <f t="shared" si="69"/>
        <v>80</v>
      </c>
      <c r="T83" s="13">
        <f t="shared" si="60"/>
        <v>80</v>
      </c>
      <c r="U83" s="14">
        <f t="shared" si="70"/>
        <v>80</v>
      </c>
      <c r="V83" s="9">
        <v>5</v>
      </c>
      <c r="W83" s="10">
        <f t="shared" si="71"/>
        <v>5</v>
      </c>
      <c r="X83" s="13">
        <f t="shared" si="61"/>
        <v>5</v>
      </c>
      <c r="Y83" s="14">
        <f t="shared" si="72"/>
        <v>5</v>
      </c>
      <c r="AA83" s="10">
        <f t="shared" si="73"/>
        <v>0</v>
      </c>
      <c r="AB83" s="13">
        <f t="shared" si="62"/>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8"/>
        <v>0.2</v>
      </c>
      <c r="M84" s="14">
        <f t="shared" si="66"/>
        <v>0.2</v>
      </c>
      <c r="O84" s="10">
        <f t="shared" si="67"/>
        <v>0</v>
      </c>
      <c r="P84" s="13">
        <f t="shared" si="59"/>
        <v>0</v>
      </c>
      <c r="Q84" s="14">
        <f t="shared" si="68"/>
        <v>0</v>
      </c>
      <c r="R84" s="9">
        <v>2</v>
      </c>
      <c r="S84" s="10">
        <f t="shared" si="69"/>
        <v>2</v>
      </c>
      <c r="T84" s="13">
        <f t="shared" si="60"/>
        <v>2</v>
      </c>
      <c r="U84" s="14">
        <f t="shared" si="70"/>
        <v>2</v>
      </c>
      <c r="W84" s="10">
        <f t="shared" si="71"/>
        <v>0</v>
      </c>
      <c r="X84" s="13">
        <f t="shared" si="61"/>
        <v>0</v>
      </c>
      <c r="Y84" s="14">
        <f t="shared" si="72"/>
        <v>0</v>
      </c>
      <c r="AA84" s="10">
        <f t="shared" si="73"/>
        <v>0</v>
      </c>
      <c r="AB84" s="13">
        <f t="shared" si="62"/>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8"/>
        <v>60</v>
      </c>
      <c r="M85" s="14">
        <f t="shared" si="66"/>
        <v>60</v>
      </c>
      <c r="O85" s="10">
        <f t="shared" si="67"/>
        <v>0</v>
      </c>
      <c r="P85" s="13">
        <f t="shared" si="59"/>
        <v>0</v>
      </c>
      <c r="Q85" s="14">
        <f t="shared" si="68"/>
        <v>0</v>
      </c>
      <c r="R85" s="9">
        <v>90</v>
      </c>
      <c r="S85" s="10">
        <f t="shared" si="69"/>
        <v>90</v>
      </c>
      <c r="T85" s="13">
        <f t="shared" si="60"/>
        <v>90</v>
      </c>
      <c r="U85" s="14">
        <f t="shared" si="70"/>
        <v>90</v>
      </c>
      <c r="W85" s="10">
        <f t="shared" si="71"/>
        <v>0</v>
      </c>
      <c r="X85" s="13">
        <f t="shared" si="61"/>
        <v>0</v>
      </c>
      <c r="Y85" s="14">
        <f t="shared" si="72"/>
        <v>0</v>
      </c>
      <c r="AA85" s="10">
        <f t="shared" si="73"/>
        <v>0</v>
      </c>
      <c r="AB85" s="13">
        <f t="shared" si="62"/>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$D87*G87</f>
        <v>87.5</v>
      </c>
      <c r="I87" s="14">
        <f t="shared" si="63"/>
        <v>87.5</v>
      </c>
      <c r="J87" s="9">
        <v>60</v>
      </c>
      <c r="K87" s="10">
        <f>J87</f>
        <v>60</v>
      </c>
      <c r="L87" s="13">
        <f>$D87*K87</f>
        <v>75</v>
      </c>
      <c r="M87" s="14">
        <f t="shared" si="66"/>
        <v>75</v>
      </c>
      <c r="N87" s="9">
        <v>70</v>
      </c>
      <c r="O87" s="10">
        <f>N87</f>
        <v>70</v>
      </c>
      <c r="P87" s="13">
        <f>$D87*O87</f>
        <v>87.5</v>
      </c>
      <c r="Q87" s="14">
        <f t="shared" si="68"/>
        <v>87.5</v>
      </c>
      <c r="R87" s="9">
        <v>100</v>
      </c>
      <c r="S87" s="10">
        <f>R87</f>
        <v>100</v>
      </c>
      <c r="T87" s="13">
        <f>$D87*S87</f>
        <v>125</v>
      </c>
      <c r="U87" s="14">
        <f t="shared" si="70"/>
        <v>125</v>
      </c>
      <c r="V87" s="9">
        <v>90</v>
      </c>
      <c r="W87" s="10">
        <f>V87</f>
        <v>90</v>
      </c>
      <c r="X87" s="13">
        <f>$D87*W87</f>
        <v>112.5</v>
      </c>
      <c r="Y87" s="14">
        <f t="shared" si="72"/>
        <v>112.5</v>
      </c>
      <c r="Z87" s="9">
        <v>70</v>
      </c>
      <c r="AA87" s="10">
        <f>Z87</f>
        <v>70</v>
      </c>
      <c r="AB87" s="13">
        <f>$D87*AA87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R1" zoomScale="75" zoomScaleNormal="75" workbookViewId="0">
      <selection activeCell="AE2" sqref="AE2"/>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67" si="3">L4</f>
        <v>0</v>
      </c>
      <c r="O4" s="39">
        <f>N4</f>
        <v>0</v>
      </c>
      <c r="P4" s="28">
        <f t="shared" ref="P4:P34" si="4">O4</f>
        <v>0</v>
      </c>
      <c r="Q4" s="16">
        <f t="shared" ref="Q4:Q67" si="5">P4</f>
        <v>0</v>
      </c>
      <c r="R4" s="9">
        <v>4</v>
      </c>
      <c r="S4" s="39">
        <f>R4</f>
        <v>4</v>
      </c>
      <c r="T4" s="28">
        <f t="shared" ref="T4:T34" si="6">S4</f>
        <v>4</v>
      </c>
      <c r="U4" s="16">
        <f t="shared" ref="U4:U67" si="7">T4</f>
        <v>4</v>
      </c>
      <c r="V4" s="9">
        <v>20</v>
      </c>
      <c r="W4" s="39">
        <f>V4</f>
        <v>20</v>
      </c>
      <c r="X4" s="28">
        <f t="shared" ref="X4:X34" si="8">W4</f>
        <v>20</v>
      </c>
      <c r="Y4" s="16">
        <f t="shared" ref="Y4:Y67" si="9">X4</f>
        <v>20</v>
      </c>
      <c r="Z4" s="9">
        <v>55</v>
      </c>
      <c r="AA4" s="39">
        <f>Z4</f>
        <v>55</v>
      </c>
      <c r="AB4" s="28">
        <f t="shared" ref="AB4:AB34" si="10">AA4</f>
        <v>55</v>
      </c>
      <c r="AC4" s="16">
        <f t="shared" ref="AC4:AC67"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93" si="18">L36</f>
        <v>77.349999999999994</v>
      </c>
      <c r="N36" s="9">
        <v>100</v>
      </c>
      <c r="O36" s="39">
        <f>$C36*N36</f>
        <v>70</v>
      </c>
      <c r="P36" s="41">
        <f>MIN(100,$D36*O36)</f>
        <v>91</v>
      </c>
      <c r="Q36" s="16">
        <f t="shared" ref="Q36:Q93" si="19">P36</f>
        <v>91</v>
      </c>
      <c r="R36" s="9">
        <v>90</v>
      </c>
      <c r="S36" s="39">
        <f>$C36*R36</f>
        <v>62.999999999999993</v>
      </c>
      <c r="T36" s="41">
        <f>MIN(100,$D36*S36)</f>
        <v>81.899999999999991</v>
      </c>
      <c r="U36" s="16">
        <f t="shared" ref="U36:U93" si="20">T36</f>
        <v>81.899999999999991</v>
      </c>
      <c r="V36" s="9">
        <v>85</v>
      </c>
      <c r="W36" s="39">
        <f>$C36*V36</f>
        <v>59.499999999999993</v>
      </c>
      <c r="X36" s="41">
        <f>MIN(100,$D36*W36)</f>
        <v>77.349999999999994</v>
      </c>
      <c r="Y36" s="16">
        <f t="shared" ref="Y36:Y93" si="21">X36</f>
        <v>77.349999999999994</v>
      </c>
      <c r="Z36" s="9">
        <v>90</v>
      </c>
      <c r="AA36" s="39">
        <f>$C36*Z36</f>
        <v>62.999999999999993</v>
      </c>
      <c r="AB36" s="41">
        <f>MIN(100,$D36*AA36)</f>
        <v>81.899999999999991</v>
      </c>
      <c r="AC36" s="16">
        <f t="shared" ref="AC36:AC93"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93" si="23">L40</f>
        <v>0</v>
      </c>
      <c r="N40" s="9">
        <v>2</v>
      </c>
      <c r="O40" s="39">
        <f>N40</f>
        <v>2</v>
      </c>
      <c r="P40" s="40">
        <f>O40</f>
        <v>2</v>
      </c>
      <c r="Q40" s="44">
        <f t="shared" ref="Q40:Q93" si="24">P40</f>
        <v>2</v>
      </c>
      <c r="R40" s="9">
        <v>1</v>
      </c>
      <c r="S40" s="39">
        <f>R40</f>
        <v>1</v>
      </c>
      <c r="T40" s="40">
        <f>S40</f>
        <v>1</v>
      </c>
      <c r="U40" s="44">
        <f t="shared" ref="U40:U93" si="25">T40</f>
        <v>1</v>
      </c>
      <c r="V40" s="9">
        <v>2.5</v>
      </c>
      <c r="W40" s="39">
        <f>V40</f>
        <v>2.5</v>
      </c>
      <c r="X40" s="40">
        <f>W40</f>
        <v>2.5</v>
      </c>
      <c r="Y40" s="44">
        <f t="shared" ref="Y40:Y93" si="26">X40</f>
        <v>2.5</v>
      </c>
      <c r="Z40" s="9">
        <v>2</v>
      </c>
      <c r="AA40" s="39">
        <f>Z40</f>
        <v>2</v>
      </c>
      <c r="AB40" s="40">
        <f>AA40</f>
        <v>2</v>
      </c>
      <c r="AC40" s="44">
        <f t="shared" ref="AC40:AC93"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L93" si="35">K47</f>
        <v>0</v>
      </c>
      <c r="M47" s="16">
        <f t="shared" si="23"/>
        <v>0</v>
      </c>
      <c r="N47" s="9">
        <v>70</v>
      </c>
      <c r="O47" s="39">
        <f t="shared" si="30"/>
        <v>70</v>
      </c>
      <c r="P47" s="40">
        <f t="shared" ref="P47:P93" si="36">O47</f>
        <v>70</v>
      </c>
      <c r="Q47" s="16">
        <f t="shared" si="24"/>
        <v>70</v>
      </c>
      <c r="R47" s="9">
        <v>90</v>
      </c>
      <c r="S47" s="39">
        <f t="shared" si="31"/>
        <v>90</v>
      </c>
      <c r="T47" s="40">
        <f t="shared" ref="T47:T93" si="37">S47</f>
        <v>90</v>
      </c>
      <c r="U47" s="16">
        <f t="shared" si="25"/>
        <v>90</v>
      </c>
      <c r="W47" s="39">
        <f t="shared" si="32"/>
        <v>0</v>
      </c>
      <c r="X47" s="40">
        <f t="shared" ref="X47:X93" si="38">W47</f>
        <v>0</v>
      </c>
      <c r="Y47" s="16">
        <f t="shared" si="26"/>
        <v>0</v>
      </c>
      <c r="Z47" s="9">
        <v>60</v>
      </c>
      <c r="AA47" s="39">
        <f t="shared" si="33"/>
        <v>60</v>
      </c>
      <c r="AB47" s="40">
        <f t="shared" ref="AB47:AB93" si="39">AA47</f>
        <v>60</v>
      </c>
      <c r="AC47" s="16">
        <f t="shared" si="27"/>
        <v>60</v>
      </c>
    </row>
    <row r="48" spans="1:29" s="9" customFormat="1" x14ac:dyDescent="0.25">
      <c r="A48" s="21" t="s">
        <v>135</v>
      </c>
      <c r="B48" t="s">
        <v>293</v>
      </c>
      <c r="C48" s="2">
        <v>1.5</v>
      </c>
      <c r="D48" s="3"/>
      <c r="E48" s="4"/>
      <c r="F48" s="9">
        <v>4</v>
      </c>
      <c r="G48" s="39">
        <f>MAX(1,$C48*F48)</f>
        <v>6</v>
      </c>
      <c r="H48" s="40">
        <f>G48</f>
        <v>6</v>
      </c>
      <c r="I48" s="16">
        <f>H48</f>
        <v>6</v>
      </c>
      <c r="J48" s="9">
        <v>1</v>
      </c>
      <c r="K48" s="39">
        <f>MAX(1,$C48*J48)</f>
        <v>1.5</v>
      </c>
      <c r="L48" s="40">
        <f>K48</f>
        <v>1.5</v>
      </c>
      <c r="M48" s="16">
        <f>L48</f>
        <v>1.5</v>
      </c>
      <c r="O48" s="39">
        <f>MAX(1,$C48*N48)</f>
        <v>1</v>
      </c>
      <c r="P48" s="40">
        <f>O48</f>
        <v>1</v>
      </c>
      <c r="Q48" s="16">
        <f>P48</f>
        <v>1</v>
      </c>
      <c r="R48" s="9">
        <v>0.5</v>
      </c>
      <c r="S48" s="39">
        <f>MAX(1,$C48*R48)</f>
        <v>1</v>
      </c>
      <c r="T48" s="40">
        <f>S48</f>
        <v>1</v>
      </c>
      <c r="U48" s="16">
        <f>T48</f>
        <v>1</v>
      </c>
      <c r="V48" s="9">
        <v>1</v>
      </c>
      <c r="W48" s="39">
        <f>MAX(1,$C48*V48)</f>
        <v>1.5</v>
      </c>
      <c r="X48" s="40">
        <f>W48</f>
        <v>1.5</v>
      </c>
      <c r="Y48" s="16">
        <f>X48</f>
        <v>1.5</v>
      </c>
      <c r="Z48" s="9">
        <v>0.5</v>
      </c>
      <c r="AA48" s="39">
        <f>MAX(1,$C48*Z48)</f>
        <v>1</v>
      </c>
      <c r="AB48" s="40">
        <f>AA48</f>
        <v>1</v>
      </c>
      <c r="AC48" s="16">
        <f>AB48</f>
        <v>1</v>
      </c>
    </row>
    <row r="49" spans="1:29" s="9" customFormat="1" x14ac:dyDescent="0.25">
      <c r="A49" s="21" t="s">
        <v>136</v>
      </c>
      <c r="B49" t="s">
        <v>294</v>
      </c>
      <c r="C49" s="2">
        <v>1.5</v>
      </c>
      <c r="D49" s="3"/>
      <c r="E49" s="4"/>
      <c r="F49" s="9">
        <v>70</v>
      </c>
      <c r="G49" s="39">
        <f>MIN(100,MAX(25,$C49*F49))</f>
        <v>100</v>
      </c>
      <c r="H49" s="40">
        <f>G49</f>
        <v>100</v>
      </c>
      <c r="I49" s="16">
        <f>H49</f>
        <v>100</v>
      </c>
      <c r="J49" s="9">
        <v>50</v>
      </c>
      <c r="K49" s="39">
        <f>MIN(100,MAX(25,$C49*J49))</f>
        <v>75</v>
      </c>
      <c r="L49" s="40">
        <f>K49</f>
        <v>75</v>
      </c>
      <c r="M49" s="16">
        <f>L49</f>
        <v>75</v>
      </c>
      <c r="O49" s="39">
        <f>MIN(100,MAX(25,$C49*N49))</f>
        <v>25</v>
      </c>
      <c r="P49" s="40">
        <f>O49</f>
        <v>25</v>
      </c>
      <c r="Q49" s="16">
        <f>P49</f>
        <v>25</v>
      </c>
      <c r="R49" s="9">
        <v>30</v>
      </c>
      <c r="S49" s="39">
        <f>MIN(100,MAX(25,$C49*R49))</f>
        <v>45</v>
      </c>
      <c r="T49" s="40">
        <f>S49</f>
        <v>45</v>
      </c>
      <c r="U49" s="16">
        <f>T49</f>
        <v>45</v>
      </c>
      <c r="V49" s="9">
        <v>40</v>
      </c>
      <c r="W49" s="39">
        <f>MIN(100,MAX(25,$C49*V49))</f>
        <v>60</v>
      </c>
      <c r="X49" s="40">
        <f>W49</f>
        <v>60</v>
      </c>
      <c r="Y49" s="16">
        <f>X49</f>
        <v>60</v>
      </c>
      <c r="Z49" s="9">
        <v>15</v>
      </c>
      <c r="AA49" s="39">
        <f>MIN(100,MAX(25,$C49*Z49))</f>
        <v>25</v>
      </c>
      <c r="AB49" s="40">
        <f>AA49</f>
        <v>25</v>
      </c>
      <c r="AC49" s="16">
        <f>AB49</f>
        <v>25</v>
      </c>
    </row>
    <row r="50" spans="1:29" s="9" customFormat="1" x14ac:dyDescent="0.25">
      <c r="A50" s="21" t="s">
        <v>140</v>
      </c>
      <c r="B50" t="s">
        <v>295</v>
      </c>
      <c r="C50" s="2">
        <v>2</v>
      </c>
      <c r="D50" s="3">
        <v>0.75</v>
      </c>
      <c r="E50" s="4">
        <v>0.25</v>
      </c>
      <c r="F50" s="9">
        <v>2</v>
      </c>
      <c r="G50" s="39">
        <f>MAX(2,$C50*F50)</f>
        <v>4</v>
      </c>
      <c r="H50" s="40">
        <f t="shared" ref="H50:H55" si="40">$D50*G50</f>
        <v>3</v>
      </c>
      <c r="I50" s="16">
        <f t="shared" ref="I50:I55" si="41">$E50*H50</f>
        <v>0.75</v>
      </c>
      <c r="J50" s="9">
        <v>1</v>
      </c>
      <c r="K50" s="39">
        <f>MAX(2,$C50*J50)</f>
        <v>2</v>
      </c>
      <c r="L50" s="40">
        <f t="shared" ref="L50:L55" si="42">$D50*K50</f>
        <v>1.5</v>
      </c>
      <c r="M50" s="16">
        <f t="shared" ref="M50:M55" si="43">$E50*L50</f>
        <v>0.375</v>
      </c>
      <c r="O50" s="39">
        <f>MAX(2,$C50*N50)</f>
        <v>2</v>
      </c>
      <c r="P50" s="40">
        <f t="shared" ref="P50:P55" si="44">$D50*O50</f>
        <v>1.5</v>
      </c>
      <c r="Q50" s="16">
        <f t="shared" ref="Q50:Q55" si="45">$E50*P50</f>
        <v>0.375</v>
      </c>
      <c r="R50" s="9">
        <v>0.5</v>
      </c>
      <c r="S50" s="39">
        <f>MAX(2,$C50*R50)</f>
        <v>2</v>
      </c>
      <c r="T50" s="40">
        <f t="shared" ref="T50:T55" si="46">$D50*S50</f>
        <v>1.5</v>
      </c>
      <c r="U50" s="16">
        <f t="shared" ref="U50:U55" si="47">$E50*T50</f>
        <v>0.375</v>
      </c>
      <c r="V50" s="9">
        <v>1</v>
      </c>
      <c r="W50" s="39">
        <f>MAX(2,$C50*V50)</f>
        <v>2</v>
      </c>
      <c r="X50" s="40">
        <f t="shared" ref="X50:X55" si="48">$D50*W50</f>
        <v>1.5</v>
      </c>
      <c r="Y50" s="16">
        <f t="shared" ref="Y50:Y55" si="49">$E50*X50</f>
        <v>0.375</v>
      </c>
      <c r="Z50" s="9">
        <v>0.3</v>
      </c>
      <c r="AA50" s="39">
        <f>MAX(2,$C50*Z50)</f>
        <v>2</v>
      </c>
      <c r="AB50" s="40">
        <f t="shared" ref="AB50:AB55" si="50">$D50*AA50</f>
        <v>1.5</v>
      </c>
      <c r="AC50" s="16">
        <f t="shared" ref="AC50:AC55" si="51">$E50*AB50</f>
        <v>0.375</v>
      </c>
    </row>
    <row r="51" spans="1:29" s="9" customFormat="1" x14ac:dyDescent="0.25">
      <c r="A51" s="21" t="s">
        <v>141</v>
      </c>
      <c r="B51" t="s">
        <v>296</v>
      </c>
      <c r="C51" s="2">
        <v>2</v>
      </c>
      <c r="D51" s="3">
        <v>0.75</v>
      </c>
      <c r="E51" s="4">
        <v>0.25</v>
      </c>
      <c r="F51" s="9">
        <v>1.5</v>
      </c>
      <c r="G51" s="39">
        <f>MAX(1,$C51*F51)</f>
        <v>3</v>
      </c>
      <c r="H51" s="40">
        <f t="shared" si="40"/>
        <v>2.25</v>
      </c>
      <c r="I51" s="16">
        <f t="shared" si="41"/>
        <v>0.5625</v>
      </c>
      <c r="J51" s="9">
        <v>1</v>
      </c>
      <c r="K51" s="39">
        <f>MAX(1,$C51*J51)</f>
        <v>2</v>
      </c>
      <c r="L51" s="40">
        <f t="shared" si="42"/>
        <v>1.5</v>
      </c>
      <c r="M51" s="16">
        <f t="shared" si="43"/>
        <v>0.375</v>
      </c>
      <c r="O51" s="39">
        <f>MAX(1,$C51*N51)</f>
        <v>1</v>
      </c>
      <c r="P51" s="40">
        <f t="shared" si="44"/>
        <v>0.75</v>
      </c>
      <c r="Q51" s="16">
        <f t="shared" si="45"/>
        <v>0.1875</v>
      </c>
      <c r="R51" s="9">
        <v>0.2</v>
      </c>
      <c r="S51" s="39">
        <f>MAX(1,$C51*R51)</f>
        <v>1</v>
      </c>
      <c r="T51" s="40">
        <f t="shared" si="46"/>
        <v>0.75</v>
      </c>
      <c r="U51" s="16">
        <f t="shared" si="47"/>
        <v>0.1875</v>
      </c>
      <c r="V51" s="9">
        <v>0.5</v>
      </c>
      <c r="W51" s="39">
        <f>MAX(1,$C51*V51)</f>
        <v>1</v>
      </c>
      <c r="X51" s="40">
        <f t="shared" si="48"/>
        <v>0.75</v>
      </c>
      <c r="Y51" s="16">
        <f t="shared" si="49"/>
        <v>0.1875</v>
      </c>
      <c r="Z51" s="9">
        <v>0.4</v>
      </c>
      <c r="AA51" s="39">
        <f>MAX(1,$C51*Z51)</f>
        <v>1</v>
      </c>
      <c r="AB51" s="40">
        <f t="shared" si="50"/>
        <v>0.75</v>
      </c>
      <c r="AC51" s="16">
        <f t="shared" si="51"/>
        <v>0.1875</v>
      </c>
    </row>
    <row r="52" spans="1:29" s="9" customFormat="1" x14ac:dyDescent="0.25">
      <c r="A52" s="21" t="s">
        <v>142</v>
      </c>
      <c r="B52" t="s">
        <v>297</v>
      </c>
      <c r="C52" s="2">
        <v>2</v>
      </c>
      <c r="D52" s="3">
        <v>0.75</v>
      </c>
      <c r="E52" s="4">
        <v>0.25</v>
      </c>
      <c r="F52" s="9">
        <v>1</v>
      </c>
      <c r="G52" s="39">
        <f>MAX(0.2,$C52*F52)</f>
        <v>2</v>
      </c>
      <c r="H52" s="40">
        <f t="shared" si="40"/>
        <v>1.5</v>
      </c>
      <c r="I52" s="16">
        <f t="shared" si="41"/>
        <v>0.375</v>
      </c>
      <c r="J52" s="9">
        <v>0.5</v>
      </c>
      <c r="K52" s="39">
        <f>MAX(0.2,$C52*J52)</f>
        <v>1</v>
      </c>
      <c r="L52" s="40">
        <f t="shared" si="42"/>
        <v>0.75</v>
      </c>
      <c r="M52" s="16">
        <f t="shared" si="43"/>
        <v>0.1875</v>
      </c>
      <c r="O52" s="39">
        <f>MAX(0.2,$C52*N52)</f>
        <v>0.2</v>
      </c>
      <c r="P52" s="40">
        <f t="shared" si="44"/>
        <v>0.15000000000000002</v>
      </c>
      <c r="Q52" s="16">
        <f t="shared" si="45"/>
        <v>3.7500000000000006E-2</v>
      </c>
      <c r="R52" s="9">
        <v>0.1</v>
      </c>
      <c r="S52" s="39">
        <f>MAX(0.2,$C52*R52)</f>
        <v>0.2</v>
      </c>
      <c r="T52" s="40">
        <f t="shared" si="46"/>
        <v>0.15000000000000002</v>
      </c>
      <c r="U52" s="16">
        <f t="shared" si="47"/>
        <v>3.7500000000000006E-2</v>
      </c>
      <c r="V52" s="9">
        <v>0.3</v>
      </c>
      <c r="W52" s="39">
        <f>MAX(0.2,$C52*V52)</f>
        <v>0.6</v>
      </c>
      <c r="X52" s="40">
        <f t="shared" si="48"/>
        <v>0.44999999999999996</v>
      </c>
      <c r="Y52" s="16">
        <f t="shared" si="49"/>
        <v>0.11249999999999999</v>
      </c>
      <c r="Z52" s="9">
        <v>0.02</v>
      </c>
      <c r="AA52" s="39">
        <f>MAX(0.2,$C52*Z52)</f>
        <v>0.2</v>
      </c>
      <c r="AB52" s="40">
        <f t="shared" si="50"/>
        <v>0.15000000000000002</v>
      </c>
      <c r="AC52" s="16">
        <f t="shared" si="51"/>
        <v>3.7500000000000006E-2</v>
      </c>
    </row>
    <row r="53" spans="1:29" s="9" customFormat="1" x14ac:dyDescent="0.25">
      <c r="A53" s="21" t="s">
        <v>185</v>
      </c>
      <c r="B53" t="s">
        <v>298</v>
      </c>
      <c r="C53" s="2">
        <v>2.5</v>
      </c>
      <c r="D53" s="6">
        <v>0.75</v>
      </c>
      <c r="E53" s="7">
        <v>0.5</v>
      </c>
      <c r="F53" s="9">
        <v>6</v>
      </c>
      <c r="G53" s="39">
        <f>IF(AND(F3&lt;3,F8&lt;3),F53+0,MAX(3,$C53*F53))</f>
        <v>15</v>
      </c>
      <c r="H53" s="28">
        <f t="shared" si="40"/>
        <v>11.25</v>
      </c>
      <c r="I53" s="38">
        <f t="shared" si="41"/>
        <v>5.625</v>
      </c>
      <c r="J53" s="9">
        <v>0</v>
      </c>
      <c r="K53" s="39">
        <f>IF(AND(J3&lt;3,J8&lt;3),J53+0,MAX(3,$C53*J53))</f>
        <v>0</v>
      </c>
      <c r="L53" s="28">
        <f t="shared" si="42"/>
        <v>0</v>
      </c>
      <c r="M53" s="38">
        <f t="shared" si="43"/>
        <v>0</v>
      </c>
      <c r="O53" s="39">
        <f>IF(AND(N3&lt;3,N8&lt;3),N53+0,MAX(3,$C53*N53))</f>
        <v>0</v>
      </c>
      <c r="P53" s="28">
        <f t="shared" si="44"/>
        <v>0</v>
      </c>
      <c r="Q53" s="38">
        <f t="shared" si="45"/>
        <v>0</v>
      </c>
      <c r="R53" s="9">
        <v>1</v>
      </c>
      <c r="S53" s="39">
        <f>IF(AND(R3&lt;3,R8&lt;3),R53+0,MAX(3,$C53*R53))</f>
        <v>1</v>
      </c>
      <c r="T53" s="28">
        <f t="shared" si="46"/>
        <v>0.75</v>
      </c>
      <c r="U53" s="38">
        <f t="shared" si="47"/>
        <v>0.375</v>
      </c>
      <c r="V53" s="9">
        <v>1.2</v>
      </c>
      <c r="W53" s="39">
        <f>IF(AND(V3&lt;3,V8&lt;3),V53+0,MAX(3,$C53*V53))</f>
        <v>3</v>
      </c>
      <c r="X53" s="28">
        <f t="shared" si="48"/>
        <v>2.25</v>
      </c>
      <c r="Y53" s="38">
        <f t="shared" si="49"/>
        <v>1.125</v>
      </c>
      <c r="Z53" s="9">
        <v>0.5</v>
      </c>
      <c r="AA53" s="39">
        <f>IF(AND(Z3&lt;3,Z8&lt;3),Z53+0,MAX(3,$C53*Z53))</f>
        <v>3</v>
      </c>
      <c r="AB53" s="28">
        <f t="shared" si="50"/>
        <v>2.25</v>
      </c>
      <c r="AC53" s="38">
        <f t="shared" si="51"/>
        <v>1.125</v>
      </c>
    </row>
    <row r="54" spans="1:29" s="9" customFormat="1" x14ac:dyDescent="0.25">
      <c r="A54" s="21" t="s">
        <v>186</v>
      </c>
      <c r="B54" t="s">
        <v>299</v>
      </c>
      <c r="C54" s="2">
        <v>2.5</v>
      </c>
      <c r="D54" s="6">
        <v>0.75</v>
      </c>
      <c r="E54" s="7">
        <v>0.5</v>
      </c>
      <c r="F54" s="9">
        <v>12</v>
      </c>
      <c r="G54" s="39">
        <f>IF(AND(F3&lt;9,F8&lt;9),F54+0,MAX(6.5,$C54*F54))</f>
        <v>30</v>
      </c>
      <c r="H54" s="28">
        <f t="shared" si="40"/>
        <v>22.5</v>
      </c>
      <c r="I54" s="38">
        <f t="shared" si="41"/>
        <v>11.25</v>
      </c>
      <c r="J54" s="9">
        <v>0</v>
      </c>
      <c r="K54" s="39">
        <f>IF(AND(J3&lt;9,J8&lt;9),J54+0,MAX(6.5,$C54*J54))</f>
        <v>0</v>
      </c>
      <c r="L54" s="28">
        <f t="shared" si="42"/>
        <v>0</v>
      </c>
      <c r="M54" s="38">
        <f t="shared" si="43"/>
        <v>0</v>
      </c>
      <c r="O54" s="39">
        <f>IF(AND(N3&lt;9,N8&lt;9),N54+0,MAX(6.5,$C54*N54))</f>
        <v>0</v>
      </c>
      <c r="P54" s="28">
        <f t="shared" si="44"/>
        <v>0</v>
      </c>
      <c r="Q54" s="38">
        <f t="shared" si="45"/>
        <v>0</v>
      </c>
      <c r="R54" s="9">
        <v>0</v>
      </c>
      <c r="S54" s="39">
        <f>IF(AND(R3&lt;9,R8&lt;9),R54+0,MAX(6.5,$C54*R54))</f>
        <v>0</v>
      </c>
      <c r="T54" s="28">
        <f t="shared" si="46"/>
        <v>0</v>
      </c>
      <c r="U54" s="38">
        <f t="shared" si="47"/>
        <v>0</v>
      </c>
      <c r="V54" s="9">
        <v>0.5</v>
      </c>
      <c r="W54" s="39">
        <f>IF(AND(V3&lt;9,V8&lt;9),V54+0,MAX(6.5,$C54*V54))</f>
        <v>6.5</v>
      </c>
      <c r="X54" s="28">
        <f t="shared" si="48"/>
        <v>4.875</v>
      </c>
      <c r="Y54" s="38">
        <f t="shared" si="49"/>
        <v>2.4375</v>
      </c>
      <c r="Z54" s="9">
        <v>0</v>
      </c>
      <c r="AA54" s="39">
        <f>IF(AND(Z3&lt;9,Z8&lt;9),Z54+0,MAX(6.5,$C54*Z54))</f>
        <v>6.5</v>
      </c>
      <c r="AB54" s="28">
        <f t="shared" si="50"/>
        <v>4.875</v>
      </c>
      <c r="AC54" s="38">
        <f t="shared" si="51"/>
        <v>2.4375</v>
      </c>
    </row>
    <row r="55" spans="1:29" s="9" customFormat="1" x14ac:dyDescent="0.25">
      <c r="A55" s="21" t="s">
        <v>187</v>
      </c>
      <c r="B55" t="s">
        <v>300</v>
      </c>
      <c r="C55" s="2">
        <v>2.5</v>
      </c>
      <c r="D55" s="6">
        <v>0.75</v>
      </c>
      <c r="E55" s="7">
        <v>0.5</v>
      </c>
      <c r="F55" s="9">
        <v>0</v>
      </c>
      <c r="G55" s="39">
        <f>IF(AND(F3&lt;20,F8&lt;20),F55+0,MAX(7.5,$C55*F55))</f>
        <v>0</v>
      </c>
      <c r="H55" s="28">
        <f t="shared" si="40"/>
        <v>0</v>
      </c>
      <c r="I55" s="38">
        <f t="shared" si="41"/>
        <v>0</v>
      </c>
      <c r="J55" s="9">
        <v>0</v>
      </c>
      <c r="K55" s="39">
        <f>IF(AND(J3&lt;20,J8&lt;20),J55+0,MAX(7.5,$C55*J55))</f>
        <v>0</v>
      </c>
      <c r="L55" s="28">
        <f t="shared" si="42"/>
        <v>0</v>
      </c>
      <c r="M55" s="38">
        <f t="shared" si="43"/>
        <v>0</v>
      </c>
      <c r="O55" s="39">
        <f>IF(AND(N3&lt;20,N8&lt;20),N55+0,MAX(7.5,$C55*N55))</f>
        <v>0</v>
      </c>
      <c r="P55" s="28">
        <f t="shared" si="44"/>
        <v>0</v>
      </c>
      <c r="Q55" s="38">
        <f t="shared" si="45"/>
        <v>0</v>
      </c>
      <c r="R55" s="9">
        <v>0</v>
      </c>
      <c r="S55" s="39">
        <f>IF(AND(R3&lt;20,R8&lt;20),R55+0,MAX(7.5,$C55*R55))</f>
        <v>0</v>
      </c>
      <c r="T55" s="28">
        <f t="shared" si="46"/>
        <v>0</v>
      </c>
      <c r="U55" s="38">
        <f t="shared" si="47"/>
        <v>0</v>
      </c>
      <c r="V55" s="9">
        <v>0.5</v>
      </c>
      <c r="W55" s="39">
        <f>IF(AND(V3&lt;20,V8&lt;20),V55+0,MAX(7.5,$C55*V55))</f>
        <v>0.5</v>
      </c>
      <c r="X55" s="28">
        <f t="shared" si="48"/>
        <v>0.375</v>
      </c>
      <c r="Y55" s="38">
        <f t="shared" si="49"/>
        <v>0.1875</v>
      </c>
      <c r="Z55" s="9">
        <v>0</v>
      </c>
      <c r="AA55" s="39">
        <f>IF(AND(Z3&lt;20,Z8&lt;20),Z55+0,MAX(7.5,$C55*Z55))</f>
        <v>0</v>
      </c>
      <c r="AB55" s="28">
        <f t="shared" si="50"/>
        <v>0</v>
      </c>
      <c r="AC55" s="38">
        <f t="shared" si="51"/>
        <v>0</v>
      </c>
    </row>
    <row r="56" spans="1:29" s="9" customFormat="1" x14ac:dyDescent="0.25">
      <c r="A56" s="21" t="s">
        <v>188</v>
      </c>
      <c r="B56" t="s">
        <v>301</v>
      </c>
      <c r="C56" s="2"/>
      <c r="D56" s="6">
        <v>0.25</v>
      </c>
      <c r="E56" s="7">
        <v>0.5</v>
      </c>
      <c r="F56" s="9">
        <v>5</v>
      </c>
      <c r="G56" s="39">
        <f>F56</f>
        <v>5</v>
      </c>
      <c r="H56" s="13">
        <f>G56+(0.25*G53)</f>
        <v>8.75</v>
      </c>
      <c r="I56" s="14">
        <f>H56+(H53*$E56)</f>
        <v>14.375</v>
      </c>
      <c r="K56" s="39">
        <f>J56</f>
        <v>0</v>
      </c>
      <c r="L56" s="13">
        <f>K56+(0.25*K53)</f>
        <v>0</v>
      </c>
      <c r="M56" s="14">
        <f>L56+(L53*$E56)</f>
        <v>0</v>
      </c>
      <c r="O56" s="39">
        <f>N56</f>
        <v>0</v>
      </c>
      <c r="P56" s="13">
        <f>O56+(0.25*O53)</f>
        <v>0</v>
      </c>
      <c r="Q56" s="14">
        <f>P56+(P53*$E56)</f>
        <v>0</v>
      </c>
      <c r="R56" s="9">
        <v>0.5</v>
      </c>
      <c r="S56" s="39">
        <f>R56</f>
        <v>0.5</v>
      </c>
      <c r="T56" s="13">
        <f>S56+(0.25*S53)</f>
        <v>0.75</v>
      </c>
      <c r="U56" s="14">
        <f>T56+(T53*$E56)</f>
        <v>1.125</v>
      </c>
      <c r="V56" s="9">
        <v>0.75</v>
      </c>
      <c r="W56" s="39">
        <f>V56</f>
        <v>0.75</v>
      </c>
      <c r="X56" s="13">
        <f>W56+(0.25*W53)</f>
        <v>1.5</v>
      </c>
      <c r="Y56" s="14">
        <f>X56+(X53*$E56)</f>
        <v>2.625</v>
      </c>
      <c r="AA56" s="39">
        <f>Z56</f>
        <v>0</v>
      </c>
      <c r="AB56" s="13">
        <f>AA56+(0.25*AA53)</f>
        <v>0.75</v>
      </c>
      <c r="AC56" s="14">
        <f>AB56+(AB53*$E56)</f>
        <v>1.875</v>
      </c>
    </row>
    <row r="57" spans="1:29" s="9" customFormat="1" x14ac:dyDescent="0.25">
      <c r="A57" s="21" t="s">
        <v>189</v>
      </c>
      <c r="B57" t="s">
        <v>302</v>
      </c>
      <c r="C57" s="2"/>
      <c r="D57" s="6">
        <v>0.25</v>
      </c>
      <c r="E57" s="7">
        <v>0.5</v>
      </c>
      <c r="F57" s="9">
        <v>11</v>
      </c>
      <c r="G57" s="39">
        <f>F57</f>
        <v>11</v>
      </c>
      <c r="H57" s="13">
        <f>G57+(0.25*G54)</f>
        <v>18.5</v>
      </c>
      <c r="I57" s="14">
        <f>H57+(H54*$E57)</f>
        <v>29.75</v>
      </c>
      <c r="K57" s="39">
        <f>J57</f>
        <v>0</v>
      </c>
      <c r="L57" s="13">
        <f>K57+(0.25*K54)</f>
        <v>0</v>
      </c>
      <c r="M57" s="14">
        <f>L57+(L54*$E57)</f>
        <v>0</v>
      </c>
      <c r="O57" s="39">
        <f>N57</f>
        <v>0</v>
      </c>
      <c r="P57" s="13">
        <f>O57+(0.25*O54)</f>
        <v>0</v>
      </c>
      <c r="Q57" s="14">
        <f>P57+(P54*$E57)</f>
        <v>0</v>
      </c>
      <c r="R57" s="9">
        <v>0</v>
      </c>
      <c r="S57" s="39">
        <f>R57</f>
        <v>0</v>
      </c>
      <c r="T57" s="13">
        <f>S57+(0.25*S54)</f>
        <v>0</v>
      </c>
      <c r="U57" s="14">
        <f>T57+(T54*$E57)</f>
        <v>0</v>
      </c>
      <c r="V57" s="9">
        <v>0.3</v>
      </c>
      <c r="W57" s="39">
        <f>V57</f>
        <v>0.3</v>
      </c>
      <c r="X57" s="13">
        <f>W57+(0.25*W54)</f>
        <v>1.925</v>
      </c>
      <c r="Y57" s="14">
        <f>X57+(X54*$E57)</f>
        <v>4.3624999999999998</v>
      </c>
      <c r="AA57" s="39">
        <f>Z57</f>
        <v>0</v>
      </c>
      <c r="AB57" s="13">
        <f>AA57+(0.25*AA54)</f>
        <v>1.625</v>
      </c>
      <c r="AC57" s="14">
        <f>AB57+(AB54*$E57)</f>
        <v>4.0625</v>
      </c>
    </row>
    <row r="58" spans="1:29" s="9" customFormat="1" x14ac:dyDescent="0.25">
      <c r="A58" s="21" t="s">
        <v>190</v>
      </c>
      <c r="B58" t="s">
        <v>303</v>
      </c>
      <c r="C58" s="2"/>
      <c r="D58" s="6">
        <v>0.25</v>
      </c>
      <c r="E58" s="7">
        <v>0.5</v>
      </c>
      <c r="F58" s="9">
        <v>0</v>
      </c>
      <c r="G58" s="39">
        <f>F58</f>
        <v>0</v>
      </c>
      <c r="H58" s="13">
        <f>G58+(0.25*G55)</f>
        <v>0</v>
      </c>
      <c r="I58" s="14">
        <f>H58+(H55*$E58)</f>
        <v>0</v>
      </c>
      <c r="K58" s="39">
        <f>J58</f>
        <v>0</v>
      </c>
      <c r="L58" s="13">
        <f>K58+(0.25*K55)</f>
        <v>0</v>
      </c>
      <c r="M58" s="14">
        <f>L58+(L55*$E58)</f>
        <v>0</v>
      </c>
      <c r="O58" s="39">
        <f>N58</f>
        <v>0</v>
      </c>
      <c r="P58" s="13">
        <f>O58+(0.25*O55)</f>
        <v>0</v>
      </c>
      <c r="Q58" s="14">
        <f>P58+(P55*$E58)</f>
        <v>0</v>
      </c>
      <c r="R58" s="9">
        <v>0</v>
      </c>
      <c r="S58" s="39">
        <f>R58</f>
        <v>0</v>
      </c>
      <c r="T58" s="13">
        <f>S58+(0.25*S55)</f>
        <v>0</v>
      </c>
      <c r="U58" s="14">
        <f>T58+(T55*$E58)</f>
        <v>0</v>
      </c>
      <c r="V58" s="9">
        <v>0</v>
      </c>
      <c r="W58" s="39">
        <f>V58</f>
        <v>0</v>
      </c>
      <c r="X58" s="13">
        <f>W58+(0.25*W55)</f>
        <v>0.125</v>
      </c>
      <c r="Y58" s="14">
        <f>X58+(X55*$E58)</f>
        <v>0.3125</v>
      </c>
      <c r="AA58" s="39">
        <f>Z58</f>
        <v>0</v>
      </c>
      <c r="AB58" s="13">
        <f>AA58+(0.25*AA55)</f>
        <v>0</v>
      </c>
      <c r="AC58" s="14">
        <f>AB58+(AB55*$E58)</f>
        <v>0</v>
      </c>
    </row>
    <row r="59" spans="1:29" s="9" customFormat="1" x14ac:dyDescent="0.25">
      <c r="A59" s="21" t="s">
        <v>149</v>
      </c>
      <c r="B59" t="s">
        <v>304</v>
      </c>
      <c r="C59" s="2"/>
      <c r="D59" s="6"/>
      <c r="E59" s="7"/>
      <c r="F59" s="9">
        <v>9.6</v>
      </c>
      <c r="G59" s="39">
        <f t="shared" ref="G59:G79" si="52">F59</f>
        <v>9.6</v>
      </c>
      <c r="H59" s="28">
        <f t="shared" si="34"/>
        <v>9.6</v>
      </c>
      <c r="I59" s="16">
        <f t="shared" si="1"/>
        <v>9.6</v>
      </c>
      <c r="K59" s="39">
        <f t="shared" ref="K59:K79" si="53">J59</f>
        <v>0</v>
      </c>
      <c r="L59" s="28">
        <f t="shared" ref="L59:L93" si="54">K59</f>
        <v>0</v>
      </c>
      <c r="M59" s="16">
        <f t="shared" ref="M59:M93" si="55">L59</f>
        <v>0</v>
      </c>
      <c r="O59" s="39">
        <f t="shared" ref="O59:O79" si="56">N59</f>
        <v>0</v>
      </c>
      <c r="P59" s="28">
        <f t="shared" ref="P59:P93" si="57">O59</f>
        <v>0</v>
      </c>
      <c r="Q59" s="16">
        <f t="shared" ref="Q59:Q93" si="58">P59</f>
        <v>0</v>
      </c>
      <c r="R59" s="9">
        <v>3.5</v>
      </c>
      <c r="S59" s="39">
        <f t="shared" ref="S59:S79" si="59">R59</f>
        <v>3.5</v>
      </c>
      <c r="T59" s="28">
        <f t="shared" ref="T59:T93" si="60">S59</f>
        <v>3.5</v>
      </c>
      <c r="U59" s="16">
        <f t="shared" ref="U59:U93" si="61">T59</f>
        <v>3.5</v>
      </c>
      <c r="W59" s="39">
        <f t="shared" ref="W59:W79" si="62">V59</f>
        <v>0</v>
      </c>
      <c r="X59" s="28">
        <f t="shared" ref="X59:X93" si="63">W59</f>
        <v>0</v>
      </c>
      <c r="Y59" s="16">
        <f t="shared" ref="Y59:Y93" si="64">X59</f>
        <v>0</v>
      </c>
      <c r="AA59" s="39">
        <f t="shared" ref="AA59:AA79" si="65">Z59</f>
        <v>0</v>
      </c>
      <c r="AB59" s="28">
        <f t="shared" ref="AB59:AB93" si="66">AA59</f>
        <v>0</v>
      </c>
      <c r="AC59" s="16">
        <f t="shared" ref="AC59:AC93" si="67">AB59</f>
        <v>0</v>
      </c>
    </row>
    <row r="60" spans="1:29" s="9" customFormat="1" x14ac:dyDescent="0.25">
      <c r="A60" s="21" t="s">
        <v>150</v>
      </c>
      <c r="B60" t="s">
        <v>305</v>
      </c>
      <c r="C60" s="2"/>
      <c r="D60" s="6"/>
      <c r="E60" s="7"/>
      <c r="F60" s="9">
        <v>0.4</v>
      </c>
      <c r="G60" s="39">
        <f t="shared" si="52"/>
        <v>0.4</v>
      </c>
      <c r="H60" s="28">
        <f t="shared" si="34"/>
        <v>0.4</v>
      </c>
      <c r="I60" s="16">
        <f t="shared" si="1"/>
        <v>0.4</v>
      </c>
      <c r="K60" s="39">
        <f t="shared" si="53"/>
        <v>0</v>
      </c>
      <c r="L60" s="28">
        <f t="shared" si="54"/>
        <v>0</v>
      </c>
      <c r="M60" s="16">
        <f t="shared" si="55"/>
        <v>0</v>
      </c>
      <c r="O60" s="39">
        <f t="shared" si="56"/>
        <v>0</v>
      </c>
      <c r="P60" s="28">
        <f t="shared" si="57"/>
        <v>0</v>
      </c>
      <c r="Q60" s="16">
        <f t="shared" si="58"/>
        <v>0</v>
      </c>
      <c r="R60" s="9">
        <v>2</v>
      </c>
      <c r="S60" s="39">
        <f t="shared" si="59"/>
        <v>2</v>
      </c>
      <c r="T60" s="28">
        <f t="shared" si="60"/>
        <v>2</v>
      </c>
      <c r="U60" s="16">
        <f t="shared" si="61"/>
        <v>2</v>
      </c>
      <c r="W60" s="39">
        <f t="shared" si="62"/>
        <v>0</v>
      </c>
      <c r="X60" s="28">
        <f t="shared" si="63"/>
        <v>0</v>
      </c>
      <c r="Y60" s="16">
        <f t="shared" si="64"/>
        <v>0</v>
      </c>
      <c r="AA60" s="39">
        <f t="shared" si="65"/>
        <v>0</v>
      </c>
      <c r="AB60" s="28">
        <f t="shared" si="66"/>
        <v>0</v>
      </c>
      <c r="AC60" s="16">
        <f t="shared" si="67"/>
        <v>0</v>
      </c>
    </row>
    <row r="61" spans="1:29" s="9" customFormat="1" x14ac:dyDescent="0.25">
      <c r="A61" s="21" t="s">
        <v>151</v>
      </c>
      <c r="B61" t="s">
        <v>306</v>
      </c>
      <c r="C61" s="2"/>
      <c r="D61" s="6"/>
      <c r="E61" s="7"/>
      <c r="F61" s="9">
        <v>115</v>
      </c>
      <c r="G61" s="39">
        <f t="shared" si="52"/>
        <v>115</v>
      </c>
      <c r="H61" s="28">
        <f t="shared" si="34"/>
        <v>115</v>
      </c>
      <c r="I61" s="16">
        <f t="shared" si="1"/>
        <v>115</v>
      </c>
      <c r="K61" s="39">
        <f t="shared" si="53"/>
        <v>0</v>
      </c>
      <c r="L61" s="28">
        <f t="shared" si="54"/>
        <v>0</v>
      </c>
      <c r="M61" s="16">
        <f t="shared" si="55"/>
        <v>0</v>
      </c>
      <c r="O61" s="39">
        <f t="shared" si="56"/>
        <v>0</v>
      </c>
      <c r="P61" s="28">
        <f t="shared" si="57"/>
        <v>0</v>
      </c>
      <c r="Q61" s="16">
        <f t="shared" si="58"/>
        <v>0</v>
      </c>
      <c r="R61" s="9">
        <v>50</v>
      </c>
      <c r="S61" s="39">
        <f t="shared" si="59"/>
        <v>50</v>
      </c>
      <c r="T61" s="28">
        <f t="shared" si="60"/>
        <v>50</v>
      </c>
      <c r="U61" s="16">
        <f t="shared" si="61"/>
        <v>50</v>
      </c>
      <c r="W61" s="39">
        <f t="shared" si="62"/>
        <v>0</v>
      </c>
      <c r="X61" s="28">
        <f t="shared" si="63"/>
        <v>0</v>
      </c>
      <c r="Y61" s="16">
        <f t="shared" si="64"/>
        <v>0</v>
      </c>
      <c r="AA61" s="39">
        <f t="shared" si="65"/>
        <v>0</v>
      </c>
      <c r="AB61" s="28">
        <f t="shared" si="66"/>
        <v>0</v>
      </c>
      <c r="AC61" s="16">
        <f t="shared" si="67"/>
        <v>0</v>
      </c>
    </row>
    <row r="62" spans="1:29" s="9" customFormat="1" x14ac:dyDescent="0.25">
      <c r="A62" s="21" t="s">
        <v>146</v>
      </c>
      <c r="B62" t="s">
        <v>307</v>
      </c>
      <c r="C62" s="2"/>
      <c r="D62" s="6"/>
      <c r="E62" s="7"/>
      <c r="F62" s="9">
        <v>9.6</v>
      </c>
      <c r="G62" s="39">
        <f t="shared" si="52"/>
        <v>9.6</v>
      </c>
      <c r="H62" s="28">
        <f t="shared" si="34"/>
        <v>9.6</v>
      </c>
      <c r="I62" s="16">
        <f t="shared" si="1"/>
        <v>9.6</v>
      </c>
      <c r="K62" s="39">
        <f t="shared" si="53"/>
        <v>0</v>
      </c>
      <c r="L62" s="28">
        <f t="shared" si="54"/>
        <v>0</v>
      </c>
      <c r="M62" s="16">
        <f t="shared" si="55"/>
        <v>0</v>
      </c>
      <c r="O62" s="39">
        <f t="shared" si="56"/>
        <v>0</v>
      </c>
      <c r="P62" s="28">
        <f t="shared" si="57"/>
        <v>0</v>
      </c>
      <c r="Q62" s="16">
        <f t="shared" si="58"/>
        <v>0</v>
      </c>
      <c r="R62" s="9">
        <v>3.5</v>
      </c>
      <c r="S62" s="39">
        <f t="shared" si="59"/>
        <v>3.5</v>
      </c>
      <c r="T62" s="28">
        <f t="shared" si="60"/>
        <v>3.5</v>
      </c>
      <c r="U62" s="16">
        <f t="shared" si="61"/>
        <v>3.5</v>
      </c>
      <c r="V62" s="9">
        <v>10</v>
      </c>
      <c r="W62" s="39">
        <f t="shared" si="62"/>
        <v>10</v>
      </c>
      <c r="X62" s="28">
        <f t="shared" si="63"/>
        <v>10</v>
      </c>
      <c r="Y62" s="16">
        <f t="shared" si="64"/>
        <v>10</v>
      </c>
      <c r="Z62" s="9">
        <v>10</v>
      </c>
      <c r="AA62" s="39">
        <f t="shared" si="65"/>
        <v>10</v>
      </c>
      <c r="AB62" s="28">
        <f t="shared" si="66"/>
        <v>10</v>
      </c>
      <c r="AC62" s="16">
        <f t="shared" si="67"/>
        <v>10</v>
      </c>
    </row>
    <row r="63" spans="1:29" s="9" customFormat="1" x14ac:dyDescent="0.25">
      <c r="A63" s="21" t="s">
        <v>147</v>
      </c>
      <c r="B63" t="s">
        <v>308</v>
      </c>
      <c r="C63" s="2"/>
      <c r="D63" s="6"/>
      <c r="E63" s="7"/>
      <c r="F63" s="9">
        <v>0.4</v>
      </c>
      <c r="G63" s="39">
        <f t="shared" si="52"/>
        <v>0.4</v>
      </c>
      <c r="H63" s="28">
        <f t="shared" si="34"/>
        <v>0.4</v>
      </c>
      <c r="I63" s="16">
        <f t="shared" si="1"/>
        <v>0.4</v>
      </c>
      <c r="K63" s="39">
        <f t="shared" si="53"/>
        <v>0</v>
      </c>
      <c r="L63" s="28">
        <f t="shared" si="54"/>
        <v>0</v>
      </c>
      <c r="M63" s="16">
        <f t="shared" si="55"/>
        <v>0</v>
      </c>
      <c r="O63" s="39">
        <f t="shared" si="56"/>
        <v>0</v>
      </c>
      <c r="P63" s="28">
        <f t="shared" si="57"/>
        <v>0</v>
      </c>
      <c r="Q63" s="16">
        <f t="shared" si="58"/>
        <v>0</v>
      </c>
      <c r="R63" s="9">
        <v>2</v>
      </c>
      <c r="S63" s="39">
        <f t="shared" si="59"/>
        <v>2</v>
      </c>
      <c r="T63" s="28">
        <f t="shared" si="60"/>
        <v>2</v>
      </c>
      <c r="U63" s="16">
        <f t="shared" si="61"/>
        <v>2</v>
      </c>
      <c r="V63" s="9">
        <v>1</v>
      </c>
      <c r="W63" s="39">
        <f t="shared" si="62"/>
        <v>1</v>
      </c>
      <c r="X63" s="28">
        <f t="shared" si="63"/>
        <v>1</v>
      </c>
      <c r="Y63" s="16">
        <f t="shared" si="64"/>
        <v>1</v>
      </c>
      <c r="Z63" s="9">
        <v>1</v>
      </c>
      <c r="AA63" s="39">
        <f t="shared" si="65"/>
        <v>1</v>
      </c>
      <c r="AB63" s="28">
        <f t="shared" si="66"/>
        <v>1</v>
      </c>
      <c r="AC63" s="16">
        <f t="shared" si="67"/>
        <v>1</v>
      </c>
    </row>
    <row r="64" spans="1:29" s="9" customFormat="1" x14ac:dyDescent="0.25">
      <c r="A64" s="21" t="s">
        <v>148</v>
      </c>
      <c r="B64" t="s">
        <v>309</v>
      </c>
      <c r="C64" s="2"/>
      <c r="D64" s="6"/>
      <c r="E64" s="7"/>
      <c r="F64" s="9">
        <v>115</v>
      </c>
      <c r="G64" s="39">
        <f t="shared" si="52"/>
        <v>115</v>
      </c>
      <c r="H64" s="28">
        <f t="shared" si="34"/>
        <v>115</v>
      </c>
      <c r="I64" s="16">
        <f t="shared" si="1"/>
        <v>115</v>
      </c>
      <c r="K64" s="39">
        <f t="shared" si="53"/>
        <v>0</v>
      </c>
      <c r="L64" s="28">
        <f t="shared" si="54"/>
        <v>0</v>
      </c>
      <c r="M64" s="16">
        <f t="shared" si="55"/>
        <v>0</v>
      </c>
      <c r="O64" s="39">
        <f t="shared" si="56"/>
        <v>0</v>
      </c>
      <c r="P64" s="28">
        <f t="shared" si="57"/>
        <v>0</v>
      </c>
      <c r="Q64" s="16">
        <f t="shared" si="58"/>
        <v>0</v>
      </c>
      <c r="R64" s="9">
        <v>50</v>
      </c>
      <c r="S64" s="39">
        <f t="shared" si="59"/>
        <v>50</v>
      </c>
      <c r="T64" s="28">
        <f t="shared" si="60"/>
        <v>50</v>
      </c>
      <c r="U64" s="16">
        <f t="shared" si="61"/>
        <v>50</v>
      </c>
      <c r="V64" s="9">
        <v>5</v>
      </c>
      <c r="W64" s="39">
        <f t="shared" si="62"/>
        <v>5</v>
      </c>
      <c r="X64" s="28">
        <f t="shared" si="63"/>
        <v>5</v>
      </c>
      <c r="Y64" s="16">
        <f t="shared" si="64"/>
        <v>5</v>
      </c>
      <c r="Z64" s="9">
        <v>3</v>
      </c>
      <c r="AA64" s="39">
        <f t="shared" si="65"/>
        <v>3</v>
      </c>
      <c r="AB64" s="28">
        <f t="shared" si="66"/>
        <v>3</v>
      </c>
      <c r="AC64" s="16">
        <f t="shared" si="67"/>
        <v>3</v>
      </c>
    </row>
    <row r="65" spans="1:29" s="9" customFormat="1" x14ac:dyDescent="0.25">
      <c r="A65" s="21" t="s">
        <v>143</v>
      </c>
      <c r="B65" t="s">
        <v>307</v>
      </c>
      <c r="C65" s="2"/>
      <c r="D65" s="6"/>
      <c r="E65" s="7"/>
      <c r="G65" s="39">
        <f t="shared" si="52"/>
        <v>0</v>
      </c>
      <c r="H65" s="28">
        <f t="shared" si="34"/>
        <v>0</v>
      </c>
      <c r="I65" s="16">
        <f t="shared" si="1"/>
        <v>0</v>
      </c>
      <c r="K65" s="39">
        <f t="shared" si="53"/>
        <v>0</v>
      </c>
      <c r="L65" s="28">
        <f t="shared" si="54"/>
        <v>0</v>
      </c>
      <c r="M65" s="16">
        <f t="shared" si="55"/>
        <v>0</v>
      </c>
      <c r="O65" s="39">
        <f t="shared" si="56"/>
        <v>0</v>
      </c>
      <c r="P65" s="28">
        <f t="shared" si="57"/>
        <v>0</v>
      </c>
      <c r="Q65" s="16">
        <f t="shared" si="58"/>
        <v>0</v>
      </c>
      <c r="S65" s="39">
        <f t="shared" si="59"/>
        <v>0</v>
      </c>
      <c r="T65" s="28">
        <f t="shared" si="60"/>
        <v>0</v>
      </c>
      <c r="U65" s="16">
        <f t="shared" si="61"/>
        <v>0</v>
      </c>
      <c r="W65" s="39">
        <f t="shared" si="62"/>
        <v>0</v>
      </c>
      <c r="X65" s="28">
        <f t="shared" si="63"/>
        <v>0</v>
      </c>
      <c r="Y65" s="16">
        <f t="shared" si="64"/>
        <v>0</v>
      </c>
      <c r="AA65" s="39">
        <f t="shared" si="65"/>
        <v>0</v>
      </c>
      <c r="AB65" s="28">
        <f t="shared" si="66"/>
        <v>0</v>
      </c>
      <c r="AC65" s="16">
        <f t="shared" si="67"/>
        <v>0</v>
      </c>
    </row>
    <row r="66" spans="1:29" s="9" customFormat="1" x14ac:dyDescent="0.25">
      <c r="A66" s="21" t="s">
        <v>144</v>
      </c>
      <c r="B66" t="s">
        <v>308</v>
      </c>
      <c r="C66" s="2"/>
      <c r="D66" s="6"/>
      <c r="E66" s="7"/>
      <c r="G66" s="39">
        <f t="shared" si="52"/>
        <v>0</v>
      </c>
      <c r="H66" s="28">
        <f t="shared" si="34"/>
        <v>0</v>
      </c>
      <c r="I66" s="16">
        <f t="shared" si="1"/>
        <v>0</v>
      </c>
      <c r="K66" s="39">
        <f t="shared" si="53"/>
        <v>0</v>
      </c>
      <c r="L66" s="28">
        <f t="shared" si="54"/>
        <v>0</v>
      </c>
      <c r="M66" s="16">
        <f t="shared" si="55"/>
        <v>0</v>
      </c>
      <c r="O66" s="39">
        <f t="shared" si="56"/>
        <v>0</v>
      </c>
      <c r="P66" s="28">
        <f t="shared" si="57"/>
        <v>0</v>
      </c>
      <c r="Q66" s="16">
        <f t="shared" si="58"/>
        <v>0</v>
      </c>
      <c r="S66" s="39">
        <f t="shared" si="59"/>
        <v>0</v>
      </c>
      <c r="T66" s="28">
        <f t="shared" si="60"/>
        <v>0</v>
      </c>
      <c r="U66" s="16">
        <f t="shared" si="61"/>
        <v>0</v>
      </c>
      <c r="W66" s="39">
        <f t="shared" si="62"/>
        <v>0</v>
      </c>
      <c r="X66" s="28">
        <f t="shared" si="63"/>
        <v>0</v>
      </c>
      <c r="Y66" s="16">
        <f t="shared" si="64"/>
        <v>0</v>
      </c>
      <c r="AA66" s="39">
        <f t="shared" si="65"/>
        <v>0</v>
      </c>
      <c r="AB66" s="28">
        <f t="shared" si="66"/>
        <v>0</v>
      </c>
      <c r="AC66" s="16">
        <f t="shared" si="67"/>
        <v>0</v>
      </c>
    </row>
    <row r="67" spans="1:29" s="9" customFormat="1" x14ac:dyDescent="0.25">
      <c r="A67" s="21" t="s">
        <v>145</v>
      </c>
      <c r="B67" t="s">
        <v>309</v>
      </c>
      <c r="C67" s="2"/>
      <c r="D67" s="6"/>
      <c r="E67" s="7"/>
      <c r="G67" s="39">
        <f t="shared" si="52"/>
        <v>0</v>
      </c>
      <c r="H67" s="28">
        <f t="shared" si="34"/>
        <v>0</v>
      </c>
      <c r="I67" s="16">
        <f t="shared" si="1"/>
        <v>0</v>
      </c>
      <c r="K67" s="39">
        <f t="shared" si="53"/>
        <v>0</v>
      </c>
      <c r="L67" s="28">
        <f t="shared" si="54"/>
        <v>0</v>
      </c>
      <c r="M67" s="16">
        <f t="shared" si="55"/>
        <v>0</v>
      </c>
      <c r="O67" s="39">
        <f t="shared" si="56"/>
        <v>0</v>
      </c>
      <c r="P67" s="28">
        <f t="shared" si="57"/>
        <v>0</v>
      </c>
      <c r="Q67" s="16">
        <f t="shared" si="58"/>
        <v>0</v>
      </c>
      <c r="S67" s="39">
        <f t="shared" si="59"/>
        <v>0</v>
      </c>
      <c r="T67" s="28">
        <f t="shared" si="60"/>
        <v>0</v>
      </c>
      <c r="U67" s="16">
        <f t="shared" si="61"/>
        <v>0</v>
      </c>
      <c r="W67" s="39">
        <f t="shared" si="62"/>
        <v>0</v>
      </c>
      <c r="X67" s="28">
        <f t="shared" si="63"/>
        <v>0</v>
      </c>
      <c r="Y67" s="16">
        <f t="shared" si="64"/>
        <v>0</v>
      </c>
      <c r="AA67" s="39">
        <f t="shared" si="65"/>
        <v>0</v>
      </c>
      <c r="AB67" s="28">
        <f t="shared" si="66"/>
        <v>0</v>
      </c>
      <c r="AC67" s="16">
        <f t="shared" si="67"/>
        <v>0</v>
      </c>
    </row>
    <row r="68" spans="1:29" s="9" customFormat="1" x14ac:dyDescent="0.25">
      <c r="A68" s="21" t="s">
        <v>137</v>
      </c>
      <c r="B68" t="s">
        <v>310</v>
      </c>
      <c r="C68" s="2"/>
      <c r="D68" s="6"/>
      <c r="E68" s="7"/>
      <c r="F68" s="9">
        <v>7.8118999999999994E-2</v>
      </c>
      <c r="G68" s="39">
        <f t="shared" si="52"/>
        <v>7.8118999999999994E-2</v>
      </c>
      <c r="H68" s="28">
        <f t="shared" si="34"/>
        <v>7.8118999999999994E-2</v>
      </c>
      <c r="I68" s="16">
        <f t="shared" ref="I68:I93" si="68">H68</f>
        <v>7.8118999999999994E-2</v>
      </c>
      <c r="J68" s="9">
        <v>0</v>
      </c>
      <c r="K68" s="39">
        <f t="shared" si="53"/>
        <v>0</v>
      </c>
      <c r="L68" s="28">
        <f t="shared" si="54"/>
        <v>0</v>
      </c>
      <c r="M68" s="16">
        <f t="shared" si="55"/>
        <v>0</v>
      </c>
      <c r="N68" s="9">
        <v>0</v>
      </c>
      <c r="O68" s="39">
        <f t="shared" si="56"/>
        <v>0</v>
      </c>
      <c r="P68" s="28">
        <f t="shared" si="57"/>
        <v>0</v>
      </c>
      <c r="Q68" s="16">
        <f t="shared" si="58"/>
        <v>0</v>
      </c>
      <c r="R68" s="9">
        <v>8.1810999999999995E-2</v>
      </c>
      <c r="S68" s="39">
        <f t="shared" si="59"/>
        <v>8.1810999999999995E-2</v>
      </c>
      <c r="T68" s="28">
        <f t="shared" si="60"/>
        <v>8.1810999999999995E-2</v>
      </c>
      <c r="U68" s="16">
        <f t="shared" si="61"/>
        <v>8.1810999999999995E-2</v>
      </c>
      <c r="V68" s="9">
        <v>0.13589300000000001</v>
      </c>
      <c r="W68" s="39">
        <f t="shared" si="62"/>
        <v>0.13589300000000001</v>
      </c>
      <c r="X68" s="28">
        <f t="shared" si="63"/>
        <v>0.13589300000000001</v>
      </c>
      <c r="Y68" s="16">
        <f t="shared" si="64"/>
        <v>0.13589300000000001</v>
      </c>
      <c r="Z68" s="9">
        <v>0</v>
      </c>
      <c r="AA68" s="39">
        <f t="shared" si="65"/>
        <v>0</v>
      </c>
      <c r="AB68" s="28">
        <f t="shared" si="66"/>
        <v>0</v>
      </c>
      <c r="AC68" s="16">
        <f t="shared" si="67"/>
        <v>0</v>
      </c>
    </row>
    <row r="69" spans="1:29" s="9" customFormat="1" ht="16.5" customHeight="1" x14ac:dyDescent="0.25">
      <c r="A69" s="21" t="s">
        <v>138</v>
      </c>
      <c r="B69" t="s">
        <v>311</v>
      </c>
      <c r="C69" s="2"/>
      <c r="D69" s="6"/>
      <c r="E69" s="7"/>
      <c r="F69" s="9">
        <v>0</v>
      </c>
      <c r="G69" s="39">
        <f t="shared" si="52"/>
        <v>0</v>
      </c>
      <c r="H69" s="28">
        <f t="shared" si="34"/>
        <v>0</v>
      </c>
      <c r="I69" s="16">
        <f t="shared" si="68"/>
        <v>0</v>
      </c>
      <c r="J69" s="9">
        <v>0</v>
      </c>
      <c r="K69" s="39">
        <f t="shared" si="53"/>
        <v>0</v>
      </c>
      <c r="L69" s="28">
        <f t="shared" si="54"/>
        <v>0</v>
      </c>
      <c r="M69" s="16">
        <f t="shared" si="55"/>
        <v>0</v>
      </c>
      <c r="N69" s="9">
        <v>0</v>
      </c>
      <c r="O69" s="39">
        <f t="shared" si="56"/>
        <v>0</v>
      </c>
      <c r="P69" s="28">
        <f t="shared" si="57"/>
        <v>0</v>
      </c>
      <c r="Q69" s="16">
        <f t="shared" si="58"/>
        <v>0</v>
      </c>
      <c r="R69" s="9">
        <v>0</v>
      </c>
      <c r="S69" s="39">
        <f t="shared" si="59"/>
        <v>0</v>
      </c>
      <c r="T69" s="28">
        <f t="shared" si="60"/>
        <v>0</v>
      </c>
      <c r="U69" s="16">
        <f t="shared" si="61"/>
        <v>0</v>
      </c>
      <c r="V69" s="9">
        <v>0</v>
      </c>
      <c r="W69" s="39">
        <f t="shared" si="62"/>
        <v>0</v>
      </c>
      <c r="X69" s="28">
        <f t="shared" si="63"/>
        <v>0</v>
      </c>
      <c r="Y69" s="16">
        <f t="shared" si="64"/>
        <v>0</v>
      </c>
      <c r="Z69" s="9">
        <v>0</v>
      </c>
      <c r="AA69" s="39">
        <f t="shared" si="65"/>
        <v>0</v>
      </c>
      <c r="AB69" s="28">
        <f t="shared" si="66"/>
        <v>0</v>
      </c>
      <c r="AC69" s="16">
        <f t="shared" si="67"/>
        <v>0</v>
      </c>
    </row>
    <row r="70" spans="1:29" s="9" customFormat="1" x14ac:dyDescent="0.25">
      <c r="A70" s="21" t="s">
        <v>139</v>
      </c>
      <c r="B70" t="s">
        <v>312</v>
      </c>
      <c r="C70" s="2"/>
      <c r="D70" s="6"/>
      <c r="E70" s="7"/>
      <c r="F70" s="9">
        <v>0</v>
      </c>
      <c r="G70" s="39">
        <f t="shared" si="52"/>
        <v>0</v>
      </c>
      <c r="H70" s="28">
        <f t="shared" si="34"/>
        <v>0</v>
      </c>
      <c r="I70" s="16">
        <f t="shared" si="68"/>
        <v>0</v>
      </c>
      <c r="J70" s="9">
        <v>0</v>
      </c>
      <c r="K70" s="39">
        <f t="shared" si="53"/>
        <v>0</v>
      </c>
      <c r="L70" s="28">
        <f t="shared" si="54"/>
        <v>0</v>
      </c>
      <c r="M70" s="16">
        <f t="shared" si="55"/>
        <v>0</v>
      </c>
      <c r="N70" s="9">
        <v>0</v>
      </c>
      <c r="O70" s="39">
        <f t="shared" si="56"/>
        <v>0</v>
      </c>
      <c r="P70" s="28">
        <f t="shared" si="57"/>
        <v>0</v>
      </c>
      <c r="Q70" s="16">
        <f t="shared" si="58"/>
        <v>0</v>
      </c>
      <c r="R70" s="9">
        <v>0</v>
      </c>
      <c r="S70" s="39">
        <f t="shared" si="59"/>
        <v>0</v>
      </c>
      <c r="T70" s="28">
        <f t="shared" si="60"/>
        <v>0</v>
      </c>
      <c r="U70" s="16">
        <f t="shared" si="61"/>
        <v>0</v>
      </c>
      <c r="V70" s="9">
        <v>0</v>
      </c>
      <c r="W70" s="39">
        <f t="shared" si="62"/>
        <v>0</v>
      </c>
      <c r="X70" s="28">
        <f t="shared" si="63"/>
        <v>0</v>
      </c>
      <c r="Y70" s="16">
        <f t="shared" si="64"/>
        <v>0</v>
      </c>
      <c r="Z70" s="9">
        <v>0</v>
      </c>
      <c r="AA70" s="39">
        <f t="shared" si="65"/>
        <v>0</v>
      </c>
      <c r="AB70" s="28">
        <f t="shared" si="66"/>
        <v>0</v>
      </c>
      <c r="AC70" s="16">
        <f t="shared" si="67"/>
        <v>0</v>
      </c>
    </row>
    <row r="71" spans="1:29" s="9" customFormat="1" x14ac:dyDescent="0.25">
      <c r="A71" s="21" t="s">
        <v>116</v>
      </c>
      <c r="B71" t="s">
        <v>313</v>
      </c>
      <c r="C71" s="2"/>
      <c r="D71" s="6"/>
      <c r="E71" s="7"/>
      <c r="G71" s="39">
        <f t="shared" si="52"/>
        <v>0</v>
      </c>
      <c r="H71" s="28">
        <f t="shared" si="34"/>
        <v>0</v>
      </c>
      <c r="I71" s="16">
        <f t="shared" si="68"/>
        <v>0</v>
      </c>
      <c r="K71" s="39">
        <f t="shared" si="53"/>
        <v>0</v>
      </c>
      <c r="L71" s="28">
        <f t="shared" si="54"/>
        <v>0</v>
      </c>
      <c r="M71" s="16">
        <f t="shared" si="55"/>
        <v>0</v>
      </c>
      <c r="O71" s="39">
        <f t="shared" si="56"/>
        <v>0</v>
      </c>
      <c r="P71" s="28">
        <f t="shared" si="57"/>
        <v>0</v>
      </c>
      <c r="Q71" s="16">
        <f t="shared" si="58"/>
        <v>0</v>
      </c>
      <c r="S71" s="39">
        <f t="shared" si="59"/>
        <v>0</v>
      </c>
      <c r="T71" s="28">
        <f t="shared" si="60"/>
        <v>0</v>
      </c>
      <c r="U71" s="16">
        <f t="shared" si="61"/>
        <v>0</v>
      </c>
      <c r="V71" s="9">
        <v>90</v>
      </c>
      <c r="W71" s="39">
        <f t="shared" si="62"/>
        <v>90</v>
      </c>
      <c r="X71" s="28">
        <f t="shared" si="63"/>
        <v>90</v>
      </c>
      <c r="Y71" s="16">
        <f t="shared" si="64"/>
        <v>90</v>
      </c>
      <c r="AA71" s="39">
        <f t="shared" si="65"/>
        <v>0</v>
      </c>
      <c r="AB71" s="28">
        <f t="shared" si="66"/>
        <v>0</v>
      </c>
      <c r="AC71" s="16">
        <f t="shared" si="67"/>
        <v>0</v>
      </c>
    </row>
    <row r="72" spans="1:29" s="9" customFormat="1" x14ac:dyDescent="0.25">
      <c r="A72" s="21" t="s">
        <v>117</v>
      </c>
      <c r="B72" t="s">
        <v>314</v>
      </c>
      <c r="C72" s="2"/>
      <c r="D72" s="6"/>
      <c r="E72" s="7"/>
      <c r="G72" s="39">
        <f t="shared" si="52"/>
        <v>0</v>
      </c>
      <c r="H72" s="28">
        <f t="shared" si="34"/>
        <v>0</v>
      </c>
      <c r="I72" s="16">
        <f t="shared" si="68"/>
        <v>0</v>
      </c>
      <c r="J72" s="9">
        <v>100</v>
      </c>
      <c r="K72" s="39">
        <f t="shared" si="53"/>
        <v>100</v>
      </c>
      <c r="L72" s="28">
        <f t="shared" si="54"/>
        <v>100</v>
      </c>
      <c r="M72" s="16">
        <f t="shared" si="55"/>
        <v>100</v>
      </c>
      <c r="O72" s="39">
        <f t="shared" si="56"/>
        <v>0</v>
      </c>
      <c r="P72" s="28">
        <f t="shared" si="57"/>
        <v>0</v>
      </c>
      <c r="Q72" s="16">
        <f t="shared" si="58"/>
        <v>0</v>
      </c>
      <c r="S72" s="39">
        <f t="shared" si="59"/>
        <v>0</v>
      </c>
      <c r="T72" s="28">
        <f t="shared" si="60"/>
        <v>0</v>
      </c>
      <c r="U72" s="16">
        <f t="shared" si="61"/>
        <v>0</v>
      </c>
      <c r="W72" s="39">
        <f t="shared" si="62"/>
        <v>0</v>
      </c>
      <c r="X72" s="28">
        <f t="shared" si="63"/>
        <v>0</v>
      </c>
      <c r="Y72" s="16">
        <f t="shared" si="64"/>
        <v>0</v>
      </c>
      <c r="AA72" s="39">
        <f t="shared" si="65"/>
        <v>0</v>
      </c>
      <c r="AB72" s="28">
        <f t="shared" si="66"/>
        <v>0</v>
      </c>
      <c r="AC72" s="16">
        <f t="shared" si="67"/>
        <v>0</v>
      </c>
    </row>
    <row r="73" spans="1:29" s="9" customFormat="1" x14ac:dyDescent="0.25">
      <c r="A73" s="21" t="s">
        <v>118</v>
      </c>
      <c r="B73" t="s">
        <v>315</v>
      </c>
      <c r="C73" s="2"/>
      <c r="D73" s="6"/>
      <c r="E73" s="7"/>
      <c r="G73" s="39">
        <f t="shared" si="52"/>
        <v>0</v>
      </c>
      <c r="H73" s="28">
        <f t="shared" si="34"/>
        <v>0</v>
      </c>
      <c r="I73" s="16">
        <f t="shared" si="68"/>
        <v>0</v>
      </c>
      <c r="K73" s="39">
        <f t="shared" si="53"/>
        <v>0</v>
      </c>
      <c r="L73" s="28">
        <f t="shared" si="54"/>
        <v>0</v>
      </c>
      <c r="M73" s="16">
        <f t="shared" si="55"/>
        <v>0</v>
      </c>
      <c r="N73" s="9">
        <v>100</v>
      </c>
      <c r="O73" s="39">
        <f t="shared" si="56"/>
        <v>100</v>
      </c>
      <c r="P73" s="28">
        <f t="shared" si="57"/>
        <v>100</v>
      </c>
      <c r="Q73" s="16">
        <f t="shared" si="58"/>
        <v>100</v>
      </c>
      <c r="S73" s="39">
        <f t="shared" si="59"/>
        <v>0</v>
      </c>
      <c r="T73" s="28">
        <f t="shared" si="60"/>
        <v>0</v>
      </c>
      <c r="U73" s="16">
        <f t="shared" si="61"/>
        <v>0</v>
      </c>
      <c r="W73" s="39">
        <f t="shared" si="62"/>
        <v>0</v>
      </c>
      <c r="X73" s="28">
        <f t="shared" si="63"/>
        <v>0</v>
      </c>
      <c r="Y73" s="16">
        <f t="shared" si="64"/>
        <v>0</v>
      </c>
      <c r="AA73" s="39">
        <f t="shared" si="65"/>
        <v>0</v>
      </c>
      <c r="AB73" s="28">
        <f t="shared" si="66"/>
        <v>0</v>
      </c>
      <c r="AC73" s="16">
        <f t="shared" si="67"/>
        <v>0</v>
      </c>
    </row>
    <row r="74" spans="1:29" s="9" customFormat="1" x14ac:dyDescent="0.25">
      <c r="A74" s="21" t="s">
        <v>119</v>
      </c>
      <c r="B74" t="s">
        <v>316</v>
      </c>
      <c r="C74" s="2"/>
      <c r="D74" s="6"/>
      <c r="E74" s="7"/>
      <c r="F74" s="11">
        <v>50</v>
      </c>
      <c r="G74" s="39">
        <f t="shared" si="52"/>
        <v>50</v>
      </c>
      <c r="H74" s="28">
        <f t="shared" si="34"/>
        <v>50</v>
      </c>
      <c r="I74" s="16">
        <f t="shared" si="68"/>
        <v>50</v>
      </c>
      <c r="K74" s="39">
        <f t="shared" si="53"/>
        <v>0</v>
      </c>
      <c r="L74" s="28">
        <f t="shared" si="54"/>
        <v>0</v>
      </c>
      <c r="M74" s="16">
        <f t="shared" si="55"/>
        <v>0</v>
      </c>
      <c r="O74" s="39">
        <f t="shared" si="56"/>
        <v>0</v>
      </c>
      <c r="P74" s="28">
        <f t="shared" si="57"/>
        <v>0</v>
      </c>
      <c r="Q74" s="16">
        <f t="shared" si="58"/>
        <v>0</v>
      </c>
      <c r="S74" s="39">
        <f t="shared" si="59"/>
        <v>0</v>
      </c>
      <c r="T74" s="28">
        <f t="shared" si="60"/>
        <v>0</v>
      </c>
      <c r="U74" s="16">
        <f t="shared" si="61"/>
        <v>0</v>
      </c>
      <c r="V74" s="9">
        <v>10</v>
      </c>
      <c r="W74" s="39">
        <f t="shared" si="62"/>
        <v>10</v>
      </c>
      <c r="X74" s="28">
        <f t="shared" si="63"/>
        <v>10</v>
      </c>
      <c r="Y74" s="16">
        <f t="shared" si="64"/>
        <v>10</v>
      </c>
      <c r="Z74" s="9">
        <v>40</v>
      </c>
      <c r="AA74" s="39">
        <f t="shared" si="65"/>
        <v>40</v>
      </c>
      <c r="AB74" s="28">
        <f t="shared" si="66"/>
        <v>40</v>
      </c>
      <c r="AC74" s="16">
        <f t="shared" si="67"/>
        <v>40</v>
      </c>
    </row>
    <row r="75" spans="1:29" s="9" customFormat="1" x14ac:dyDescent="0.25">
      <c r="A75" s="21" t="s">
        <v>120</v>
      </c>
      <c r="B75" t="s">
        <v>317</v>
      </c>
      <c r="C75" s="2"/>
      <c r="D75" s="6"/>
      <c r="E75" s="7"/>
      <c r="F75" s="11">
        <v>50</v>
      </c>
      <c r="G75" s="39">
        <f t="shared" si="52"/>
        <v>50</v>
      </c>
      <c r="H75" s="28">
        <f t="shared" si="34"/>
        <v>50</v>
      </c>
      <c r="I75" s="16">
        <f t="shared" si="68"/>
        <v>50</v>
      </c>
      <c r="K75" s="39">
        <f t="shared" si="53"/>
        <v>0</v>
      </c>
      <c r="L75" s="28">
        <f t="shared" si="54"/>
        <v>0</v>
      </c>
      <c r="M75" s="16">
        <f t="shared" si="55"/>
        <v>0</v>
      </c>
      <c r="O75" s="39">
        <f t="shared" si="56"/>
        <v>0</v>
      </c>
      <c r="P75" s="28">
        <f t="shared" si="57"/>
        <v>0</v>
      </c>
      <c r="Q75" s="16">
        <f t="shared" si="58"/>
        <v>0</v>
      </c>
      <c r="R75" s="9">
        <v>100</v>
      </c>
      <c r="S75" s="39">
        <f t="shared" si="59"/>
        <v>100</v>
      </c>
      <c r="T75" s="28">
        <f t="shared" si="60"/>
        <v>100</v>
      </c>
      <c r="U75" s="16">
        <f t="shared" si="61"/>
        <v>100</v>
      </c>
      <c r="W75" s="39">
        <f t="shared" si="62"/>
        <v>0</v>
      </c>
      <c r="X75" s="28">
        <f t="shared" si="63"/>
        <v>0</v>
      </c>
      <c r="Y75" s="16">
        <f t="shared" si="64"/>
        <v>0</v>
      </c>
      <c r="AA75" s="39">
        <f t="shared" si="65"/>
        <v>0</v>
      </c>
      <c r="AB75" s="28">
        <f t="shared" si="66"/>
        <v>0</v>
      </c>
      <c r="AC75" s="16">
        <f t="shared" si="67"/>
        <v>0</v>
      </c>
    </row>
    <row r="76" spans="1:29" s="9" customFormat="1" x14ac:dyDescent="0.25">
      <c r="A76" s="21" t="s">
        <v>121</v>
      </c>
      <c r="B76" t="s">
        <v>318</v>
      </c>
      <c r="C76" s="2"/>
      <c r="D76" s="6"/>
      <c r="E76" s="7"/>
      <c r="G76" s="39">
        <f t="shared" si="52"/>
        <v>0</v>
      </c>
      <c r="H76" s="28">
        <f t="shared" si="34"/>
        <v>0</v>
      </c>
      <c r="I76" s="16">
        <f t="shared" si="68"/>
        <v>0</v>
      </c>
      <c r="K76" s="39">
        <f t="shared" si="53"/>
        <v>0</v>
      </c>
      <c r="L76" s="28">
        <f t="shared" si="54"/>
        <v>0</v>
      </c>
      <c r="M76" s="16">
        <f t="shared" si="55"/>
        <v>0</v>
      </c>
      <c r="O76" s="39">
        <f t="shared" si="56"/>
        <v>0</v>
      </c>
      <c r="P76" s="28">
        <f t="shared" si="57"/>
        <v>0</v>
      </c>
      <c r="Q76" s="16">
        <f t="shared" si="58"/>
        <v>0</v>
      </c>
      <c r="S76" s="39">
        <f t="shared" si="59"/>
        <v>0</v>
      </c>
      <c r="T76" s="28">
        <f t="shared" si="60"/>
        <v>0</v>
      </c>
      <c r="U76" s="16">
        <f t="shared" si="61"/>
        <v>0</v>
      </c>
      <c r="W76" s="39">
        <f t="shared" si="62"/>
        <v>0</v>
      </c>
      <c r="X76" s="28">
        <f t="shared" si="63"/>
        <v>0</v>
      </c>
      <c r="Y76" s="16">
        <f t="shared" si="64"/>
        <v>0</v>
      </c>
      <c r="Z76" s="9">
        <v>60</v>
      </c>
      <c r="AA76" s="39">
        <f t="shared" si="65"/>
        <v>60</v>
      </c>
      <c r="AB76" s="28">
        <f t="shared" si="66"/>
        <v>60</v>
      </c>
      <c r="AC76" s="16">
        <f t="shared" si="67"/>
        <v>60</v>
      </c>
    </row>
    <row r="77" spans="1:29" s="9" customFormat="1" x14ac:dyDescent="0.25">
      <c r="A77" s="21" t="s">
        <v>122</v>
      </c>
      <c r="B77" t="s">
        <v>319</v>
      </c>
      <c r="C77" s="2"/>
      <c r="D77" s="6"/>
      <c r="E77" s="7"/>
      <c r="G77" s="39">
        <f t="shared" si="52"/>
        <v>0</v>
      </c>
      <c r="H77" s="28">
        <f t="shared" si="34"/>
        <v>0</v>
      </c>
      <c r="I77" s="16">
        <f t="shared" si="68"/>
        <v>0</v>
      </c>
      <c r="K77" s="39">
        <f t="shared" si="53"/>
        <v>0</v>
      </c>
      <c r="L77" s="28">
        <f t="shared" si="54"/>
        <v>0</v>
      </c>
      <c r="M77" s="16">
        <f t="shared" si="55"/>
        <v>0</v>
      </c>
      <c r="O77" s="39">
        <f t="shared" si="56"/>
        <v>0</v>
      </c>
      <c r="P77" s="28">
        <f t="shared" si="57"/>
        <v>0</v>
      </c>
      <c r="Q77" s="16">
        <f t="shared" si="58"/>
        <v>0</v>
      </c>
      <c r="S77" s="39">
        <f t="shared" si="59"/>
        <v>0</v>
      </c>
      <c r="T77" s="28">
        <f t="shared" si="60"/>
        <v>0</v>
      </c>
      <c r="U77" s="16">
        <f t="shared" si="61"/>
        <v>0</v>
      </c>
      <c r="W77" s="39">
        <f t="shared" si="62"/>
        <v>0</v>
      </c>
      <c r="X77" s="28">
        <f t="shared" si="63"/>
        <v>0</v>
      </c>
      <c r="Y77" s="16">
        <f t="shared" si="64"/>
        <v>0</v>
      </c>
      <c r="AA77" s="39">
        <f t="shared" si="65"/>
        <v>0</v>
      </c>
      <c r="AB77" s="28">
        <f t="shared" si="66"/>
        <v>0</v>
      </c>
      <c r="AC77" s="16">
        <f t="shared" si="67"/>
        <v>0</v>
      </c>
    </row>
    <row r="78" spans="1:29" s="9" customFormat="1" x14ac:dyDescent="0.25">
      <c r="A78" s="21" t="s">
        <v>123</v>
      </c>
      <c r="B78" t="s">
        <v>320</v>
      </c>
      <c r="C78" s="2"/>
      <c r="D78" s="6"/>
      <c r="E78" s="7"/>
      <c r="G78" s="39">
        <f t="shared" si="52"/>
        <v>0</v>
      </c>
      <c r="H78" s="28">
        <f t="shared" si="34"/>
        <v>0</v>
      </c>
      <c r="I78" s="16">
        <f t="shared" si="68"/>
        <v>0</v>
      </c>
      <c r="K78" s="39">
        <f t="shared" si="53"/>
        <v>0</v>
      </c>
      <c r="L78" s="28">
        <f t="shared" si="54"/>
        <v>0</v>
      </c>
      <c r="M78" s="16">
        <f t="shared" si="55"/>
        <v>0</v>
      </c>
      <c r="O78" s="39">
        <f t="shared" si="56"/>
        <v>0</v>
      </c>
      <c r="P78" s="28">
        <f t="shared" si="57"/>
        <v>0</v>
      </c>
      <c r="Q78" s="16">
        <f t="shared" si="58"/>
        <v>0</v>
      </c>
      <c r="R78" s="9">
        <v>2</v>
      </c>
      <c r="S78" s="39">
        <f t="shared" si="59"/>
        <v>2</v>
      </c>
      <c r="T78" s="28">
        <f t="shared" si="60"/>
        <v>2</v>
      </c>
      <c r="U78" s="16">
        <f t="shared" si="61"/>
        <v>2</v>
      </c>
      <c r="W78" s="39">
        <f t="shared" si="62"/>
        <v>0</v>
      </c>
      <c r="X78" s="28">
        <f t="shared" si="63"/>
        <v>0</v>
      </c>
      <c r="Y78" s="16">
        <f t="shared" si="64"/>
        <v>0</v>
      </c>
      <c r="AA78" s="39">
        <f t="shared" si="65"/>
        <v>0</v>
      </c>
      <c r="AB78" s="28">
        <f t="shared" si="66"/>
        <v>0</v>
      </c>
      <c r="AC78" s="16">
        <f t="shared" si="67"/>
        <v>0</v>
      </c>
    </row>
    <row r="79" spans="1:29" s="9" customFormat="1" x14ac:dyDescent="0.25">
      <c r="A79" s="21" t="s">
        <v>124</v>
      </c>
      <c r="B79" t="s">
        <v>321</v>
      </c>
      <c r="C79" s="2"/>
      <c r="D79" s="6"/>
      <c r="E79" s="7"/>
      <c r="G79" s="39">
        <f t="shared" si="52"/>
        <v>0</v>
      </c>
      <c r="H79" s="28">
        <f t="shared" si="34"/>
        <v>0</v>
      </c>
      <c r="I79" s="16">
        <f t="shared" si="68"/>
        <v>0</v>
      </c>
      <c r="K79" s="39">
        <f t="shared" si="53"/>
        <v>0</v>
      </c>
      <c r="L79" s="28">
        <f t="shared" si="54"/>
        <v>0</v>
      </c>
      <c r="M79" s="16">
        <f t="shared" si="55"/>
        <v>0</v>
      </c>
      <c r="O79" s="39">
        <f t="shared" si="56"/>
        <v>0</v>
      </c>
      <c r="P79" s="28">
        <f t="shared" si="57"/>
        <v>0</v>
      </c>
      <c r="Q79" s="16">
        <f t="shared" si="58"/>
        <v>0</v>
      </c>
      <c r="R79" s="9">
        <v>5</v>
      </c>
      <c r="S79" s="39">
        <f t="shared" si="59"/>
        <v>5</v>
      </c>
      <c r="T79" s="28">
        <f t="shared" si="60"/>
        <v>5</v>
      </c>
      <c r="U79" s="16">
        <f t="shared" si="61"/>
        <v>5</v>
      </c>
      <c r="W79" s="39">
        <f t="shared" si="62"/>
        <v>0</v>
      </c>
      <c r="X79" s="28">
        <f t="shared" si="63"/>
        <v>0</v>
      </c>
      <c r="Y79" s="16">
        <f t="shared" si="64"/>
        <v>0</v>
      </c>
      <c r="AA79" s="39">
        <f t="shared" si="65"/>
        <v>0</v>
      </c>
      <c r="AB79" s="28">
        <f t="shared" si="66"/>
        <v>0</v>
      </c>
      <c r="AC79" s="16">
        <f t="shared" si="67"/>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4"/>
        <v>1.5</v>
      </c>
      <c r="M80" s="16">
        <f>$E80*L80</f>
        <v>1.125</v>
      </c>
      <c r="N80" s="9">
        <v>2.5</v>
      </c>
      <c r="O80" s="39">
        <f>$C80*N80</f>
        <v>3.75</v>
      </c>
      <c r="P80" s="28">
        <f t="shared" si="57"/>
        <v>3.75</v>
      </c>
      <c r="Q80" s="16">
        <f>$E80*P80</f>
        <v>2.8125</v>
      </c>
      <c r="R80" s="9">
        <v>1</v>
      </c>
      <c r="S80" s="39">
        <f>$C80*R80</f>
        <v>1.5</v>
      </c>
      <c r="T80" s="28">
        <f t="shared" si="60"/>
        <v>1.5</v>
      </c>
      <c r="U80" s="16">
        <f>$E80*T80</f>
        <v>1.125</v>
      </c>
      <c r="V80" s="9">
        <v>1.5</v>
      </c>
      <c r="W80" s="39">
        <f>$C80*V80</f>
        <v>2.25</v>
      </c>
      <c r="X80" s="28">
        <f t="shared" si="63"/>
        <v>2.25</v>
      </c>
      <c r="Y80" s="16">
        <f>$E80*X80</f>
        <v>1.6875</v>
      </c>
      <c r="Z80" s="9">
        <v>2</v>
      </c>
      <c r="AA80" s="39">
        <f>$C80*Z80</f>
        <v>3</v>
      </c>
      <c r="AB80" s="28">
        <f t="shared" si="66"/>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4"/>
        <v>90</v>
      </c>
      <c r="M81" s="16">
        <f>$E81*L81</f>
        <v>67.5</v>
      </c>
      <c r="N81" s="9">
        <v>5</v>
      </c>
      <c r="O81" s="39">
        <f>MIN(100,$C81*N81)</f>
        <v>7.5</v>
      </c>
      <c r="P81" s="28">
        <f t="shared" si="57"/>
        <v>7.5</v>
      </c>
      <c r="Q81" s="16">
        <f>$E81*P81</f>
        <v>5.625</v>
      </c>
      <c r="R81" s="9">
        <v>15</v>
      </c>
      <c r="S81" s="39">
        <f>MIN(100,$C81*R81)</f>
        <v>22.5</v>
      </c>
      <c r="T81" s="28">
        <f t="shared" si="60"/>
        <v>22.5</v>
      </c>
      <c r="U81" s="16">
        <f>$E81*T81</f>
        <v>16.875</v>
      </c>
      <c r="V81" s="9">
        <v>90</v>
      </c>
      <c r="W81" s="39">
        <f>MIN(100,$C81*V81)</f>
        <v>100</v>
      </c>
      <c r="X81" s="28">
        <f t="shared" si="63"/>
        <v>100</v>
      </c>
      <c r="Y81" s="16">
        <f>$E81*X81</f>
        <v>75</v>
      </c>
      <c r="Z81" s="9">
        <v>70</v>
      </c>
      <c r="AA81" s="39">
        <f>MIN(100,$C81*Z81)</f>
        <v>100</v>
      </c>
      <c r="AB81" s="28">
        <f t="shared" si="66"/>
        <v>100</v>
      </c>
      <c r="AC81" s="16">
        <f>$E81*AB81</f>
        <v>75</v>
      </c>
    </row>
    <row r="82" spans="1:29" s="9" customFormat="1" x14ac:dyDescent="0.25">
      <c r="A82" s="21" t="s">
        <v>127</v>
      </c>
      <c r="B82" t="s">
        <v>324</v>
      </c>
      <c r="C82" s="2"/>
      <c r="D82" s="6"/>
      <c r="E82" s="7"/>
      <c r="G82" s="39">
        <f t="shared" ref="G82:G87" si="69">F82</f>
        <v>0</v>
      </c>
      <c r="H82" s="28">
        <f t="shared" si="34"/>
        <v>0</v>
      </c>
      <c r="I82" s="16">
        <f t="shared" si="68"/>
        <v>0</v>
      </c>
      <c r="K82" s="39">
        <f t="shared" ref="K82:K93" si="70">J82</f>
        <v>0</v>
      </c>
      <c r="L82" s="28">
        <f t="shared" si="54"/>
        <v>0</v>
      </c>
      <c r="M82" s="16">
        <f t="shared" ref="M82:M93" si="71">L82</f>
        <v>0</v>
      </c>
      <c r="O82" s="39">
        <f t="shared" ref="O82:O93" si="72">N82</f>
        <v>0</v>
      </c>
      <c r="P82" s="28">
        <f t="shared" si="57"/>
        <v>0</v>
      </c>
      <c r="Q82" s="16">
        <f t="shared" ref="Q82:Q93" si="73">P82</f>
        <v>0</v>
      </c>
      <c r="R82" s="9">
        <v>2.5</v>
      </c>
      <c r="S82" s="39">
        <f t="shared" ref="S82:S93" si="74">R82</f>
        <v>2.5</v>
      </c>
      <c r="T82" s="28">
        <f t="shared" si="60"/>
        <v>2.5</v>
      </c>
      <c r="U82" s="16">
        <f t="shared" ref="U82:U93" si="75">T82</f>
        <v>2.5</v>
      </c>
      <c r="V82" s="9">
        <v>1</v>
      </c>
      <c r="W82" s="39">
        <f t="shared" ref="W82:W93" si="76">V82</f>
        <v>1</v>
      </c>
      <c r="X82" s="28">
        <f t="shared" si="63"/>
        <v>1</v>
      </c>
      <c r="Y82" s="16">
        <f t="shared" ref="Y82:Y93" si="77">X82</f>
        <v>1</v>
      </c>
      <c r="AA82" s="39">
        <f t="shared" ref="AA82:AA93" si="78">Z82</f>
        <v>0</v>
      </c>
      <c r="AB82" s="28">
        <f t="shared" si="66"/>
        <v>0</v>
      </c>
      <c r="AC82" s="16">
        <f t="shared" ref="AC82:AC93" si="79">AB82</f>
        <v>0</v>
      </c>
    </row>
    <row r="83" spans="1:29" s="9" customFormat="1" x14ac:dyDescent="0.25">
      <c r="A83" s="21" t="s">
        <v>128</v>
      </c>
      <c r="B83" t="s">
        <v>325</v>
      </c>
      <c r="C83" s="2"/>
      <c r="D83" s="6"/>
      <c r="E83" s="7"/>
      <c r="G83" s="39">
        <f t="shared" si="69"/>
        <v>0</v>
      </c>
      <c r="H83" s="28">
        <f t="shared" si="34"/>
        <v>0</v>
      </c>
      <c r="I83" s="16">
        <f t="shared" si="68"/>
        <v>0</v>
      </c>
      <c r="K83" s="39">
        <f t="shared" si="70"/>
        <v>0</v>
      </c>
      <c r="L83" s="28">
        <f t="shared" si="54"/>
        <v>0</v>
      </c>
      <c r="M83" s="16">
        <f t="shared" si="71"/>
        <v>0</v>
      </c>
      <c r="O83" s="39">
        <f t="shared" si="72"/>
        <v>0</v>
      </c>
      <c r="P83" s="28">
        <f t="shared" si="57"/>
        <v>0</v>
      </c>
      <c r="Q83" s="16">
        <f t="shared" si="73"/>
        <v>0</v>
      </c>
      <c r="R83" s="9">
        <v>80</v>
      </c>
      <c r="S83" s="39">
        <f t="shared" si="74"/>
        <v>80</v>
      </c>
      <c r="T83" s="28">
        <f t="shared" si="60"/>
        <v>80</v>
      </c>
      <c r="U83" s="16">
        <f t="shared" si="75"/>
        <v>80</v>
      </c>
      <c r="V83" s="9">
        <v>5</v>
      </c>
      <c r="W83" s="39">
        <f t="shared" si="76"/>
        <v>5</v>
      </c>
      <c r="X83" s="28">
        <f t="shared" si="63"/>
        <v>5</v>
      </c>
      <c r="Y83" s="16">
        <f t="shared" si="77"/>
        <v>5</v>
      </c>
      <c r="AA83" s="39">
        <f t="shared" si="78"/>
        <v>0</v>
      </c>
      <c r="AB83" s="28">
        <f t="shared" si="66"/>
        <v>0</v>
      </c>
      <c r="AC83" s="16">
        <f t="shared" si="79"/>
        <v>0</v>
      </c>
    </row>
    <row r="84" spans="1:29" s="9" customFormat="1" x14ac:dyDescent="0.25">
      <c r="A84" s="21" t="s">
        <v>101</v>
      </c>
      <c r="B84" t="s">
        <v>326</v>
      </c>
      <c r="C84" s="2"/>
      <c r="D84" s="6"/>
      <c r="E84" s="7"/>
      <c r="G84" s="39">
        <f t="shared" si="69"/>
        <v>0</v>
      </c>
      <c r="H84" s="28">
        <f t="shared" si="34"/>
        <v>0</v>
      </c>
      <c r="I84" s="16">
        <f t="shared" si="68"/>
        <v>0</v>
      </c>
      <c r="J84" s="9">
        <v>0.2</v>
      </c>
      <c r="K84" s="39">
        <f t="shared" si="70"/>
        <v>0.2</v>
      </c>
      <c r="L84" s="28">
        <f t="shared" si="54"/>
        <v>0.2</v>
      </c>
      <c r="M84" s="16">
        <f t="shared" si="71"/>
        <v>0.2</v>
      </c>
      <c r="O84" s="39">
        <f t="shared" si="72"/>
        <v>0</v>
      </c>
      <c r="P84" s="28">
        <f t="shared" si="57"/>
        <v>0</v>
      </c>
      <c r="Q84" s="16">
        <f t="shared" si="73"/>
        <v>0</v>
      </c>
      <c r="R84" s="9">
        <v>2</v>
      </c>
      <c r="S84" s="39">
        <f t="shared" si="74"/>
        <v>2</v>
      </c>
      <c r="T84" s="28">
        <f t="shared" si="60"/>
        <v>2</v>
      </c>
      <c r="U84" s="16">
        <f t="shared" si="75"/>
        <v>2</v>
      </c>
      <c r="W84" s="39">
        <f t="shared" si="76"/>
        <v>0</v>
      </c>
      <c r="X84" s="28">
        <f t="shared" si="63"/>
        <v>0</v>
      </c>
      <c r="Y84" s="16">
        <f t="shared" si="77"/>
        <v>0</v>
      </c>
      <c r="AA84" s="39">
        <f t="shared" si="78"/>
        <v>0</v>
      </c>
      <c r="AB84" s="28">
        <f t="shared" si="66"/>
        <v>0</v>
      </c>
      <c r="AC84" s="16">
        <f t="shared" si="79"/>
        <v>0</v>
      </c>
    </row>
    <row r="85" spans="1:29" s="9" customFormat="1" x14ac:dyDescent="0.25">
      <c r="A85" s="21" t="s">
        <v>102</v>
      </c>
      <c r="B85" t="s">
        <v>327</v>
      </c>
      <c r="C85" s="2"/>
      <c r="D85" s="6"/>
      <c r="E85" s="7"/>
      <c r="G85" s="39">
        <f t="shared" si="69"/>
        <v>0</v>
      </c>
      <c r="H85" s="28">
        <f t="shared" si="34"/>
        <v>0</v>
      </c>
      <c r="I85" s="16">
        <f t="shared" si="68"/>
        <v>0</v>
      </c>
      <c r="J85" s="9">
        <v>60</v>
      </c>
      <c r="K85" s="39">
        <f t="shared" si="70"/>
        <v>60</v>
      </c>
      <c r="L85" s="28">
        <f t="shared" si="54"/>
        <v>60</v>
      </c>
      <c r="M85" s="16">
        <f t="shared" si="71"/>
        <v>60</v>
      </c>
      <c r="O85" s="39">
        <f t="shared" si="72"/>
        <v>0</v>
      </c>
      <c r="P85" s="28">
        <f t="shared" si="57"/>
        <v>0</v>
      </c>
      <c r="Q85" s="16">
        <f t="shared" si="73"/>
        <v>0</v>
      </c>
      <c r="R85" s="9">
        <v>90</v>
      </c>
      <c r="S85" s="39">
        <f t="shared" si="74"/>
        <v>90</v>
      </c>
      <c r="T85" s="28">
        <f t="shared" si="60"/>
        <v>90</v>
      </c>
      <c r="U85" s="16">
        <f t="shared" si="75"/>
        <v>90</v>
      </c>
      <c r="W85" s="39">
        <f t="shared" si="76"/>
        <v>0</v>
      </c>
      <c r="X85" s="28">
        <f t="shared" si="63"/>
        <v>0</v>
      </c>
      <c r="Y85" s="16">
        <f t="shared" si="77"/>
        <v>0</v>
      </c>
      <c r="AA85" s="39">
        <f t="shared" si="78"/>
        <v>0</v>
      </c>
      <c r="AB85" s="28">
        <f t="shared" si="66"/>
        <v>0</v>
      </c>
      <c r="AC85" s="16">
        <f t="shared" si="79"/>
        <v>0</v>
      </c>
    </row>
    <row r="86" spans="1:29" s="9" customFormat="1" x14ac:dyDescent="0.25">
      <c r="A86" s="21" t="s">
        <v>103</v>
      </c>
      <c r="B86" t="s">
        <v>328</v>
      </c>
      <c r="C86" s="2"/>
      <c r="D86" s="6">
        <v>1.5</v>
      </c>
      <c r="E86" s="7"/>
      <c r="F86" s="9">
        <v>0.5</v>
      </c>
      <c r="G86" s="39">
        <f t="shared" si="69"/>
        <v>0.5</v>
      </c>
      <c r="H86" s="28">
        <f>$D86*G86</f>
        <v>0.75</v>
      </c>
      <c r="I86" s="16">
        <f t="shared" si="68"/>
        <v>0.75</v>
      </c>
      <c r="J86" s="9">
        <v>0.4</v>
      </c>
      <c r="K86" s="39">
        <f t="shared" si="70"/>
        <v>0.4</v>
      </c>
      <c r="L86" s="28">
        <f>$D86*K86</f>
        <v>0.60000000000000009</v>
      </c>
      <c r="M86" s="16">
        <f t="shared" si="71"/>
        <v>0.60000000000000009</v>
      </c>
      <c r="N86" s="9">
        <v>0.2</v>
      </c>
      <c r="O86" s="39">
        <f t="shared" si="72"/>
        <v>0.2</v>
      </c>
      <c r="P86" s="28">
        <f>$D86*O86</f>
        <v>0.30000000000000004</v>
      </c>
      <c r="Q86" s="16">
        <f t="shared" si="73"/>
        <v>0.30000000000000004</v>
      </c>
      <c r="R86" s="9">
        <v>4</v>
      </c>
      <c r="S86" s="39">
        <f t="shared" si="74"/>
        <v>4</v>
      </c>
      <c r="T86" s="28">
        <f>$D86*S86</f>
        <v>6</v>
      </c>
      <c r="U86" s="16">
        <f t="shared" si="75"/>
        <v>6</v>
      </c>
      <c r="V86" s="9">
        <v>1</v>
      </c>
      <c r="W86" s="39">
        <f t="shared" si="76"/>
        <v>1</v>
      </c>
      <c r="X86" s="28">
        <f>$D86*W86</f>
        <v>1.5</v>
      </c>
      <c r="Y86" s="16">
        <f t="shared" si="77"/>
        <v>1.5</v>
      </c>
      <c r="Z86" s="9">
        <v>1.5</v>
      </c>
      <c r="AA86" s="39">
        <f t="shared" si="78"/>
        <v>1.5</v>
      </c>
      <c r="AB86" s="28">
        <f>$D86*AA86</f>
        <v>2.25</v>
      </c>
      <c r="AC86" s="16">
        <f t="shared" si="79"/>
        <v>2.25</v>
      </c>
    </row>
    <row r="87" spans="1:29" s="9" customFormat="1" x14ac:dyDescent="0.25">
      <c r="A87" s="21" t="s">
        <v>104</v>
      </c>
      <c r="B87" t="s">
        <v>329</v>
      </c>
      <c r="C87" s="2"/>
      <c r="D87" s="6">
        <v>1.5</v>
      </c>
      <c r="E87" s="7"/>
      <c r="F87" s="9">
        <v>70</v>
      </c>
      <c r="G87" s="39">
        <f t="shared" si="69"/>
        <v>70</v>
      </c>
      <c r="H87" s="28">
        <f>MIN(100,$D87*G87)</f>
        <v>100</v>
      </c>
      <c r="I87" s="16">
        <f t="shared" si="68"/>
        <v>100</v>
      </c>
      <c r="J87" s="9">
        <v>60</v>
      </c>
      <c r="K87" s="39">
        <f t="shared" si="70"/>
        <v>60</v>
      </c>
      <c r="L87" s="28">
        <f>MIN(100,$D87*K87)</f>
        <v>90</v>
      </c>
      <c r="M87" s="16">
        <f t="shared" si="71"/>
        <v>90</v>
      </c>
      <c r="N87" s="9">
        <v>70</v>
      </c>
      <c r="O87" s="39">
        <f t="shared" si="72"/>
        <v>70</v>
      </c>
      <c r="P87" s="28">
        <f>MIN(100,$D87*O87)</f>
        <v>100</v>
      </c>
      <c r="Q87" s="16">
        <f t="shared" si="73"/>
        <v>100</v>
      </c>
      <c r="R87" s="9">
        <v>100</v>
      </c>
      <c r="S87" s="39">
        <f t="shared" si="74"/>
        <v>100</v>
      </c>
      <c r="T87" s="28">
        <f>MIN(100,$D87*S87)</f>
        <v>100</v>
      </c>
      <c r="U87" s="16">
        <f t="shared" si="75"/>
        <v>100</v>
      </c>
      <c r="V87" s="9">
        <v>90</v>
      </c>
      <c r="W87" s="39">
        <f t="shared" si="76"/>
        <v>90</v>
      </c>
      <c r="X87" s="28">
        <f>MIN(100,$D87*W87)</f>
        <v>100</v>
      </c>
      <c r="Y87" s="16">
        <f t="shared" si="77"/>
        <v>100</v>
      </c>
      <c r="Z87" s="9">
        <v>70</v>
      </c>
      <c r="AA87" s="39">
        <f t="shared" si="78"/>
        <v>70</v>
      </c>
      <c r="AB87" s="28">
        <f>MIN(100,$D87*AA87)</f>
        <v>100</v>
      </c>
      <c r="AC87" s="16">
        <f t="shared" si="79"/>
        <v>100</v>
      </c>
    </row>
    <row r="88" spans="1:29" s="9" customFormat="1" x14ac:dyDescent="0.25">
      <c r="A88" s="21" t="s">
        <v>98</v>
      </c>
      <c r="B88" t="s">
        <v>330</v>
      </c>
      <c r="C88" s="2"/>
      <c r="D88" s="6"/>
      <c r="E88" s="7"/>
      <c r="G88" s="39">
        <f t="shared" ref="G88:G93" si="80">F88</f>
        <v>0</v>
      </c>
      <c r="H88" s="28">
        <f t="shared" si="34"/>
        <v>0</v>
      </c>
      <c r="I88" s="16">
        <f t="shared" si="68"/>
        <v>0</v>
      </c>
      <c r="K88" s="39">
        <f t="shared" si="70"/>
        <v>0</v>
      </c>
      <c r="L88" s="28">
        <f t="shared" ref="L88:L93" si="81">K88</f>
        <v>0</v>
      </c>
      <c r="M88" s="16">
        <f t="shared" si="71"/>
        <v>0</v>
      </c>
      <c r="O88" s="39">
        <f t="shared" si="72"/>
        <v>0</v>
      </c>
      <c r="P88" s="28">
        <f t="shared" ref="P88:P93" si="82">O88</f>
        <v>0</v>
      </c>
      <c r="Q88" s="16">
        <f t="shared" si="73"/>
        <v>0</v>
      </c>
      <c r="S88" s="39">
        <f t="shared" si="74"/>
        <v>0</v>
      </c>
      <c r="T88" s="28">
        <f t="shared" ref="T88:T93" si="83">S88</f>
        <v>0</v>
      </c>
      <c r="U88" s="16">
        <f t="shared" si="75"/>
        <v>0</v>
      </c>
      <c r="W88" s="39">
        <f t="shared" si="76"/>
        <v>0</v>
      </c>
      <c r="X88" s="28">
        <f t="shared" ref="X88:X93" si="84">W88</f>
        <v>0</v>
      </c>
      <c r="Y88" s="16">
        <f t="shared" si="77"/>
        <v>0</v>
      </c>
      <c r="AA88" s="39">
        <f t="shared" si="78"/>
        <v>0</v>
      </c>
      <c r="AB88" s="28">
        <f t="shared" ref="AB88:AB93" si="85">AA88</f>
        <v>0</v>
      </c>
      <c r="AC88" s="16">
        <f t="shared" si="79"/>
        <v>0</v>
      </c>
    </row>
    <row r="89" spans="1:29" s="9" customFormat="1" x14ac:dyDescent="0.25">
      <c r="A89" s="21" t="s">
        <v>99</v>
      </c>
      <c r="B89" t="s">
        <v>331</v>
      </c>
      <c r="C89" s="2"/>
      <c r="D89" s="6"/>
      <c r="E89" s="7"/>
      <c r="G89" s="39">
        <f t="shared" si="80"/>
        <v>0</v>
      </c>
      <c r="H89" s="28">
        <f t="shared" si="34"/>
        <v>0</v>
      </c>
      <c r="I89" s="16">
        <f t="shared" si="68"/>
        <v>0</v>
      </c>
      <c r="K89" s="39">
        <f t="shared" si="70"/>
        <v>0</v>
      </c>
      <c r="L89" s="28">
        <f t="shared" si="81"/>
        <v>0</v>
      </c>
      <c r="M89" s="16">
        <f t="shared" si="71"/>
        <v>0</v>
      </c>
      <c r="O89" s="39">
        <f t="shared" si="72"/>
        <v>0</v>
      </c>
      <c r="P89" s="28">
        <f t="shared" si="82"/>
        <v>0</v>
      </c>
      <c r="Q89" s="16">
        <f t="shared" si="73"/>
        <v>0</v>
      </c>
      <c r="S89" s="39">
        <f t="shared" si="74"/>
        <v>0</v>
      </c>
      <c r="T89" s="28">
        <f t="shared" si="83"/>
        <v>0</v>
      </c>
      <c r="U89" s="16">
        <f t="shared" si="75"/>
        <v>0</v>
      </c>
      <c r="W89" s="39">
        <f t="shared" si="76"/>
        <v>0</v>
      </c>
      <c r="X89" s="28">
        <f t="shared" si="84"/>
        <v>0</v>
      </c>
      <c r="Y89" s="16">
        <f t="shared" si="77"/>
        <v>0</v>
      </c>
      <c r="AA89" s="39">
        <f t="shared" si="78"/>
        <v>0</v>
      </c>
      <c r="AB89" s="28">
        <f t="shared" si="85"/>
        <v>0</v>
      </c>
      <c r="AC89" s="16">
        <f t="shared" si="79"/>
        <v>0</v>
      </c>
    </row>
    <row r="90" spans="1:29" s="9" customFormat="1" x14ac:dyDescent="0.25">
      <c r="A90" s="21" t="s">
        <v>100</v>
      </c>
      <c r="B90" t="s">
        <v>332</v>
      </c>
      <c r="C90" s="2"/>
      <c r="D90" s="6"/>
      <c r="E90" s="7"/>
      <c r="G90" s="39">
        <f t="shared" si="80"/>
        <v>0</v>
      </c>
      <c r="H90" s="28">
        <f t="shared" si="34"/>
        <v>0</v>
      </c>
      <c r="I90" s="16">
        <f t="shared" si="68"/>
        <v>0</v>
      </c>
      <c r="K90" s="39">
        <f t="shared" si="70"/>
        <v>0</v>
      </c>
      <c r="L90" s="28">
        <f t="shared" si="81"/>
        <v>0</v>
      </c>
      <c r="M90" s="16">
        <f t="shared" si="71"/>
        <v>0</v>
      </c>
      <c r="O90" s="39">
        <f t="shared" si="72"/>
        <v>0</v>
      </c>
      <c r="P90" s="28">
        <f t="shared" si="82"/>
        <v>0</v>
      </c>
      <c r="Q90" s="16">
        <f t="shared" si="73"/>
        <v>0</v>
      </c>
      <c r="S90" s="39">
        <f t="shared" si="74"/>
        <v>0</v>
      </c>
      <c r="T90" s="28">
        <f t="shared" si="83"/>
        <v>0</v>
      </c>
      <c r="U90" s="16">
        <f t="shared" si="75"/>
        <v>0</v>
      </c>
      <c r="W90" s="39">
        <f t="shared" si="76"/>
        <v>0</v>
      </c>
      <c r="X90" s="28">
        <f t="shared" si="84"/>
        <v>0</v>
      </c>
      <c r="Y90" s="16">
        <f t="shared" si="77"/>
        <v>0</v>
      </c>
      <c r="AA90" s="39">
        <f t="shared" si="78"/>
        <v>0</v>
      </c>
      <c r="AB90" s="28">
        <f t="shared" si="85"/>
        <v>0</v>
      </c>
      <c r="AC90" s="16">
        <f t="shared" si="79"/>
        <v>0</v>
      </c>
    </row>
    <row r="91" spans="1:29" s="9" customFormat="1" x14ac:dyDescent="0.25">
      <c r="A91" s="21" t="s">
        <v>105</v>
      </c>
      <c r="B91" t="s">
        <v>333</v>
      </c>
      <c r="C91" s="2"/>
      <c r="D91" s="6"/>
      <c r="E91" s="7"/>
      <c r="G91" s="39">
        <f t="shared" si="80"/>
        <v>0</v>
      </c>
      <c r="H91" s="28">
        <f t="shared" si="34"/>
        <v>0</v>
      </c>
      <c r="I91" s="16">
        <f t="shared" si="68"/>
        <v>0</v>
      </c>
      <c r="K91" s="39">
        <f t="shared" si="70"/>
        <v>0</v>
      </c>
      <c r="L91" s="28">
        <f t="shared" si="81"/>
        <v>0</v>
      </c>
      <c r="M91" s="16">
        <f t="shared" si="71"/>
        <v>0</v>
      </c>
      <c r="O91" s="39">
        <f t="shared" si="72"/>
        <v>0</v>
      </c>
      <c r="P91" s="28">
        <f t="shared" si="82"/>
        <v>0</v>
      </c>
      <c r="Q91" s="16">
        <f t="shared" si="73"/>
        <v>0</v>
      </c>
      <c r="R91" s="9">
        <v>18</v>
      </c>
      <c r="S91" s="39">
        <f t="shared" si="74"/>
        <v>18</v>
      </c>
      <c r="T91" s="28">
        <f t="shared" si="83"/>
        <v>18</v>
      </c>
      <c r="U91" s="16">
        <f t="shared" si="75"/>
        <v>18</v>
      </c>
      <c r="W91" s="39">
        <f t="shared" si="76"/>
        <v>0</v>
      </c>
      <c r="X91" s="28">
        <f t="shared" si="84"/>
        <v>0</v>
      </c>
      <c r="Y91" s="16">
        <f t="shared" si="77"/>
        <v>0</v>
      </c>
      <c r="AA91" s="39">
        <f t="shared" si="78"/>
        <v>0</v>
      </c>
      <c r="AB91" s="28">
        <f t="shared" si="85"/>
        <v>0</v>
      </c>
      <c r="AC91" s="16">
        <f t="shared" si="79"/>
        <v>0</v>
      </c>
    </row>
    <row r="92" spans="1:29" s="9" customFormat="1" x14ac:dyDescent="0.25">
      <c r="A92" s="21" t="s">
        <v>106</v>
      </c>
      <c r="B92" t="s">
        <v>334</v>
      </c>
      <c r="C92" s="2"/>
      <c r="D92" s="6"/>
      <c r="E92" s="7"/>
      <c r="G92" s="39">
        <f t="shared" si="80"/>
        <v>0</v>
      </c>
      <c r="H92" s="28">
        <f t="shared" si="34"/>
        <v>0</v>
      </c>
      <c r="I92" s="16">
        <f t="shared" si="68"/>
        <v>0</v>
      </c>
      <c r="K92" s="39">
        <f t="shared" si="70"/>
        <v>0</v>
      </c>
      <c r="L92" s="28">
        <f t="shared" si="81"/>
        <v>0</v>
      </c>
      <c r="M92" s="16">
        <f t="shared" si="71"/>
        <v>0</v>
      </c>
      <c r="O92" s="39">
        <f t="shared" si="72"/>
        <v>0</v>
      </c>
      <c r="P92" s="28">
        <f t="shared" si="82"/>
        <v>0</v>
      </c>
      <c r="Q92" s="16">
        <f t="shared" si="73"/>
        <v>0</v>
      </c>
      <c r="R92" s="9">
        <v>1</v>
      </c>
      <c r="S92" s="39">
        <f t="shared" si="74"/>
        <v>1</v>
      </c>
      <c r="T92" s="28">
        <f t="shared" si="83"/>
        <v>1</v>
      </c>
      <c r="U92" s="16">
        <f t="shared" si="75"/>
        <v>1</v>
      </c>
      <c r="W92" s="39">
        <f t="shared" si="76"/>
        <v>0</v>
      </c>
      <c r="X92" s="28">
        <f t="shared" si="84"/>
        <v>0</v>
      </c>
      <c r="Y92" s="16">
        <f t="shared" si="77"/>
        <v>0</v>
      </c>
      <c r="AA92" s="39">
        <f t="shared" si="78"/>
        <v>0</v>
      </c>
      <c r="AB92" s="28">
        <f t="shared" si="85"/>
        <v>0</v>
      </c>
      <c r="AC92" s="16">
        <f t="shared" si="79"/>
        <v>0</v>
      </c>
    </row>
    <row r="93" spans="1:29" s="9" customFormat="1" x14ac:dyDescent="0.25">
      <c r="A93" s="21" t="s">
        <v>107</v>
      </c>
      <c r="B93" t="s">
        <v>335</v>
      </c>
      <c r="C93" s="2"/>
      <c r="D93" s="6"/>
      <c r="E93" s="7"/>
      <c r="G93" s="39">
        <f t="shared" si="80"/>
        <v>0</v>
      </c>
      <c r="H93" s="28">
        <f t="shared" si="34"/>
        <v>0</v>
      </c>
      <c r="I93" s="16">
        <f t="shared" si="68"/>
        <v>0</v>
      </c>
      <c r="K93" s="39">
        <f t="shared" si="70"/>
        <v>0</v>
      </c>
      <c r="L93" s="28">
        <f t="shared" si="81"/>
        <v>0</v>
      </c>
      <c r="M93" s="16">
        <f t="shared" si="71"/>
        <v>0</v>
      </c>
      <c r="O93" s="39">
        <f t="shared" si="72"/>
        <v>0</v>
      </c>
      <c r="P93" s="28">
        <f t="shared" si="82"/>
        <v>0</v>
      </c>
      <c r="Q93" s="16">
        <f t="shared" si="73"/>
        <v>0</v>
      </c>
      <c r="R93" s="9">
        <v>5</v>
      </c>
      <c r="S93" s="39">
        <f t="shared" si="74"/>
        <v>5</v>
      </c>
      <c r="T93" s="28">
        <f t="shared" si="83"/>
        <v>5</v>
      </c>
      <c r="U93" s="16">
        <f t="shared" si="75"/>
        <v>5</v>
      </c>
      <c r="W93" s="39">
        <f t="shared" si="76"/>
        <v>0</v>
      </c>
      <c r="X93" s="28">
        <f t="shared" si="84"/>
        <v>0</v>
      </c>
      <c r="Y93" s="16">
        <f t="shared" si="77"/>
        <v>0</v>
      </c>
      <c r="AA93" s="39">
        <f t="shared" si="78"/>
        <v>0</v>
      </c>
      <c r="AB93" s="28">
        <f t="shared" si="85"/>
        <v>0</v>
      </c>
      <c r="AC93" s="16">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abSelected="1" topLeftCell="V1" zoomScale="75" zoomScaleNormal="75" workbookViewId="0">
      <pane ySplit="450" activePane="bottomLeft"/>
      <selection activeCell="C1" sqref="C1:E1048576"/>
      <selection pane="bottomLeft" activeCell="AF17" sqref="AF17"/>
    </sheetView>
  </sheetViews>
  <sheetFormatPr defaultRowHeight="15" x14ac:dyDescent="0.25"/>
  <cols>
    <col min="1" max="1" width="131.140625" hidden="1" customWidth="1"/>
    <col min="2" max="2" width="27.42578125" bestFit="1" customWidth="1"/>
    <col min="3" max="3" width="39" style="18" hidden="1" customWidth="1"/>
    <col min="4" max="4" width="16.140625" style="22" hidden="1" customWidth="1"/>
    <col min="5" max="5" width="16.85546875" style="23" hidden="1" customWidth="1"/>
    <col min="6" max="6" width="26.5703125" bestFit="1" customWidth="1"/>
    <col min="7" max="8" width="22" bestFit="1" customWidth="1"/>
    <col min="9" max="9" width="14" bestFit="1" customWidth="1"/>
    <col min="10" max="12" width="18.5703125" bestFit="1" customWidth="1"/>
    <col min="13" max="13" width="14" bestFit="1" customWidth="1"/>
    <col min="14" max="16" width="18.5703125" bestFit="1" customWidth="1"/>
    <col min="17" max="17" width="14" bestFit="1" customWidth="1"/>
    <col min="18" max="20" width="18.5703125" bestFit="1" customWidth="1"/>
    <col min="21" max="21" width="14" bestFit="1" customWidth="1"/>
    <col min="22" max="24" width="18.5703125" bestFit="1" customWidth="1"/>
    <col min="25" max="25" width="14" bestFit="1" customWidth="1"/>
    <col min="26" max="28" width="18.5703125" bestFit="1" customWidth="1"/>
    <col min="29" max="29" width="14" bestFit="1" customWidth="1"/>
    <col min="30" max="32" width="18.5703125" bestFit="1" customWidth="1"/>
  </cols>
  <sheetData>
    <row r="1" spans="1:32" x14ac:dyDescent="0.25">
      <c r="A1" t="s">
        <v>27</v>
      </c>
      <c r="B1" t="s">
        <v>246</v>
      </c>
      <c r="C1" s="18">
        <v>431</v>
      </c>
      <c r="D1" s="19">
        <v>432</v>
      </c>
      <c r="E1" s="20">
        <v>433</v>
      </c>
      <c r="F1" t="s">
        <v>343</v>
      </c>
      <c r="G1" t="s">
        <v>344</v>
      </c>
      <c r="H1" t="s">
        <v>345</v>
      </c>
      <c r="I1" t="s">
        <v>13</v>
      </c>
      <c r="J1" t="s">
        <v>388</v>
      </c>
      <c r="K1" t="s">
        <v>389</v>
      </c>
      <c r="L1" t="s">
        <v>390</v>
      </c>
      <c r="M1" t="s">
        <v>14</v>
      </c>
      <c r="N1" t="s">
        <v>391</v>
      </c>
      <c r="O1" t="s">
        <v>392</v>
      </c>
      <c r="P1" t="s">
        <v>393</v>
      </c>
      <c r="Q1" t="s">
        <v>15</v>
      </c>
      <c r="R1" t="s">
        <v>394</v>
      </c>
      <c r="S1" t="s">
        <v>395</v>
      </c>
      <c r="T1" t="s">
        <v>396</v>
      </c>
      <c r="U1" t="s">
        <v>20</v>
      </c>
      <c r="V1" t="s">
        <v>397</v>
      </c>
      <c r="W1" t="s">
        <v>398</v>
      </c>
      <c r="X1" t="s">
        <v>399</v>
      </c>
      <c r="Y1" t="s">
        <v>21</v>
      </c>
      <c r="Z1" t="s">
        <v>400</v>
      </c>
      <c r="AA1" t="s">
        <v>401</v>
      </c>
      <c r="AB1" t="s">
        <v>402</v>
      </c>
      <c r="AC1" t="s">
        <v>26</v>
      </c>
      <c r="AD1" t="s">
        <v>403</v>
      </c>
      <c r="AE1" t="s">
        <v>404</v>
      </c>
      <c r="AF1" t="s">
        <v>405</v>
      </c>
    </row>
    <row r="2" spans="1:32" s="26" customFormat="1" x14ac:dyDescent="0.25">
      <c r="A2" s="21" t="s">
        <v>92</v>
      </c>
      <c r="B2" t="s">
        <v>247</v>
      </c>
      <c r="C2" s="18" t="s">
        <v>1</v>
      </c>
      <c r="D2" s="22"/>
      <c r="E2" s="23"/>
      <c r="F2" s="30">
        <v>0.25</v>
      </c>
      <c r="G2" s="31"/>
      <c r="H2" s="32"/>
      <c r="I2" s="26">
        <v>40</v>
      </c>
      <c r="J2" s="27">
        <f>$F2*I2</f>
        <v>10</v>
      </c>
      <c r="K2" s="28">
        <f>J2</f>
        <v>10</v>
      </c>
      <c r="L2" s="14">
        <f>K2</f>
        <v>10</v>
      </c>
      <c r="N2" s="27">
        <f>$F2*M2</f>
        <v>0</v>
      </c>
      <c r="O2" s="28">
        <f>N2</f>
        <v>0</v>
      </c>
      <c r="P2" s="14">
        <f>O2</f>
        <v>0</v>
      </c>
      <c r="R2" s="27">
        <f>$F2*Q2</f>
        <v>0</v>
      </c>
      <c r="S2" s="28">
        <f>R2</f>
        <v>0</v>
      </c>
      <c r="T2" s="14">
        <f>S2</f>
        <v>0</v>
      </c>
      <c r="U2" s="26">
        <v>80</v>
      </c>
      <c r="V2" s="27">
        <f>$F2*U2</f>
        <v>20</v>
      </c>
      <c r="W2" s="28">
        <f>V2</f>
        <v>20</v>
      </c>
      <c r="X2" s="14">
        <f>W2</f>
        <v>20</v>
      </c>
      <c r="Y2" s="26">
        <v>85</v>
      </c>
      <c r="Z2" s="27">
        <f>$F2*Y2</f>
        <v>21.25</v>
      </c>
      <c r="AA2" s="28">
        <f>Z2</f>
        <v>21.25</v>
      </c>
      <c r="AB2" s="14">
        <f>AA2</f>
        <v>21.25</v>
      </c>
      <c r="AC2" s="26">
        <v>60</v>
      </c>
      <c r="AD2" s="27">
        <f>$F2*AC2</f>
        <v>15</v>
      </c>
      <c r="AE2" s="28">
        <f>AD2</f>
        <v>15</v>
      </c>
      <c r="AF2" s="14">
        <f>AE2</f>
        <v>15</v>
      </c>
    </row>
    <row r="3" spans="1:32" s="26" customFormat="1" x14ac:dyDescent="0.25">
      <c r="A3" s="21" t="s">
        <v>87</v>
      </c>
      <c r="B3" t="s">
        <v>248</v>
      </c>
      <c r="C3" s="18"/>
      <c r="D3" s="22"/>
      <c r="E3" s="23"/>
      <c r="F3" s="30"/>
      <c r="G3" s="31"/>
      <c r="H3" s="32"/>
      <c r="I3" s="26">
        <v>9.6</v>
      </c>
      <c r="J3" s="27">
        <f>I3</f>
        <v>9.6</v>
      </c>
      <c r="K3" s="28">
        <f>J3</f>
        <v>9.6</v>
      </c>
      <c r="L3" s="14">
        <f>K3</f>
        <v>9.6</v>
      </c>
      <c r="N3" s="27">
        <f>M3</f>
        <v>0</v>
      </c>
      <c r="O3" s="28">
        <f>N3</f>
        <v>0</v>
      </c>
      <c r="P3" s="14">
        <f>O3</f>
        <v>0</v>
      </c>
      <c r="R3" s="27">
        <f>Q3</f>
        <v>0</v>
      </c>
      <c r="S3" s="28">
        <f>R3</f>
        <v>0</v>
      </c>
      <c r="T3" s="14">
        <f>S3</f>
        <v>0</v>
      </c>
      <c r="U3" s="26">
        <v>2.9</v>
      </c>
      <c r="V3" s="27">
        <f>U3</f>
        <v>2.9</v>
      </c>
      <c r="W3" s="28">
        <f>V3</f>
        <v>2.9</v>
      </c>
      <c r="X3" s="14">
        <f>W3</f>
        <v>2.9</v>
      </c>
      <c r="Y3" s="26">
        <v>14</v>
      </c>
      <c r="Z3" s="27">
        <f>Y3</f>
        <v>14</v>
      </c>
      <c r="AA3" s="28">
        <f>Z3</f>
        <v>14</v>
      </c>
      <c r="AB3" s="14">
        <f>AA3</f>
        <v>14</v>
      </c>
      <c r="AC3" s="26">
        <v>12</v>
      </c>
      <c r="AD3" s="27">
        <f>AC3</f>
        <v>12</v>
      </c>
      <c r="AE3" s="28">
        <f>AD3</f>
        <v>12</v>
      </c>
      <c r="AF3" s="14">
        <f>AE3</f>
        <v>12</v>
      </c>
    </row>
    <row r="4" spans="1:32" s="26" customFormat="1" x14ac:dyDescent="0.25">
      <c r="A4" s="21" t="s">
        <v>89</v>
      </c>
      <c r="B4" t="s">
        <v>249</v>
      </c>
      <c r="C4" s="18"/>
      <c r="D4" s="22"/>
      <c r="E4" s="23"/>
      <c r="F4" s="30"/>
      <c r="G4" s="31"/>
      <c r="H4" s="32"/>
      <c r="I4" s="26">
        <v>20</v>
      </c>
      <c r="J4" s="27">
        <f t="shared" ref="J4:J67" si="0">I4</f>
        <v>20</v>
      </c>
      <c r="K4" s="28">
        <f t="shared" ref="K4:K67" si="1">J4</f>
        <v>20</v>
      </c>
      <c r="L4" s="14">
        <f t="shared" ref="L4:L67" si="2">K4</f>
        <v>20</v>
      </c>
      <c r="N4" s="27">
        <f t="shared" ref="N4:N67" si="3">M4</f>
        <v>0</v>
      </c>
      <c r="O4" s="28">
        <f t="shared" ref="O4:O67" si="4">N4</f>
        <v>0</v>
      </c>
      <c r="P4" s="14">
        <f t="shared" ref="P4:P67" si="5">O4</f>
        <v>0</v>
      </c>
      <c r="R4" s="27">
        <f t="shared" ref="R4:R67" si="6">Q4</f>
        <v>0</v>
      </c>
      <c r="S4" s="28">
        <f t="shared" ref="S4:S67" si="7">R4</f>
        <v>0</v>
      </c>
      <c r="T4" s="14">
        <f t="shared" ref="T4:T67" si="8">S4</f>
        <v>0</v>
      </c>
      <c r="U4" s="26">
        <v>4</v>
      </c>
      <c r="V4" s="27">
        <f t="shared" ref="V4:V67" si="9">U4</f>
        <v>4</v>
      </c>
      <c r="W4" s="28">
        <f t="shared" ref="W4:W67" si="10">V4</f>
        <v>4</v>
      </c>
      <c r="X4" s="14">
        <f t="shared" ref="X4:X67" si="11">W4</f>
        <v>4</v>
      </c>
      <c r="Y4" s="26">
        <v>20</v>
      </c>
      <c r="Z4" s="27">
        <f t="shared" ref="Z4:Z67" si="12">Y4</f>
        <v>20</v>
      </c>
      <c r="AA4" s="28">
        <f t="shared" ref="AA4:AA67" si="13">Z4</f>
        <v>20</v>
      </c>
      <c r="AB4" s="14">
        <f t="shared" ref="AB4:AB67" si="14">AA4</f>
        <v>20</v>
      </c>
      <c r="AC4" s="26">
        <v>55</v>
      </c>
      <c r="AD4" s="27">
        <f t="shared" ref="AD4:AD67" si="15">AC4</f>
        <v>55</v>
      </c>
      <c r="AE4" s="28">
        <f t="shared" ref="AE4:AE67" si="16">AD4</f>
        <v>55</v>
      </c>
      <c r="AF4" s="14">
        <f t="shared" ref="AF4:AF67" si="17">AE4</f>
        <v>55</v>
      </c>
    </row>
    <row r="5" spans="1:32" s="26" customFormat="1" x14ac:dyDescent="0.25">
      <c r="A5" s="21" t="s">
        <v>88</v>
      </c>
      <c r="B5" t="s">
        <v>250</v>
      </c>
      <c r="C5" s="18"/>
      <c r="D5" s="22"/>
      <c r="E5" s="23"/>
      <c r="F5" s="30"/>
      <c r="G5" s="31"/>
      <c r="H5" s="32"/>
      <c r="I5" s="26">
        <v>100</v>
      </c>
      <c r="J5" s="27">
        <f t="shared" si="0"/>
        <v>100</v>
      </c>
      <c r="K5" s="28">
        <f t="shared" si="1"/>
        <v>100</v>
      </c>
      <c r="L5" s="14">
        <f t="shared" si="2"/>
        <v>100</v>
      </c>
      <c r="N5" s="27">
        <f t="shared" si="3"/>
        <v>0</v>
      </c>
      <c r="O5" s="28">
        <f t="shared" si="4"/>
        <v>0</v>
      </c>
      <c r="P5" s="14">
        <f t="shared" si="5"/>
        <v>0</v>
      </c>
      <c r="R5" s="27">
        <f t="shared" si="6"/>
        <v>0</v>
      </c>
      <c r="S5" s="28">
        <f t="shared" si="7"/>
        <v>0</v>
      </c>
      <c r="T5" s="14">
        <f t="shared" si="8"/>
        <v>0</v>
      </c>
      <c r="U5" s="26">
        <v>25</v>
      </c>
      <c r="V5" s="27">
        <f t="shared" si="9"/>
        <v>25</v>
      </c>
      <c r="W5" s="28">
        <f t="shared" si="10"/>
        <v>25</v>
      </c>
      <c r="X5" s="14">
        <f t="shared" si="11"/>
        <v>25</v>
      </c>
      <c r="Y5" s="26">
        <v>60</v>
      </c>
      <c r="Z5" s="27">
        <f t="shared" si="12"/>
        <v>60</v>
      </c>
      <c r="AA5" s="28">
        <f t="shared" si="13"/>
        <v>60</v>
      </c>
      <c r="AB5" s="14">
        <f t="shared" si="14"/>
        <v>60</v>
      </c>
      <c r="AC5" s="26">
        <v>78</v>
      </c>
      <c r="AD5" s="27">
        <f t="shared" si="15"/>
        <v>78</v>
      </c>
      <c r="AE5" s="28">
        <f t="shared" si="16"/>
        <v>78</v>
      </c>
      <c r="AF5" s="14">
        <f t="shared" si="17"/>
        <v>78</v>
      </c>
    </row>
    <row r="6" spans="1:32" s="26" customFormat="1" x14ac:dyDescent="0.25">
      <c r="A6" s="21" t="s">
        <v>90</v>
      </c>
      <c r="B6" t="s">
        <v>251</v>
      </c>
      <c r="C6" s="18" t="s">
        <v>1</v>
      </c>
      <c r="D6" s="22"/>
      <c r="E6" s="23"/>
      <c r="F6" s="30">
        <v>0.25</v>
      </c>
      <c r="G6" s="31"/>
      <c r="H6" s="32"/>
      <c r="I6" s="26">
        <v>40</v>
      </c>
      <c r="J6" s="27">
        <f>I6*$F6</f>
        <v>10</v>
      </c>
      <c r="K6" s="28">
        <f t="shared" si="1"/>
        <v>10</v>
      </c>
      <c r="L6" s="14">
        <f t="shared" si="2"/>
        <v>10</v>
      </c>
      <c r="N6" s="27">
        <f>M6*$F6</f>
        <v>0</v>
      </c>
      <c r="O6" s="28">
        <f t="shared" si="4"/>
        <v>0</v>
      </c>
      <c r="P6" s="14">
        <f t="shared" si="5"/>
        <v>0</v>
      </c>
      <c r="R6" s="27">
        <f>Q6*$F6</f>
        <v>0</v>
      </c>
      <c r="S6" s="28">
        <f t="shared" si="7"/>
        <v>0</v>
      </c>
      <c r="T6" s="14">
        <f t="shared" si="8"/>
        <v>0</v>
      </c>
      <c r="U6" s="26">
        <v>80</v>
      </c>
      <c r="V6" s="27">
        <f>U6*$F6</f>
        <v>20</v>
      </c>
      <c r="W6" s="28">
        <f t="shared" si="10"/>
        <v>20</v>
      </c>
      <c r="X6" s="14">
        <f t="shared" si="11"/>
        <v>20</v>
      </c>
      <c r="Y6" s="26">
        <v>50</v>
      </c>
      <c r="Z6" s="27">
        <f>Y6*$F6</f>
        <v>12.5</v>
      </c>
      <c r="AA6" s="28">
        <f t="shared" si="13"/>
        <v>12.5</v>
      </c>
      <c r="AB6" s="14">
        <f t="shared" si="14"/>
        <v>12.5</v>
      </c>
      <c r="AC6" s="26">
        <v>50</v>
      </c>
      <c r="AD6" s="27">
        <f>AC6*$F6</f>
        <v>12.5</v>
      </c>
      <c r="AE6" s="28">
        <f t="shared" si="16"/>
        <v>12.5</v>
      </c>
      <c r="AF6" s="14">
        <f t="shared" si="17"/>
        <v>12.5</v>
      </c>
    </row>
    <row r="7" spans="1:32" s="26" customFormat="1" x14ac:dyDescent="0.25">
      <c r="A7" s="21" t="s">
        <v>91</v>
      </c>
      <c r="B7" t="s">
        <v>252</v>
      </c>
      <c r="C7" s="18" t="s">
        <v>1</v>
      </c>
      <c r="D7" s="22"/>
      <c r="E7" s="23"/>
      <c r="F7" s="30">
        <v>0.25</v>
      </c>
      <c r="G7" s="31"/>
      <c r="H7" s="32"/>
      <c r="I7" s="26">
        <v>12</v>
      </c>
      <c r="J7" s="27">
        <f>I7*$F7</f>
        <v>3</v>
      </c>
      <c r="K7" s="28">
        <f t="shared" si="1"/>
        <v>3</v>
      </c>
      <c r="L7" s="14">
        <f t="shared" si="2"/>
        <v>3</v>
      </c>
      <c r="N7" s="27">
        <f>M7*$F7</f>
        <v>0</v>
      </c>
      <c r="O7" s="28">
        <f t="shared" si="4"/>
        <v>0</v>
      </c>
      <c r="P7" s="14">
        <f t="shared" si="5"/>
        <v>0</v>
      </c>
      <c r="R7" s="27">
        <f>Q7*$F7</f>
        <v>0</v>
      </c>
      <c r="S7" s="28">
        <f t="shared" si="7"/>
        <v>0</v>
      </c>
      <c r="T7" s="14">
        <f t="shared" si="8"/>
        <v>0</v>
      </c>
      <c r="U7" s="26">
        <v>3500</v>
      </c>
      <c r="V7" s="27">
        <f>U7*$F7</f>
        <v>875</v>
      </c>
      <c r="W7" s="28">
        <f t="shared" si="10"/>
        <v>875</v>
      </c>
      <c r="X7" s="14">
        <f t="shared" si="11"/>
        <v>875</v>
      </c>
      <c r="Y7" s="26">
        <v>45</v>
      </c>
      <c r="Z7" s="27">
        <f>Y7*$F7</f>
        <v>11.25</v>
      </c>
      <c r="AA7" s="28">
        <f t="shared" si="13"/>
        <v>11.25</v>
      </c>
      <c r="AB7" s="14">
        <f t="shared" si="14"/>
        <v>11.25</v>
      </c>
      <c r="AC7" s="26">
        <v>100</v>
      </c>
      <c r="AD7" s="27">
        <f>AC7*$F7</f>
        <v>25</v>
      </c>
      <c r="AE7" s="28">
        <f t="shared" si="16"/>
        <v>25</v>
      </c>
      <c r="AF7" s="14">
        <f t="shared" si="17"/>
        <v>25</v>
      </c>
    </row>
    <row r="8" spans="1:32" s="26" customFormat="1" x14ac:dyDescent="0.25">
      <c r="A8" s="21" t="s">
        <v>82</v>
      </c>
      <c r="B8" t="s">
        <v>253</v>
      </c>
      <c r="C8" s="18"/>
      <c r="D8" s="22"/>
      <c r="E8" s="23"/>
      <c r="F8" s="30"/>
      <c r="G8" s="31"/>
      <c r="H8" s="32"/>
      <c r="J8" s="27">
        <f t="shared" si="0"/>
        <v>0</v>
      </c>
      <c r="K8" s="28">
        <f t="shared" si="1"/>
        <v>0</v>
      </c>
      <c r="L8" s="14">
        <f t="shared" si="2"/>
        <v>0</v>
      </c>
      <c r="N8" s="27">
        <f t="shared" ref="N8:N71" si="18">M8</f>
        <v>0</v>
      </c>
      <c r="O8" s="28">
        <f t="shared" si="4"/>
        <v>0</v>
      </c>
      <c r="P8" s="14">
        <f t="shared" si="5"/>
        <v>0</v>
      </c>
      <c r="R8" s="27">
        <f t="shared" ref="R8:R71" si="19">Q8</f>
        <v>0</v>
      </c>
      <c r="S8" s="28">
        <f t="shared" si="7"/>
        <v>0</v>
      </c>
      <c r="T8" s="14">
        <f t="shared" si="8"/>
        <v>0</v>
      </c>
      <c r="V8" s="27">
        <f t="shared" ref="V8:V71" si="20">U8</f>
        <v>0</v>
      </c>
      <c r="W8" s="28">
        <f t="shared" si="10"/>
        <v>0</v>
      </c>
      <c r="X8" s="14">
        <f t="shared" si="11"/>
        <v>0</v>
      </c>
      <c r="Y8" s="26">
        <v>7.5</v>
      </c>
      <c r="Z8" s="27">
        <f t="shared" ref="Z8:Z71" si="21">Y8</f>
        <v>7.5</v>
      </c>
      <c r="AA8" s="28">
        <f t="shared" si="13"/>
        <v>7.5</v>
      </c>
      <c r="AB8" s="14">
        <f t="shared" si="14"/>
        <v>7.5</v>
      </c>
      <c r="AD8" s="27">
        <f t="shared" ref="AD8:AD71" si="22">AC8</f>
        <v>0</v>
      </c>
      <c r="AE8" s="28">
        <f t="shared" si="16"/>
        <v>0</v>
      </c>
      <c r="AF8" s="14">
        <f t="shared" si="17"/>
        <v>0</v>
      </c>
    </row>
    <row r="9" spans="1:32" s="26" customFormat="1" x14ac:dyDescent="0.25">
      <c r="A9" s="21" t="s">
        <v>84</v>
      </c>
      <c r="B9" t="s">
        <v>254</v>
      </c>
      <c r="C9" s="18"/>
      <c r="D9" s="22"/>
      <c r="E9" s="23"/>
      <c r="F9" s="30"/>
      <c r="G9" s="31"/>
      <c r="H9" s="32"/>
      <c r="J9" s="27">
        <f t="shared" si="0"/>
        <v>0</v>
      </c>
      <c r="K9" s="28">
        <f t="shared" si="1"/>
        <v>0</v>
      </c>
      <c r="L9" s="14">
        <f t="shared" si="2"/>
        <v>0</v>
      </c>
      <c r="N9" s="27">
        <f t="shared" si="18"/>
        <v>0</v>
      </c>
      <c r="O9" s="28">
        <f t="shared" si="4"/>
        <v>0</v>
      </c>
      <c r="P9" s="14">
        <f t="shared" si="5"/>
        <v>0</v>
      </c>
      <c r="R9" s="27">
        <f t="shared" si="19"/>
        <v>0</v>
      </c>
      <c r="S9" s="28">
        <f t="shared" si="7"/>
        <v>0</v>
      </c>
      <c r="T9" s="14">
        <f t="shared" si="8"/>
        <v>0</v>
      </c>
      <c r="V9" s="27">
        <f t="shared" si="20"/>
        <v>0</v>
      </c>
      <c r="W9" s="28">
        <f t="shared" si="10"/>
        <v>0</v>
      </c>
      <c r="X9" s="14">
        <f t="shared" si="11"/>
        <v>0</v>
      </c>
      <c r="Y9" s="26">
        <v>10</v>
      </c>
      <c r="Z9" s="27">
        <f t="shared" si="21"/>
        <v>10</v>
      </c>
      <c r="AA9" s="28">
        <f t="shared" si="13"/>
        <v>10</v>
      </c>
      <c r="AB9" s="14">
        <f t="shared" si="14"/>
        <v>10</v>
      </c>
      <c r="AD9" s="27">
        <f t="shared" si="22"/>
        <v>0</v>
      </c>
      <c r="AE9" s="28">
        <f t="shared" si="16"/>
        <v>0</v>
      </c>
      <c r="AF9" s="14">
        <f t="shared" si="17"/>
        <v>0</v>
      </c>
    </row>
    <row r="10" spans="1:32" s="26" customFormat="1" x14ac:dyDescent="0.25">
      <c r="A10" s="21" t="s">
        <v>83</v>
      </c>
      <c r="B10" t="s">
        <v>255</v>
      </c>
      <c r="C10" s="18"/>
      <c r="D10" s="22"/>
      <c r="E10" s="23"/>
      <c r="F10" s="30"/>
      <c r="G10" s="31"/>
      <c r="H10" s="32"/>
      <c r="J10" s="27">
        <f t="shared" si="0"/>
        <v>0</v>
      </c>
      <c r="K10" s="28">
        <f t="shared" si="1"/>
        <v>0</v>
      </c>
      <c r="L10" s="14">
        <f t="shared" si="2"/>
        <v>0</v>
      </c>
      <c r="N10" s="27">
        <f t="shared" si="18"/>
        <v>0</v>
      </c>
      <c r="O10" s="28">
        <f t="shared" si="4"/>
        <v>0</v>
      </c>
      <c r="P10" s="14">
        <f t="shared" si="5"/>
        <v>0</v>
      </c>
      <c r="R10" s="27">
        <f t="shared" si="19"/>
        <v>0</v>
      </c>
      <c r="S10" s="28">
        <f t="shared" si="7"/>
        <v>0</v>
      </c>
      <c r="T10" s="14">
        <f t="shared" si="8"/>
        <v>0</v>
      </c>
      <c r="V10" s="27">
        <f t="shared" si="20"/>
        <v>0</v>
      </c>
      <c r="W10" s="28">
        <f t="shared" si="10"/>
        <v>0</v>
      </c>
      <c r="X10" s="14">
        <f t="shared" si="11"/>
        <v>0</v>
      </c>
      <c r="Y10" s="26">
        <v>44</v>
      </c>
      <c r="Z10" s="27">
        <f t="shared" si="21"/>
        <v>44</v>
      </c>
      <c r="AA10" s="28">
        <f t="shared" si="13"/>
        <v>44</v>
      </c>
      <c r="AB10" s="14">
        <f t="shared" si="14"/>
        <v>44</v>
      </c>
      <c r="AD10" s="27">
        <f t="shared" si="22"/>
        <v>0</v>
      </c>
      <c r="AE10" s="28">
        <f t="shared" si="16"/>
        <v>0</v>
      </c>
      <c r="AF10" s="14">
        <f t="shared" si="17"/>
        <v>0</v>
      </c>
    </row>
    <row r="11" spans="1:32" s="26" customFormat="1" x14ac:dyDescent="0.25">
      <c r="A11" s="21" t="s">
        <v>85</v>
      </c>
      <c r="B11" t="s">
        <v>256</v>
      </c>
      <c r="C11" s="18" t="s">
        <v>1</v>
      </c>
      <c r="D11" s="22"/>
      <c r="E11" s="23"/>
      <c r="F11" s="30">
        <v>0.25</v>
      </c>
      <c r="G11" s="31"/>
      <c r="H11" s="32"/>
      <c r="J11" s="27">
        <f>I11*$F11</f>
        <v>0</v>
      </c>
      <c r="K11" s="28">
        <f t="shared" si="1"/>
        <v>0</v>
      </c>
      <c r="L11" s="14">
        <f t="shared" si="2"/>
        <v>0</v>
      </c>
      <c r="N11" s="27">
        <f>M11*$F11</f>
        <v>0</v>
      </c>
      <c r="O11" s="28">
        <f t="shared" si="4"/>
        <v>0</v>
      </c>
      <c r="P11" s="14">
        <f t="shared" si="5"/>
        <v>0</v>
      </c>
      <c r="R11" s="27">
        <f>Q11*$F11</f>
        <v>0</v>
      </c>
      <c r="S11" s="28">
        <f t="shared" si="7"/>
        <v>0</v>
      </c>
      <c r="T11" s="14">
        <f t="shared" si="8"/>
        <v>0</v>
      </c>
      <c r="V11" s="27">
        <f>U11*$F11</f>
        <v>0</v>
      </c>
      <c r="W11" s="28">
        <f t="shared" si="10"/>
        <v>0</v>
      </c>
      <c r="X11" s="14">
        <f t="shared" si="11"/>
        <v>0</v>
      </c>
      <c r="Y11" s="26">
        <v>50</v>
      </c>
      <c r="Z11" s="27">
        <f>Y11*$F11</f>
        <v>12.5</v>
      </c>
      <c r="AA11" s="28">
        <f t="shared" si="13"/>
        <v>12.5</v>
      </c>
      <c r="AB11" s="14">
        <f t="shared" si="14"/>
        <v>12.5</v>
      </c>
      <c r="AD11" s="27">
        <f>AC11*$F11</f>
        <v>0</v>
      </c>
      <c r="AE11" s="28">
        <f t="shared" si="16"/>
        <v>0</v>
      </c>
      <c r="AF11" s="14">
        <f t="shared" si="17"/>
        <v>0</v>
      </c>
    </row>
    <row r="12" spans="1:32" s="26" customFormat="1" x14ac:dyDescent="0.25">
      <c r="A12" s="21" t="s">
        <v>86</v>
      </c>
      <c r="B12" t="s">
        <v>257</v>
      </c>
      <c r="C12" s="18" t="s">
        <v>1</v>
      </c>
      <c r="D12" s="22"/>
      <c r="E12" s="23"/>
      <c r="F12" s="30">
        <v>0.25</v>
      </c>
      <c r="G12" s="31"/>
      <c r="H12" s="32"/>
      <c r="J12" s="27">
        <f>I12*$F12</f>
        <v>0</v>
      </c>
      <c r="K12" s="28">
        <f t="shared" si="1"/>
        <v>0</v>
      </c>
      <c r="L12" s="14">
        <f t="shared" si="2"/>
        <v>0</v>
      </c>
      <c r="N12" s="27">
        <f>M12*$F12</f>
        <v>0</v>
      </c>
      <c r="O12" s="28">
        <f t="shared" si="4"/>
        <v>0</v>
      </c>
      <c r="P12" s="14">
        <f t="shared" si="5"/>
        <v>0</v>
      </c>
      <c r="R12" s="27">
        <f>Q12*$F12</f>
        <v>0</v>
      </c>
      <c r="S12" s="28">
        <f t="shared" si="7"/>
        <v>0</v>
      </c>
      <c r="T12" s="14">
        <f t="shared" si="8"/>
        <v>0</v>
      </c>
      <c r="V12" s="27">
        <f>U12*$F12</f>
        <v>0</v>
      </c>
      <c r="W12" s="28">
        <f t="shared" si="10"/>
        <v>0</v>
      </c>
      <c r="X12" s="14">
        <f t="shared" si="11"/>
        <v>0</v>
      </c>
      <c r="Y12" s="26">
        <v>150</v>
      </c>
      <c r="Z12" s="27">
        <f>Y12*$F12</f>
        <v>37.5</v>
      </c>
      <c r="AA12" s="28">
        <f t="shared" si="13"/>
        <v>37.5</v>
      </c>
      <c r="AB12" s="14">
        <f t="shared" si="14"/>
        <v>37.5</v>
      </c>
      <c r="AD12" s="27">
        <f>AC12*$F12</f>
        <v>0</v>
      </c>
      <c r="AE12" s="28">
        <f t="shared" si="16"/>
        <v>0</v>
      </c>
      <c r="AF12" s="14">
        <f t="shared" si="17"/>
        <v>0</v>
      </c>
    </row>
    <row r="13" spans="1:32" s="26" customFormat="1" x14ac:dyDescent="0.25">
      <c r="A13" s="21" t="s">
        <v>93</v>
      </c>
      <c r="B13" t="s">
        <v>258</v>
      </c>
      <c r="C13" s="18"/>
      <c r="D13" s="22"/>
      <c r="E13" s="23"/>
      <c r="F13" s="30"/>
      <c r="G13" s="31"/>
      <c r="H13" s="32"/>
      <c r="J13" s="27">
        <f t="shared" si="0"/>
        <v>0</v>
      </c>
      <c r="K13" s="28">
        <f t="shared" si="1"/>
        <v>0</v>
      </c>
      <c r="L13" s="14">
        <f t="shared" si="2"/>
        <v>0</v>
      </c>
      <c r="N13" s="27">
        <f t="shared" ref="N13:N76" si="23">M13</f>
        <v>0</v>
      </c>
      <c r="O13" s="28">
        <f t="shared" si="4"/>
        <v>0</v>
      </c>
      <c r="P13" s="14">
        <f t="shared" si="5"/>
        <v>0</v>
      </c>
      <c r="R13" s="27">
        <f t="shared" ref="R13:R76" si="24">Q13</f>
        <v>0</v>
      </c>
      <c r="S13" s="28">
        <f t="shared" si="7"/>
        <v>0</v>
      </c>
      <c r="T13" s="14">
        <f t="shared" si="8"/>
        <v>0</v>
      </c>
      <c r="U13" s="26">
        <v>0.5</v>
      </c>
      <c r="V13" s="27">
        <f t="shared" ref="V13:V76" si="25">U13</f>
        <v>0.5</v>
      </c>
      <c r="W13" s="28">
        <f t="shared" si="10"/>
        <v>0.5</v>
      </c>
      <c r="X13" s="14">
        <f t="shared" si="11"/>
        <v>0.5</v>
      </c>
      <c r="Y13" s="26">
        <v>1.7</v>
      </c>
      <c r="Z13" s="27">
        <f t="shared" ref="Z13:Z76" si="26">Y13</f>
        <v>1.7</v>
      </c>
      <c r="AA13" s="28">
        <f t="shared" si="13"/>
        <v>1.7</v>
      </c>
      <c r="AB13" s="14">
        <f t="shared" si="14"/>
        <v>1.7</v>
      </c>
      <c r="AC13" s="26">
        <v>1</v>
      </c>
      <c r="AD13" s="27">
        <f t="shared" ref="AD13:AD76" si="27">AC13</f>
        <v>1</v>
      </c>
      <c r="AE13" s="28">
        <f t="shared" si="16"/>
        <v>1</v>
      </c>
      <c r="AF13" s="14">
        <f t="shared" si="17"/>
        <v>1</v>
      </c>
    </row>
    <row r="14" spans="1:32" s="26" customFormat="1" x14ac:dyDescent="0.25">
      <c r="A14" s="21" t="s">
        <v>95</v>
      </c>
      <c r="B14" t="s">
        <v>259</v>
      </c>
      <c r="C14" s="18"/>
      <c r="D14" s="22"/>
      <c r="E14" s="23"/>
      <c r="F14" s="30"/>
      <c r="G14" s="31"/>
      <c r="H14" s="32"/>
      <c r="J14" s="27">
        <f t="shared" si="0"/>
        <v>0</v>
      </c>
      <c r="K14" s="28">
        <f t="shared" si="1"/>
        <v>0</v>
      </c>
      <c r="L14" s="14">
        <f t="shared" si="2"/>
        <v>0</v>
      </c>
      <c r="N14" s="27">
        <f t="shared" si="23"/>
        <v>0</v>
      </c>
      <c r="O14" s="28">
        <f t="shared" si="4"/>
        <v>0</v>
      </c>
      <c r="P14" s="14">
        <f t="shared" si="5"/>
        <v>0</v>
      </c>
      <c r="R14" s="27">
        <f t="shared" si="24"/>
        <v>0</v>
      </c>
      <c r="S14" s="28">
        <f t="shared" si="7"/>
        <v>0</v>
      </c>
      <c r="T14" s="14">
        <f t="shared" si="8"/>
        <v>0</v>
      </c>
      <c r="U14" s="26">
        <v>0</v>
      </c>
      <c r="V14" s="27">
        <f t="shared" si="25"/>
        <v>0</v>
      </c>
      <c r="W14" s="28">
        <f t="shared" si="10"/>
        <v>0</v>
      </c>
      <c r="X14" s="14">
        <f t="shared" si="11"/>
        <v>0</v>
      </c>
      <c r="Y14" s="26">
        <v>2</v>
      </c>
      <c r="Z14" s="27">
        <f t="shared" si="26"/>
        <v>2</v>
      </c>
      <c r="AA14" s="28">
        <f t="shared" si="13"/>
        <v>2</v>
      </c>
      <c r="AB14" s="14">
        <f t="shared" si="14"/>
        <v>2</v>
      </c>
      <c r="AC14" s="26">
        <v>2</v>
      </c>
      <c r="AD14" s="27">
        <f t="shared" si="27"/>
        <v>2</v>
      </c>
      <c r="AE14" s="28">
        <f t="shared" si="16"/>
        <v>2</v>
      </c>
      <c r="AF14" s="14">
        <f t="shared" si="17"/>
        <v>2</v>
      </c>
    </row>
    <row r="15" spans="1:32" s="26" customFormat="1" x14ac:dyDescent="0.25">
      <c r="A15" s="21" t="s">
        <v>94</v>
      </c>
      <c r="B15" t="s">
        <v>260</v>
      </c>
      <c r="C15" s="18"/>
      <c r="D15" s="22"/>
      <c r="E15" s="23"/>
      <c r="F15" s="30"/>
      <c r="G15" s="31"/>
      <c r="H15" s="32"/>
      <c r="J15" s="27">
        <f t="shared" si="0"/>
        <v>0</v>
      </c>
      <c r="K15" s="28">
        <f t="shared" si="1"/>
        <v>0</v>
      </c>
      <c r="L15" s="14">
        <f t="shared" si="2"/>
        <v>0</v>
      </c>
      <c r="N15" s="27">
        <f t="shared" si="23"/>
        <v>0</v>
      </c>
      <c r="O15" s="28">
        <f t="shared" si="4"/>
        <v>0</v>
      </c>
      <c r="P15" s="14">
        <f t="shared" si="5"/>
        <v>0</v>
      </c>
      <c r="R15" s="27">
        <f t="shared" si="24"/>
        <v>0</v>
      </c>
      <c r="S15" s="28">
        <f t="shared" si="7"/>
        <v>0</v>
      </c>
      <c r="T15" s="14">
        <f t="shared" si="8"/>
        <v>0</v>
      </c>
      <c r="U15" s="26">
        <v>1.5</v>
      </c>
      <c r="V15" s="27">
        <f t="shared" si="25"/>
        <v>1.5</v>
      </c>
      <c r="W15" s="28">
        <f t="shared" si="10"/>
        <v>1.5</v>
      </c>
      <c r="X15" s="14">
        <f t="shared" si="11"/>
        <v>1.5</v>
      </c>
      <c r="Y15" s="26">
        <v>10</v>
      </c>
      <c r="Z15" s="27">
        <f t="shared" si="26"/>
        <v>10</v>
      </c>
      <c r="AA15" s="28">
        <f t="shared" si="13"/>
        <v>10</v>
      </c>
      <c r="AB15" s="14">
        <f t="shared" si="14"/>
        <v>10</v>
      </c>
      <c r="AC15" s="26">
        <v>5</v>
      </c>
      <c r="AD15" s="27">
        <f t="shared" si="27"/>
        <v>5</v>
      </c>
      <c r="AE15" s="28">
        <f t="shared" si="16"/>
        <v>5</v>
      </c>
      <c r="AF15" s="14">
        <f t="shared" si="17"/>
        <v>5</v>
      </c>
    </row>
    <row r="16" spans="1:32" s="26" customFormat="1" x14ac:dyDescent="0.25">
      <c r="A16" s="21" t="s">
        <v>96</v>
      </c>
      <c r="B16" t="s">
        <v>261</v>
      </c>
      <c r="C16" s="18"/>
      <c r="D16" s="22"/>
      <c r="E16" s="23"/>
      <c r="F16" s="30"/>
      <c r="G16" s="31"/>
      <c r="H16" s="32"/>
      <c r="J16" s="27">
        <f t="shared" si="0"/>
        <v>0</v>
      </c>
      <c r="K16" s="28">
        <f t="shared" si="1"/>
        <v>0</v>
      </c>
      <c r="L16" s="14">
        <f t="shared" si="2"/>
        <v>0</v>
      </c>
      <c r="N16" s="27">
        <f t="shared" si="23"/>
        <v>0</v>
      </c>
      <c r="O16" s="28">
        <f t="shared" si="4"/>
        <v>0</v>
      </c>
      <c r="P16" s="14">
        <f t="shared" si="5"/>
        <v>0</v>
      </c>
      <c r="R16" s="27">
        <f t="shared" si="24"/>
        <v>0</v>
      </c>
      <c r="S16" s="28">
        <f t="shared" si="7"/>
        <v>0</v>
      </c>
      <c r="T16" s="14">
        <f t="shared" si="8"/>
        <v>0</v>
      </c>
      <c r="U16" s="26">
        <v>3</v>
      </c>
      <c r="V16" s="27">
        <f t="shared" si="25"/>
        <v>3</v>
      </c>
      <c r="W16" s="28">
        <f t="shared" si="10"/>
        <v>3</v>
      </c>
      <c r="X16" s="14">
        <f t="shared" si="11"/>
        <v>3</v>
      </c>
      <c r="Y16" s="26">
        <v>30</v>
      </c>
      <c r="Z16" s="27">
        <f t="shared" si="26"/>
        <v>30</v>
      </c>
      <c r="AA16" s="28">
        <f t="shared" si="13"/>
        <v>30</v>
      </c>
      <c r="AB16" s="14">
        <f t="shared" si="14"/>
        <v>30</v>
      </c>
      <c r="AC16" s="26">
        <v>5</v>
      </c>
      <c r="AD16" s="27">
        <f t="shared" si="27"/>
        <v>5</v>
      </c>
      <c r="AE16" s="28">
        <f t="shared" si="16"/>
        <v>5</v>
      </c>
      <c r="AF16" s="14">
        <f t="shared" si="17"/>
        <v>5</v>
      </c>
    </row>
    <row r="17" spans="1:32" s="26" customFormat="1" x14ac:dyDescent="0.25">
      <c r="A17" s="21" t="s">
        <v>97</v>
      </c>
      <c r="B17" t="s">
        <v>262</v>
      </c>
      <c r="C17" s="18"/>
      <c r="D17" s="22"/>
      <c r="E17" s="23"/>
      <c r="F17" s="30"/>
      <c r="G17" s="31"/>
      <c r="H17" s="32"/>
      <c r="J17" s="27">
        <f t="shared" si="0"/>
        <v>0</v>
      </c>
      <c r="K17" s="28">
        <f t="shared" si="1"/>
        <v>0</v>
      </c>
      <c r="L17" s="14">
        <f t="shared" si="2"/>
        <v>0</v>
      </c>
      <c r="N17" s="27">
        <f t="shared" si="23"/>
        <v>0</v>
      </c>
      <c r="O17" s="28">
        <f t="shared" si="4"/>
        <v>0</v>
      </c>
      <c r="P17" s="14">
        <f t="shared" si="5"/>
        <v>0</v>
      </c>
      <c r="R17" s="27">
        <f t="shared" si="24"/>
        <v>0</v>
      </c>
      <c r="S17" s="28">
        <f t="shared" si="7"/>
        <v>0</v>
      </c>
      <c r="T17" s="14">
        <f t="shared" si="8"/>
        <v>0</v>
      </c>
      <c r="U17" s="26">
        <v>1000</v>
      </c>
      <c r="V17" s="27">
        <f t="shared" si="25"/>
        <v>1000</v>
      </c>
      <c r="W17" s="28">
        <f t="shared" si="10"/>
        <v>1000</v>
      </c>
      <c r="X17" s="14">
        <f t="shared" si="11"/>
        <v>1000</v>
      </c>
      <c r="Y17" s="26">
        <v>1000</v>
      </c>
      <c r="Z17" s="27">
        <f t="shared" si="26"/>
        <v>1000</v>
      </c>
      <c r="AA17" s="28">
        <f t="shared" si="13"/>
        <v>1000</v>
      </c>
      <c r="AB17" s="14">
        <f t="shared" si="14"/>
        <v>1000</v>
      </c>
      <c r="AC17" s="26">
        <v>25</v>
      </c>
      <c r="AD17" s="27">
        <f t="shared" si="27"/>
        <v>25</v>
      </c>
      <c r="AE17" s="28">
        <f t="shared" si="16"/>
        <v>25</v>
      </c>
      <c r="AF17" s="14">
        <f t="shared" si="17"/>
        <v>25</v>
      </c>
    </row>
    <row r="18" spans="1:32" s="26" customFormat="1" x14ac:dyDescent="0.25">
      <c r="A18" s="21" t="s">
        <v>68</v>
      </c>
      <c r="B18" t="s">
        <v>263</v>
      </c>
      <c r="C18" s="18"/>
      <c r="D18" s="22"/>
      <c r="E18" s="23"/>
      <c r="F18" s="30"/>
      <c r="G18" s="31"/>
      <c r="H18" s="32"/>
      <c r="J18" s="27">
        <f t="shared" si="0"/>
        <v>0</v>
      </c>
      <c r="K18" s="28">
        <f t="shared" si="1"/>
        <v>0</v>
      </c>
      <c r="L18" s="14">
        <f t="shared" si="2"/>
        <v>0</v>
      </c>
      <c r="N18" s="27">
        <f t="shared" si="23"/>
        <v>0</v>
      </c>
      <c r="O18" s="28">
        <f t="shared" si="4"/>
        <v>0</v>
      </c>
      <c r="P18" s="14">
        <f t="shared" si="5"/>
        <v>0</v>
      </c>
      <c r="R18" s="27">
        <f t="shared" si="24"/>
        <v>0</v>
      </c>
      <c r="S18" s="28">
        <f t="shared" si="7"/>
        <v>0</v>
      </c>
      <c r="T18" s="14">
        <f t="shared" si="8"/>
        <v>0</v>
      </c>
      <c r="U18" s="26">
        <v>3.5</v>
      </c>
      <c r="V18" s="27">
        <f t="shared" si="25"/>
        <v>3.5</v>
      </c>
      <c r="W18" s="28">
        <f t="shared" si="10"/>
        <v>3.5</v>
      </c>
      <c r="X18" s="14">
        <f t="shared" si="11"/>
        <v>3.5</v>
      </c>
      <c r="Y18" s="26">
        <v>13</v>
      </c>
      <c r="Z18" s="27">
        <f t="shared" si="26"/>
        <v>13</v>
      </c>
      <c r="AA18" s="28">
        <f t="shared" si="13"/>
        <v>13</v>
      </c>
      <c r="AB18" s="14">
        <f t="shared" si="14"/>
        <v>13</v>
      </c>
      <c r="AD18" s="27">
        <f t="shared" si="27"/>
        <v>0</v>
      </c>
      <c r="AE18" s="28">
        <f t="shared" si="16"/>
        <v>0</v>
      </c>
      <c r="AF18" s="14">
        <f t="shared" si="17"/>
        <v>0</v>
      </c>
    </row>
    <row r="19" spans="1:32" s="26" customFormat="1" x14ac:dyDescent="0.25">
      <c r="A19" s="21" t="s">
        <v>69</v>
      </c>
      <c r="B19" t="s">
        <v>264</v>
      </c>
      <c r="C19" s="18"/>
      <c r="D19" s="22"/>
      <c r="E19" s="23"/>
      <c r="F19" s="30"/>
      <c r="G19" s="31"/>
      <c r="H19" s="32"/>
      <c r="J19" s="27">
        <f t="shared" si="0"/>
        <v>0</v>
      </c>
      <c r="K19" s="28">
        <f t="shared" si="1"/>
        <v>0</v>
      </c>
      <c r="L19" s="14">
        <f t="shared" si="2"/>
        <v>0</v>
      </c>
      <c r="N19" s="27">
        <f t="shared" si="23"/>
        <v>0</v>
      </c>
      <c r="O19" s="28">
        <f t="shared" si="4"/>
        <v>0</v>
      </c>
      <c r="P19" s="14">
        <f t="shared" si="5"/>
        <v>0</v>
      </c>
      <c r="R19" s="27">
        <f t="shared" si="24"/>
        <v>0</v>
      </c>
      <c r="S19" s="28">
        <f t="shared" si="7"/>
        <v>0</v>
      </c>
      <c r="T19" s="14">
        <f t="shared" si="8"/>
        <v>0</v>
      </c>
      <c r="U19" s="26">
        <v>25</v>
      </c>
      <c r="V19" s="27">
        <f t="shared" si="25"/>
        <v>25</v>
      </c>
      <c r="W19" s="28">
        <f t="shared" si="10"/>
        <v>25</v>
      </c>
      <c r="X19" s="14">
        <f t="shared" si="11"/>
        <v>25</v>
      </c>
      <c r="Y19" s="26">
        <v>55</v>
      </c>
      <c r="Z19" s="27">
        <f t="shared" si="26"/>
        <v>55</v>
      </c>
      <c r="AA19" s="28">
        <f t="shared" si="13"/>
        <v>55</v>
      </c>
      <c r="AB19" s="14">
        <f t="shared" si="14"/>
        <v>55</v>
      </c>
      <c r="AD19" s="27">
        <f t="shared" si="27"/>
        <v>0</v>
      </c>
      <c r="AE19" s="28">
        <f t="shared" si="16"/>
        <v>0</v>
      </c>
      <c r="AF19" s="14">
        <f t="shared" si="17"/>
        <v>0</v>
      </c>
    </row>
    <row r="20" spans="1:32" s="26" customFormat="1" x14ac:dyDescent="0.25">
      <c r="A20" s="21" t="s">
        <v>70</v>
      </c>
      <c r="B20" t="s">
        <v>265</v>
      </c>
      <c r="C20" s="18" t="s">
        <v>1</v>
      </c>
      <c r="D20" s="22"/>
      <c r="E20" s="23"/>
      <c r="F20" s="30">
        <v>0.25</v>
      </c>
      <c r="G20" s="31"/>
      <c r="H20" s="32"/>
      <c r="J20" s="27">
        <f>I20*$F20</f>
        <v>0</v>
      </c>
      <c r="K20" s="28">
        <f t="shared" si="1"/>
        <v>0</v>
      </c>
      <c r="L20" s="14">
        <f t="shared" si="2"/>
        <v>0</v>
      </c>
      <c r="N20" s="27">
        <f>M20*$F20</f>
        <v>0</v>
      </c>
      <c r="O20" s="28">
        <f t="shared" si="4"/>
        <v>0</v>
      </c>
      <c r="P20" s="14">
        <f t="shared" si="5"/>
        <v>0</v>
      </c>
      <c r="R20" s="27">
        <f>Q20*$F20</f>
        <v>0</v>
      </c>
      <c r="S20" s="28">
        <f t="shared" si="7"/>
        <v>0</v>
      </c>
      <c r="T20" s="14">
        <f t="shared" si="8"/>
        <v>0</v>
      </c>
      <c r="U20" s="26">
        <v>100</v>
      </c>
      <c r="V20" s="27">
        <f>U20*$F20</f>
        <v>25</v>
      </c>
      <c r="W20" s="28">
        <f t="shared" si="10"/>
        <v>25</v>
      </c>
      <c r="X20" s="14">
        <f t="shared" si="11"/>
        <v>25</v>
      </c>
      <c r="Y20" s="26">
        <v>5</v>
      </c>
      <c r="Z20" s="27">
        <f>Y20*$F20</f>
        <v>1.25</v>
      </c>
      <c r="AA20" s="28">
        <f t="shared" si="13"/>
        <v>1.25</v>
      </c>
      <c r="AB20" s="14">
        <f t="shared" si="14"/>
        <v>1.25</v>
      </c>
      <c r="AD20" s="27">
        <f>AC20*$F20</f>
        <v>0</v>
      </c>
      <c r="AE20" s="28">
        <f t="shared" si="16"/>
        <v>0</v>
      </c>
      <c r="AF20" s="14">
        <f t="shared" si="17"/>
        <v>0</v>
      </c>
    </row>
    <row r="21" spans="1:32" s="26" customFormat="1" x14ac:dyDescent="0.25">
      <c r="A21" s="21" t="s">
        <v>73</v>
      </c>
      <c r="B21" t="s">
        <v>266</v>
      </c>
      <c r="C21" s="18"/>
      <c r="D21" s="22"/>
      <c r="E21" s="23"/>
      <c r="F21" s="30"/>
      <c r="G21" s="31"/>
      <c r="H21" s="32"/>
      <c r="J21" s="27">
        <f t="shared" si="0"/>
        <v>0</v>
      </c>
      <c r="K21" s="28">
        <f t="shared" si="1"/>
        <v>0</v>
      </c>
      <c r="L21" s="14">
        <f t="shared" si="2"/>
        <v>0</v>
      </c>
      <c r="N21" s="27">
        <f t="shared" ref="N21:N84" si="28">M21</f>
        <v>0</v>
      </c>
      <c r="O21" s="28">
        <f t="shared" si="4"/>
        <v>0</v>
      </c>
      <c r="P21" s="14">
        <f t="shared" si="5"/>
        <v>0</v>
      </c>
      <c r="R21" s="27">
        <f t="shared" ref="R21:R84" si="29">Q21</f>
        <v>0</v>
      </c>
      <c r="S21" s="28">
        <f t="shared" si="7"/>
        <v>0</v>
      </c>
      <c r="T21" s="14">
        <f t="shared" si="8"/>
        <v>0</v>
      </c>
      <c r="V21" s="27">
        <f t="shared" ref="V21:V84" si="30">U21</f>
        <v>0</v>
      </c>
      <c r="W21" s="28">
        <f t="shared" si="10"/>
        <v>0</v>
      </c>
      <c r="X21" s="14">
        <f t="shared" si="11"/>
        <v>0</v>
      </c>
      <c r="Y21" s="26">
        <v>33.35</v>
      </c>
      <c r="Z21" s="27">
        <f t="shared" ref="Z21:Z84" si="31">Y21</f>
        <v>33.35</v>
      </c>
      <c r="AA21" s="28">
        <f t="shared" si="13"/>
        <v>33.35</v>
      </c>
      <c r="AB21" s="14">
        <f t="shared" si="14"/>
        <v>33.35</v>
      </c>
      <c r="AD21" s="27">
        <f t="shared" ref="AD21:AD84" si="32">AC21</f>
        <v>0</v>
      </c>
      <c r="AE21" s="28">
        <f t="shared" si="16"/>
        <v>0</v>
      </c>
      <c r="AF21" s="14">
        <f t="shared" si="17"/>
        <v>0</v>
      </c>
    </row>
    <row r="22" spans="1:32" s="26" customFormat="1" x14ac:dyDescent="0.25">
      <c r="A22" s="21" t="s">
        <v>71</v>
      </c>
      <c r="B22" t="s">
        <v>267</v>
      </c>
      <c r="C22" s="18"/>
      <c r="D22" s="19"/>
      <c r="E22" s="23"/>
      <c r="F22" s="30"/>
      <c r="G22" s="31"/>
      <c r="H22" s="32"/>
      <c r="J22" s="27">
        <f t="shared" si="0"/>
        <v>0</v>
      </c>
      <c r="K22" s="28">
        <f t="shared" si="1"/>
        <v>0</v>
      </c>
      <c r="L22" s="14">
        <f t="shared" si="2"/>
        <v>0</v>
      </c>
      <c r="N22" s="27">
        <f t="shared" si="28"/>
        <v>0</v>
      </c>
      <c r="O22" s="28">
        <f t="shared" si="4"/>
        <v>0</v>
      </c>
      <c r="P22" s="14">
        <f t="shared" si="5"/>
        <v>0</v>
      </c>
      <c r="R22" s="27">
        <f t="shared" si="29"/>
        <v>0</v>
      </c>
      <c r="S22" s="28">
        <f t="shared" si="7"/>
        <v>0</v>
      </c>
      <c r="T22" s="14">
        <f t="shared" si="8"/>
        <v>0</v>
      </c>
      <c r="V22" s="27">
        <f t="shared" si="30"/>
        <v>0</v>
      </c>
      <c r="W22" s="28">
        <f t="shared" si="10"/>
        <v>0</v>
      </c>
      <c r="X22" s="14">
        <f t="shared" si="11"/>
        <v>0</v>
      </c>
      <c r="Y22" s="26">
        <v>9</v>
      </c>
      <c r="Z22" s="27">
        <f t="shared" si="31"/>
        <v>9</v>
      </c>
      <c r="AA22" s="28">
        <f t="shared" si="13"/>
        <v>9</v>
      </c>
      <c r="AB22" s="14">
        <f t="shared" si="14"/>
        <v>9</v>
      </c>
      <c r="AD22" s="27">
        <f t="shared" si="32"/>
        <v>0</v>
      </c>
      <c r="AE22" s="28">
        <f t="shared" si="16"/>
        <v>0</v>
      </c>
      <c r="AF22" s="14">
        <f t="shared" si="17"/>
        <v>0</v>
      </c>
    </row>
    <row r="23" spans="1:32" s="26" customFormat="1" x14ac:dyDescent="0.25">
      <c r="A23" s="21" t="s">
        <v>72</v>
      </c>
      <c r="B23" t="s">
        <v>268</v>
      </c>
      <c r="C23" s="18"/>
      <c r="D23" s="19"/>
      <c r="E23" s="23"/>
      <c r="F23" s="30"/>
      <c r="G23" s="31"/>
      <c r="H23" s="32"/>
      <c r="J23" s="27">
        <f t="shared" si="0"/>
        <v>0</v>
      </c>
      <c r="K23" s="28">
        <f t="shared" si="1"/>
        <v>0</v>
      </c>
      <c r="L23" s="14">
        <f t="shared" si="2"/>
        <v>0</v>
      </c>
      <c r="N23" s="27">
        <f t="shared" si="28"/>
        <v>0</v>
      </c>
      <c r="O23" s="28">
        <f t="shared" si="4"/>
        <v>0</v>
      </c>
      <c r="P23" s="14">
        <f t="shared" si="5"/>
        <v>0</v>
      </c>
      <c r="R23" s="27">
        <f t="shared" si="29"/>
        <v>0</v>
      </c>
      <c r="S23" s="28">
        <f t="shared" si="7"/>
        <v>0</v>
      </c>
      <c r="T23" s="14">
        <f t="shared" si="8"/>
        <v>0</v>
      </c>
      <c r="V23" s="27">
        <f t="shared" si="30"/>
        <v>0</v>
      </c>
      <c r="W23" s="28">
        <f t="shared" si="10"/>
        <v>0</v>
      </c>
      <c r="X23" s="14">
        <f t="shared" si="11"/>
        <v>0</v>
      </c>
      <c r="Y23" s="26">
        <v>50</v>
      </c>
      <c r="Z23" s="27">
        <f t="shared" si="31"/>
        <v>50</v>
      </c>
      <c r="AA23" s="28">
        <f t="shared" si="13"/>
        <v>50</v>
      </c>
      <c r="AB23" s="14">
        <f t="shared" si="14"/>
        <v>50</v>
      </c>
      <c r="AD23" s="27">
        <f t="shared" si="32"/>
        <v>0</v>
      </c>
      <c r="AE23" s="28">
        <f t="shared" si="16"/>
        <v>0</v>
      </c>
      <c r="AF23" s="14">
        <f t="shared" si="17"/>
        <v>0</v>
      </c>
    </row>
    <row r="24" spans="1:32" s="26" customFormat="1" x14ac:dyDescent="0.25">
      <c r="A24" s="21" t="s">
        <v>74</v>
      </c>
      <c r="B24" t="s">
        <v>269</v>
      </c>
      <c r="C24" s="18" t="s">
        <v>1</v>
      </c>
      <c r="D24" s="22"/>
      <c r="E24" s="23"/>
      <c r="F24" s="30">
        <v>0.25</v>
      </c>
      <c r="G24" s="31"/>
      <c r="H24" s="32"/>
      <c r="J24" s="27">
        <f>I24*$F24</f>
        <v>0</v>
      </c>
      <c r="K24" s="28">
        <f t="shared" si="1"/>
        <v>0</v>
      </c>
      <c r="L24" s="14">
        <f t="shared" si="2"/>
        <v>0</v>
      </c>
      <c r="N24" s="27">
        <f>M24*$F24</f>
        <v>0</v>
      </c>
      <c r="O24" s="28">
        <f t="shared" si="4"/>
        <v>0</v>
      </c>
      <c r="P24" s="14">
        <f t="shared" si="5"/>
        <v>0</v>
      </c>
      <c r="R24" s="27">
        <f>Q24*$F24</f>
        <v>0</v>
      </c>
      <c r="S24" s="28">
        <f t="shared" si="7"/>
        <v>0</v>
      </c>
      <c r="T24" s="14">
        <f t="shared" si="8"/>
        <v>0</v>
      </c>
      <c r="V24" s="27">
        <f>U24*$F24</f>
        <v>0</v>
      </c>
      <c r="W24" s="28">
        <f t="shared" si="10"/>
        <v>0</v>
      </c>
      <c r="X24" s="14">
        <f t="shared" si="11"/>
        <v>0</v>
      </c>
      <c r="Y24" s="26">
        <v>0.5071</v>
      </c>
      <c r="Z24" s="27">
        <f>Y24*$F24</f>
        <v>0.126775</v>
      </c>
      <c r="AA24" s="28">
        <f t="shared" si="13"/>
        <v>0.126775</v>
      </c>
      <c r="AB24" s="14">
        <f t="shared" si="14"/>
        <v>0.126775</v>
      </c>
      <c r="AD24" s="27">
        <f>AC24*$F24</f>
        <v>0</v>
      </c>
      <c r="AE24" s="28">
        <f t="shared" si="16"/>
        <v>0</v>
      </c>
      <c r="AF24" s="14">
        <f t="shared" si="17"/>
        <v>0</v>
      </c>
    </row>
    <row r="25" spans="1:32" s="26" customFormat="1" x14ac:dyDescent="0.25">
      <c r="A25" s="21" t="s">
        <v>75</v>
      </c>
      <c r="B25" t="s">
        <v>270</v>
      </c>
      <c r="C25" s="18" t="s">
        <v>1</v>
      </c>
      <c r="D25" s="22"/>
      <c r="E25" s="23"/>
      <c r="F25" s="30">
        <v>0.25</v>
      </c>
      <c r="G25" s="31"/>
      <c r="H25" s="32"/>
      <c r="J25" s="27">
        <f>I25*$F25</f>
        <v>0</v>
      </c>
      <c r="K25" s="28">
        <f t="shared" si="1"/>
        <v>0</v>
      </c>
      <c r="L25" s="14">
        <f t="shared" si="2"/>
        <v>0</v>
      </c>
      <c r="N25" s="27">
        <f>M25*$F25</f>
        <v>0</v>
      </c>
      <c r="O25" s="28">
        <f t="shared" si="4"/>
        <v>0</v>
      </c>
      <c r="P25" s="14">
        <f t="shared" si="5"/>
        <v>0</v>
      </c>
      <c r="R25" s="27">
        <f>Q25*$F25</f>
        <v>0</v>
      </c>
      <c r="S25" s="28">
        <f t="shared" si="7"/>
        <v>0</v>
      </c>
      <c r="T25" s="14">
        <f t="shared" si="8"/>
        <v>0</v>
      </c>
      <c r="V25" s="27">
        <f>U25*$F25</f>
        <v>0</v>
      </c>
      <c r="W25" s="28">
        <f t="shared" si="10"/>
        <v>0</v>
      </c>
      <c r="X25" s="14">
        <f t="shared" si="11"/>
        <v>0</v>
      </c>
      <c r="Y25" s="26">
        <v>5</v>
      </c>
      <c r="Z25" s="27">
        <f>Y25*$F25</f>
        <v>1.25</v>
      </c>
      <c r="AA25" s="28">
        <f t="shared" si="13"/>
        <v>1.25</v>
      </c>
      <c r="AB25" s="14">
        <f t="shared" si="14"/>
        <v>1.25</v>
      </c>
      <c r="AD25" s="27">
        <f>AC25*$F25</f>
        <v>0</v>
      </c>
      <c r="AE25" s="28">
        <f t="shared" si="16"/>
        <v>0</v>
      </c>
      <c r="AF25" s="14">
        <f t="shared" si="17"/>
        <v>0</v>
      </c>
    </row>
    <row r="26" spans="1:32" s="26" customFormat="1" x14ac:dyDescent="0.25">
      <c r="A26" s="21" t="s">
        <v>76</v>
      </c>
      <c r="B26" t="s">
        <v>271</v>
      </c>
      <c r="C26" s="18"/>
      <c r="D26" s="22"/>
      <c r="E26" s="23"/>
      <c r="F26" s="30"/>
      <c r="G26" s="31"/>
      <c r="H26" s="32"/>
      <c r="J26" s="27">
        <f t="shared" si="0"/>
        <v>0</v>
      </c>
      <c r="K26" s="28">
        <f t="shared" si="1"/>
        <v>0</v>
      </c>
      <c r="L26" s="14">
        <f t="shared" si="2"/>
        <v>0</v>
      </c>
      <c r="N26" s="27">
        <f t="shared" ref="N26:N89" si="33">M26</f>
        <v>0</v>
      </c>
      <c r="O26" s="28">
        <f t="shared" si="4"/>
        <v>0</v>
      </c>
      <c r="P26" s="14">
        <f t="shared" si="5"/>
        <v>0</v>
      </c>
      <c r="R26" s="27">
        <f t="shared" ref="R26:R89" si="34">Q26</f>
        <v>0</v>
      </c>
      <c r="S26" s="28">
        <f t="shared" si="7"/>
        <v>0</v>
      </c>
      <c r="T26" s="14">
        <f t="shared" si="8"/>
        <v>0</v>
      </c>
      <c r="U26" s="26">
        <v>3.5</v>
      </c>
      <c r="V26" s="27">
        <f t="shared" ref="V26:V89" si="35">U26</f>
        <v>3.5</v>
      </c>
      <c r="W26" s="28">
        <f t="shared" si="10"/>
        <v>3.5</v>
      </c>
      <c r="X26" s="14">
        <f t="shared" si="11"/>
        <v>3.5</v>
      </c>
      <c r="Y26" s="26">
        <v>11</v>
      </c>
      <c r="Z26" s="27">
        <f t="shared" ref="Z26:Z89" si="36">Y26</f>
        <v>11</v>
      </c>
      <c r="AA26" s="28">
        <f t="shared" si="13"/>
        <v>11</v>
      </c>
      <c r="AB26" s="14">
        <f t="shared" si="14"/>
        <v>11</v>
      </c>
      <c r="AC26" s="26">
        <v>12</v>
      </c>
      <c r="AD26" s="27">
        <f t="shared" ref="AD26:AD89" si="37">AC26</f>
        <v>12</v>
      </c>
      <c r="AE26" s="28">
        <f t="shared" si="16"/>
        <v>12</v>
      </c>
      <c r="AF26" s="14">
        <f t="shared" si="17"/>
        <v>12</v>
      </c>
    </row>
    <row r="27" spans="1:32" s="26" customFormat="1" x14ac:dyDescent="0.25">
      <c r="A27" s="21" t="s">
        <v>77</v>
      </c>
      <c r="B27" t="s">
        <v>272</v>
      </c>
      <c r="C27" s="18"/>
      <c r="D27" s="22"/>
      <c r="E27" s="23"/>
      <c r="F27" s="30"/>
      <c r="G27" s="31"/>
      <c r="H27" s="32"/>
      <c r="J27" s="27">
        <f t="shared" si="0"/>
        <v>0</v>
      </c>
      <c r="K27" s="28">
        <f t="shared" si="1"/>
        <v>0</v>
      </c>
      <c r="L27" s="14">
        <f t="shared" si="2"/>
        <v>0</v>
      </c>
      <c r="N27" s="27">
        <f t="shared" si="33"/>
        <v>0</v>
      </c>
      <c r="O27" s="28">
        <f t="shared" si="4"/>
        <v>0</v>
      </c>
      <c r="P27" s="14">
        <f t="shared" si="5"/>
        <v>0</v>
      </c>
      <c r="R27" s="27">
        <f t="shared" si="34"/>
        <v>0</v>
      </c>
      <c r="S27" s="28">
        <f t="shared" si="7"/>
        <v>0</v>
      </c>
      <c r="T27" s="14">
        <f t="shared" si="8"/>
        <v>0</v>
      </c>
      <c r="U27" s="26">
        <v>20</v>
      </c>
      <c r="V27" s="27">
        <f t="shared" si="35"/>
        <v>20</v>
      </c>
      <c r="W27" s="28">
        <f t="shared" si="10"/>
        <v>20</v>
      </c>
      <c r="X27" s="14">
        <f t="shared" si="11"/>
        <v>20</v>
      </c>
      <c r="Y27" s="26">
        <v>50</v>
      </c>
      <c r="Z27" s="27">
        <f t="shared" si="36"/>
        <v>50</v>
      </c>
      <c r="AA27" s="28">
        <f t="shared" si="13"/>
        <v>50</v>
      </c>
      <c r="AB27" s="14">
        <f t="shared" si="14"/>
        <v>50</v>
      </c>
      <c r="AC27" s="26">
        <v>70</v>
      </c>
      <c r="AD27" s="27">
        <f t="shared" si="37"/>
        <v>70</v>
      </c>
      <c r="AE27" s="28">
        <f t="shared" si="16"/>
        <v>70</v>
      </c>
      <c r="AF27" s="14">
        <f t="shared" si="17"/>
        <v>70</v>
      </c>
    </row>
    <row r="28" spans="1:32" s="26" customFormat="1" x14ac:dyDescent="0.25">
      <c r="A28" s="21" t="s">
        <v>78</v>
      </c>
      <c r="B28" t="s">
        <v>273</v>
      </c>
      <c r="C28" s="18" t="s">
        <v>1</v>
      </c>
      <c r="D28" s="22"/>
      <c r="E28" s="23"/>
      <c r="F28" s="30">
        <v>0.25</v>
      </c>
      <c r="G28" s="31"/>
      <c r="H28" s="32"/>
      <c r="J28" s="27">
        <f>I28*$F28</f>
        <v>0</v>
      </c>
      <c r="K28" s="28">
        <f t="shared" si="1"/>
        <v>0</v>
      </c>
      <c r="L28" s="14">
        <f t="shared" si="2"/>
        <v>0</v>
      </c>
      <c r="N28" s="27">
        <f>M28*$F28</f>
        <v>0</v>
      </c>
      <c r="O28" s="28">
        <f t="shared" si="4"/>
        <v>0</v>
      </c>
      <c r="P28" s="14">
        <f t="shared" si="5"/>
        <v>0</v>
      </c>
      <c r="R28" s="27">
        <f>Q28*$F28</f>
        <v>0</v>
      </c>
      <c r="S28" s="28">
        <f t="shared" si="7"/>
        <v>0</v>
      </c>
      <c r="T28" s="14">
        <f t="shared" si="8"/>
        <v>0</v>
      </c>
      <c r="U28" s="26">
        <v>150</v>
      </c>
      <c r="V28" s="27">
        <f>U28*$F28</f>
        <v>37.5</v>
      </c>
      <c r="W28" s="28">
        <f t="shared" si="10"/>
        <v>37.5</v>
      </c>
      <c r="X28" s="14">
        <f t="shared" si="11"/>
        <v>37.5</v>
      </c>
      <c r="Y28" s="26">
        <v>10</v>
      </c>
      <c r="Z28" s="27">
        <f>Y28*$F28</f>
        <v>2.5</v>
      </c>
      <c r="AA28" s="28">
        <f t="shared" si="13"/>
        <v>2.5</v>
      </c>
      <c r="AB28" s="14">
        <f t="shared" si="14"/>
        <v>2.5</v>
      </c>
      <c r="AC28" s="26">
        <v>3</v>
      </c>
      <c r="AD28" s="27">
        <f>AC28*$F28</f>
        <v>0.75</v>
      </c>
      <c r="AE28" s="28">
        <f t="shared" si="16"/>
        <v>0.75</v>
      </c>
      <c r="AF28" s="14">
        <f t="shared" si="17"/>
        <v>0.75</v>
      </c>
    </row>
    <row r="29" spans="1:32" s="26" customFormat="1" x14ac:dyDescent="0.25">
      <c r="A29" s="21" t="s">
        <v>79</v>
      </c>
      <c r="B29" t="s">
        <v>274</v>
      </c>
      <c r="C29" s="18"/>
      <c r="D29" s="22"/>
      <c r="E29" s="23"/>
      <c r="F29" s="30"/>
      <c r="G29" s="31"/>
      <c r="H29" s="32"/>
      <c r="I29" s="26">
        <v>9</v>
      </c>
      <c r="J29" s="27">
        <f t="shared" si="0"/>
        <v>9</v>
      </c>
      <c r="K29" s="28">
        <f t="shared" si="1"/>
        <v>9</v>
      </c>
      <c r="L29" s="14">
        <f t="shared" si="2"/>
        <v>9</v>
      </c>
      <c r="N29" s="27">
        <f t="shared" ref="N29:N92" si="38">M29</f>
        <v>0</v>
      </c>
      <c r="O29" s="28">
        <f t="shared" si="4"/>
        <v>0</v>
      </c>
      <c r="P29" s="14">
        <f t="shared" si="5"/>
        <v>0</v>
      </c>
      <c r="R29" s="27">
        <f t="shared" ref="R29:R92" si="39">Q29</f>
        <v>0</v>
      </c>
      <c r="S29" s="28">
        <f t="shared" si="7"/>
        <v>0</v>
      </c>
      <c r="T29" s="14">
        <f t="shared" si="8"/>
        <v>0</v>
      </c>
      <c r="U29" s="26">
        <v>3.5</v>
      </c>
      <c r="V29" s="27">
        <f t="shared" ref="V29:V92" si="40">U29</f>
        <v>3.5</v>
      </c>
      <c r="W29" s="28">
        <f t="shared" si="10"/>
        <v>3.5</v>
      </c>
      <c r="X29" s="14">
        <f t="shared" si="11"/>
        <v>3.5</v>
      </c>
      <c r="Y29" s="26">
        <v>11</v>
      </c>
      <c r="Z29" s="27">
        <f t="shared" ref="Z29:Z92" si="41">Y29</f>
        <v>11</v>
      </c>
      <c r="AA29" s="28">
        <f t="shared" si="13"/>
        <v>11</v>
      </c>
      <c r="AB29" s="14">
        <f t="shared" si="14"/>
        <v>11</v>
      </c>
      <c r="AC29" s="26">
        <v>10</v>
      </c>
      <c r="AD29" s="27">
        <f t="shared" ref="AD29:AD92" si="42">AC29</f>
        <v>10</v>
      </c>
      <c r="AE29" s="28">
        <f t="shared" si="16"/>
        <v>10</v>
      </c>
      <c r="AF29" s="14">
        <f t="shared" si="17"/>
        <v>10</v>
      </c>
    </row>
    <row r="30" spans="1:32" s="26" customFormat="1" x14ac:dyDescent="0.25">
      <c r="A30" s="21" t="s">
        <v>80</v>
      </c>
      <c r="B30" t="s">
        <v>275</v>
      </c>
      <c r="C30" s="18"/>
      <c r="D30" s="22"/>
      <c r="E30" s="23"/>
      <c r="F30" s="30"/>
      <c r="G30" s="31"/>
      <c r="H30" s="32"/>
      <c r="I30" s="26">
        <v>60</v>
      </c>
      <c r="J30" s="27">
        <f t="shared" si="0"/>
        <v>60</v>
      </c>
      <c r="K30" s="28">
        <f t="shared" si="1"/>
        <v>60</v>
      </c>
      <c r="L30" s="14">
        <f t="shared" si="2"/>
        <v>60</v>
      </c>
      <c r="N30" s="27">
        <f t="shared" si="38"/>
        <v>0</v>
      </c>
      <c r="O30" s="28">
        <f t="shared" si="4"/>
        <v>0</v>
      </c>
      <c r="P30" s="14">
        <f t="shared" si="5"/>
        <v>0</v>
      </c>
      <c r="R30" s="27">
        <f t="shared" si="39"/>
        <v>0</v>
      </c>
      <c r="S30" s="28">
        <f t="shared" si="7"/>
        <v>0</v>
      </c>
      <c r="T30" s="14">
        <f t="shared" si="8"/>
        <v>0</v>
      </c>
      <c r="U30" s="26">
        <v>15</v>
      </c>
      <c r="V30" s="27">
        <f t="shared" si="40"/>
        <v>15</v>
      </c>
      <c r="W30" s="28">
        <f t="shared" si="10"/>
        <v>15</v>
      </c>
      <c r="X30" s="14">
        <f t="shared" si="11"/>
        <v>15</v>
      </c>
      <c r="Y30" s="26">
        <v>40</v>
      </c>
      <c r="Z30" s="27">
        <f t="shared" si="41"/>
        <v>40</v>
      </c>
      <c r="AA30" s="28">
        <f t="shared" si="13"/>
        <v>40</v>
      </c>
      <c r="AB30" s="14">
        <f t="shared" si="14"/>
        <v>40</v>
      </c>
      <c r="AC30" s="26">
        <v>60</v>
      </c>
      <c r="AD30" s="27">
        <f t="shared" si="42"/>
        <v>60</v>
      </c>
      <c r="AE30" s="28">
        <f t="shared" si="16"/>
        <v>60</v>
      </c>
      <c r="AF30" s="14">
        <f t="shared" si="17"/>
        <v>60</v>
      </c>
    </row>
    <row r="31" spans="1:32" s="26" customFormat="1" x14ac:dyDescent="0.25">
      <c r="A31" s="21" t="s">
        <v>81</v>
      </c>
      <c r="B31" t="s">
        <v>276</v>
      </c>
      <c r="C31" s="18" t="s">
        <v>1</v>
      </c>
      <c r="D31" s="22"/>
      <c r="E31" s="23"/>
      <c r="F31" s="30">
        <v>0.25</v>
      </c>
      <c r="G31" s="31"/>
      <c r="H31" s="32"/>
      <c r="I31" s="26">
        <v>3</v>
      </c>
      <c r="J31" s="27">
        <f>I31*$F31</f>
        <v>0.75</v>
      </c>
      <c r="K31" s="28">
        <f t="shared" si="1"/>
        <v>0.75</v>
      </c>
      <c r="L31" s="14">
        <f t="shared" si="2"/>
        <v>0.75</v>
      </c>
      <c r="N31" s="27">
        <f>M31*$F31</f>
        <v>0</v>
      </c>
      <c r="O31" s="28">
        <f t="shared" si="4"/>
        <v>0</v>
      </c>
      <c r="P31" s="14">
        <f t="shared" si="5"/>
        <v>0</v>
      </c>
      <c r="R31" s="27">
        <f>Q31*$F31</f>
        <v>0</v>
      </c>
      <c r="S31" s="28">
        <f t="shared" si="7"/>
        <v>0</v>
      </c>
      <c r="T31" s="14">
        <f t="shared" si="8"/>
        <v>0</v>
      </c>
      <c r="U31" s="26">
        <v>150</v>
      </c>
      <c r="V31" s="27">
        <f>U31*$F31</f>
        <v>37.5</v>
      </c>
      <c r="W31" s="28">
        <f t="shared" si="10"/>
        <v>37.5</v>
      </c>
      <c r="X31" s="14">
        <f t="shared" si="11"/>
        <v>37.5</v>
      </c>
      <c r="Y31" s="26">
        <v>5</v>
      </c>
      <c r="Z31" s="27">
        <f>Y31*$F31</f>
        <v>1.25</v>
      </c>
      <c r="AA31" s="28">
        <f t="shared" si="13"/>
        <v>1.25</v>
      </c>
      <c r="AB31" s="14">
        <f t="shared" si="14"/>
        <v>1.25</v>
      </c>
      <c r="AC31" s="26">
        <v>3</v>
      </c>
      <c r="AD31" s="27">
        <f>AC31*$F31</f>
        <v>0.75</v>
      </c>
      <c r="AE31" s="28">
        <f t="shared" si="16"/>
        <v>0.75</v>
      </c>
      <c r="AF31" s="14">
        <f t="shared" si="17"/>
        <v>0.75</v>
      </c>
    </row>
    <row r="32" spans="1:32" s="26" customFormat="1" x14ac:dyDescent="0.25">
      <c r="A32" s="21" t="s">
        <v>66</v>
      </c>
      <c r="B32" t="s">
        <v>277</v>
      </c>
      <c r="C32" s="18"/>
      <c r="D32" s="22"/>
      <c r="E32" s="23"/>
      <c r="F32" s="30"/>
      <c r="G32" s="31"/>
      <c r="H32" s="32"/>
      <c r="J32" s="27">
        <f t="shared" si="0"/>
        <v>0</v>
      </c>
      <c r="K32" s="28">
        <f t="shared" si="1"/>
        <v>0</v>
      </c>
      <c r="L32" s="14">
        <f t="shared" si="2"/>
        <v>0</v>
      </c>
      <c r="N32" s="27">
        <f t="shared" ref="N32:N93" si="43">M32</f>
        <v>0</v>
      </c>
      <c r="O32" s="28">
        <f t="shared" si="4"/>
        <v>0</v>
      </c>
      <c r="P32" s="14">
        <f t="shared" si="5"/>
        <v>0</v>
      </c>
      <c r="R32" s="27">
        <f t="shared" ref="R32:R93" si="44">Q32</f>
        <v>0</v>
      </c>
      <c r="S32" s="28">
        <f t="shared" si="7"/>
        <v>0</v>
      </c>
      <c r="T32" s="14">
        <f t="shared" si="8"/>
        <v>0</v>
      </c>
      <c r="U32" s="26">
        <v>4</v>
      </c>
      <c r="V32" s="27">
        <f t="shared" ref="V32:V93" si="45">U32</f>
        <v>4</v>
      </c>
      <c r="W32" s="28">
        <f t="shared" si="10"/>
        <v>4</v>
      </c>
      <c r="X32" s="14">
        <f t="shared" si="11"/>
        <v>4</v>
      </c>
      <c r="Y32" s="26">
        <v>15</v>
      </c>
      <c r="Z32" s="27">
        <f t="shared" ref="Z32:Z93" si="46">Y32</f>
        <v>15</v>
      </c>
      <c r="AA32" s="28">
        <f t="shared" si="13"/>
        <v>15</v>
      </c>
      <c r="AB32" s="14">
        <f t="shared" si="14"/>
        <v>15</v>
      </c>
      <c r="AD32" s="27">
        <f t="shared" ref="AD32:AD93" si="47">AC32</f>
        <v>0</v>
      </c>
      <c r="AE32" s="28">
        <f t="shared" si="16"/>
        <v>0</v>
      </c>
      <c r="AF32" s="14">
        <f t="shared" si="17"/>
        <v>0</v>
      </c>
    </row>
    <row r="33" spans="1:32" s="26" customFormat="1" x14ac:dyDescent="0.25">
      <c r="A33" s="21" t="s">
        <v>67</v>
      </c>
      <c r="B33" t="s">
        <v>278</v>
      </c>
      <c r="C33" s="18"/>
      <c r="D33" s="22"/>
      <c r="E33" s="23"/>
      <c r="F33" s="30"/>
      <c r="G33" s="31"/>
      <c r="H33" s="32"/>
      <c r="J33" s="27">
        <f t="shared" si="0"/>
        <v>0</v>
      </c>
      <c r="K33" s="28">
        <f t="shared" si="1"/>
        <v>0</v>
      </c>
      <c r="L33" s="14">
        <f t="shared" si="2"/>
        <v>0</v>
      </c>
      <c r="N33" s="27">
        <f t="shared" si="43"/>
        <v>0</v>
      </c>
      <c r="O33" s="28">
        <f t="shared" si="4"/>
        <v>0</v>
      </c>
      <c r="P33" s="14">
        <f t="shared" si="5"/>
        <v>0</v>
      </c>
      <c r="R33" s="27">
        <f t="shared" si="44"/>
        <v>0</v>
      </c>
      <c r="S33" s="28">
        <f t="shared" si="7"/>
        <v>0</v>
      </c>
      <c r="T33" s="14">
        <f t="shared" si="8"/>
        <v>0</v>
      </c>
      <c r="U33" s="26">
        <v>0</v>
      </c>
      <c r="V33" s="27">
        <f t="shared" si="45"/>
        <v>0</v>
      </c>
      <c r="W33" s="28">
        <f t="shared" si="10"/>
        <v>0</v>
      </c>
      <c r="X33" s="14">
        <f t="shared" si="11"/>
        <v>0</v>
      </c>
      <c r="Y33" s="26">
        <v>5</v>
      </c>
      <c r="Z33" s="27">
        <f t="shared" si="46"/>
        <v>5</v>
      </c>
      <c r="AA33" s="28">
        <f t="shared" si="13"/>
        <v>5</v>
      </c>
      <c r="AB33" s="14">
        <f t="shared" si="14"/>
        <v>5</v>
      </c>
      <c r="AD33" s="27">
        <f t="shared" si="47"/>
        <v>0</v>
      </c>
      <c r="AE33" s="28">
        <f t="shared" si="16"/>
        <v>0</v>
      </c>
      <c r="AF33" s="14">
        <f t="shared" si="17"/>
        <v>0</v>
      </c>
    </row>
    <row r="34" spans="1:32" s="26" customFormat="1" x14ac:dyDescent="0.25">
      <c r="A34" s="21" t="s">
        <v>129</v>
      </c>
      <c r="B34" t="s">
        <v>279</v>
      </c>
      <c r="C34" s="18"/>
      <c r="D34" s="19"/>
      <c r="E34" s="20"/>
      <c r="F34" s="30"/>
      <c r="G34" s="33"/>
      <c r="H34" s="25"/>
      <c r="I34" s="26">
        <v>2.2000000000000002</v>
      </c>
      <c r="J34" s="27">
        <f t="shared" si="0"/>
        <v>2.2000000000000002</v>
      </c>
      <c r="K34" s="28">
        <f t="shared" si="1"/>
        <v>2.2000000000000002</v>
      </c>
      <c r="L34" s="14">
        <f t="shared" si="2"/>
        <v>2.2000000000000002</v>
      </c>
      <c r="M34" s="26">
        <v>5</v>
      </c>
      <c r="N34" s="27">
        <f t="shared" si="43"/>
        <v>5</v>
      </c>
      <c r="O34" s="28">
        <f t="shared" si="4"/>
        <v>5</v>
      </c>
      <c r="P34" s="14">
        <f t="shared" si="5"/>
        <v>5</v>
      </c>
      <c r="Q34" s="26">
        <v>3</v>
      </c>
      <c r="R34" s="27">
        <f t="shared" si="44"/>
        <v>3</v>
      </c>
      <c r="S34" s="28">
        <f t="shared" si="7"/>
        <v>3</v>
      </c>
      <c r="T34" s="14">
        <f t="shared" si="8"/>
        <v>3</v>
      </c>
      <c r="U34" s="26">
        <v>5</v>
      </c>
      <c r="V34" s="27">
        <f t="shared" si="45"/>
        <v>5</v>
      </c>
      <c r="W34" s="28">
        <f t="shared" si="10"/>
        <v>5</v>
      </c>
      <c r="X34" s="14">
        <f t="shared" si="11"/>
        <v>5</v>
      </c>
      <c r="Y34" s="26">
        <v>6</v>
      </c>
      <c r="Z34" s="27">
        <f t="shared" si="46"/>
        <v>6</v>
      </c>
      <c r="AA34" s="28">
        <f t="shared" si="13"/>
        <v>6</v>
      </c>
      <c r="AB34" s="14">
        <f t="shared" si="14"/>
        <v>6</v>
      </c>
      <c r="AC34" s="26">
        <v>5</v>
      </c>
      <c r="AD34" s="27">
        <f t="shared" si="47"/>
        <v>5</v>
      </c>
      <c r="AE34" s="28">
        <f t="shared" si="16"/>
        <v>5</v>
      </c>
      <c r="AF34" s="14">
        <f t="shared" si="17"/>
        <v>5</v>
      </c>
    </row>
    <row r="35" spans="1:32" s="26" customFormat="1" x14ac:dyDescent="0.25">
      <c r="A35" s="21" t="s">
        <v>130</v>
      </c>
      <c r="B35" t="s">
        <v>280</v>
      </c>
      <c r="C35" s="18" t="s">
        <v>242</v>
      </c>
      <c r="D35" s="19" t="s">
        <v>11</v>
      </c>
      <c r="E35" s="20" t="s">
        <v>338</v>
      </c>
      <c r="F35" s="30">
        <v>0.5</v>
      </c>
      <c r="G35" s="33">
        <v>1.5</v>
      </c>
      <c r="H35" s="25">
        <v>1.5</v>
      </c>
      <c r="I35" s="26">
        <v>21.6</v>
      </c>
      <c r="J35" s="27">
        <f>I35*$F35</f>
        <v>10.8</v>
      </c>
      <c r="K35" s="28">
        <f>MIN(100,J35*$G35)</f>
        <v>16.200000000000003</v>
      </c>
      <c r="L35" s="45">
        <f>MIN(100,K35*$H35)</f>
        <v>24.300000000000004</v>
      </c>
      <c r="M35" s="26">
        <v>70</v>
      </c>
      <c r="N35" s="27">
        <f>M35*$F35</f>
        <v>35</v>
      </c>
      <c r="O35" s="28">
        <f>MIN(100,N35*$G35)</f>
        <v>52.5</v>
      </c>
      <c r="P35" s="45">
        <f>MIN(100,O35*$H35)</f>
        <v>78.75</v>
      </c>
      <c r="Q35" s="26">
        <v>2</v>
      </c>
      <c r="R35" s="27">
        <f>Q35*$F35</f>
        <v>1</v>
      </c>
      <c r="S35" s="28">
        <f>MIN(100,R35*$G35)</f>
        <v>1.5</v>
      </c>
      <c r="T35" s="45">
        <f>MIN(100,S35*$H35)</f>
        <v>2.25</v>
      </c>
      <c r="U35" s="26">
        <v>10</v>
      </c>
      <c r="V35" s="27">
        <f>U35*$F35</f>
        <v>5</v>
      </c>
      <c r="W35" s="28">
        <f>MIN(100,V35*$G35)</f>
        <v>7.5</v>
      </c>
      <c r="X35" s="45">
        <f>MIN(100,W35*$H35)</f>
        <v>11.25</v>
      </c>
      <c r="Y35" s="26">
        <v>30</v>
      </c>
      <c r="Z35" s="27">
        <f>Y35*$F35</f>
        <v>15</v>
      </c>
      <c r="AA35" s="28">
        <f>MIN(100,Z35*$G35)</f>
        <v>22.5</v>
      </c>
      <c r="AB35" s="45">
        <f>MIN(100,AA35*$H35)</f>
        <v>33.75</v>
      </c>
      <c r="AC35" s="26">
        <v>80</v>
      </c>
      <c r="AD35" s="27">
        <f>AC35*$F35</f>
        <v>40</v>
      </c>
      <c r="AE35" s="28">
        <f>MIN(100,AD35*$G35)</f>
        <v>60</v>
      </c>
      <c r="AF35" s="45">
        <f>MIN(100,AE35*$H35)</f>
        <v>90</v>
      </c>
    </row>
    <row r="36" spans="1:32" s="26" customFormat="1" x14ac:dyDescent="0.25">
      <c r="A36" s="21" t="s">
        <v>131</v>
      </c>
      <c r="B36" t="s">
        <v>281</v>
      </c>
      <c r="C36" s="18" t="s">
        <v>242</v>
      </c>
      <c r="D36" s="19" t="s">
        <v>11</v>
      </c>
      <c r="E36" s="20"/>
      <c r="F36" s="30">
        <v>0.5</v>
      </c>
      <c r="G36" s="33">
        <v>1.5</v>
      </c>
      <c r="H36" s="25"/>
      <c r="I36" s="26">
        <v>85</v>
      </c>
      <c r="J36" s="27">
        <f>I36*$F36</f>
        <v>42.5</v>
      </c>
      <c r="K36" s="28">
        <f>MIN(100,J36*$G36)</f>
        <v>63.75</v>
      </c>
      <c r="L36" s="14">
        <f t="shared" si="2"/>
        <v>63.75</v>
      </c>
      <c r="M36" s="26">
        <v>85</v>
      </c>
      <c r="N36" s="27">
        <f>M36*$F36</f>
        <v>42.5</v>
      </c>
      <c r="O36" s="28">
        <f>MIN(100,N36*$G36)</f>
        <v>63.75</v>
      </c>
      <c r="P36" s="14">
        <f t="shared" ref="P36:P93" si="48">O36</f>
        <v>63.75</v>
      </c>
      <c r="Q36" s="26">
        <v>100</v>
      </c>
      <c r="R36" s="27">
        <f>Q36*$F36</f>
        <v>50</v>
      </c>
      <c r="S36" s="28">
        <f>MIN(100,R36*$G36)</f>
        <v>75</v>
      </c>
      <c r="T36" s="14">
        <f t="shared" ref="T36:T93" si="49">S36</f>
        <v>75</v>
      </c>
      <c r="U36" s="26">
        <v>90</v>
      </c>
      <c r="V36" s="27">
        <f>U36*$F36</f>
        <v>45</v>
      </c>
      <c r="W36" s="28">
        <f>MIN(100,V36*$G36)</f>
        <v>67.5</v>
      </c>
      <c r="X36" s="14">
        <f t="shared" ref="X36:X93" si="50">W36</f>
        <v>67.5</v>
      </c>
      <c r="Y36" s="26">
        <v>85</v>
      </c>
      <c r="Z36" s="27">
        <f>Y36*$F36</f>
        <v>42.5</v>
      </c>
      <c r="AA36" s="28">
        <f>MIN(100,Z36*$G36)</f>
        <v>63.75</v>
      </c>
      <c r="AB36" s="14">
        <f t="shared" ref="AB36:AB93" si="51">AA36</f>
        <v>63.75</v>
      </c>
      <c r="AC36" s="26">
        <v>90</v>
      </c>
      <c r="AD36" s="27">
        <f>AC36*$F36</f>
        <v>45</v>
      </c>
      <c r="AE36" s="28">
        <f>MIN(100,AD36*$G36)</f>
        <v>67.5</v>
      </c>
      <c r="AF36" s="14">
        <f t="shared" ref="AF36:AF93" si="52">AE36</f>
        <v>67.5</v>
      </c>
    </row>
    <row r="37" spans="1:32" s="26" customFormat="1" x14ac:dyDescent="0.25">
      <c r="A37" s="21" t="s">
        <v>132</v>
      </c>
      <c r="B37" t="s">
        <v>282</v>
      </c>
      <c r="C37" s="18"/>
      <c r="D37" s="22"/>
      <c r="E37" s="20"/>
      <c r="F37" s="30"/>
      <c r="G37" s="33"/>
      <c r="H37" s="25"/>
      <c r="I37" s="26">
        <v>0.3</v>
      </c>
      <c r="J37" s="27">
        <f t="shared" si="0"/>
        <v>0.3</v>
      </c>
      <c r="K37" s="28">
        <f t="shared" si="1"/>
        <v>0.3</v>
      </c>
      <c r="L37" s="14">
        <f t="shared" si="2"/>
        <v>0.3</v>
      </c>
      <c r="M37" s="26">
        <v>2</v>
      </c>
      <c r="N37" s="27">
        <f t="shared" ref="N37:N93" si="53">M37</f>
        <v>2</v>
      </c>
      <c r="O37" s="28">
        <f t="shared" ref="O37:O93" si="54">N37</f>
        <v>2</v>
      </c>
      <c r="P37" s="14">
        <f t="shared" si="48"/>
        <v>2</v>
      </c>
      <c r="R37" s="27">
        <f t="shared" ref="R37:R93" si="55">Q37</f>
        <v>0</v>
      </c>
      <c r="S37" s="28">
        <f t="shared" ref="S37:S93" si="56">R37</f>
        <v>0</v>
      </c>
      <c r="T37" s="14">
        <f t="shared" si="49"/>
        <v>0</v>
      </c>
      <c r="U37" s="26">
        <v>1</v>
      </c>
      <c r="V37" s="27">
        <f t="shared" ref="V37:V93" si="57">U37</f>
        <v>1</v>
      </c>
      <c r="W37" s="28">
        <f t="shared" ref="W37:W93" si="58">V37</f>
        <v>1</v>
      </c>
      <c r="X37" s="14">
        <f t="shared" si="50"/>
        <v>1</v>
      </c>
      <c r="Z37" s="27">
        <f t="shared" ref="Z37:Z93" si="59">Y37</f>
        <v>0</v>
      </c>
      <c r="AA37" s="28">
        <f t="shared" ref="AA37:AA93" si="60">Z37</f>
        <v>0</v>
      </c>
      <c r="AB37" s="14">
        <f t="shared" si="51"/>
        <v>0</v>
      </c>
      <c r="AD37" s="27">
        <f t="shared" ref="AD37:AD93" si="61">AC37</f>
        <v>0</v>
      </c>
      <c r="AE37" s="28">
        <f t="shared" ref="AE37:AE93" si="62">AD37</f>
        <v>0</v>
      </c>
      <c r="AF37" s="14">
        <f t="shared" si="52"/>
        <v>0</v>
      </c>
    </row>
    <row r="38" spans="1:32" s="26" customFormat="1" x14ac:dyDescent="0.25">
      <c r="A38" s="21" t="s">
        <v>133</v>
      </c>
      <c r="B38" t="s">
        <v>283</v>
      </c>
      <c r="C38" s="18" t="s">
        <v>242</v>
      </c>
      <c r="D38" s="19" t="s">
        <v>11</v>
      </c>
      <c r="E38" s="20"/>
      <c r="F38" s="30">
        <v>0.5</v>
      </c>
      <c r="G38" s="33">
        <v>1.5</v>
      </c>
      <c r="H38" s="25"/>
      <c r="I38" s="26">
        <v>1.2</v>
      </c>
      <c r="J38" s="27">
        <f>I38*$F38</f>
        <v>0.6</v>
      </c>
      <c r="K38" s="28">
        <f>MIN(100,J38*$G38)</f>
        <v>0.89999999999999991</v>
      </c>
      <c r="L38" s="14">
        <f t="shared" si="2"/>
        <v>0.89999999999999991</v>
      </c>
      <c r="M38" s="26">
        <v>5</v>
      </c>
      <c r="N38" s="27">
        <f>M38*$F38</f>
        <v>2.5</v>
      </c>
      <c r="O38" s="28">
        <f>MIN(100,N38*$G38)</f>
        <v>3.75</v>
      </c>
      <c r="P38" s="14">
        <f t="shared" si="48"/>
        <v>3.75</v>
      </c>
      <c r="R38" s="27">
        <f>Q38*$F38</f>
        <v>0</v>
      </c>
      <c r="S38" s="28">
        <f>MIN(100,R38*$G38)</f>
        <v>0</v>
      </c>
      <c r="T38" s="14">
        <f t="shared" si="49"/>
        <v>0</v>
      </c>
      <c r="U38" s="26">
        <v>20</v>
      </c>
      <c r="V38" s="27">
        <f>U38*$F38</f>
        <v>10</v>
      </c>
      <c r="W38" s="28">
        <f>MIN(100,V38*$G38)</f>
        <v>15</v>
      </c>
      <c r="X38" s="14">
        <f t="shared" si="50"/>
        <v>15</v>
      </c>
      <c r="Z38" s="27">
        <f>Y38*$F38</f>
        <v>0</v>
      </c>
      <c r="AA38" s="28">
        <f>MIN(100,Z38*$G38)</f>
        <v>0</v>
      </c>
      <c r="AB38" s="14">
        <f t="shared" si="51"/>
        <v>0</v>
      </c>
      <c r="AD38" s="27">
        <f>AC38*$F38</f>
        <v>0</v>
      </c>
      <c r="AE38" s="28">
        <f>MIN(100,AD38*$G38)</f>
        <v>0</v>
      </c>
      <c r="AF38" s="14">
        <f t="shared" si="52"/>
        <v>0</v>
      </c>
    </row>
    <row r="39" spans="1:32" s="26" customFormat="1" x14ac:dyDescent="0.25">
      <c r="A39" s="21" t="s">
        <v>134</v>
      </c>
      <c r="B39" t="s">
        <v>284</v>
      </c>
      <c r="C39" s="18" t="s">
        <v>242</v>
      </c>
      <c r="D39" s="19" t="s">
        <v>11</v>
      </c>
      <c r="E39" s="20"/>
      <c r="F39" s="30">
        <v>0.5</v>
      </c>
      <c r="G39" s="33">
        <v>1.5</v>
      </c>
      <c r="H39" s="25"/>
      <c r="I39" s="26">
        <v>95</v>
      </c>
      <c r="J39" s="27">
        <f>I39*$F39</f>
        <v>47.5</v>
      </c>
      <c r="K39" s="28">
        <f>MIN(100,J39*$G39)</f>
        <v>71.25</v>
      </c>
      <c r="L39" s="14">
        <f t="shared" si="2"/>
        <v>71.25</v>
      </c>
      <c r="M39" s="26">
        <v>85</v>
      </c>
      <c r="N39" s="27">
        <f>M39*$F39</f>
        <v>42.5</v>
      </c>
      <c r="O39" s="28">
        <f>MIN(100,N39*$G39)</f>
        <v>63.75</v>
      </c>
      <c r="P39" s="14">
        <f t="shared" si="48"/>
        <v>63.75</v>
      </c>
      <c r="R39" s="27">
        <f>Q39*$F39</f>
        <v>0</v>
      </c>
      <c r="S39" s="28">
        <f>MIN(100,R39*$G39)</f>
        <v>0</v>
      </c>
      <c r="T39" s="14">
        <f t="shared" si="49"/>
        <v>0</v>
      </c>
      <c r="U39" s="26">
        <v>90</v>
      </c>
      <c r="V39" s="27">
        <f>U39*$F39</f>
        <v>45</v>
      </c>
      <c r="W39" s="28">
        <f>MIN(100,V39*$G39)</f>
        <v>67.5</v>
      </c>
      <c r="X39" s="14">
        <f t="shared" si="50"/>
        <v>67.5</v>
      </c>
      <c r="Z39" s="27">
        <f>Y39*$F39</f>
        <v>0</v>
      </c>
      <c r="AA39" s="28">
        <f>MIN(100,Z39*$G39)</f>
        <v>0</v>
      </c>
      <c r="AB39" s="14">
        <f t="shared" si="51"/>
        <v>0</v>
      </c>
      <c r="AD39" s="27">
        <f>AC39*$F39</f>
        <v>0</v>
      </c>
      <c r="AE39" s="28">
        <f>MIN(100,AD39*$G39)</f>
        <v>0</v>
      </c>
      <c r="AF39" s="14">
        <f t="shared" si="52"/>
        <v>0</v>
      </c>
    </row>
    <row r="40" spans="1:32" s="26" customFormat="1" x14ac:dyDescent="0.25">
      <c r="A40" s="21" t="s">
        <v>108</v>
      </c>
      <c r="B40" t="s">
        <v>285</v>
      </c>
      <c r="C40" s="18"/>
      <c r="D40" s="19"/>
      <c r="E40" s="20"/>
      <c r="F40" s="30"/>
      <c r="G40" s="33"/>
      <c r="H40" s="25"/>
      <c r="I40" s="26">
        <v>0.9</v>
      </c>
      <c r="J40" s="27">
        <f t="shared" si="0"/>
        <v>0.9</v>
      </c>
      <c r="K40" s="28">
        <f t="shared" si="1"/>
        <v>0.9</v>
      </c>
      <c r="L40" s="14">
        <f t="shared" si="2"/>
        <v>0.9</v>
      </c>
      <c r="N40" s="27">
        <f t="shared" ref="N40:N93" si="63">M40</f>
        <v>0</v>
      </c>
      <c r="O40" s="28">
        <f t="shared" ref="O40:O93" si="64">N40</f>
        <v>0</v>
      </c>
      <c r="P40" s="14">
        <f t="shared" si="48"/>
        <v>0</v>
      </c>
      <c r="Q40" s="26">
        <v>2</v>
      </c>
      <c r="R40" s="27">
        <f t="shared" ref="R40:R93" si="65">Q40</f>
        <v>2</v>
      </c>
      <c r="S40" s="28">
        <f t="shared" ref="S40:S93" si="66">R40</f>
        <v>2</v>
      </c>
      <c r="T40" s="14">
        <f t="shared" si="49"/>
        <v>2</v>
      </c>
      <c r="U40" s="26">
        <v>1</v>
      </c>
      <c r="V40" s="27">
        <f t="shared" ref="V40:V93" si="67">U40</f>
        <v>1</v>
      </c>
      <c r="W40" s="28">
        <f t="shared" ref="W40:W93" si="68">V40</f>
        <v>1</v>
      </c>
      <c r="X40" s="14">
        <f t="shared" si="50"/>
        <v>1</v>
      </c>
      <c r="Y40" s="26">
        <v>2.5</v>
      </c>
      <c r="Z40" s="27">
        <f t="shared" ref="Z40:Z93" si="69">Y40</f>
        <v>2.5</v>
      </c>
      <c r="AA40" s="28">
        <f t="shared" ref="AA40:AA93" si="70">Z40</f>
        <v>2.5</v>
      </c>
      <c r="AB40" s="14">
        <f t="shared" si="51"/>
        <v>2.5</v>
      </c>
      <c r="AC40" s="26">
        <v>2</v>
      </c>
      <c r="AD40" s="27">
        <f t="shared" ref="AD40:AD93" si="71">AC40</f>
        <v>2</v>
      </c>
      <c r="AE40" s="28">
        <f t="shared" ref="AE40:AE93" si="72">AD40</f>
        <v>2</v>
      </c>
      <c r="AF40" s="14">
        <f t="shared" si="52"/>
        <v>2</v>
      </c>
    </row>
    <row r="41" spans="1:32" s="26" customFormat="1" x14ac:dyDescent="0.25">
      <c r="A41" s="21" t="s">
        <v>109</v>
      </c>
      <c r="B41" t="s">
        <v>286</v>
      </c>
      <c r="C41" s="18"/>
      <c r="D41" s="19" t="s">
        <v>11</v>
      </c>
      <c r="E41" s="20"/>
      <c r="F41" s="30"/>
      <c r="G41" s="33">
        <v>1.5</v>
      </c>
      <c r="H41" s="25"/>
      <c r="I41" s="26">
        <v>0.1</v>
      </c>
      <c r="J41" s="27">
        <f t="shared" si="0"/>
        <v>0.1</v>
      </c>
      <c r="K41" s="28">
        <f>J41*$G41</f>
        <v>0.15000000000000002</v>
      </c>
      <c r="L41" s="14">
        <f t="shared" si="2"/>
        <v>0.15000000000000002</v>
      </c>
      <c r="N41" s="27">
        <f t="shared" si="63"/>
        <v>0</v>
      </c>
      <c r="O41" s="28">
        <f>N41*$G41</f>
        <v>0</v>
      </c>
      <c r="P41" s="14">
        <f t="shared" si="48"/>
        <v>0</v>
      </c>
      <c r="Q41" s="26">
        <v>1</v>
      </c>
      <c r="R41" s="27">
        <f t="shared" si="65"/>
        <v>1</v>
      </c>
      <c r="S41" s="28">
        <f>R41*$G41</f>
        <v>1.5</v>
      </c>
      <c r="T41" s="14">
        <f t="shared" si="49"/>
        <v>1.5</v>
      </c>
      <c r="U41" s="26">
        <v>0.01</v>
      </c>
      <c r="V41" s="27">
        <f t="shared" si="67"/>
        <v>0.01</v>
      </c>
      <c r="W41" s="28">
        <f>V41*$G41</f>
        <v>1.4999999999999999E-2</v>
      </c>
      <c r="X41" s="14">
        <f t="shared" si="50"/>
        <v>1.4999999999999999E-2</v>
      </c>
      <c r="Y41" s="26">
        <v>0.4</v>
      </c>
      <c r="Z41" s="27">
        <f t="shared" si="69"/>
        <v>0.4</v>
      </c>
      <c r="AA41" s="28">
        <f>Z41*$G41</f>
        <v>0.60000000000000009</v>
      </c>
      <c r="AB41" s="14">
        <f t="shared" si="51"/>
        <v>0.60000000000000009</v>
      </c>
      <c r="AC41" s="26">
        <v>0.1</v>
      </c>
      <c r="AD41" s="27">
        <f t="shared" si="71"/>
        <v>0.1</v>
      </c>
      <c r="AE41" s="28">
        <f>AD41*$G41</f>
        <v>0.15000000000000002</v>
      </c>
      <c r="AF41" s="14">
        <f t="shared" si="52"/>
        <v>0.15000000000000002</v>
      </c>
    </row>
    <row r="42" spans="1:32" s="26" customFormat="1" x14ac:dyDescent="0.25">
      <c r="A42" s="21" t="s">
        <v>110</v>
      </c>
      <c r="B42" t="s">
        <v>287</v>
      </c>
      <c r="C42" s="18"/>
      <c r="D42" s="19" t="s">
        <v>11</v>
      </c>
      <c r="E42" s="20"/>
      <c r="F42" s="30"/>
      <c r="G42" s="33">
        <v>1.5</v>
      </c>
      <c r="H42" s="25"/>
      <c r="I42" s="26">
        <v>0.7</v>
      </c>
      <c r="J42" s="27">
        <f t="shared" si="0"/>
        <v>0.7</v>
      </c>
      <c r="K42" s="28">
        <f>MIN(100,J42*$G42)</f>
        <v>1.0499999999999998</v>
      </c>
      <c r="L42" s="14">
        <f t="shared" si="2"/>
        <v>1.0499999999999998</v>
      </c>
      <c r="N42" s="27">
        <f t="shared" si="63"/>
        <v>0</v>
      </c>
      <c r="O42" s="28">
        <f>MIN(100,N42*$G42)</f>
        <v>0</v>
      </c>
      <c r="P42" s="14">
        <f t="shared" si="48"/>
        <v>0</v>
      </c>
      <c r="Q42" s="26">
        <v>90</v>
      </c>
      <c r="R42" s="27">
        <f t="shared" si="65"/>
        <v>90</v>
      </c>
      <c r="S42" s="28">
        <f>MIN(100,R42*$G42)</f>
        <v>100</v>
      </c>
      <c r="T42" s="14">
        <f t="shared" si="49"/>
        <v>100</v>
      </c>
      <c r="U42" s="26">
        <v>2</v>
      </c>
      <c r="V42" s="27">
        <f t="shared" si="67"/>
        <v>2</v>
      </c>
      <c r="W42" s="28">
        <f>MIN(100,V42*$G42)</f>
        <v>3</v>
      </c>
      <c r="X42" s="14">
        <f t="shared" si="50"/>
        <v>3</v>
      </c>
      <c r="Y42" s="26">
        <v>30</v>
      </c>
      <c r="Z42" s="27">
        <f t="shared" si="69"/>
        <v>30</v>
      </c>
      <c r="AA42" s="28">
        <f>MIN(100,Z42*$G42)</f>
        <v>45</v>
      </c>
      <c r="AB42" s="14">
        <f t="shared" si="51"/>
        <v>45</v>
      </c>
      <c r="AC42" s="26">
        <v>20</v>
      </c>
      <c r="AD42" s="27">
        <f t="shared" si="71"/>
        <v>20</v>
      </c>
      <c r="AE42" s="28">
        <f>MIN(100,AD42*$G42)</f>
        <v>30</v>
      </c>
      <c r="AF42" s="14">
        <f t="shared" si="52"/>
        <v>30</v>
      </c>
    </row>
    <row r="43" spans="1:32" s="26" customFormat="1" x14ac:dyDescent="0.25">
      <c r="A43" s="21" t="s">
        <v>111</v>
      </c>
      <c r="B43" t="s">
        <v>288</v>
      </c>
      <c r="C43" s="18"/>
      <c r="D43" s="19"/>
      <c r="E43" s="20"/>
      <c r="F43" s="30"/>
      <c r="G43" s="33"/>
      <c r="H43" s="25"/>
      <c r="I43" s="26">
        <v>95</v>
      </c>
      <c r="J43" s="27">
        <f t="shared" si="0"/>
        <v>95</v>
      </c>
      <c r="K43" s="28">
        <f t="shared" si="1"/>
        <v>95</v>
      </c>
      <c r="L43" s="14">
        <f t="shared" si="2"/>
        <v>95</v>
      </c>
      <c r="N43" s="27">
        <f t="shared" si="63"/>
        <v>0</v>
      </c>
      <c r="O43" s="28">
        <f t="shared" ref="O43:O93" si="73">N43</f>
        <v>0</v>
      </c>
      <c r="P43" s="14">
        <f t="shared" si="48"/>
        <v>0</v>
      </c>
      <c r="Q43" s="26">
        <v>85</v>
      </c>
      <c r="R43" s="27">
        <f t="shared" si="65"/>
        <v>85</v>
      </c>
      <c r="S43" s="28">
        <f t="shared" ref="S43:S93" si="74">R43</f>
        <v>85</v>
      </c>
      <c r="T43" s="14">
        <f t="shared" si="49"/>
        <v>85</v>
      </c>
      <c r="U43" s="26">
        <v>90</v>
      </c>
      <c r="V43" s="27">
        <f t="shared" si="67"/>
        <v>90</v>
      </c>
      <c r="W43" s="28">
        <f t="shared" ref="W43:W93" si="75">V43</f>
        <v>90</v>
      </c>
      <c r="X43" s="14">
        <f t="shared" si="50"/>
        <v>90</v>
      </c>
      <c r="Y43" s="26">
        <v>80</v>
      </c>
      <c r="Z43" s="27">
        <f t="shared" si="69"/>
        <v>80</v>
      </c>
      <c r="AA43" s="28">
        <f t="shared" ref="AA43:AA93" si="76">Z43</f>
        <v>80</v>
      </c>
      <c r="AB43" s="14">
        <f t="shared" si="51"/>
        <v>80</v>
      </c>
      <c r="AC43" s="26">
        <v>60</v>
      </c>
      <c r="AD43" s="27">
        <f t="shared" si="71"/>
        <v>60</v>
      </c>
      <c r="AE43" s="28">
        <f t="shared" ref="AE43:AE93" si="77">AD43</f>
        <v>60</v>
      </c>
      <c r="AF43" s="14">
        <f t="shared" si="52"/>
        <v>60</v>
      </c>
    </row>
    <row r="44" spans="1:32" s="26" customFormat="1" x14ac:dyDescent="0.25">
      <c r="A44" s="21" t="s">
        <v>112</v>
      </c>
      <c r="B44" t="s">
        <v>289</v>
      </c>
      <c r="C44" s="18"/>
      <c r="D44" s="19"/>
      <c r="E44" s="20"/>
      <c r="F44" s="30"/>
      <c r="G44" s="33"/>
      <c r="H44" s="25"/>
      <c r="I44" s="26">
        <v>0.9</v>
      </c>
      <c r="J44" s="27">
        <f t="shared" si="0"/>
        <v>0.9</v>
      </c>
      <c r="K44" s="28">
        <f t="shared" si="1"/>
        <v>0.9</v>
      </c>
      <c r="L44" s="14">
        <f t="shared" si="2"/>
        <v>0.9</v>
      </c>
      <c r="N44" s="27">
        <f t="shared" si="63"/>
        <v>0</v>
      </c>
      <c r="O44" s="28">
        <f t="shared" si="73"/>
        <v>0</v>
      </c>
      <c r="P44" s="14">
        <f t="shared" si="48"/>
        <v>0</v>
      </c>
      <c r="Q44" s="26">
        <v>1</v>
      </c>
      <c r="R44" s="27">
        <f t="shared" si="65"/>
        <v>1</v>
      </c>
      <c r="S44" s="28">
        <f t="shared" si="74"/>
        <v>1</v>
      </c>
      <c r="T44" s="14">
        <f t="shared" si="49"/>
        <v>1</v>
      </c>
      <c r="U44" s="26">
        <v>0.5</v>
      </c>
      <c r="V44" s="27">
        <f t="shared" si="67"/>
        <v>0.5</v>
      </c>
      <c r="W44" s="28">
        <f t="shared" si="75"/>
        <v>0.5</v>
      </c>
      <c r="X44" s="14">
        <f t="shared" si="50"/>
        <v>0.5</v>
      </c>
      <c r="Z44" s="27">
        <f t="shared" si="69"/>
        <v>0</v>
      </c>
      <c r="AA44" s="28">
        <f t="shared" si="76"/>
        <v>0</v>
      </c>
      <c r="AB44" s="14">
        <f t="shared" si="51"/>
        <v>0</v>
      </c>
      <c r="AC44" s="26">
        <v>1</v>
      </c>
      <c r="AD44" s="27">
        <f t="shared" si="71"/>
        <v>1</v>
      </c>
      <c r="AE44" s="28">
        <f t="shared" si="77"/>
        <v>1</v>
      </c>
      <c r="AF44" s="14">
        <f t="shared" si="52"/>
        <v>1</v>
      </c>
    </row>
    <row r="45" spans="1:32" s="26" customFormat="1" x14ac:dyDescent="0.25">
      <c r="A45" s="21" t="s">
        <v>113</v>
      </c>
      <c r="B45" t="s">
        <v>290</v>
      </c>
      <c r="C45" s="18"/>
      <c r="D45" s="19" t="s">
        <v>11</v>
      </c>
      <c r="E45" s="20"/>
      <c r="F45" s="30"/>
      <c r="G45" s="33">
        <v>1.5</v>
      </c>
      <c r="H45" s="25"/>
      <c r="I45" s="26">
        <v>0.1</v>
      </c>
      <c r="J45" s="27">
        <f t="shared" si="0"/>
        <v>0.1</v>
      </c>
      <c r="K45" s="28">
        <f>J45*$G45</f>
        <v>0.15000000000000002</v>
      </c>
      <c r="L45" s="14">
        <f t="shared" si="2"/>
        <v>0.15000000000000002</v>
      </c>
      <c r="N45" s="27">
        <f t="shared" si="63"/>
        <v>0</v>
      </c>
      <c r="O45" s="28">
        <f>N45*$G45</f>
        <v>0</v>
      </c>
      <c r="P45" s="14">
        <f t="shared" si="48"/>
        <v>0</v>
      </c>
      <c r="Q45" s="26">
        <v>0.01</v>
      </c>
      <c r="R45" s="27">
        <f t="shared" si="65"/>
        <v>0.01</v>
      </c>
      <c r="S45" s="28">
        <f>R45*$G45</f>
        <v>1.4999999999999999E-2</v>
      </c>
      <c r="T45" s="14">
        <f t="shared" si="49"/>
        <v>1.4999999999999999E-2</v>
      </c>
      <c r="U45" s="26">
        <v>0.02</v>
      </c>
      <c r="V45" s="27">
        <f t="shared" si="67"/>
        <v>0.02</v>
      </c>
      <c r="W45" s="28">
        <f>V45*$G45</f>
        <v>0.03</v>
      </c>
      <c r="X45" s="14">
        <f t="shared" si="50"/>
        <v>0.03</v>
      </c>
      <c r="Z45" s="27">
        <f t="shared" si="69"/>
        <v>0</v>
      </c>
      <c r="AA45" s="28">
        <f>Z45*$G45</f>
        <v>0</v>
      </c>
      <c r="AB45" s="14">
        <f t="shared" si="51"/>
        <v>0</v>
      </c>
      <c r="AC45" s="26">
        <v>0.1</v>
      </c>
      <c r="AD45" s="27">
        <f t="shared" si="71"/>
        <v>0.1</v>
      </c>
      <c r="AE45" s="28">
        <f>AD45*$G45</f>
        <v>0.15000000000000002</v>
      </c>
      <c r="AF45" s="14">
        <f t="shared" si="52"/>
        <v>0.15000000000000002</v>
      </c>
    </row>
    <row r="46" spans="1:32" s="26" customFormat="1" x14ac:dyDescent="0.25">
      <c r="A46" s="21" t="s">
        <v>114</v>
      </c>
      <c r="B46" t="s">
        <v>291</v>
      </c>
      <c r="C46" s="18"/>
      <c r="D46" s="19" t="s">
        <v>11</v>
      </c>
      <c r="E46" s="20"/>
      <c r="F46" s="30"/>
      <c r="G46" s="33">
        <v>1.5</v>
      </c>
      <c r="H46" s="25"/>
      <c r="I46" s="26">
        <v>0.2</v>
      </c>
      <c r="J46" s="27">
        <f t="shared" si="0"/>
        <v>0.2</v>
      </c>
      <c r="K46" s="28">
        <f>MIN(100,J46*$G46)</f>
        <v>0.30000000000000004</v>
      </c>
      <c r="L46" s="14">
        <f t="shared" si="2"/>
        <v>0.30000000000000004</v>
      </c>
      <c r="N46" s="27">
        <f t="shared" si="63"/>
        <v>0</v>
      </c>
      <c r="O46" s="28">
        <f>MIN(100,N46*$G46)</f>
        <v>0</v>
      </c>
      <c r="P46" s="14">
        <f t="shared" si="48"/>
        <v>0</v>
      </c>
      <c r="Q46" s="26">
        <v>8</v>
      </c>
      <c r="R46" s="27">
        <f t="shared" si="65"/>
        <v>8</v>
      </c>
      <c r="S46" s="28">
        <f>MIN(100,R46*$G46)</f>
        <v>12</v>
      </c>
      <c r="T46" s="14">
        <f t="shared" si="49"/>
        <v>12</v>
      </c>
      <c r="U46" s="26">
        <v>5</v>
      </c>
      <c r="V46" s="27">
        <f t="shared" si="67"/>
        <v>5</v>
      </c>
      <c r="W46" s="28">
        <f>MIN(100,V46*$G46)</f>
        <v>7.5</v>
      </c>
      <c r="X46" s="14">
        <f t="shared" si="50"/>
        <v>7.5</v>
      </c>
      <c r="Z46" s="27">
        <f t="shared" si="69"/>
        <v>0</v>
      </c>
      <c r="AA46" s="28">
        <f>MIN(100,Z46*$G46)</f>
        <v>0</v>
      </c>
      <c r="AB46" s="14">
        <f t="shared" si="51"/>
        <v>0</v>
      </c>
      <c r="AC46" s="26">
        <v>20</v>
      </c>
      <c r="AD46" s="27">
        <f t="shared" si="71"/>
        <v>20</v>
      </c>
      <c r="AE46" s="28">
        <f>MIN(100,AD46*$G46)</f>
        <v>30</v>
      </c>
      <c r="AF46" s="14">
        <f t="shared" si="52"/>
        <v>30</v>
      </c>
    </row>
    <row r="47" spans="1:32" s="26" customFormat="1" x14ac:dyDescent="0.25">
      <c r="A47" s="21" t="s">
        <v>115</v>
      </c>
      <c r="B47" t="s">
        <v>292</v>
      </c>
      <c r="C47" s="18"/>
      <c r="D47" s="19"/>
      <c r="E47" s="20"/>
      <c r="F47" s="30"/>
      <c r="G47" s="33"/>
      <c r="H47" s="25"/>
      <c r="I47" s="26">
        <v>85</v>
      </c>
      <c r="J47" s="27">
        <f t="shared" si="0"/>
        <v>85</v>
      </c>
      <c r="K47" s="28">
        <f t="shared" si="1"/>
        <v>85</v>
      </c>
      <c r="L47" s="14">
        <f t="shared" si="2"/>
        <v>85</v>
      </c>
      <c r="N47" s="27">
        <f t="shared" si="63"/>
        <v>0</v>
      </c>
      <c r="O47" s="28">
        <f t="shared" ref="O47:O93" si="78">N47</f>
        <v>0</v>
      </c>
      <c r="P47" s="14">
        <f t="shared" si="48"/>
        <v>0</v>
      </c>
      <c r="Q47" s="26">
        <v>70</v>
      </c>
      <c r="R47" s="27">
        <f t="shared" si="65"/>
        <v>70</v>
      </c>
      <c r="S47" s="28">
        <f t="shared" ref="S47:S93" si="79">R47</f>
        <v>70</v>
      </c>
      <c r="T47" s="14">
        <f t="shared" si="49"/>
        <v>70</v>
      </c>
      <c r="U47" s="26">
        <v>90</v>
      </c>
      <c r="V47" s="27">
        <f t="shared" si="67"/>
        <v>90</v>
      </c>
      <c r="W47" s="28">
        <f t="shared" ref="W47:W93" si="80">V47</f>
        <v>90</v>
      </c>
      <c r="X47" s="14">
        <f t="shared" si="50"/>
        <v>90</v>
      </c>
      <c r="Z47" s="27">
        <f t="shared" si="69"/>
        <v>0</v>
      </c>
      <c r="AA47" s="28">
        <f t="shared" ref="AA47:AA93" si="81">Z47</f>
        <v>0</v>
      </c>
      <c r="AB47" s="14">
        <f t="shared" si="51"/>
        <v>0</v>
      </c>
      <c r="AC47" s="26">
        <v>60</v>
      </c>
      <c r="AD47" s="27">
        <f t="shared" si="71"/>
        <v>60</v>
      </c>
      <c r="AE47" s="28">
        <f t="shared" ref="AE47:AE93" si="82">AD47</f>
        <v>60</v>
      </c>
      <c r="AF47" s="14">
        <f t="shared" si="52"/>
        <v>60</v>
      </c>
    </row>
    <row r="48" spans="1:32" s="26" customFormat="1" x14ac:dyDescent="0.25">
      <c r="A48" s="21" t="s">
        <v>135</v>
      </c>
      <c r="B48" t="s">
        <v>293</v>
      </c>
      <c r="C48" s="18" t="s">
        <v>424</v>
      </c>
      <c r="D48" s="19"/>
      <c r="E48" s="23"/>
      <c r="F48" s="30">
        <v>2</v>
      </c>
      <c r="G48" s="33"/>
      <c r="H48" s="25"/>
      <c r="I48" s="26">
        <v>4</v>
      </c>
      <c r="J48" s="27">
        <f>MAX(1,I48*$F48)</f>
        <v>8</v>
      </c>
      <c r="K48" s="28">
        <f t="shared" si="1"/>
        <v>8</v>
      </c>
      <c r="L48" s="14">
        <f t="shared" si="2"/>
        <v>8</v>
      </c>
      <c r="M48" s="26">
        <v>1</v>
      </c>
      <c r="N48" s="27">
        <f>MAX(1,M48*$F48)</f>
        <v>2</v>
      </c>
      <c r="O48" s="28">
        <f t="shared" si="78"/>
        <v>2</v>
      </c>
      <c r="P48" s="14">
        <f t="shared" si="48"/>
        <v>2</v>
      </c>
      <c r="R48" s="27">
        <f>MAX(1,Q48*$F48)</f>
        <v>1</v>
      </c>
      <c r="S48" s="28">
        <f t="shared" si="79"/>
        <v>1</v>
      </c>
      <c r="T48" s="14">
        <f t="shared" si="49"/>
        <v>1</v>
      </c>
      <c r="U48" s="26">
        <v>0.5</v>
      </c>
      <c r="V48" s="27">
        <f>MAX(1,U48*$F48)</f>
        <v>1</v>
      </c>
      <c r="W48" s="28">
        <f t="shared" si="80"/>
        <v>1</v>
      </c>
      <c r="X48" s="14">
        <f t="shared" si="50"/>
        <v>1</v>
      </c>
      <c r="Y48" s="26">
        <v>1</v>
      </c>
      <c r="Z48" s="27">
        <f>MAX(1,Y48*$F48)</f>
        <v>2</v>
      </c>
      <c r="AA48" s="28">
        <f t="shared" si="81"/>
        <v>2</v>
      </c>
      <c r="AB48" s="14">
        <f t="shared" si="51"/>
        <v>2</v>
      </c>
      <c r="AC48" s="26">
        <v>0.5</v>
      </c>
      <c r="AD48" s="27">
        <f>MAX(1,AC48*$F48)</f>
        <v>1</v>
      </c>
      <c r="AE48" s="28">
        <f t="shared" si="82"/>
        <v>1</v>
      </c>
      <c r="AF48" s="14">
        <f t="shared" si="52"/>
        <v>1</v>
      </c>
    </row>
    <row r="49" spans="1:32" s="26" customFormat="1" x14ac:dyDescent="0.25">
      <c r="A49" s="21" t="s">
        <v>136</v>
      </c>
      <c r="B49" t="s">
        <v>294</v>
      </c>
      <c r="C49" s="18" t="s">
        <v>429</v>
      </c>
      <c r="D49" s="19"/>
      <c r="E49" s="23"/>
      <c r="F49" s="30">
        <v>2</v>
      </c>
      <c r="G49" s="33"/>
      <c r="H49" s="25"/>
      <c r="I49" s="26">
        <v>70</v>
      </c>
      <c r="J49" s="27">
        <f>MIN(100,MAX(75,I49*$F49))</f>
        <v>100</v>
      </c>
      <c r="K49" s="28">
        <f t="shared" si="1"/>
        <v>100</v>
      </c>
      <c r="L49" s="14">
        <f t="shared" si="2"/>
        <v>100</v>
      </c>
      <c r="M49" s="26">
        <v>50</v>
      </c>
      <c r="N49" s="27">
        <f>MIN(100,MAX(75,M49*$F49))</f>
        <v>100</v>
      </c>
      <c r="O49" s="28">
        <f t="shared" si="78"/>
        <v>100</v>
      </c>
      <c r="P49" s="14">
        <f t="shared" si="48"/>
        <v>100</v>
      </c>
      <c r="R49" s="27">
        <f>MIN(100,MAX(75,Q49*$F49))</f>
        <v>75</v>
      </c>
      <c r="S49" s="28">
        <f t="shared" si="79"/>
        <v>75</v>
      </c>
      <c r="T49" s="14">
        <f t="shared" si="49"/>
        <v>75</v>
      </c>
      <c r="U49" s="26">
        <v>30</v>
      </c>
      <c r="V49" s="27">
        <f>MIN(100,MAX(75,U49*$F49))</f>
        <v>75</v>
      </c>
      <c r="W49" s="28">
        <f t="shared" si="80"/>
        <v>75</v>
      </c>
      <c r="X49" s="14">
        <f t="shared" si="50"/>
        <v>75</v>
      </c>
      <c r="Y49" s="26">
        <v>40</v>
      </c>
      <c r="Z49" s="27">
        <f>MIN(100,MAX(75,Y49*$F49))</f>
        <v>80</v>
      </c>
      <c r="AA49" s="28">
        <f t="shared" si="81"/>
        <v>80</v>
      </c>
      <c r="AB49" s="14">
        <f t="shared" si="51"/>
        <v>80</v>
      </c>
      <c r="AC49" s="26">
        <v>15</v>
      </c>
      <c r="AD49" s="27">
        <f>MIN(100,MAX(75,AC49*$F49))</f>
        <v>75</v>
      </c>
      <c r="AE49" s="28">
        <f t="shared" si="82"/>
        <v>75</v>
      </c>
      <c r="AF49" s="14">
        <f t="shared" si="52"/>
        <v>75</v>
      </c>
    </row>
    <row r="50" spans="1:32" s="26" customFormat="1" x14ac:dyDescent="0.25">
      <c r="A50" s="21" t="s">
        <v>140</v>
      </c>
      <c r="B50" t="s">
        <v>295</v>
      </c>
      <c r="C50" s="46" t="s">
        <v>426</v>
      </c>
      <c r="D50" s="47" t="s">
        <v>339</v>
      </c>
      <c r="E50" s="48" t="s">
        <v>341</v>
      </c>
      <c r="F50" s="30">
        <v>3</v>
      </c>
      <c r="G50" s="33">
        <v>0.75</v>
      </c>
      <c r="H50" s="25">
        <v>0.25</v>
      </c>
      <c r="I50" s="26">
        <v>2</v>
      </c>
      <c r="J50" s="27">
        <f>MAX(2,I50*$F50)</f>
        <v>6</v>
      </c>
      <c r="K50" s="28">
        <f t="shared" ref="K50:K55" si="83">$G50*J50</f>
        <v>4.5</v>
      </c>
      <c r="L50" s="14">
        <f t="shared" ref="L50:L55" si="84">$H50*K50</f>
        <v>1.125</v>
      </c>
      <c r="M50" s="26">
        <v>1</v>
      </c>
      <c r="N50" s="27">
        <f>MAX(2,M50*$F50)</f>
        <v>3</v>
      </c>
      <c r="O50" s="28">
        <f t="shared" ref="O50:O55" si="85">$G50*N50</f>
        <v>2.25</v>
      </c>
      <c r="P50" s="14">
        <f t="shared" ref="P50:P55" si="86">$H50*O50</f>
        <v>0.5625</v>
      </c>
      <c r="R50" s="27">
        <f>MAX(2,Q50*$F50)</f>
        <v>2</v>
      </c>
      <c r="S50" s="28">
        <f t="shared" ref="S50:S55" si="87">$G50*R50</f>
        <v>1.5</v>
      </c>
      <c r="T50" s="14">
        <f t="shared" ref="T50:T55" si="88">$H50*S50</f>
        <v>0.375</v>
      </c>
      <c r="U50" s="26">
        <v>0.5</v>
      </c>
      <c r="V50" s="27">
        <f>MAX(2,U50*$F50)</f>
        <v>2</v>
      </c>
      <c r="W50" s="28">
        <f t="shared" ref="W50:W55" si="89">$G50*V50</f>
        <v>1.5</v>
      </c>
      <c r="X50" s="14">
        <f t="shared" ref="X50:X55" si="90">$H50*W50</f>
        <v>0.375</v>
      </c>
      <c r="Y50" s="26">
        <v>1</v>
      </c>
      <c r="Z50" s="27">
        <f>MAX(2,Y50*$F50)</f>
        <v>3</v>
      </c>
      <c r="AA50" s="28">
        <f t="shared" ref="AA50:AA55" si="91">$G50*Z50</f>
        <v>2.25</v>
      </c>
      <c r="AB50" s="14">
        <f t="shared" ref="AB50:AB55" si="92">$H50*AA50</f>
        <v>0.5625</v>
      </c>
      <c r="AC50" s="26">
        <v>0.3</v>
      </c>
      <c r="AD50" s="27">
        <f>MAX(2,AC50*$F50)</f>
        <v>2</v>
      </c>
      <c r="AE50" s="28">
        <f t="shared" ref="AE50:AE55" si="93">$G50*AD50</f>
        <v>1.5</v>
      </c>
      <c r="AF50" s="14">
        <f t="shared" ref="AF50:AF55" si="94">$H50*AE50</f>
        <v>0.375</v>
      </c>
    </row>
    <row r="51" spans="1:32" s="26" customFormat="1" x14ac:dyDescent="0.25">
      <c r="A51" s="21" t="s">
        <v>141</v>
      </c>
      <c r="B51" t="s">
        <v>296</v>
      </c>
      <c r="C51" s="46" t="s">
        <v>427</v>
      </c>
      <c r="D51" s="47" t="s">
        <v>339</v>
      </c>
      <c r="E51" s="48" t="s">
        <v>341</v>
      </c>
      <c r="F51" s="30">
        <v>3</v>
      </c>
      <c r="G51" s="33">
        <v>0.75</v>
      </c>
      <c r="H51" s="25">
        <v>0.25</v>
      </c>
      <c r="I51" s="26">
        <v>1.5</v>
      </c>
      <c r="J51" s="27">
        <f>MAX(1,I51*$F51)</f>
        <v>4.5</v>
      </c>
      <c r="K51" s="28">
        <f t="shared" si="83"/>
        <v>3.375</v>
      </c>
      <c r="L51" s="14">
        <f t="shared" si="84"/>
        <v>0.84375</v>
      </c>
      <c r="M51" s="26">
        <v>1</v>
      </c>
      <c r="N51" s="27">
        <f>MAX(1,M51*$F51)</f>
        <v>3</v>
      </c>
      <c r="O51" s="28">
        <f t="shared" si="85"/>
        <v>2.25</v>
      </c>
      <c r="P51" s="14">
        <f t="shared" si="86"/>
        <v>0.5625</v>
      </c>
      <c r="R51" s="27">
        <f>MAX(1,Q51*$F51)</f>
        <v>1</v>
      </c>
      <c r="S51" s="28">
        <f t="shared" si="87"/>
        <v>0.75</v>
      </c>
      <c r="T51" s="14">
        <f t="shared" si="88"/>
        <v>0.1875</v>
      </c>
      <c r="U51" s="26">
        <v>0.2</v>
      </c>
      <c r="V51" s="27">
        <f>MAX(1,U51*$F51)</f>
        <v>1</v>
      </c>
      <c r="W51" s="28">
        <f t="shared" si="89"/>
        <v>0.75</v>
      </c>
      <c r="X51" s="14">
        <f t="shared" si="90"/>
        <v>0.1875</v>
      </c>
      <c r="Y51" s="26">
        <v>0.5</v>
      </c>
      <c r="Z51" s="27">
        <f>MAX(1,Y51*$F51)</f>
        <v>1.5</v>
      </c>
      <c r="AA51" s="28">
        <f t="shared" si="91"/>
        <v>1.125</v>
      </c>
      <c r="AB51" s="14">
        <f t="shared" si="92"/>
        <v>0.28125</v>
      </c>
      <c r="AC51" s="26">
        <v>0.4</v>
      </c>
      <c r="AD51" s="27">
        <f>MAX(1,AC51*$F51)</f>
        <v>1.2000000000000002</v>
      </c>
      <c r="AE51" s="28">
        <f t="shared" si="93"/>
        <v>0.90000000000000013</v>
      </c>
      <c r="AF51" s="14">
        <f t="shared" si="94"/>
        <v>0.22500000000000003</v>
      </c>
    </row>
    <row r="52" spans="1:32" s="26" customFormat="1" x14ac:dyDescent="0.25">
      <c r="A52" s="21" t="s">
        <v>142</v>
      </c>
      <c r="B52" t="s">
        <v>297</v>
      </c>
      <c r="C52" s="46" t="s">
        <v>428</v>
      </c>
      <c r="D52" s="47" t="s">
        <v>339</v>
      </c>
      <c r="E52" s="48" t="s">
        <v>341</v>
      </c>
      <c r="F52" s="30">
        <v>3</v>
      </c>
      <c r="G52" s="33">
        <v>0.75</v>
      </c>
      <c r="H52" s="25">
        <v>0.25</v>
      </c>
      <c r="I52" s="26">
        <v>1</v>
      </c>
      <c r="J52" s="27">
        <f>MAX(0.2,I52*$F52)</f>
        <v>3</v>
      </c>
      <c r="K52" s="28">
        <f t="shared" si="83"/>
        <v>2.25</v>
      </c>
      <c r="L52" s="14">
        <f t="shared" si="84"/>
        <v>0.5625</v>
      </c>
      <c r="M52" s="26">
        <v>0.5</v>
      </c>
      <c r="N52" s="27">
        <f>MAX(0.2,M52*$F52)</f>
        <v>1.5</v>
      </c>
      <c r="O52" s="28">
        <f t="shared" si="85"/>
        <v>1.125</v>
      </c>
      <c r="P52" s="14">
        <f t="shared" si="86"/>
        <v>0.28125</v>
      </c>
      <c r="R52" s="27">
        <f>MAX(0.2,Q52*$F52)</f>
        <v>0.2</v>
      </c>
      <c r="S52" s="28">
        <f t="shared" si="87"/>
        <v>0.15000000000000002</v>
      </c>
      <c r="T52" s="14">
        <f t="shared" si="88"/>
        <v>3.7500000000000006E-2</v>
      </c>
      <c r="U52" s="26">
        <v>0.1</v>
      </c>
      <c r="V52" s="27">
        <f>MAX(0.2,U52*$F52)</f>
        <v>0.30000000000000004</v>
      </c>
      <c r="W52" s="28">
        <f t="shared" si="89"/>
        <v>0.22500000000000003</v>
      </c>
      <c r="X52" s="14">
        <f t="shared" si="90"/>
        <v>5.6250000000000008E-2</v>
      </c>
      <c r="Y52" s="26">
        <v>0.3</v>
      </c>
      <c r="Z52" s="27">
        <f>MAX(0.2,Y52*$F52)</f>
        <v>0.89999999999999991</v>
      </c>
      <c r="AA52" s="28">
        <f t="shared" si="91"/>
        <v>0.67499999999999993</v>
      </c>
      <c r="AB52" s="14">
        <f t="shared" si="92"/>
        <v>0.16874999999999998</v>
      </c>
      <c r="AC52" s="26">
        <v>0.02</v>
      </c>
      <c r="AD52" s="27">
        <f>MAX(0.2,AC52*$F52)</f>
        <v>0.2</v>
      </c>
      <c r="AE52" s="28">
        <f t="shared" si="93"/>
        <v>0.15000000000000002</v>
      </c>
      <c r="AF52" s="14">
        <f t="shared" si="94"/>
        <v>3.7500000000000006E-2</v>
      </c>
    </row>
    <row r="53" spans="1:32" s="26" customFormat="1" x14ac:dyDescent="0.25">
      <c r="A53" s="21" t="s">
        <v>185</v>
      </c>
      <c r="B53" t="s">
        <v>298</v>
      </c>
      <c r="C53" s="18" t="s">
        <v>412</v>
      </c>
      <c r="D53" s="19" t="s">
        <v>339</v>
      </c>
      <c r="E53" s="20" t="s">
        <v>242</v>
      </c>
      <c r="F53" s="30">
        <v>4</v>
      </c>
      <c r="G53" s="33">
        <v>0.75</v>
      </c>
      <c r="H53" s="32">
        <v>0.5</v>
      </c>
      <c r="I53" s="26">
        <v>6</v>
      </c>
      <c r="J53" s="27">
        <f>IF(AND(I3&gt;3,I8&gt;3),I53+0,MAX(3,I53*$F53))</f>
        <v>24</v>
      </c>
      <c r="K53" s="28">
        <f>$G53*J53</f>
        <v>18</v>
      </c>
      <c r="L53" s="14">
        <f t="shared" si="84"/>
        <v>9</v>
      </c>
      <c r="M53" s="26">
        <v>0</v>
      </c>
      <c r="N53" s="27">
        <f>IF(AND(M3&gt;3,M8&gt;3),M53+0,MAX(3,M53*$F53))</f>
        <v>3</v>
      </c>
      <c r="O53" s="28">
        <f>$G53*N53</f>
        <v>2.25</v>
      </c>
      <c r="P53" s="14">
        <f t="shared" si="86"/>
        <v>1.125</v>
      </c>
      <c r="R53" s="27">
        <f>IF(AND(Q3&gt;3,Q8&gt;3),Q53+0,MAX(3,Q53*$F53))</f>
        <v>3</v>
      </c>
      <c r="S53" s="28">
        <f>$G53*R53</f>
        <v>2.25</v>
      </c>
      <c r="T53" s="14">
        <f t="shared" si="88"/>
        <v>1.125</v>
      </c>
      <c r="U53" s="26">
        <v>1</v>
      </c>
      <c r="V53" s="27">
        <f>IF(AND(U3&gt;3,U8&gt;3),U53+0,MAX(3,U53*$F53))</f>
        <v>4</v>
      </c>
      <c r="W53" s="28">
        <f>$G53*V53</f>
        <v>3</v>
      </c>
      <c r="X53" s="14">
        <f t="shared" si="90"/>
        <v>1.5</v>
      </c>
      <c r="Y53" s="26">
        <v>1.2</v>
      </c>
      <c r="Z53" s="27">
        <f>IF(AND(Y3&gt;3,Y8&gt;3),Y53+0,MAX(3,Y53*$F53))</f>
        <v>1.2</v>
      </c>
      <c r="AA53" s="28">
        <f>$G53*Z53</f>
        <v>0.89999999999999991</v>
      </c>
      <c r="AB53" s="14">
        <f t="shared" si="92"/>
        <v>0.44999999999999996</v>
      </c>
      <c r="AC53" s="26">
        <v>0.5</v>
      </c>
      <c r="AD53" s="27">
        <f>IF(AND(AC3&gt;3,AC8&gt;3),AC53+0,MAX(3,AC53*$F53))</f>
        <v>3</v>
      </c>
      <c r="AE53" s="28">
        <f>$G53*AD53</f>
        <v>2.25</v>
      </c>
      <c r="AF53" s="14">
        <f t="shared" si="94"/>
        <v>1.125</v>
      </c>
    </row>
    <row r="54" spans="1:32" s="26" customFormat="1" x14ac:dyDescent="0.25">
      <c r="A54" s="21" t="s">
        <v>186</v>
      </c>
      <c r="B54" t="s">
        <v>299</v>
      </c>
      <c r="C54" s="18" t="s">
        <v>413</v>
      </c>
      <c r="D54" s="19" t="s">
        <v>339</v>
      </c>
      <c r="E54" s="20" t="s">
        <v>242</v>
      </c>
      <c r="F54" s="30">
        <v>4</v>
      </c>
      <c r="G54" s="33">
        <v>0.75</v>
      </c>
      <c r="H54" s="32">
        <v>0.5</v>
      </c>
      <c r="I54" s="26">
        <v>12</v>
      </c>
      <c r="J54" s="27">
        <f>IF(AND(I3&gt;9,I8&gt;9),I54+0,MAX(6.5,I54*$F54))</f>
        <v>48</v>
      </c>
      <c r="K54" s="28">
        <f t="shared" si="83"/>
        <v>36</v>
      </c>
      <c r="L54" s="14">
        <f t="shared" si="84"/>
        <v>18</v>
      </c>
      <c r="M54" s="26">
        <v>0</v>
      </c>
      <c r="N54" s="27">
        <f>IF(AND(M3&gt;9,M8&gt;9),M54+0,MAX(6.5,M54*$F54))</f>
        <v>6.5</v>
      </c>
      <c r="O54" s="28">
        <f t="shared" ref="O54:O59" si="95">$G54*N54</f>
        <v>4.875</v>
      </c>
      <c r="P54" s="14">
        <f t="shared" si="86"/>
        <v>2.4375</v>
      </c>
      <c r="R54" s="27">
        <f>IF(AND(Q3&gt;9,Q8&gt;9),Q54+0,MAX(6.5,Q54*$F54))</f>
        <v>6.5</v>
      </c>
      <c r="S54" s="28">
        <f t="shared" ref="S54:S59" si="96">$G54*R54</f>
        <v>4.875</v>
      </c>
      <c r="T54" s="14">
        <f t="shared" si="88"/>
        <v>2.4375</v>
      </c>
      <c r="U54" s="26">
        <v>0</v>
      </c>
      <c r="V54" s="27">
        <f>IF(AND(U3&gt;9,U8&gt;9),U54+0,MAX(6.5,U54*$F54))</f>
        <v>6.5</v>
      </c>
      <c r="W54" s="28">
        <f t="shared" ref="W54:W59" si="97">$G54*V54</f>
        <v>4.875</v>
      </c>
      <c r="X54" s="14">
        <f t="shared" si="90"/>
        <v>2.4375</v>
      </c>
      <c r="Y54" s="26">
        <v>0.5</v>
      </c>
      <c r="Z54" s="27">
        <f>IF(AND(Y3&gt;9,Y8&gt;9),Y54+0,MAX(6.5,Y54*$F54))</f>
        <v>6.5</v>
      </c>
      <c r="AA54" s="28">
        <f t="shared" ref="AA54:AA59" si="98">$G54*Z54</f>
        <v>4.875</v>
      </c>
      <c r="AB54" s="14">
        <f t="shared" si="92"/>
        <v>2.4375</v>
      </c>
      <c r="AC54" s="26">
        <v>0</v>
      </c>
      <c r="AD54" s="27">
        <f>IF(AND(AC3&gt;9,AC8&gt;9),AC54+0,MAX(6.5,AC54*$F54))</f>
        <v>6.5</v>
      </c>
      <c r="AE54" s="28">
        <f t="shared" ref="AE54:AE59" si="99">$G54*AD54</f>
        <v>4.875</v>
      </c>
      <c r="AF54" s="14">
        <f t="shared" si="94"/>
        <v>2.4375</v>
      </c>
    </row>
    <row r="55" spans="1:32" s="26" customFormat="1" x14ac:dyDescent="0.25">
      <c r="A55" s="21" t="s">
        <v>187</v>
      </c>
      <c r="B55" t="s">
        <v>300</v>
      </c>
      <c r="C55" s="18" t="s">
        <v>414</v>
      </c>
      <c r="D55" s="19" t="s">
        <v>339</v>
      </c>
      <c r="E55" s="20" t="s">
        <v>242</v>
      </c>
      <c r="F55" s="30">
        <v>4</v>
      </c>
      <c r="G55" s="33">
        <v>0.75</v>
      </c>
      <c r="H55" s="32">
        <v>0.5</v>
      </c>
      <c r="I55" s="26">
        <v>0</v>
      </c>
      <c r="J55" s="27">
        <f>IF(AND(I3&gt;20,I8&gt;20),I55+0,MAX(7.5,I55*$F55))</f>
        <v>7.5</v>
      </c>
      <c r="K55" s="28">
        <f t="shared" si="83"/>
        <v>5.625</v>
      </c>
      <c r="L55" s="14">
        <f t="shared" si="84"/>
        <v>2.8125</v>
      </c>
      <c r="M55" s="26">
        <v>0</v>
      </c>
      <c r="N55" s="27">
        <f>IF(AND(M3&gt;20,M8&gt;20),M55+0,MAX(7.5,M55*$F55))</f>
        <v>7.5</v>
      </c>
      <c r="O55" s="28">
        <f t="shared" si="95"/>
        <v>5.625</v>
      </c>
      <c r="P55" s="14">
        <f t="shared" si="86"/>
        <v>2.8125</v>
      </c>
      <c r="R55" s="27">
        <f>IF(AND(Q3&gt;20,Q8&gt;20),Q55+0,MAX(7.5,Q55*$F55))</f>
        <v>7.5</v>
      </c>
      <c r="S55" s="28">
        <f t="shared" si="96"/>
        <v>5.625</v>
      </c>
      <c r="T55" s="14">
        <f t="shared" si="88"/>
        <v>2.8125</v>
      </c>
      <c r="U55" s="26">
        <v>0</v>
      </c>
      <c r="V55" s="27">
        <f>IF(AND(U3&gt;20,U8&gt;20),U55+0,MAX(7.5,U55*$F55))</f>
        <v>7.5</v>
      </c>
      <c r="W55" s="28">
        <f t="shared" si="97"/>
        <v>5.625</v>
      </c>
      <c r="X55" s="14">
        <f t="shared" si="90"/>
        <v>2.8125</v>
      </c>
      <c r="Y55" s="26">
        <v>0.5</v>
      </c>
      <c r="Z55" s="27">
        <f>IF(AND(Y3&gt;20,Y8&gt;20),Y55+0,MAX(7.5,Y55*$F55))</f>
        <v>7.5</v>
      </c>
      <c r="AA55" s="28">
        <f t="shared" si="98"/>
        <v>5.625</v>
      </c>
      <c r="AB55" s="14">
        <f t="shared" si="92"/>
        <v>2.8125</v>
      </c>
      <c r="AC55" s="26">
        <v>0</v>
      </c>
      <c r="AD55" s="27">
        <f>IF(AND(AC3&gt;20,AC8&gt;20),AC55+0,MAX(7.5,AC55*$F55))</f>
        <v>7.5</v>
      </c>
      <c r="AE55" s="28">
        <f t="shared" si="99"/>
        <v>5.625</v>
      </c>
      <c r="AF55" s="14">
        <f t="shared" si="94"/>
        <v>2.8125</v>
      </c>
    </row>
    <row r="56" spans="1:32" s="26" customFormat="1" x14ac:dyDescent="0.25">
      <c r="A56" s="21" t="s">
        <v>188</v>
      </c>
      <c r="B56" t="s">
        <v>301</v>
      </c>
      <c r="C56" s="18"/>
      <c r="D56" s="34" t="s">
        <v>415</v>
      </c>
      <c r="E56" s="20" t="s">
        <v>418</v>
      </c>
      <c r="F56" s="30"/>
      <c r="G56" s="31">
        <v>0.25</v>
      </c>
      <c r="H56" s="32">
        <v>0.5</v>
      </c>
      <c r="I56" s="26">
        <v>5</v>
      </c>
      <c r="J56" s="27">
        <f t="shared" si="0"/>
        <v>5</v>
      </c>
      <c r="K56" s="13">
        <f>J56+($G56*J53)</f>
        <v>11</v>
      </c>
      <c r="L56" s="14">
        <f>K56+(K53*$H56)</f>
        <v>20</v>
      </c>
      <c r="N56" s="27">
        <f t="shared" ref="N56:N93" si="100">M56</f>
        <v>0</v>
      </c>
      <c r="O56" s="13">
        <f>N56+($G56*N53)</f>
        <v>0.75</v>
      </c>
      <c r="P56" s="14">
        <f>O56+(O53*$H56)</f>
        <v>1.875</v>
      </c>
      <c r="R56" s="27">
        <f t="shared" ref="R56:R93" si="101">Q56</f>
        <v>0</v>
      </c>
      <c r="S56" s="13">
        <f>R56+($G56*R53)</f>
        <v>0.75</v>
      </c>
      <c r="T56" s="14">
        <f>S56+(S53*$H56)</f>
        <v>1.875</v>
      </c>
      <c r="U56" s="26">
        <v>0.5</v>
      </c>
      <c r="V56" s="27">
        <f t="shared" ref="V56:V93" si="102">U56</f>
        <v>0.5</v>
      </c>
      <c r="W56" s="13">
        <f>V56+($G56*V53)</f>
        <v>1.5</v>
      </c>
      <c r="X56" s="14">
        <f>W56+(W53*$H56)</f>
        <v>3</v>
      </c>
      <c r="Y56" s="26">
        <v>0.75</v>
      </c>
      <c r="Z56" s="27">
        <f t="shared" ref="Z56:Z93" si="103">Y56</f>
        <v>0.75</v>
      </c>
      <c r="AA56" s="13">
        <f>Z56+($G56*Z53)</f>
        <v>1.05</v>
      </c>
      <c r="AB56" s="14">
        <f>AA56+(AA53*$H56)</f>
        <v>1.5</v>
      </c>
      <c r="AD56" s="27">
        <f t="shared" ref="AD56:AD93" si="104">AC56</f>
        <v>0</v>
      </c>
      <c r="AE56" s="13">
        <f>AD56+($G56*AD53)</f>
        <v>0.75</v>
      </c>
      <c r="AF56" s="14">
        <f>AE56+(AE53*$H56)</f>
        <v>1.875</v>
      </c>
    </row>
    <row r="57" spans="1:32" s="26" customFormat="1" x14ac:dyDescent="0.25">
      <c r="A57" s="21" t="s">
        <v>189</v>
      </c>
      <c r="B57" t="s">
        <v>302</v>
      </c>
      <c r="C57" s="18"/>
      <c r="D57" s="34" t="s">
        <v>416</v>
      </c>
      <c r="E57" s="20" t="s">
        <v>419</v>
      </c>
      <c r="F57" s="30"/>
      <c r="G57" s="31">
        <v>0.25</v>
      </c>
      <c r="H57" s="32">
        <v>0.5</v>
      </c>
      <c r="I57" s="26">
        <v>11</v>
      </c>
      <c r="J57" s="27">
        <f t="shared" si="0"/>
        <v>11</v>
      </c>
      <c r="K57" s="13">
        <f>J57+($G57*J54)</f>
        <v>23</v>
      </c>
      <c r="L57" s="14">
        <f>K57+(K54*$H57)</f>
        <v>41</v>
      </c>
      <c r="N57" s="27">
        <f t="shared" si="100"/>
        <v>0</v>
      </c>
      <c r="O57" s="13">
        <f>N57+($G57*N54)</f>
        <v>1.625</v>
      </c>
      <c r="P57" s="14">
        <f>O57+(O54*$H57)</f>
        <v>4.0625</v>
      </c>
      <c r="R57" s="27">
        <f t="shared" si="101"/>
        <v>0</v>
      </c>
      <c r="S57" s="13">
        <f>R57+($G57*R54)</f>
        <v>1.625</v>
      </c>
      <c r="T57" s="14">
        <f>S57+(S54*$H57)</f>
        <v>4.0625</v>
      </c>
      <c r="U57" s="26">
        <v>0</v>
      </c>
      <c r="V57" s="27">
        <f t="shared" si="102"/>
        <v>0</v>
      </c>
      <c r="W57" s="13">
        <f>V57+($G57*V54)</f>
        <v>1.625</v>
      </c>
      <c r="X57" s="14">
        <f>W57+(W54*$H57)</f>
        <v>4.0625</v>
      </c>
      <c r="Y57" s="26">
        <v>0.3</v>
      </c>
      <c r="Z57" s="27">
        <f t="shared" si="103"/>
        <v>0.3</v>
      </c>
      <c r="AA57" s="13">
        <f>Z57+($G57*Z54)</f>
        <v>1.925</v>
      </c>
      <c r="AB57" s="14">
        <f>AA57+(AA54*$H57)</f>
        <v>4.3624999999999998</v>
      </c>
      <c r="AD57" s="27">
        <f t="shared" si="104"/>
        <v>0</v>
      </c>
      <c r="AE57" s="13">
        <f>AD57+($G57*AD54)</f>
        <v>1.625</v>
      </c>
      <c r="AF57" s="14">
        <f>AE57+(AE54*$H57)</f>
        <v>4.0625</v>
      </c>
    </row>
    <row r="58" spans="1:32" s="26" customFormat="1" x14ac:dyDescent="0.25">
      <c r="A58" s="21" t="s">
        <v>190</v>
      </c>
      <c r="B58" t="s">
        <v>303</v>
      </c>
      <c r="C58" s="18"/>
      <c r="D58" s="34" t="s">
        <v>417</v>
      </c>
      <c r="E58" s="20" t="s">
        <v>420</v>
      </c>
      <c r="F58" s="30"/>
      <c r="G58" s="31">
        <v>0.25</v>
      </c>
      <c r="H58" s="32">
        <v>0.5</v>
      </c>
      <c r="I58" s="26">
        <v>0</v>
      </c>
      <c r="J58" s="27">
        <f t="shared" si="0"/>
        <v>0</v>
      </c>
      <c r="K58" s="13">
        <f>J58+($G58*J55)</f>
        <v>1.875</v>
      </c>
      <c r="L58" s="14">
        <f>K58+(K55*$H58)</f>
        <v>4.6875</v>
      </c>
      <c r="N58" s="27">
        <f t="shared" si="100"/>
        <v>0</v>
      </c>
      <c r="O58" s="13">
        <f>N58+($G58*N55)</f>
        <v>1.875</v>
      </c>
      <c r="P58" s="14">
        <f>O58+(O55*$H58)</f>
        <v>4.6875</v>
      </c>
      <c r="R58" s="27">
        <f t="shared" si="101"/>
        <v>0</v>
      </c>
      <c r="S58" s="13">
        <f>R58+($G58*R55)</f>
        <v>1.875</v>
      </c>
      <c r="T58" s="14">
        <f>S58+(S55*$H58)</f>
        <v>4.6875</v>
      </c>
      <c r="U58" s="26">
        <v>0</v>
      </c>
      <c r="V58" s="27">
        <f t="shared" si="102"/>
        <v>0</v>
      </c>
      <c r="W58" s="13">
        <f>V58+($G58*V55)</f>
        <v>1.875</v>
      </c>
      <c r="X58" s="14">
        <f>W58+(W55*$H58)</f>
        <v>4.6875</v>
      </c>
      <c r="Y58" s="26">
        <v>0</v>
      </c>
      <c r="Z58" s="27">
        <f t="shared" si="103"/>
        <v>0</v>
      </c>
      <c r="AA58" s="13">
        <f>Z58+($G58*Z55)</f>
        <v>1.875</v>
      </c>
      <c r="AB58" s="14">
        <f>AA58+(AA55*$H58)</f>
        <v>4.6875</v>
      </c>
      <c r="AD58" s="27">
        <f t="shared" si="104"/>
        <v>0</v>
      </c>
      <c r="AE58" s="13">
        <f>AD58+($G58*AD55)</f>
        <v>1.875</v>
      </c>
      <c r="AF58" s="14">
        <f>AE58+(AE55*$H58)</f>
        <v>4.6875</v>
      </c>
    </row>
    <row r="59" spans="1:32" s="26" customFormat="1" x14ac:dyDescent="0.25">
      <c r="A59" s="21" t="s">
        <v>149</v>
      </c>
      <c r="B59" t="s">
        <v>304</v>
      </c>
      <c r="C59" s="18"/>
      <c r="D59" s="22"/>
      <c r="E59" s="23"/>
      <c r="F59" s="30"/>
      <c r="G59" s="31"/>
      <c r="H59" s="32"/>
      <c r="I59" s="26">
        <v>9.6</v>
      </c>
      <c r="J59" s="27">
        <f t="shared" si="0"/>
        <v>9.6</v>
      </c>
      <c r="K59" s="28">
        <f t="shared" si="1"/>
        <v>9.6</v>
      </c>
      <c r="L59" s="14">
        <f t="shared" si="2"/>
        <v>9.6</v>
      </c>
      <c r="N59" s="27">
        <f t="shared" si="100"/>
        <v>0</v>
      </c>
      <c r="O59" s="28">
        <f t="shared" ref="O59:O93" si="105">N59</f>
        <v>0</v>
      </c>
      <c r="P59" s="14">
        <f t="shared" ref="P59:P93" si="106">O59</f>
        <v>0</v>
      </c>
      <c r="R59" s="27">
        <f t="shared" si="101"/>
        <v>0</v>
      </c>
      <c r="S59" s="28">
        <f t="shared" ref="S59:S93" si="107">R59</f>
        <v>0</v>
      </c>
      <c r="T59" s="14">
        <f t="shared" ref="T59:T93" si="108">S59</f>
        <v>0</v>
      </c>
      <c r="U59" s="26">
        <v>3.5</v>
      </c>
      <c r="V59" s="27">
        <f t="shared" si="102"/>
        <v>3.5</v>
      </c>
      <c r="W59" s="28">
        <f t="shared" ref="W59:W93" si="109">V59</f>
        <v>3.5</v>
      </c>
      <c r="X59" s="14">
        <f t="shared" ref="X59:X93" si="110">W59</f>
        <v>3.5</v>
      </c>
      <c r="Z59" s="27">
        <f t="shared" si="103"/>
        <v>0</v>
      </c>
      <c r="AA59" s="28">
        <f t="shared" ref="AA59:AA93" si="111">Z59</f>
        <v>0</v>
      </c>
      <c r="AB59" s="14">
        <f t="shared" ref="AB59:AB93" si="112">AA59</f>
        <v>0</v>
      </c>
      <c r="AD59" s="27">
        <f t="shared" si="104"/>
        <v>0</v>
      </c>
      <c r="AE59" s="28">
        <f t="shared" ref="AE59:AE93" si="113">AD59</f>
        <v>0</v>
      </c>
      <c r="AF59" s="14">
        <f t="shared" ref="AF59:AF93" si="114">AE59</f>
        <v>0</v>
      </c>
    </row>
    <row r="60" spans="1:32" s="26" customFormat="1" x14ac:dyDescent="0.25">
      <c r="A60" s="21" t="s">
        <v>150</v>
      </c>
      <c r="B60" t="s">
        <v>305</v>
      </c>
      <c r="C60" s="18"/>
      <c r="D60" s="22"/>
      <c r="E60" s="23"/>
      <c r="F60" s="30"/>
      <c r="G60" s="31"/>
      <c r="H60" s="32"/>
      <c r="I60" s="26">
        <v>0.4</v>
      </c>
      <c r="J60" s="27">
        <f t="shared" si="0"/>
        <v>0.4</v>
      </c>
      <c r="K60" s="28">
        <f t="shared" si="1"/>
        <v>0.4</v>
      </c>
      <c r="L60" s="14">
        <f t="shared" si="2"/>
        <v>0.4</v>
      </c>
      <c r="N60" s="27">
        <f t="shared" si="100"/>
        <v>0</v>
      </c>
      <c r="O60" s="28">
        <f t="shared" si="105"/>
        <v>0</v>
      </c>
      <c r="P60" s="14">
        <f t="shared" si="106"/>
        <v>0</v>
      </c>
      <c r="R60" s="27">
        <f t="shared" si="101"/>
        <v>0</v>
      </c>
      <c r="S60" s="28">
        <f t="shared" si="107"/>
        <v>0</v>
      </c>
      <c r="T60" s="14">
        <f t="shared" si="108"/>
        <v>0</v>
      </c>
      <c r="U60" s="26">
        <v>2</v>
      </c>
      <c r="V60" s="27">
        <f t="shared" si="102"/>
        <v>2</v>
      </c>
      <c r="W60" s="28">
        <f t="shared" si="109"/>
        <v>2</v>
      </c>
      <c r="X60" s="14">
        <f t="shared" si="110"/>
        <v>2</v>
      </c>
      <c r="Z60" s="27">
        <f t="shared" si="103"/>
        <v>0</v>
      </c>
      <c r="AA60" s="28">
        <f t="shared" si="111"/>
        <v>0</v>
      </c>
      <c r="AB60" s="14">
        <f t="shared" si="112"/>
        <v>0</v>
      </c>
      <c r="AD60" s="27">
        <f t="shared" si="104"/>
        <v>0</v>
      </c>
      <c r="AE60" s="28">
        <f t="shared" si="113"/>
        <v>0</v>
      </c>
      <c r="AF60" s="14">
        <f t="shared" si="114"/>
        <v>0</v>
      </c>
    </row>
    <row r="61" spans="1:32" s="26" customFormat="1" x14ac:dyDescent="0.25">
      <c r="A61" s="21" t="s">
        <v>151</v>
      </c>
      <c r="B61" t="s">
        <v>306</v>
      </c>
      <c r="C61" s="18"/>
      <c r="D61" s="22"/>
      <c r="E61" s="23"/>
      <c r="F61" s="30"/>
      <c r="G61" s="31"/>
      <c r="H61" s="32"/>
      <c r="I61" s="26">
        <v>115</v>
      </c>
      <c r="J61" s="27">
        <f t="shared" si="0"/>
        <v>115</v>
      </c>
      <c r="K61" s="28">
        <f t="shared" si="1"/>
        <v>115</v>
      </c>
      <c r="L61" s="14">
        <f t="shared" si="2"/>
        <v>115</v>
      </c>
      <c r="N61" s="27">
        <f t="shared" si="100"/>
        <v>0</v>
      </c>
      <c r="O61" s="28">
        <f t="shared" si="105"/>
        <v>0</v>
      </c>
      <c r="P61" s="14">
        <f t="shared" si="106"/>
        <v>0</v>
      </c>
      <c r="R61" s="27">
        <f t="shared" si="101"/>
        <v>0</v>
      </c>
      <c r="S61" s="28">
        <f t="shared" si="107"/>
        <v>0</v>
      </c>
      <c r="T61" s="14">
        <f t="shared" si="108"/>
        <v>0</v>
      </c>
      <c r="U61" s="26">
        <v>50</v>
      </c>
      <c r="V61" s="27">
        <f t="shared" si="102"/>
        <v>50</v>
      </c>
      <c r="W61" s="28">
        <f t="shared" si="109"/>
        <v>50</v>
      </c>
      <c r="X61" s="14">
        <f t="shared" si="110"/>
        <v>50</v>
      </c>
      <c r="Z61" s="27">
        <f t="shared" si="103"/>
        <v>0</v>
      </c>
      <c r="AA61" s="28">
        <f t="shared" si="111"/>
        <v>0</v>
      </c>
      <c r="AB61" s="14">
        <f t="shared" si="112"/>
        <v>0</v>
      </c>
      <c r="AD61" s="27">
        <f t="shared" si="104"/>
        <v>0</v>
      </c>
      <c r="AE61" s="28">
        <f t="shared" si="113"/>
        <v>0</v>
      </c>
      <c r="AF61" s="14">
        <f t="shared" si="114"/>
        <v>0</v>
      </c>
    </row>
    <row r="62" spans="1:32" s="26" customFormat="1" x14ac:dyDescent="0.25">
      <c r="A62" s="21" t="s">
        <v>146</v>
      </c>
      <c r="B62" t="s">
        <v>307</v>
      </c>
      <c r="C62" s="18"/>
      <c r="D62" s="22"/>
      <c r="E62" s="23"/>
      <c r="F62" s="30"/>
      <c r="G62" s="31"/>
      <c r="H62" s="32"/>
      <c r="I62" s="26">
        <v>9.6</v>
      </c>
      <c r="J62" s="27">
        <f t="shared" si="0"/>
        <v>9.6</v>
      </c>
      <c r="K62" s="28">
        <f t="shared" si="1"/>
        <v>9.6</v>
      </c>
      <c r="L62" s="14">
        <f t="shared" si="2"/>
        <v>9.6</v>
      </c>
      <c r="N62" s="27">
        <f t="shared" si="100"/>
        <v>0</v>
      </c>
      <c r="O62" s="28">
        <f t="shared" si="105"/>
        <v>0</v>
      </c>
      <c r="P62" s="14">
        <f t="shared" si="106"/>
        <v>0</v>
      </c>
      <c r="R62" s="27">
        <f t="shared" si="101"/>
        <v>0</v>
      </c>
      <c r="S62" s="28">
        <f t="shared" si="107"/>
        <v>0</v>
      </c>
      <c r="T62" s="14">
        <f t="shared" si="108"/>
        <v>0</v>
      </c>
      <c r="U62" s="26">
        <v>3.5</v>
      </c>
      <c r="V62" s="27">
        <f t="shared" si="102"/>
        <v>3.5</v>
      </c>
      <c r="W62" s="28">
        <f t="shared" si="109"/>
        <v>3.5</v>
      </c>
      <c r="X62" s="14">
        <f t="shared" si="110"/>
        <v>3.5</v>
      </c>
      <c r="Y62" s="26">
        <v>10</v>
      </c>
      <c r="Z62" s="27">
        <f t="shared" si="103"/>
        <v>10</v>
      </c>
      <c r="AA62" s="28">
        <f t="shared" si="111"/>
        <v>10</v>
      </c>
      <c r="AB62" s="14">
        <f t="shared" si="112"/>
        <v>10</v>
      </c>
      <c r="AC62" s="26">
        <v>10</v>
      </c>
      <c r="AD62" s="27">
        <f t="shared" si="104"/>
        <v>10</v>
      </c>
      <c r="AE62" s="28">
        <f t="shared" si="113"/>
        <v>10</v>
      </c>
      <c r="AF62" s="14">
        <f t="shared" si="114"/>
        <v>10</v>
      </c>
    </row>
    <row r="63" spans="1:32" s="26" customFormat="1" x14ac:dyDescent="0.25">
      <c r="A63" s="21" t="s">
        <v>147</v>
      </c>
      <c r="B63" t="s">
        <v>308</v>
      </c>
      <c r="C63" s="18"/>
      <c r="D63" s="22"/>
      <c r="E63" s="23"/>
      <c r="F63" s="30"/>
      <c r="G63" s="31"/>
      <c r="H63" s="32"/>
      <c r="I63" s="26">
        <v>0.4</v>
      </c>
      <c r="J63" s="27">
        <f t="shared" si="0"/>
        <v>0.4</v>
      </c>
      <c r="K63" s="28">
        <f t="shared" si="1"/>
        <v>0.4</v>
      </c>
      <c r="L63" s="14">
        <f t="shared" si="2"/>
        <v>0.4</v>
      </c>
      <c r="N63" s="27">
        <f t="shared" si="100"/>
        <v>0</v>
      </c>
      <c r="O63" s="28">
        <f t="shared" si="105"/>
        <v>0</v>
      </c>
      <c r="P63" s="14">
        <f t="shared" si="106"/>
        <v>0</v>
      </c>
      <c r="R63" s="27">
        <f t="shared" si="101"/>
        <v>0</v>
      </c>
      <c r="S63" s="28">
        <f t="shared" si="107"/>
        <v>0</v>
      </c>
      <c r="T63" s="14">
        <f t="shared" si="108"/>
        <v>0</v>
      </c>
      <c r="U63" s="26">
        <v>2</v>
      </c>
      <c r="V63" s="27">
        <f t="shared" si="102"/>
        <v>2</v>
      </c>
      <c r="W63" s="28">
        <f t="shared" si="109"/>
        <v>2</v>
      </c>
      <c r="X63" s="14">
        <f t="shared" si="110"/>
        <v>2</v>
      </c>
      <c r="Y63" s="26">
        <v>1</v>
      </c>
      <c r="Z63" s="27">
        <f t="shared" si="103"/>
        <v>1</v>
      </c>
      <c r="AA63" s="28">
        <f t="shared" si="111"/>
        <v>1</v>
      </c>
      <c r="AB63" s="14">
        <f t="shared" si="112"/>
        <v>1</v>
      </c>
      <c r="AC63" s="26">
        <v>1</v>
      </c>
      <c r="AD63" s="27">
        <f t="shared" si="104"/>
        <v>1</v>
      </c>
      <c r="AE63" s="28">
        <f t="shared" si="113"/>
        <v>1</v>
      </c>
      <c r="AF63" s="14">
        <f t="shared" si="114"/>
        <v>1</v>
      </c>
    </row>
    <row r="64" spans="1:32" s="26" customFormat="1" x14ac:dyDescent="0.25">
      <c r="A64" s="21" t="s">
        <v>148</v>
      </c>
      <c r="B64" t="s">
        <v>309</v>
      </c>
      <c r="C64" s="18"/>
      <c r="D64" s="22"/>
      <c r="E64" s="23"/>
      <c r="F64" s="30"/>
      <c r="G64" s="31"/>
      <c r="H64" s="32"/>
      <c r="I64" s="26">
        <v>115</v>
      </c>
      <c r="J64" s="27">
        <f t="shared" si="0"/>
        <v>115</v>
      </c>
      <c r="K64" s="28">
        <f t="shared" si="1"/>
        <v>115</v>
      </c>
      <c r="L64" s="14">
        <f t="shared" si="2"/>
        <v>115</v>
      </c>
      <c r="N64" s="27">
        <f t="shared" si="100"/>
        <v>0</v>
      </c>
      <c r="O64" s="28">
        <f t="shared" si="105"/>
        <v>0</v>
      </c>
      <c r="P64" s="14">
        <f t="shared" si="106"/>
        <v>0</v>
      </c>
      <c r="R64" s="27">
        <f t="shared" si="101"/>
        <v>0</v>
      </c>
      <c r="S64" s="28">
        <f t="shared" si="107"/>
        <v>0</v>
      </c>
      <c r="T64" s="14">
        <f t="shared" si="108"/>
        <v>0</v>
      </c>
      <c r="U64" s="26">
        <v>50</v>
      </c>
      <c r="V64" s="27">
        <f t="shared" si="102"/>
        <v>50</v>
      </c>
      <c r="W64" s="28">
        <f t="shared" si="109"/>
        <v>50</v>
      </c>
      <c r="X64" s="14">
        <f t="shared" si="110"/>
        <v>50</v>
      </c>
      <c r="Y64" s="26">
        <v>5</v>
      </c>
      <c r="Z64" s="27">
        <f t="shared" si="103"/>
        <v>5</v>
      </c>
      <c r="AA64" s="28">
        <f t="shared" si="111"/>
        <v>5</v>
      </c>
      <c r="AB64" s="14">
        <f t="shared" si="112"/>
        <v>5</v>
      </c>
      <c r="AC64" s="26">
        <v>3</v>
      </c>
      <c r="AD64" s="27">
        <f t="shared" si="104"/>
        <v>3</v>
      </c>
      <c r="AE64" s="28">
        <f t="shared" si="113"/>
        <v>3</v>
      </c>
      <c r="AF64" s="14">
        <f t="shared" si="114"/>
        <v>3</v>
      </c>
    </row>
    <row r="65" spans="1:32" s="26" customFormat="1" x14ac:dyDescent="0.25">
      <c r="A65" s="21" t="s">
        <v>143</v>
      </c>
      <c r="B65" t="s">
        <v>307</v>
      </c>
      <c r="C65" s="18"/>
      <c r="D65" s="22"/>
      <c r="E65" s="23"/>
      <c r="F65" s="30"/>
      <c r="G65" s="31"/>
      <c r="H65" s="32"/>
      <c r="J65" s="27">
        <f t="shared" si="0"/>
        <v>0</v>
      </c>
      <c r="K65" s="28">
        <f t="shared" si="1"/>
        <v>0</v>
      </c>
      <c r="L65" s="14">
        <f t="shared" si="2"/>
        <v>0</v>
      </c>
      <c r="N65" s="27">
        <f t="shared" si="100"/>
        <v>0</v>
      </c>
      <c r="O65" s="28">
        <f t="shared" si="105"/>
        <v>0</v>
      </c>
      <c r="P65" s="14">
        <f t="shared" si="106"/>
        <v>0</v>
      </c>
      <c r="R65" s="27">
        <f t="shared" si="101"/>
        <v>0</v>
      </c>
      <c r="S65" s="28">
        <f t="shared" si="107"/>
        <v>0</v>
      </c>
      <c r="T65" s="14">
        <f t="shared" si="108"/>
        <v>0</v>
      </c>
      <c r="V65" s="27">
        <f t="shared" si="102"/>
        <v>0</v>
      </c>
      <c r="W65" s="28">
        <f t="shared" si="109"/>
        <v>0</v>
      </c>
      <c r="X65" s="14">
        <f t="shared" si="110"/>
        <v>0</v>
      </c>
      <c r="Z65" s="27">
        <f t="shared" si="103"/>
        <v>0</v>
      </c>
      <c r="AA65" s="28">
        <f t="shared" si="111"/>
        <v>0</v>
      </c>
      <c r="AB65" s="14">
        <f t="shared" si="112"/>
        <v>0</v>
      </c>
      <c r="AD65" s="27">
        <f t="shared" si="104"/>
        <v>0</v>
      </c>
      <c r="AE65" s="28">
        <f t="shared" si="113"/>
        <v>0</v>
      </c>
      <c r="AF65" s="14">
        <f t="shared" si="114"/>
        <v>0</v>
      </c>
    </row>
    <row r="66" spans="1:32" s="26" customFormat="1" x14ac:dyDescent="0.25">
      <c r="A66" s="21" t="s">
        <v>144</v>
      </c>
      <c r="B66" t="s">
        <v>308</v>
      </c>
      <c r="C66" s="18"/>
      <c r="D66" s="22"/>
      <c r="E66" s="23"/>
      <c r="F66" s="30"/>
      <c r="G66" s="31"/>
      <c r="H66" s="32"/>
      <c r="J66" s="27">
        <f t="shared" si="0"/>
        <v>0</v>
      </c>
      <c r="K66" s="28">
        <f t="shared" si="1"/>
        <v>0</v>
      </c>
      <c r="L66" s="14">
        <f t="shared" si="2"/>
        <v>0</v>
      </c>
      <c r="N66" s="27">
        <f t="shared" si="100"/>
        <v>0</v>
      </c>
      <c r="O66" s="28">
        <f t="shared" si="105"/>
        <v>0</v>
      </c>
      <c r="P66" s="14">
        <f t="shared" si="106"/>
        <v>0</v>
      </c>
      <c r="R66" s="27">
        <f t="shared" si="101"/>
        <v>0</v>
      </c>
      <c r="S66" s="28">
        <f t="shared" si="107"/>
        <v>0</v>
      </c>
      <c r="T66" s="14">
        <f t="shared" si="108"/>
        <v>0</v>
      </c>
      <c r="V66" s="27">
        <f t="shared" si="102"/>
        <v>0</v>
      </c>
      <c r="W66" s="28">
        <f t="shared" si="109"/>
        <v>0</v>
      </c>
      <c r="X66" s="14">
        <f t="shared" si="110"/>
        <v>0</v>
      </c>
      <c r="Z66" s="27">
        <f t="shared" si="103"/>
        <v>0</v>
      </c>
      <c r="AA66" s="28">
        <f t="shared" si="111"/>
        <v>0</v>
      </c>
      <c r="AB66" s="14">
        <f t="shared" si="112"/>
        <v>0</v>
      </c>
      <c r="AD66" s="27">
        <f t="shared" si="104"/>
        <v>0</v>
      </c>
      <c r="AE66" s="28">
        <f t="shared" si="113"/>
        <v>0</v>
      </c>
      <c r="AF66" s="14">
        <f t="shared" si="114"/>
        <v>0</v>
      </c>
    </row>
    <row r="67" spans="1:32" s="26" customFormat="1" x14ac:dyDescent="0.25">
      <c r="A67" s="21" t="s">
        <v>145</v>
      </c>
      <c r="B67" t="s">
        <v>309</v>
      </c>
      <c r="C67" s="18"/>
      <c r="D67" s="22"/>
      <c r="E67" s="23"/>
      <c r="F67" s="30"/>
      <c r="G67" s="31"/>
      <c r="H67" s="32"/>
      <c r="J67" s="27">
        <f t="shared" si="0"/>
        <v>0</v>
      </c>
      <c r="K67" s="28">
        <f t="shared" si="1"/>
        <v>0</v>
      </c>
      <c r="L67" s="14">
        <f t="shared" si="2"/>
        <v>0</v>
      </c>
      <c r="N67" s="27">
        <f t="shared" si="100"/>
        <v>0</v>
      </c>
      <c r="O67" s="28">
        <f t="shared" si="105"/>
        <v>0</v>
      </c>
      <c r="P67" s="14">
        <f t="shared" si="106"/>
        <v>0</v>
      </c>
      <c r="R67" s="27">
        <f t="shared" si="101"/>
        <v>0</v>
      </c>
      <c r="S67" s="28">
        <f t="shared" si="107"/>
        <v>0</v>
      </c>
      <c r="T67" s="14">
        <f t="shared" si="108"/>
        <v>0</v>
      </c>
      <c r="V67" s="27">
        <f t="shared" si="102"/>
        <v>0</v>
      </c>
      <c r="W67" s="28">
        <f t="shared" si="109"/>
        <v>0</v>
      </c>
      <c r="X67" s="14">
        <f t="shared" si="110"/>
        <v>0</v>
      </c>
      <c r="Z67" s="27">
        <f t="shared" si="103"/>
        <v>0</v>
      </c>
      <c r="AA67" s="28">
        <f t="shared" si="111"/>
        <v>0</v>
      </c>
      <c r="AB67" s="14">
        <f t="shared" si="112"/>
        <v>0</v>
      </c>
      <c r="AD67" s="27">
        <f t="shared" si="104"/>
        <v>0</v>
      </c>
      <c r="AE67" s="28">
        <f t="shared" si="113"/>
        <v>0</v>
      </c>
      <c r="AF67" s="14">
        <f t="shared" si="114"/>
        <v>0</v>
      </c>
    </row>
    <row r="68" spans="1:32" s="26" customFormat="1" x14ac:dyDescent="0.25">
      <c r="A68" s="21" t="s">
        <v>137</v>
      </c>
      <c r="B68" t="s">
        <v>310</v>
      </c>
      <c r="C68" s="18"/>
      <c r="D68" s="22"/>
      <c r="E68" s="23"/>
      <c r="F68" s="30"/>
      <c r="G68" s="31"/>
      <c r="H68" s="32"/>
      <c r="I68" s="26">
        <v>7.8118999999999994E-2</v>
      </c>
      <c r="J68" s="27">
        <f t="shared" ref="J68:J93" si="115">I68</f>
        <v>7.8118999999999994E-2</v>
      </c>
      <c r="K68" s="28">
        <f t="shared" ref="K68:K93" si="116">J68</f>
        <v>7.8118999999999994E-2</v>
      </c>
      <c r="L68" s="14">
        <f t="shared" ref="L68:L93" si="117">K68</f>
        <v>7.8118999999999994E-2</v>
      </c>
      <c r="M68" s="26">
        <v>0</v>
      </c>
      <c r="N68" s="27">
        <f t="shared" si="100"/>
        <v>0</v>
      </c>
      <c r="O68" s="28">
        <f t="shared" si="105"/>
        <v>0</v>
      </c>
      <c r="P68" s="14">
        <f t="shared" si="106"/>
        <v>0</v>
      </c>
      <c r="Q68" s="26">
        <v>0</v>
      </c>
      <c r="R68" s="27">
        <f t="shared" si="101"/>
        <v>0</v>
      </c>
      <c r="S68" s="28">
        <f t="shared" si="107"/>
        <v>0</v>
      </c>
      <c r="T68" s="14">
        <f t="shared" si="108"/>
        <v>0</v>
      </c>
      <c r="U68" s="26">
        <v>8.1810999999999995E-2</v>
      </c>
      <c r="V68" s="27">
        <f t="shared" si="102"/>
        <v>8.1810999999999995E-2</v>
      </c>
      <c r="W68" s="28">
        <f t="shared" si="109"/>
        <v>8.1810999999999995E-2</v>
      </c>
      <c r="X68" s="14">
        <f t="shared" si="110"/>
        <v>8.1810999999999995E-2</v>
      </c>
      <c r="Y68" s="26">
        <v>0.13589300000000001</v>
      </c>
      <c r="Z68" s="27">
        <f t="shared" si="103"/>
        <v>0.13589300000000001</v>
      </c>
      <c r="AA68" s="28">
        <f t="shared" si="111"/>
        <v>0.13589300000000001</v>
      </c>
      <c r="AB68" s="14">
        <f t="shared" si="112"/>
        <v>0.13589300000000001</v>
      </c>
      <c r="AC68" s="26">
        <v>0</v>
      </c>
      <c r="AD68" s="27">
        <f t="shared" si="104"/>
        <v>0</v>
      </c>
      <c r="AE68" s="28">
        <f t="shared" si="113"/>
        <v>0</v>
      </c>
      <c r="AF68" s="14">
        <f t="shared" si="114"/>
        <v>0</v>
      </c>
    </row>
    <row r="69" spans="1:32" s="26" customFormat="1" ht="16.5" customHeight="1" x14ac:dyDescent="0.25">
      <c r="A69" s="21" t="s">
        <v>138</v>
      </c>
      <c r="B69" t="s">
        <v>311</v>
      </c>
      <c r="C69" s="18"/>
      <c r="D69" s="22"/>
      <c r="E69" s="23"/>
      <c r="F69" s="30"/>
      <c r="G69" s="31"/>
      <c r="H69" s="32"/>
      <c r="I69" s="26">
        <v>0</v>
      </c>
      <c r="J69" s="27">
        <f t="shared" si="115"/>
        <v>0</v>
      </c>
      <c r="K69" s="28">
        <f t="shared" si="116"/>
        <v>0</v>
      </c>
      <c r="L69" s="14">
        <f t="shared" si="117"/>
        <v>0</v>
      </c>
      <c r="M69" s="26">
        <v>0</v>
      </c>
      <c r="N69" s="27">
        <f t="shared" si="100"/>
        <v>0</v>
      </c>
      <c r="O69" s="28">
        <f t="shared" si="105"/>
        <v>0</v>
      </c>
      <c r="P69" s="14">
        <f t="shared" si="106"/>
        <v>0</v>
      </c>
      <c r="Q69" s="26">
        <v>0</v>
      </c>
      <c r="R69" s="27">
        <f t="shared" si="101"/>
        <v>0</v>
      </c>
      <c r="S69" s="28">
        <f t="shared" si="107"/>
        <v>0</v>
      </c>
      <c r="T69" s="14">
        <f t="shared" si="108"/>
        <v>0</v>
      </c>
      <c r="U69" s="26">
        <v>0</v>
      </c>
      <c r="V69" s="27">
        <f t="shared" si="102"/>
        <v>0</v>
      </c>
      <c r="W69" s="28">
        <f t="shared" si="109"/>
        <v>0</v>
      </c>
      <c r="X69" s="14">
        <f t="shared" si="110"/>
        <v>0</v>
      </c>
      <c r="Y69" s="26">
        <v>0</v>
      </c>
      <c r="Z69" s="27">
        <f t="shared" si="103"/>
        <v>0</v>
      </c>
      <c r="AA69" s="28">
        <f t="shared" si="111"/>
        <v>0</v>
      </c>
      <c r="AB69" s="14">
        <f t="shared" si="112"/>
        <v>0</v>
      </c>
      <c r="AC69" s="26">
        <v>0</v>
      </c>
      <c r="AD69" s="27">
        <f t="shared" si="104"/>
        <v>0</v>
      </c>
      <c r="AE69" s="28">
        <f t="shared" si="113"/>
        <v>0</v>
      </c>
      <c r="AF69" s="14">
        <f t="shared" si="114"/>
        <v>0</v>
      </c>
    </row>
    <row r="70" spans="1:32" s="26" customFormat="1" x14ac:dyDescent="0.25">
      <c r="A70" s="21" t="s">
        <v>139</v>
      </c>
      <c r="B70" t="s">
        <v>312</v>
      </c>
      <c r="C70" s="18"/>
      <c r="D70" s="22"/>
      <c r="E70" s="23"/>
      <c r="F70" s="30"/>
      <c r="G70" s="31"/>
      <c r="H70" s="32"/>
      <c r="I70" s="26">
        <v>0</v>
      </c>
      <c r="J70" s="27">
        <f t="shared" si="115"/>
        <v>0</v>
      </c>
      <c r="K70" s="28">
        <f t="shared" si="116"/>
        <v>0</v>
      </c>
      <c r="L70" s="14">
        <f t="shared" si="117"/>
        <v>0</v>
      </c>
      <c r="M70" s="26">
        <v>0</v>
      </c>
      <c r="N70" s="27">
        <f t="shared" si="100"/>
        <v>0</v>
      </c>
      <c r="O70" s="28">
        <f t="shared" si="105"/>
        <v>0</v>
      </c>
      <c r="P70" s="14">
        <f t="shared" si="106"/>
        <v>0</v>
      </c>
      <c r="Q70" s="26">
        <v>0</v>
      </c>
      <c r="R70" s="27">
        <f t="shared" si="101"/>
        <v>0</v>
      </c>
      <c r="S70" s="28">
        <f t="shared" si="107"/>
        <v>0</v>
      </c>
      <c r="T70" s="14">
        <f t="shared" si="108"/>
        <v>0</v>
      </c>
      <c r="U70" s="26">
        <v>0</v>
      </c>
      <c r="V70" s="27">
        <f t="shared" si="102"/>
        <v>0</v>
      </c>
      <c r="W70" s="28">
        <f t="shared" si="109"/>
        <v>0</v>
      </c>
      <c r="X70" s="14">
        <f t="shared" si="110"/>
        <v>0</v>
      </c>
      <c r="Y70" s="26">
        <v>0</v>
      </c>
      <c r="Z70" s="27">
        <f t="shared" si="103"/>
        <v>0</v>
      </c>
      <c r="AA70" s="28">
        <f t="shared" si="111"/>
        <v>0</v>
      </c>
      <c r="AB70" s="14">
        <f t="shared" si="112"/>
        <v>0</v>
      </c>
      <c r="AC70" s="26">
        <v>0</v>
      </c>
      <c r="AD70" s="27">
        <f t="shared" si="104"/>
        <v>0</v>
      </c>
      <c r="AE70" s="28">
        <f t="shared" si="113"/>
        <v>0</v>
      </c>
      <c r="AF70" s="14">
        <f t="shared" si="114"/>
        <v>0</v>
      </c>
    </row>
    <row r="71" spans="1:32" s="26" customFormat="1" x14ac:dyDescent="0.25">
      <c r="A71" s="21" t="s">
        <v>116</v>
      </c>
      <c r="B71" t="s">
        <v>313</v>
      </c>
      <c r="C71" s="18"/>
      <c r="D71" s="22"/>
      <c r="E71" s="23"/>
      <c r="F71" s="30"/>
      <c r="G71" s="31"/>
      <c r="H71" s="32"/>
      <c r="J71" s="27">
        <f t="shared" si="115"/>
        <v>0</v>
      </c>
      <c r="K71" s="28">
        <f t="shared" si="116"/>
        <v>0</v>
      </c>
      <c r="L71" s="14">
        <f t="shared" si="117"/>
        <v>0</v>
      </c>
      <c r="N71" s="27">
        <f t="shared" si="100"/>
        <v>0</v>
      </c>
      <c r="O71" s="28">
        <f t="shared" si="105"/>
        <v>0</v>
      </c>
      <c r="P71" s="14">
        <f t="shared" si="106"/>
        <v>0</v>
      </c>
      <c r="R71" s="27">
        <f t="shared" si="101"/>
        <v>0</v>
      </c>
      <c r="S71" s="28">
        <f t="shared" si="107"/>
        <v>0</v>
      </c>
      <c r="T71" s="14">
        <f t="shared" si="108"/>
        <v>0</v>
      </c>
      <c r="V71" s="27">
        <f t="shared" si="102"/>
        <v>0</v>
      </c>
      <c r="W71" s="28">
        <f t="shared" si="109"/>
        <v>0</v>
      </c>
      <c r="X71" s="14">
        <f t="shared" si="110"/>
        <v>0</v>
      </c>
      <c r="Y71" s="26">
        <v>90</v>
      </c>
      <c r="Z71" s="27">
        <f t="shared" si="103"/>
        <v>90</v>
      </c>
      <c r="AA71" s="28">
        <f t="shared" si="111"/>
        <v>90</v>
      </c>
      <c r="AB71" s="14">
        <f t="shared" si="112"/>
        <v>90</v>
      </c>
      <c r="AD71" s="27">
        <f t="shared" si="104"/>
        <v>0</v>
      </c>
      <c r="AE71" s="28">
        <f t="shared" si="113"/>
        <v>0</v>
      </c>
      <c r="AF71" s="14">
        <f t="shared" si="114"/>
        <v>0</v>
      </c>
    </row>
    <row r="72" spans="1:32" s="26" customFormat="1" x14ac:dyDescent="0.25">
      <c r="A72" s="21" t="s">
        <v>117</v>
      </c>
      <c r="B72" t="s">
        <v>314</v>
      </c>
      <c r="C72" s="18"/>
      <c r="D72" s="22"/>
      <c r="E72" s="23"/>
      <c r="F72" s="30"/>
      <c r="G72" s="31"/>
      <c r="H72" s="32"/>
      <c r="J72" s="27">
        <f t="shared" si="115"/>
        <v>0</v>
      </c>
      <c r="K72" s="28">
        <f t="shared" si="116"/>
        <v>0</v>
      </c>
      <c r="L72" s="14">
        <f t="shared" si="117"/>
        <v>0</v>
      </c>
      <c r="M72" s="26">
        <v>100</v>
      </c>
      <c r="N72" s="27">
        <f t="shared" si="100"/>
        <v>100</v>
      </c>
      <c r="O72" s="28">
        <f t="shared" si="105"/>
        <v>100</v>
      </c>
      <c r="P72" s="14">
        <f t="shared" si="106"/>
        <v>100</v>
      </c>
      <c r="R72" s="27">
        <f t="shared" si="101"/>
        <v>0</v>
      </c>
      <c r="S72" s="28">
        <f t="shared" si="107"/>
        <v>0</v>
      </c>
      <c r="T72" s="14">
        <f t="shared" si="108"/>
        <v>0</v>
      </c>
      <c r="V72" s="27">
        <f t="shared" si="102"/>
        <v>0</v>
      </c>
      <c r="W72" s="28">
        <f t="shared" si="109"/>
        <v>0</v>
      </c>
      <c r="X72" s="14">
        <f t="shared" si="110"/>
        <v>0</v>
      </c>
      <c r="Z72" s="27">
        <f t="shared" si="103"/>
        <v>0</v>
      </c>
      <c r="AA72" s="28">
        <f t="shared" si="111"/>
        <v>0</v>
      </c>
      <c r="AB72" s="14">
        <f t="shared" si="112"/>
        <v>0</v>
      </c>
      <c r="AD72" s="27">
        <f t="shared" si="104"/>
        <v>0</v>
      </c>
      <c r="AE72" s="28">
        <f t="shared" si="113"/>
        <v>0</v>
      </c>
      <c r="AF72" s="14">
        <f t="shared" si="114"/>
        <v>0</v>
      </c>
    </row>
    <row r="73" spans="1:32" s="26" customFormat="1" x14ac:dyDescent="0.25">
      <c r="A73" s="21" t="s">
        <v>118</v>
      </c>
      <c r="B73" t="s">
        <v>315</v>
      </c>
      <c r="C73" s="18"/>
      <c r="D73" s="22"/>
      <c r="E73" s="23"/>
      <c r="F73" s="30"/>
      <c r="G73" s="31"/>
      <c r="H73" s="32"/>
      <c r="J73" s="27">
        <f t="shared" si="115"/>
        <v>0</v>
      </c>
      <c r="K73" s="28">
        <f t="shared" si="116"/>
        <v>0</v>
      </c>
      <c r="L73" s="14">
        <f t="shared" si="117"/>
        <v>0</v>
      </c>
      <c r="N73" s="27">
        <f t="shared" si="100"/>
        <v>0</v>
      </c>
      <c r="O73" s="28">
        <f t="shared" si="105"/>
        <v>0</v>
      </c>
      <c r="P73" s="14">
        <f t="shared" si="106"/>
        <v>0</v>
      </c>
      <c r="Q73" s="26">
        <v>100</v>
      </c>
      <c r="R73" s="27">
        <f t="shared" si="101"/>
        <v>100</v>
      </c>
      <c r="S73" s="28">
        <f t="shared" si="107"/>
        <v>100</v>
      </c>
      <c r="T73" s="14">
        <f t="shared" si="108"/>
        <v>100</v>
      </c>
      <c r="V73" s="27">
        <f t="shared" si="102"/>
        <v>0</v>
      </c>
      <c r="W73" s="28">
        <f t="shared" si="109"/>
        <v>0</v>
      </c>
      <c r="X73" s="14">
        <f t="shared" si="110"/>
        <v>0</v>
      </c>
      <c r="Z73" s="27">
        <f t="shared" si="103"/>
        <v>0</v>
      </c>
      <c r="AA73" s="28">
        <f t="shared" si="111"/>
        <v>0</v>
      </c>
      <c r="AB73" s="14">
        <f t="shared" si="112"/>
        <v>0</v>
      </c>
      <c r="AD73" s="27">
        <f t="shared" si="104"/>
        <v>0</v>
      </c>
      <c r="AE73" s="28">
        <f t="shared" si="113"/>
        <v>0</v>
      </c>
      <c r="AF73" s="14">
        <f t="shared" si="114"/>
        <v>0</v>
      </c>
    </row>
    <row r="74" spans="1:32" s="26" customFormat="1" x14ac:dyDescent="0.25">
      <c r="A74" s="21" t="s">
        <v>119</v>
      </c>
      <c r="B74" t="s">
        <v>316</v>
      </c>
      <c r="C74" s="18"/>
      <c r="D74" s="22"/>
      <c r="E74" s="23"/>
      <c r="F74" s="30"/>
      <c r="G74" s="31"/>
      <c r="H74" s="32"/>
      <c r="I74" s="29">
        <v>50</v>
      </c>
      <c r="J74" s="27">
        <f t="shared" si="115"/>
        <v>50</v>
      </c>
      <c r="K74" s="28">
        <f t="shared" si="116"/>
        <v>50</v>
      </c>
      <c r="L74" s="14">
        <f t="shared" si="117"/>
        <v>50</v>
      </c>
      <c r="N74" s="27">
        <f t="shared" si="100"/>
        <v>0</v>
      </c>
      <c r="O74" s="28">
        <f t="shared" si="105"/>
        <v>0</v>
      </c>
      <c r="P74" s="14">
        <f t="shared" si="106"/>
        <v>0</v>
      </c>
      <c r="R74" s="27">
        <f t="shared" si="101"/>
        <v>0</v>
      </c>
      <c r="S74" s="28">
        <f t="shared" si="107"/>
        <v>0</v>
      </c>
      <c r="T74" s="14">
        <f t="shared" si="108"/>
        <v>0</v>
      </c>
      <c r="V74" s="27">
        <f t="shared" si="102"/>
        <v>0</v>
      </c>
      <c r="W74" s="28">
        <f t="shared" si="109"/>
        <v>0</v>
      </c>
      <c r="X74" s="14">
        <f t="shared" si="110"/>
        <v>0</v>
      </c>
      <c r="Y74" s="26">
        <v>10</v>
      </c>
      <c r="Z74" s="27">
        <f t="shared" si="103"/>
        <v>10</v>
      </c>
      <c r="AA74" s="28">
        <f t="shared" si="111"/>
        <v>10</v>
      </c>
      <c r="AB74" s="14">
        <f t="shared" si="112"/>
        <v>10</v>
      </c>
      <c r="AC74" s="26">
        <v>40</v>
      </c>
      <c r="AD74" s="27">
        <f t="shared" si="104"/>
        <v>40</v>
      </c>
      <c r="AE74" s="28">
        <f t="shared" si="113"/>
        <v>40</v>
      </c>
      <c r="AF74" s="14">
        <f t="shared" si="114"/>
        <v>40</v>
      </c>
    </row>
    <row r="75" spans="1:32" s="26" customFormat="1" x14ac:dyDescent="0.25">
      <c r="A75" s="21" t="s">
        <v>120</v>
      </c>
      <c r="B75" t="s">
        <v>317</v>
      </c>
      <c r="C75" s="18"/>
      <c r="D75" s="22"/>
      <c r="E75" s="23"/>
      <c r="F75" s="30"/>
      <c r="G75" s="31"/>
      <c r="H75" s="32"/>
      <c r="I75" s="29">
        <v>50</v>
      </c>
      <c r="J75" s="27">
        <f t="shared" si="115"/>
        <v>50</v>
      </c>
      <c r="K75" s="28">
        <f t="shared" si="116"/>
        <v>50</v>
      </c>
      <c r="L75" s="14">
        <f t="shared" si="117"/>
        <v>50</v>
      </c>
      <c r="N75" s="27">
        <f t="shared" si="100"/>
        <v>0</v>
      </c>
      <c r="O75" s="28">
        <f t="shared" si="105"/>
        <v>0</v>
      </c>
      <c r="P75" s="14">
        <f t="shared" si="106"/>
        <v>0</v>
      </c>
      <c r="R75" s="27">
        <f t="shared" si="101"/>
        <v>0</v>
      </c>
      <c r="S75" s="28">
        <f t="shared" si="107"/>
        <v>0</v>
      </c>
      <c r="T75" s="14">
        <f t="shared" si="108"/>
        <v>0</v>
      </c>
      <c r="U75" s="26">
        <v>100</v>
      </c>
      <c r="V75" s="27">
        <f t="shared" si="102"/>
        <v>100</v>
      </c>
      <c r="W75" s="28">
        <f t="shared" si="109"/>
        <v>100</v>
      </c>
      <c r="X75" s="14">
        <f t="shared" si="110"/>
        <v>100</v>
      </c>
      <c r="Z75" s="27">
        <f t="shared" si="103"/>
        <v>0</v>
      </c>
      <c r="AA75" s="28">
        <f t="shared" si="111"/>
        <v>0</v>
      </c>
      <c r="AB75" s="14">
        <f t="shared" si="112"/>
        <v>0</v>
      </c>
      <c r="AD75" s="27">
        <f t="shared" si="104"/>
        <v>0</v>
      </c>
      <c r="AE75" s="28">
        <f t="shared" si="113"/>
        <v>0</v>
      </c>
      <c r="AF75" s="14">
        <f t="shared" si="114"/>
        <v>0</v>
      </c>
    </row>
    <row r="76" spans="1:32" s="26" customFormat="1" x14ac:dyDescent="0.25">
      <c r="A76" s="21" t="s">
        <v>121</v>
      </c>
      <c r="B76" t="s">
        <v>318</v>
      </c>
      <c r="C76" s="18"/>
      <c r="D76" s="22"/>
      <c r="E76" s="23"/>
      <c r="F76" s="30"/>
      <c r="G76" s="31"/>
      <c r="H76" s="32"/>
      <c r="J76" s="27">
        <f t="shared" si="115"/>
        <v>0</v>
      </c>
      <c r="K76" s="28">
        <f t="shared" si="116"/>
        <v>0</v>
      </c>
      <c r="L76" s="14">
        <f t="shared" si="117"/>
        <v>0</v>
      </c>
      <c r="N76" s="27">
        <f t="shared" si="100"/>
        <v>0</v>
      </c>
      <c r="O76" s="28">
        <f t="shared" si="105"/>
        <v>0</v>
      </c>
      <c r="P76" s="14">
        <f t="shared" si="106"/>
        <v>0</v>
      </c>
      <c r="R76" s="27">
        <f t="shared" si="101"/>
        <v>0</v>
      </c>
      <c r="S76" s="28">
        <f t="shared" si="107"/>
        <v>0</v>
      </c>
      <c r="T76" s="14">
        <f t="shared" si="108"/>
        <v>0</v>
      </c>
      <c r="V76" s="27">
        <f t="shared" si="102"/>
        <v>0</v>
      </c>
      <c r="W76" s="28">
        <f t="shared" si="109"/>
        <v>0</v>
      </c>
      <c r="X76" s="14">
        <f t="shared" si="110"/>
        <v>0</v>
      </c>
      <c r="Z76" s="27">
        <f t="shared" si="103"/>
        <v>0</v>
      </c>
      <c r="AA76" s="28">
        <f t="shared" si="111"/>
        <v>0</v>
      </c>
      <c r="AB76" s="14">
        <f t="shared" si="112"/>
        <v>0</v>
      </c>
      <c r="AC76" s="26">
        <v>60</v>
      </c>
      <c r="AD76" s="27">
        <f t="shared" si="104"/>
        <v>60</v>
      </c>
      <c r="AE76" s="28">
        <f t="shared" si="113"/>
        <v>60</v>
      </c>
      <c r="AF76" s="14">
        <f t="shared" si="114"/>
        <v>60</v>
      </c>
    </row>
    <row r="77" spans="1:32" s="26" customFormat="1" x14ac:dyDescent="0.25">
      <c r="A77" s="21" t="s">
        <v>122</v>
      </c>
      <c r="B77" t="s">
        <v>319</v>
      </c>
      <c r="C77" s="18"/>
      <c r="D77" s="22"/>
      <c r="E77" s="23"/>
      <c r="F77" s="30"/>
      <c r="G77" s="31"/>
      <c r="H77" s="32"/>
      <c r="J77" s="27">
        <f t="shared" si="115"/>
        <v>0</v>
      </c>
      <c r="K77" s="28">
        <f t="shared" si="116"/>
        <v>0</v>
      </c>
      <c r="L77" s="14">
        <f t="shared" si="117"/>
        <v>0</v>
      </c>
      <c r="N77" s="27">
        <f t="shared" si="100"/>
        <v>0</v>
      </c>
      <c r="O77" s="28">
        <f t="shared" si="105"/>
        <v>0</v>
      </c>
      <c r="P77" s="14">
        <f t="shared" si="106"/>
        <v>0</v>
      </c>
      <c r="R77" s="27">
        <f t="shared" si="101"/>
        <v>0</v>
      </c>
      <c r="S77" s="28">
        <f t="shared" si="107"/>
        <v>0</v>
      </c>
      <c r="T77" s="14">
        <f t="shared" si="108"/>
        <v>0</v>
      </c>
      <c r="V77" s="27">
        <f t="shared" si="102"/>
        <v>0</v>
      </c>
      <c r="W77" s="28">
        <f t="shared" si="109"/>
        <v>0</v>
      </c>
      <c r="X77" s="14">
        <f t="shared" si="110"/>
        <v>0</v>
      </c>
      <c r="Z77" s="27">
        <f t="shared" si="103"/>
        <v>0</v>
      </c>
      <c r="AA77" s="28">
        <f t="shared" si="111"/>
        <v>0</v>
      </c>
      <c r="AB77" s="14">
        <f t="shared" si="112"/>
        <v>0</v>
      </c>
      <c r="AD77" s="27">
        <f t="shared" si="104"/>
        <v>0</v>
      </c>
      <c r="AE77" s="28">
        <f t="shared" si="113"/>
        <v>0</v>
      </c>
      <c r="AF77" s="14">
        <f t="shared" si="114"/>
        <v>0</v>
      </c>
    </row>
    <row r="78" spans="1:32" s="26" customFormat="1" x14ac:dyDescent="0.25">
      <c r="A78" s="21" t="s">
        <v>123</v>
      </c>
      <c r="B78" t="s">
        <v>320</v>
      </c>
      <c r="C78" s="18"/>
      <c r="D78" s="19"/>
      <c r="E78" s="23"/>
      <c r="F78" s="30"/>
      <c r="G78" s="33"/>
      <c r="H78" s="32"/>
      <c r="J78" s="27">
        <f t="shared" si="115"/>
        <v>0</v>
      </c>
      <c r="K78" s="28">
        <f t="shared" si="116"/>
        <v>0</v>
      </c>
      <c r="L78" s="14">
        <f t="shared" si="117"/>
        <v>0</v>
      </c>
      <c r="N78" s="27">
        <f t="shared" si="100"/>
        <v>0</v>
      </c>
      <c r="O78" s="28">
        <f t="shared" si="105"/>
        <v>0</v>
      </c>
      <c r="P78" s="14">
        <f t="shared" si="106"/>
        <v>0</v>
      </c>
      <c r="R78" s="27">
        <f t="shared" si="101"/>
        <v>0</v>
      </c>
      <c r="S78" s="28">
        <f t="shared" si="107"/>
        <v>0</v>
      </c>
      <c r="T78" s="14">
        <f t="shared" si="108"/>
        <v>0</v>
      </c>
      <c r="U78" s="26">
        <v>2</v>
      </c>
      <c r="V78" s="27">
        <f t="shared" si="102"/>
        <v>2</v>
      </c>
      <c r="W78" s="28">
        <f t="shared" si="109"/>
        <v>2</v>
      </c>
      <c r="X78" s="14">
        <f t="shared" si="110"/>
        <v>2</v>
      </c>
      <c r="Z78" s="27">
        <f t="shared" si="103"/>
        <v>0</v>
      </c>
      <c r="AA78" s="28">
        <f t="shared" si="111"/>
        <v>0</v>
      </c>
      <c r="AB78" s="14">
        <f t="shared" si="112"/>
        <v>0</v>
      </c>
      <c r="AD78" s="27">
        <f t="shared" si="104"/>
        <v>0</v>
      </c>
      <c r="AE78" s="28">
        <f t="shared" si="113"/>
        <v>0</v>
      </c>
      <c r="AF78" s="14">
        <f t="shared" si="114"/>
        <v>0</v>
      </c>
    </row>
    <row r="79" spans="1:32" s="26" customFormat="1" x14ac:dyDescent="0.25">
      <c r="A79" s="21" t="s">
        <v>124</v>
      </c>
      <c r="B79" t="s">
        <v>321</v>
      </c>
      <c r="C79" s="18"/>
      <c r="D79" s="19"/>
      <c r="E79" s="23"/>
      <c r="F79" s="30"/>
      <c r="G79" s="33"/>
      <c r="H79" s="32"/>
      <c r="J79" s="27">
        <f t="shared" si="115"/>
        <v>0</v>
      </c>
      <c r="K79" s="28">
        <f t="shared" si="116"/>
        <v>0</v>
      </c>
      <c r="L79" s="14">
        <f t="shared" si="117"/>
        <v>0</v>
      </c>
      <c r="N79" s="27">
        <f t="shared" si="100"/>
        <v>0</v>
      </c>
      <c r="O79" s="28">
        <f t="shared" si="105"/>
        <v>0</v>
      </c>
      <c r="P79" s="14">
        <f t="shared" si="106"/>
        <v>0</v>
      </c>
      <c r="R79" s="27">
        <f t="shared" si="101"/>
        <v>0</v>
      </c>
      <c r="S79" s="28">
        <f t="shared" si="107"/>
        <v>0</v>
      </c>
      <c r="T79" s="14">
        <f t="shared" si="108"/>
        <v>0</v>
      </c>
      <c r="U79" s="26">
        <v>5</v>
      </c>
      <c r="V79" s="27">
        <f t="shared" si="102"/>
        <v>5</v>
      </c>
      <c r="W79" s="28">
        <f t="shared" si="109"/>
        <v>5</v>
      </c>
      <c r="X79" s="14">
        <f t="shared" si="110"/>
        <v>5</v>
      </c>
      <c r="Z79" s="27">
        <f t="shared" si="103"/>
        <v>0</v>
      </c>
      <c r="AA79" s="28">
        <f t="shared" si="111"/>
        <v>0</v>
      </c>
      <c r="AB79" s="14">
        <f t="shared" si="112"/>
        <v>0</v>
      </c>
      <c r="AD79" s="27">
        <f t="shared" si="104"/>
        <v>0</v>
      </c>
      <c r="AE79" s="28">
        <f t="shared" si="113"/>
        <v>0</v>
      </c>
      <c r="AF79" s="14">
        <f t="shared" si="114"/>
        <v>0</v>
      </c>
    </row>
    <row r="80" spans="1:32" s="26" customFormat="1" x14ac:dyDescent="0.25">
      <c r="A80" s="21" t="s">
        <v>125</v>
      </c>
      <c r="B80" t="s">
        <v>322</v>
      </c>
      <c r="C80" s="18" t="s">
        <v>235</v>
      </c>
      <c r="D80" s="19"/>
      <c r="E80" s="20" t="s">
        <v>336</v>
      </c>
      <c r="F80" s="30">
        <v>2</v>
      </c>
      <c r="G80" s="33"/>
      <c r="H80" s="32">
        <v>0.75</v>
      </c>
      <c r="I80" s="26">
        <v>0.2</v>
      </c>
      <c r="J80" s="27">
        <f>I80*$F80</f>
        <v>0.4</v>
      </c>
      <c r="K80" s="28">
        <f t="shared" si="116"/>
        <v>0.4</v>
      </c>
      <c r="L80" s="14">
        <f>$H80*K80</f>
        <v>0.30000000000000004</v>
      </c>
      <c r="M80" s="26">
        <v>1</v>
      </c>
      <c r="N80" s="27">
        <f>M80*$F80</f>
        <v>2</v>
      </c>
      <c r="O80" s="28">
        <f t="shared" si="105"/>
        <v>2</v>
      </c>
      <c r="P80" s="14">
        <f>$H80*O80</f>
        <v>1.5</v>
      </c>
      <c r="Q80" s="26">
        <v>2.5</v>
      </c>
      <c r="R80" s="27">
        <f>Q80*$F80</f>
        <v>5</v>
      </c>
      <c r="S80" s="28">
        <f t="shared" si="107"/>
        <v>5</v>
      </c>
      <c r="T80" s="14">
        <f>$H80*S80</f>
        <v>3.75</v>
      </c>
      <c r="U80" s="26">
        <v>1</v>
      </c>
      <c r="V80" s="27">
        <f>U80*$F80</f>
        <v>2</v>
      </c>
      <c r="W80" s="28">
        <f t="shared" si="109"/>
        <v>2</v>
      </c>
      <c r="X80" s="14">
        <f>$H80*W80</f>
        <v>1.5</v>
      </c>
      <c r="Y80" s="26">
        <v>1.5</v>
      </c>
      <c r="Z80" s="27">
        <f>Y80*$F80</f>
        <v>3</v>
      </c>
      <c r="AA80" s="28">
        <f t="shared" si="111"/>
        <v>3</v>
      </c>
      <c r="AB80" s="14">
        <f>$H80*AA80</f>
        <v>2.25</v>
      </c>
      <c r="AC80" s="26">
        <v>2</v>
      </c>
      <c r="AD80" s="27">
        <f>AC80*$F80</f>
        <v>4</v>
      </c>
      <c r="AE80" s="28">
        <f t="shared" si="113"/>
        <v>4</v>
      </c>
      <c r="AF80" s="14">
        <f>$H80*AE80</f>
        <v>3</v>
      </c>
    </row>
    <row r="81" spans="1:32" s="26" customFormat="1" x14ac:dyDescent="0.25">
      <c r="A81" s="21" t="s">
        <v>126</v>
      </c>
      <c r="B81" t="s">
        <v>323</v>
      </c>
      <c r="C81" s="18" t="s">
        <v>235</v>
      </c>
      <c r="D81" s="19"/>
      <c r="E81" s="20" t="s">
        <v>336</v>
      </c>
      <c r="F81" s="30">
        <v>2</v>
      </c>
      <c r="G81" s="33"/>
      <c r="H81" s="32">
        <v>0.75</v>
      </c>
      <c r="I81" s="26">
        <v>70</v>
      </c>
      <c r="J81" s="27">
        <f>MIN(100,I81*$F81)</f>
        <v>100</v>
      </c>
      <c r="K81" s="28">
        <f t="shared" si="116"/>
        <v>100</v>
      </c>
      <c r="L81" s="14">
        <f>$H81*K81</f>
        <v>75</v>
      </c>
      <c r="M81" s="26">
        <v>60</v>
      </c>
      <c r="N81" s="27">
        <f>MIN(100,M81*$F81)</f>
        <v>100</v>
      </c>
      <c r="O81" s="28">
        <f t="shared" si="105"/>
        <v>100</v>
      </c>
      <c r="P81" s="14">
        <f>$H81*O81</f>
        <v>75</v>
      </c>
      <c r="Q81" s="26">
        <v>5</v>
      </c>
      <c r="R81" s="27">
        <f>MIN(100,Q81*$F81)</f>
        <v>10</v>
      </c>
      <c r="S81" s="28">
        <f t="shared" si="107"/>
        <v>10</v>
      </c>
      <c r="T81" s="14">
        <f>$H81*S81</f>
        <v>7.5</v>
      </c>
      <c r="U81" s="26">
        <v>15</v>
      </c>
      <c r="V81" s="27">
        <f>MIN(100,U81*$F81)</f>
        <v>30</v>
      </c>
      <c r="W81" s="28">
        <f t="shared" si="109"/>
        <v>30</v>
      </c>
      <c r="X81" s="14">
        <f>$H81*W81</f>
        <v>22.5</v>
      </c>
      <c r="Y81" s="26">
        <v>90</v>
      </c>
      <c r="Z81" s="27">
        <f>MIN(100,Y81*$F81)</f>
        <v>100</v>
      </c>
      <c r="AA81" s="28">
        <f t="shared" si="111"/>
        <v>100</v>
      </c>
      <c r="AB81" s="14">
        <f>$H81*AA81</f>
        <v>75</v>
      </c>
      <c r="AC81" s="26">
        <v>70</v>
      </c>
      <c r="AD81" s="27">
        <f>MIN(100,AC81*$F81)</f>
        <v>100</v>
      </c>
      <c r="AE81" s="28">
        <f t="shared" si="113"/>
        <v>100</v>
      </c>
      <c r="AF81" s="14">
        <f>$H81*AE81</f>
        <v>75</v>
      </c>
    </row>
    <row r="82" spans="1:32" s="26" customFormat="1" x14ac:dyDescent="0.25">
      <c r="A82" s="21" t="s">
        <v>127</v>
      </c>
      <c r="B82" t="s">
        <v>324</v>
      </c>
      <c r="C82" s="18"/>
      <c r="D82" s="19"/>
      <c r="E82" s="23"/>
      <c r="F82" s="30"/>
      <c r="G82" s="33"/>
      <c r="H82" s="32"/>
      <c r="J82" s="27">
        <f t="shared" si="115"/>
        <v>0</v>
      </c>
      <c r="K82" s="28">
        <f t="shared" si="116"/>
        <v>0</v>
      </c>
      <c r="L82" s="14">
        <f t="shared" si="117"/>
        <v>0</v>
      </c>
      <c r="N82" s="27">
        <f t="shared" ref="N82:N93" si="118">M82</f>
        <v>0</v>
      </c>
      <c r="O82" s="28">
        <f t="shared" si="105"/>
        <v>0</v>
      </c>
      <c r="P82" s="14">
        <f t="shared" ref="P82:P93" si="119">O82</f>
        <v>0</v>
      </c>
      <c r="R82" s="27">
        <f t="shared" ref="R82:R93" si="120">Q82</f>
        <v>0</v>
      </c>
      <c r="S82" s="28">
        <f t="shared" si="107"/>
        <v>0</v>
      </c>
      <c r="T82" s="14">
        <f t="shared" ref="T82:T93" si="121">S82</f>
        <v>0</v>
      </c>
      <c r="U82" s="26">
        <v>2.5</v>
      </c>
      <c r="V82" s="27">
        <f t="shared" ref="V82:V93" si="122">U82</f>
        <v>2.5</v>
      </c>
      <c r="W82" s="28">
        <f t="shared" si="109"/>
        <v>2.5</v>
      </c>
      <c r="X82" s="14">
        <f t="shared" ref="X82:X93" si="123">W82</f>
        <v>2.5</v>
      </c>
      <c r="Y82" s="26">
        <v>1</v>
      </c>
      <c r="Z82" s="27">
        <f t="shared" ref="Z82:Z93" si="124">Y82</f>
        <v>1</v>
      </c>
      <c r="AA82" s="28">
        <f t="shared" si="111"/>
        <v>1</v>
      </c>
      <c r="AB82" s="14">
        <f t="shared" ref="AB82:AB93" si="125">AA82</f>
        <v>1</v>
      </c>
      <c r="AD82" s="27">
        <f t="shared" ref="AD82:AD93" si="126">AC82</f>
        <v>0</v>
      </c>
      <c r="AE82" s="28">
        <f t="shared" si="113"/>
        <v>0</v>
      </c>
      <c r="AF82" s="14">
        <f t="shared" ref="AF82:AF93" si="127">AE82</f>
        <v>0</v>
      </c>
    </row>
    <row r="83" spans="1:32" s="26" customFormat="1" x14ac:dyDescent="0.25">
      <c r="A83" s="21" t="s">
        <v>128</v>
      </c>
      <c r="B83" t="s">
        <v>325</v>
      </c>
      <c r="C83" s="18"/>
      <c r="D83" s="19"/>
      <c r="E83" s="23"/>
      <c r="F83" s="30"/>
      <c r="G83" s="33"/>
      <c r="H83" s="32"/>
      <c r="J83" s="27">
        <f t="shared" si="115"/>
        <v>0</v>
      </c>
      <c r="K83" s="28">
        <f t="shared" si="116"/>
        <v>0</v>
      </c>
      <c r="L83" s="14">
        <f t="shared" si="117"/>
        <v>0</v>
      </c>
      <c r="N83" s="27">
        <f t="shared" si="118"/>
        <v>0</v>
      </c>
      <c r="O83" s="28">
        <f t="shared" si="105"/>
        <v>0</v>
      </c>
      <c r="P83" s="14">
        <f t="shared" si="119"/>
        <v>0</v>
      </c>
      <c r="R83" s="27">
        <f t="shared" si="120"/>
        <v>0</v>
      </c>
      <c r="S83" s="28">
        <f t="shared" si="107"/>
        <v>0</v>
      </c>
      <c r="T83" s="14">
        <f t="shared" si="121"/>
        <v>0</v>
      </c>
      <c r="U83" s="26">
        <v>80</v>
      </c>
      <c r="V83" s="27">
        <f t="shared" si="122"/>
        <v>80</v>
      </c>
      <c r="W83" s="28">
        <f t="shared" si="109"/>
        <v>80</v>
      </c>
      <c r="X83" s="14">
        <f t="shared" si="123"/>
        <v>80</v>
      </c>
      <c r="Y83" s="26">
        <v>5</v>
      </c>
      <c r="Z83" s="27">
        <f t="shared" si="124"/>
        <v>5</v>
      </c>
      <c r="AA83" s="28">
        <f t="shared" si="111"/>
        <v>5</v>
      </c>
      <c r="AB83" s="14">
        <f t="shared" si="125"/>
        <v>5</v>
      </c>
      <c r="AD83" s="27">
        <f t="shared" si="126"/>
        <v>0</v>
      </c>
      <c r="AE83" s="28">
        <f t="shared" si="113"/>
        <v>0</v>
      </c>
      <c r="AF83" s="14">
        <f t="shared" si="127"/>
        <v>0</v>
      </c>
    </row>
    <row r="84" spans="1:32" s="26" customFormat="1" x14ac:dyDescent="0.25">
      <c r="A84" s="21" t="s">
        <v>101</v>
      </c>
      <c r="B84" t="s">
        <v>326</v>
      </c>
      <c r="C84" s="18"/>
      <c r="D84" s="22"/>
      <c r="E84" s="23"/>
      <c r="F84" s="30"/>
      <c r="G84" s="31"/>
      <c r="H84" s="32"/>
      <c r="J84" s="27">
        <f t="shared" si="115"/>
        <v>0</v>
      </c>
      <c r="K84" s="28">
        <f t="shared" si="116"/>
        <v>0</v>
      </c>
      <c r="L84" s="14">
        <f t="shared" si="117"/>
        <v>0</v>
      </c>
      <c r="M84" s="26">
        <v>0.2</v>
      </c>
      <c r="N84" s="27">
        <f t="shared" si="118"/>
        <v>0.2</v>
      </c>
      <c r="O84" s="28">
        <f t="shared" si="105"/>
        <v>0.2</v>
      </c>
      <c r="P84" s="14">
        <f t="shared" si="119"/>
        <v>0.2</v>
      </c>
      <c r="R84" s="27">
        <f t="shared" si="120"/>
        <v>0</v>
      </c>
      <c r="S84" s="28">
        <f t="shared" si="107"/>
        <v>0</v>
      </c>
      <c r="T84" s="14">
        <f t="shared" si="121"/>
        <v>0</v>
      </c>
      <c r="U84" s="26">
        <v>2</v>
      </c>
      <c r="V84" s="27">
        <f t="shared" si="122"/>
        <v>2</v>
      </c>
      <c r="W84" s="28">
        <f t="shared" si="109"/>
        <v>2</v>
      </c>
      <c r="X84" s="14">
        <f t="shared" si="123"/>
        <v>2</v>
      </c>
      <c r="Z84" s="27">
        <f t="shared" si="124"/>
        <v>0</v>
      </c>
      <c r="AA84" s="28">
        <f t="shared" si="111"/>
        <v>0</v>
      </c>
      <c r="AB84" s="14">
        <f t="shared" si="125"/>
        <v>0</v>
      </c>
      <c r="AD84" s="27">
        <f t="shared" si="126"/>
        <v>0</v>
      </c>
      <c r="AE84" s="28">
        <f t="shared" si="113"/>
        <v>0</v>
      </c>
      <c r="AF84" s="14">
        <f t="shared" si="127"/>
        <v>0</v>
      </c>
    </row>
    <row r="85" spans="1:32" s="26" customFormat="1" x14ac:dyDescent="0.25">
      <c r="A85" s="21" t="s">
        <v>102</v>
      </c>
      <c r="B85" t="s">
        <v>327</v>
      </c>
      <c r="C85" s="18"/>
      <c r="D85" s="22"/>
      <c r="E85" s="23"/>
      <c r="F85" s="30"/>
      <c r="G85" s="31"/>
      <c r="H85" s="32"/>
      <c r="J85" s="27">
        <f t="shared" si="115"/>
        <v>0</v>
      </c>
      <c r="K85" s="28">
        <f t="shared" si="116"/>
        <v>0</v>
      </c>
      <c r="L85" s="14">
        <f t="shared" si="117"/>
        <v>0</v>
      </c>
      <c r="M85" s="26">
        <v>60</v>
      </c>
      <c r="N85" s="27">
        <f t="shared" si="118"/>
        <v>60</v>
      </c>
      <c r="O85" s="28">
        <f t="shared" si="105"/>
        <v>60</v>
      </c>
      <c r="P85" s="14">
        <f t="shared" si="119"/>
        <v>60</v>
      </c>
      <c r="R85" s="27">
        <f t="shared" si="120"/>
        <v>0</v>
      </c>
      <c r="S85" s="28">
        <f t="shared" si="107"/>
        <v>0</v>
      </c>
      <c r="T85" s="14">
        <f t="shared" si="121"/>
        <v>0</v>
      </c>
      <c r="U85" s="26">
        <v>90</v>
      </c>
      <c r="V85" s="27">
        <f t="shared" si="122"/>
        <v>90</v>
      </c>
      <c r="W85" s="28">
        <f t="shared" si="109"/>
        <v>90</v>
      </c>
      <c r="X85" s="14">
        <f t="shared" si="123"/>
        <v>90</v>
      </c>
      <c r="Z85" s="27">
        <f t="shared" si="124"/>
        <v>0</v>
      </c>
      <c r="AA85" s="28">
        <f t="shared" si="111"/>
        <v>0</v>
      </c>
      <c r="AB85" s="14">
        <f t="shared" si="125"/>
        <v>0</v>
      </c>
      <c r="AD85" s="27">
        <f t="shared" si="126"/>
        <v>0</v>
      </c>
      <c r="AE85" s="28">
        <f t="shared" si="113"/>
        <v>0</v>
      </c>
      <c r="AF85" s="14">
        <f t="shared" si="127"/>
        <v>0</v>
      </c>
    </row>
    <row r="86" spans="1:32" s="26" customFormat="1" x14ac:dyDescent="0.25">
      <c r="A86" s="21" t="s">
        <v>103</v>
      </c>
      <c r="B86" t="s">
        <v>328</v>
      </c>
      <c r="C86" s="18"/>
      <c r="D86" s="19" t="s">
        <v>235</v>
      </c>
      <c r="E86" s="20"/>
      <c r="F86" s="30"/>
      <c r="G86" s="31">
        <v>2</v>
      </c>
      <c r="H86" s="32"/>
      <c r="I86" s="26">
        <v>0.5</v>
      </c>
      <c r="J86" s="27">
        <f t="shared" si="115"/>
        <v>0.5</v>
      </c>
      <c r="K86" s="28">
        <f>$G86*J86</f>
        <v>1</v>
      </c>
      <c r="L86" s="14">
        <f t="shared" si="117"/>
        <v>1</v>
      </c>
      <c r="M86" s="26">
        <v>0.4</v>
      </c>
      <c r="N86" s="27">
        <f t="shared" si="118"/>
        <v>0.4</v>
      </c>
      <c r="O86" s="28">
        <f>$G86*N86</f>
        <v>0.8</v>
      </c>
      <c r="P86" s="14">
        <f t="shared" si="119"/>
        <v>0.8</v>
      </c>
      <c r="Q86" s="26">
        <v>0.2</v>
      </c>
      <c r="R86" s="27">
        <f t="shared" si="120"/>
        <v>0.2</v>
      </c>
      <c r="S86" s="28">
        <f>$G86*R86</f>
        <v>0.4</v>
      </c>
      <c r="T86" s="14">
        <f t="shared" si="121"/>
        <v>0.4</v>
      </c>
      <c r="U86" s="26">
        <v>4</v>
      </c>
      <c r="V86" s="27">
        <f t="shared" si="122"/>
        <v>4</v>
      </c>
      <c r="W86" s="28">
        <f>$G86*V86</f>
        <v>8</v>
      </c>
      <c r="X86" s="14">
        <f t="shared" si="123"/>
        <v>8</v>
      </c>
      <c r="Y86" s="26">
        <v>1</v>
      </c>
      <c r="Z86" s="27">
        <f t="shared" si="124"/>
        <v>1</v>
      </c>
      <c r="AA86" s="28">
        <f>$G86*Z86</f>
        <v>2</v>
      </c>
      <c r="AB86" s="14">
        <f t="shared" si="125"/>
        <v>2</v>
      </c>
      <c r="AC86" s="26">
        <v>1.5</v>
      </c>
      <c r="AD86" s="27">
        <f t="shared" si="126"/>
        <v>1.5</v>
      </c>
      <c r="AE86" s="28">
        <f>$G86*AD86</f>
        <v>3</v>
      </c>
      <c r="AF86" s="14">
        <f t="shared" si="127"/>
        <v>3</v>
      </c>
    </row>
    <row r="87" spans="1:32" s="26" customFormat="1" x14ac:dyDescent="0.25">
      <c r="A87" s="21" t="s">
        <v>104</v>
      </c>
      <c r="B87" t="s">
        <v>329</v>
      </c>
      <c r="C87" s="18"/>
      <c r="D87" s="19" t="s">
        <v>235</v>
      </c>
      <c r="E87" s="20"/>
      <c r="F87" s="30"/>
      <c r="G87" s="31">
        <v>2</v>
      </c>
      <c r="H87" s="32"/>
      <c r="I87" s="26">
        <v>70</v>
      </c>
      <c r="J87" s="27">
        <f t="shared" si="115"/>
        <v>70</v>
      </c>
      <c r="K87" s="28">
        <f>MIN(100,$G87*J87)</f>
        <v>100</v>
      </c>
      <c r="L87" s="14">
        <f t="shared" si="117"/>
        <v>100</v>
      </c>
      <c r="M87" s="26">
        <v>60</v>
      </c>
      <c r="N87" s="27">
        <f t="shared" si="118"/>
        <v>60</v>
      </c>
      <c r="O87" s="28">
        <f>MIN(100,$G87*N87)</f>
        <v>100</v>
      </c>
      <c r="P87" s="14">
        <f t="shared" si="119"/>
        <v>100</v>
      </c>
      <c r="Q87" s="26">
        <v>70</v>
      </c>
      <c r="R87" s="27">
        <f t="shared" si="120"/>
        <v>70</v>
      </c>
      <c r="S87" s="28">
        <f>MIN(100,$G87*R87)</f>
        <v>100</v>
      </c>
      <c r="T87" s="14">
        <f t="shared" si="121"/>
        <v>100</v>
      </c>
      <c r="U87" s="26">
        <v>100</v>
      </c>
      <c r="V87" s="27">
        <f t="shared" si="122"/>
        <v>100</v>
      </c>
      <c r="W87" s="28">
        <f>MIN(100,$G87*V87)</f>
        <v>100</v>
      </c>
      <c r="X87" s="14">
        <f t="shared" si="123"/>
        <v>100</v>
      </c>
      <c r="Y87" s="26">
        <v>90</v>
      </c>
      <c r="Z87" s="27">
        <f t="shared" si="124"/>
        <v>90</v>
      </c>
      <c r="AA87" s="28">
        <f>MIN(100,$G87*Z87)</f>
        <v>100</v>
      </c>
      <c r="AB87" s="14">
        <f t="shared" si="125"/>
        <v>100</v>
      </c>
      <c r="AC87" s="26">
        <v>70</v>
      </c>
      <c r="AD87" s="27">
        <f t="shared" si="126"/>
        <v>70</v>
      </c>
      <c r="AE87" s="28">
        <f>MIN(100,$G87*AD87)</f>
        <v>100</v>
      </c>
      <c r="AF87" s="14">
        <f t="shared" si="127"/>
        <v>100</v>
      </c>
    </row>
    <row r="88" spans="1:32" s="26" customFormat="1" x14ac:dyDescent="0.25">
      <c r="A88" s="21" t="s">
        <v>98</v>
      </c>
      <c r="B88" t="s">
        <v>330</v>
      </c>
      <c r="C88" s="18"/>
      <c r="D88" s="22"/>
      <c r="E88" s="23"/>
      <c r="F88" s="30"/>
      <c r="G88" s="31"/>
      <c r="H88" s="32"/>
      <c r="J88" s="27">
        <f t="shared" si="115"/>
        <v>0</v>
      </c>
      <c r="K88" s="28">
        <f t="shared" si="116"/>
        <v>0</v>
      </c>
      <c r="L88" s="14">
        <f t="shared" si="117"/>
        <v>0</v>
      </c>
      <c r="N88" s="27">
        <f t="shared" si="118"/>
        <v>0</v>
      </c>
      <c r="O88" s="28">
        <f t="shared" ref="O88:O93" si="128">N88</f>
        <v>0</v>
      </c>
      <c r="P88" s="14">
        <f t="shared" si="119"/>
        <v>0</v>
      </c>
      <c r="R88" s="27">
        <f t="shared" si="120"/>
        <v>0</v>
      </c>
      <c r="S88" s="28">
        <f t="shared" ref="S88:S93" si="129">R88</f>
        <v>0</v>
      </c>
      <c r="T88" s="14">
        <f t="shared" si="121"/>
        <v>0</v>
      </c>
      <c r="V88" s="27">
        <f t="shared" si="122"/>
        <v>0</v>
      </c>
      <c r="W88" s="28">
        <f t="shared" ref="W88:W93" si="130">V88</f>
        <v>0</v>
      </c>
      <c r="X88" s="14">
        <f t="shared" si="123"/>
        <v>0</v>
      </c>
      <c r="Z88" s="27">
        <f t="shared" si="124"/>
        <v>0</v>
      </c>
      <c r="AA88" s="28">
        <f t="shared" ref="AA88:AA93" si="131">Z88</f>
        <v>0</v>
      </c>
      <c r="AB88" s="14">
        <f t="shared" si="125"/>
        <v>0</v>
      </c>
      <c r="AD88" s="27">
        <f t="shared" si="126"/>
        <v>0</v>
      </c>
      <c r="AE88" s="28">
        <f t="shared" ref="AE88:AE93" si="132">AD88</f>
        <v>0</v>
      </c>
      <c r="AF88" s="14">
        <f t="shared" si="127"/>
        <v>0</v>
      </c>
    </row>
    <row r="89" spans="1:32" s="26" customFormat="1" x14ac:dyDescent="0.25">
      <c r="A89" s="21" t="s">
        <v>99</v>
      </c>
      <c r="B89" t="s">
        <v>331</v>
      </c>
      <c r="C89" s="18"/>
      <c r="D89" s="22"/>
      <c r="E89" s="23"/>
      <c r="F89" s="30"/>
      <c r="G89" s="31"/>
      <c r="H89" s="32"/>
      <c r="J89" s="27">
        <f t="shared" si="115"/>
        <v>0</v>
      </c>
      <c r="K89" s="28">
        <f t="shared" si="116"/>
        <v>0</v>
      </c>
      <c r="L89" s="14">
        <f t="shared" si="117"/>
        <v>0</v>
      </c>
      <c r="N89" s="27">
        <f t="shared" si="118"/>
        <v>0</v>
      </c>
      <c r="O89" s="28">
        <f t="shared" si="128"/>
        <v>0</v>
      </c>
      <c r="P89" s="14">
        <f t="shared" si="119"/>
        <v>0</v>
      </c>
      <c r="R89" s="27">
        <f t="shared" si="120"/>
        <v>0</v>
      </c>
      <c r="S89" s="28">
        <f t="shared" si="129"/>
        <v>0</v>
      </c>
      <c r="T89" s="14">
        <f t="shared" si="121"/>
        <v>0</v>
      </c>
      <c r="V89" s="27">
        <f t="shared" si="122"/>
        <v>0</v>
      </c>
      <c r="W89" s="28">
        <f t="shared" si="130"/>
        <v>0</v>
      </c>
      <c r="X89" s="14">
        <f t="shared" si="123"/>
        <v>0</v>
      </c>
      <c r="Z89" s="27">
        <f t="shared" si="124"/>
        <v>0</v>
      </c>
      <c r="AA89" s="28">
        <f t="shared" si="131"/>
        <v>0</v>
      </c>
      <c r="AB89" s="14">
        <f t="shared" si="125"/>
        <v>0</v>
      </c>
      <c r="AD89" s="27">
        <f t="shared" si="126"/>
        <v>0</v>
      </c>
      <c r="AE89" s="28">
        <f t="shared" si="132"/>
        <v>0</v>
      </c>
      <c r="AF89" s="14">
        <f t="shared" si="127"/>
        <v>0</v>
      </c>
    </row>
    <row r="90" spans="1:32" s="26" customFormat="1" x14ac:dyDescent="0.25">
      <c r="A90" s="21" t="s">
        <v>100</v>
      </c>
      <c r="B90" t="s">
        <v>332</v>
      </c>
      <c r="C90" s="18"/>
      <c r="D90" s="22"/>
      <c r="E90" s="23"/>
      <c r="F90" s="30"/>
      <c r="G90" s="31"/>
      <c r="H90" s="32"/>
      <c r="J90" s="27">
        <f t="shared" si="115"/>
        <v>0</v>
      </c>
      <c r="K90" s="28">
        <f t="shared" si="116"/>
        <v>0</v>
      </c>
      <c r="L90" s="14">
        <f t="shared" si="117"/>
        <v>0</v>
      </c>
      <c r="N90" s="27">
        <f t="shared" si="118"/>
        <v>0</v>
      </c>
      <c r="O90" s="28">
        <f t="shared" si="128"/>
        <v>0</v>
      </c>
      <c r="P90" s="14">
        <f t="shared" si="119"/>
        <v>0</v>
      </c>
      <c r="R90" s="27">
        <f t="shared" si="120"/>
        <v>0</v>
      </c>
      <c r="S90" s="28">
        <f t="shared" si="129"/>
        <v>0</v>
      </c>
      <c r="T90" s="14">
        <f t="shared" si="121"/>
        <v>0</v>
      </c>
      <c r="V90" s="27">
        <f t="shared" si="122"/>
        <v>0</v>
      </c>
      <c r="W90" s="28">
        <f t="shared" si="130"/>
        <v>0</v>
      </c>
      <c r="X90" s="14">
        <f t="shared" si="123"/>
        <v>0</v>
      </c>
      <c r="Z90" s="27">
        <f t="shared" si="124"/>
        <v>0</v>
      </c>
      <c r="AA90" s="28">
        <f t="shared" si="131"/>
        <v>0</v>
      </c>
      <c r="AB90" s="14">
        <f t="shared" si="125"/>
        <v>0</v>
      </c>
      <c r="AD90" s="27">
        <f t="shared" si="126"/>
        <v>0</v>
      </c>
      <c r="AE90" s="28">
        <f t="shared" si="132"/>
        <v>0</v>
      </c>
      <c r="AF90" s="14">
        <f t="shared" si="127"/>
        <v>0</v>
      </c>
    </row>
    <row r="91" spans="1:32" s="26" customFormat="1" x14ac:dyDescent="0.25">
      <c r="A91" s="21" t="s">
        <v>105</v>
      </c>
      <c r="B91" t="s">
        <v>333</v>
      </c>
      <c r="C91" s="18"/>
      <c r="D91" s="22"/>
      <c r="E91" s="23"/>
      <c r="F91" s="30"/>
      <c r="G91" s="31"/>
      <c r="H91" s="32"/>
      <c r="J91" s="27">
        <f t="shared" si="115"/>
        <v>0</v>
      </c>
      <c r="K91" s="28">
        <f t="shared" si="116"/>
        <v>0</v>
      </c>
      <c r="L91" s="14">
        <f t="shared" si="117"/>
        <v>0</v>
      </c>
      <c r="N91" s="27">
        <f t="shared" si="118"/>
        <v>0</v>
      </c>
      <c r="O91" s="28">
        <f t="shared" si="128"/>
        <v>0</v>
      </c>
      <c r="P91" s="14">
        <f t="shared" si="119"/>
        <v>0</v>
      </c>
      <c r="R91" s="27">
        <f t="shared" si="120"/>
        <v>0</v>
      </c>
      <c r="S91" s="28">
        <f t="shared" si="129"/>
        <v>0</v>
      </c>
      <c r="T91" s="14">
        <f t="shared" si="121"/>
        <v>0</v>
      </c>
      <c r="U91" s="26">
        <v>18</v>
      </c>
      <c r="V91" s="27">
        <f t="shared" si="122"/>
        <v>18</v>
      </c>
      <c r="W91" s="28">
        <f t="shared" si="130"/>
        <v>18</v>
      </c>
      <c r="X91" s="14">
        <f t="shared" si="123"/>
        <v>18</v>
      </c>
      <c r="Z91" s="27">
        <f t="shared" si="124"/>
        <v>0</v>
      </c>
      <c r="AA91" s="28">
        <f t="shared" si="131"/>
        <v>0</v>
      </c>
      <c r="AB91" s="14">
        <f t="shared" si="125"/>
        <v>0</v>
      </c>
      <c r="AD91" s="27">
        <f t="shared" si="126"/>
        <v>0</v>
      </c>
      <c r="AE91" s="28">
        <f t="shared" si="132"/>
        <v>0</v>
      </c>
      <c r="AF91" s="14">
        <f t="shared" si="127"/>
        <v>0</v>
      </c>
    </row>
    <row r="92" spans="1:32" s="26" customFormat="1" x14ac:dyDescent="0.25">
      <c r="A92" s="21" t="s">
        <v>106</v>
      </c>
      <c r="B92" t="s">
        <v>334</v>
      </c>
      <c r="C92" s="18"/>
      <c r="D92" s="22"/>
      <c r="E92" s="23"/>
      <c r="F92" s="30"/>
      <c r="G92" s="31"/>
      <c r="H92" s="32"/>
      <c r="J92" s="27">
        <f t="shared" si="115"/>
        <v>0</v>
      </c>
      <c r="K92" s="28">
        <f t="shared" si="116"/>
        <v>0</v>
      </c>
      <c r="L92" s="14">
        <f t="shared" si="117"/>
        <v>0</v>
      </c>
      <c r="N92" s="27">
        <f t="shared" si="118"/>
        <v>0</v>
      </c>
      <c r="O92" s="28">
        <f t="shared" si="128"/>
        <v>0</v>
      </c>
      <c r="P92" s="14">
        <f t="shared" si="119"/>
        <v>0</v>
      </c>
      <c r="R92" s="27">
        <f t="shared" si="120"/>
        <v>0</v>
      </c>
      <c r="S92" s="28">
        <f t="shared" si="129"/>
        <v>0</v>
      </c>
      <c r="T92" s="14">
        <f t="shared" si="121"/>
        <v>0</v>
      </c>
      <c r="U92" s="26">
        <v>1</v>
      </c>
      <c r="V92" s="27">
        <f t="shared" si="122"/>
        <v>1</v>
      </c>
      <c r="W92" s="28">
        <f t="shared" si="130"/>
        <v>1</v>
      </c>
      <c r="X92" s="14">
        <f t="shared" si="123"/>
        <v>1</v>
      </c>
      <c r="Z92" s="27">
        <f t="shared" si="124"/>
        <v>0</v>
      </c>
      <c r="AA92" s="28">
        <f t="shared" si="131"/>
        <v>0</v>
      </c>
      <c r="AB92" s="14">
        <f t="shared" si="125"/>
        <v>0</v>
      </c>
      <c r="AD92" s="27">
        <f t="shared" si="126"/>
        <v>0</v>
      </c>
      <c r="AE92" s="28">
        <f t="shared" si="132"/>
        <v>0</v>
      </c>
      <c r="AF92" s="14">
        <f t="shared" si="127"/>
        <v>0</v>
      </c>
    </row>
    <row r="93" spans="1:32" s="26" customFormat="1" x14ac:dyDescent="0.25">
      <c r="A93" s="21" t="s">
        <v>107</v>
      </c>
      <c r="B93" t="s">
        <v>335</v>
      </c>
      <c r="C93" s="18"/>
      <c r="D93" s="22"/>
      <c r="E93" s="23"/>
      <c r="F93" s="30"/>
      <c r="G93" s="31"/>
      <c r="H93" s="32"/>
      <c r="J93" s="27">
        <f t="shared" si="115"/>
        <v>0</v>
      </c>
      <c r="K93" s="28">
        <f t="shared" si="116"/>
        <v>0</v>
      </c>
      <c r="L93" s="14">
        <f t="shared" si="117"/>
        <v>0</v>
      </c>
      <c r="N93" s="27">
        <f t="shared" si="118"/>
        <v>0</v>
      </c>
      <c r="O93" s="28">
        <f t="shared" si="128"/>
        <v>0</v>
      </c>
      <c r="P93" s="14">
        <f t="shared" si="119"/>
        <v>0</v>
      </c>
      <c r="R93" s="27">
        <f t="shared" si="120"/>
        <v>0</v>
      </c>
      <c r="S93" s="28">
        <f t="shared" si="129"/>
        <v>0</v>
      </c>
      <c r="T93" s="14">
        <f t="shared" si="121"/>
        <v>0</v>
      </c>
      <c r="U93" s="26">
        <v>5</v>
      </c>
      <c r="V93" s="27">
        <f t="shared" si="122"/>
        <v>5</v>
      </c>
      <c r="W93" s="28">
        <f t="shared" si="130"/>
        <v>5</v>
      </c>
      <c r="X93" s="14">
        <f t="shared" si="123"/>
        <v>5</v>
      </c>
      <c r="Z93" s="27">
        <f t="shared" si="124"/>
        <v>0</v>
      </c>
      <c r="AA93" s="28">
        <f t="shared" si="131"/>
        <v>0</v>
      </c>
      <c r="AB93" s="14">
        <f t="shared" si="125"/>
        <v>0</v>
      </c>
      <c r="AD93" s="27">
        <f t="shared" si="126"/>
        <v>0</v>
      </c>
      <c r="AE93" s="28">
        <f t="shared" si="132"/>
        <v>0</v>
      </c>
      <c r="AF93" s="14">
        <f t="shared" si="127"/>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'43_Wind_HighSeverity'!J2</f>
        <v>10</v>
      </c>
      <c r="J2">
        <f>'43_Wind_HighSeverity'!K2</f>
        <v>10</v>
      </c>
      <c r="K2">
        <f>'43_Wind_HighSeverity'!L2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'43_Wind_HighSeverity'!N2</f>
        <v>0</v>
      </c>
      <c r="T2">
        <f>'43_Wind_HighSeverity'!O2</f>
        <v>0</v>
      </c>
      <c r="U2">
        <f>'43_Wind_HighSeverity'!P2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'43_Wind_HighSeverity'!R2</f>
        <v>0</v>
      </c>
      <c r="AD2">
        <f>'43_Wind_HighSeverity'!S2</f>
        <v>0</v>
      </c>
      <c r="AE2">
        <f>'43_Wind_HighSeverity'!T2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'43_Wind_HighSeverity'!V2</f>
        <v>20</v>
      </c>
      <c r="AN2">
        <f>'43_Wind_HighSeverity'!W2</f>
        <v>20</v>
      </c>
      <c r="AO2">
        <f>'43_Wind_HighSeverity'!X2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'43_Wind_HighSeverity'!Z2</f>
        <v>21.25</v>
      </c>
      <c r="AX2">
        <f>'43_Wind_HighSeverity'!AA2</f>
        <v>21.25</v>
      </c>
      <c r="AY2">
        <f>'43_Wind_HighSeverity'!AB2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'43_Wind_HighSeverity'!AD2</f>
        <v>15</v>
      </c>
      <c r="BH2">
        <f>'43_Wind_HighSeverity'!AE2</f>
        <v>15</v>
      </c>
      <c r="BI2">
        <f>'43_Wind_HighSeverity'!AF2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'43_Wind_HighSeverity'!J3</f>
        <v>9.6</v>
      </c>
      <c r="J3">
        <f>'43_Wind_HighSeverity'!K3</f>
        <v>9.6</v>
      </c>
      <c r="K3">
        <f>'43_Wind_HighSeverity'!L3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'43_Wind_HighSeverity'!N3</f>
        <v>0</v>
      </c>
      <c r="T3">
        <f>'43_Wind_HighSeverity'!O3</f>
        <v>0</v>
      </c>
      <c r="U3">
        <f>'43_Wind_HighSeverity'!P3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'43_Wind_HighSeverity'!R3</f>
        <v>0</v>
      </c>
      <c r="AD3">
        <f>'43_Wind_HighSeverity'!S3</f>
        <v>0</v>
      </c>
      <c r="AE3">
        <f>'43_Wind_HighSeverity'!T3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'43_Wind_HighSeverity'!V3</f>
        <v>2.9</v>
      </c>
      <c r="AN3">
        <f>'43_Wind_HighSeverity'!W3</f>
        <v>2.9</v>
      </c>
      <c r="AO3">
        <f>'43_Wind_HighSeverity'!X3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'43_Wind_HighSeverity'!Z3</f>
        <v>14</v>
      </c>
      <c r="AX3">
        <f>'43_Wind_HighSeverity'!AA3</f>
        <v>14</v>
      </c>
      <c r="AY3">
        <f>'43_Wind_HighSeverity'!AB3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'43_Wind_HighSeverity'!AD3</f>
        <v>12</v>
      </c>
      <c r="BH3">
        <f>'43_Wind_HighSeverity'!AE3</f>
        <v>12</v>
      </c>
      <c r="BI3">
        <f>'43_Wind_HighSeverity'!AF3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'43_Wind_HighSeverity'!J4</f>
        <v>20</v>
      </c>
      <c r="J4">
        <f>'43_Wind_HighSeverity'!K4</f>
        <v>20</v>
      </c>
      <c r="K4">
        <f>'43_Wind_HighSeverity'!L4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'43_Wind_HighSeverity'!N4</f>
        <v>0</v>
      </c>
      <c r="T4">
        <f>'43_Wind_HighSeverity'!O4</f>
        <v>0</v>
      </c>
      <c r="U4">
        <f>'43_Wind_HighSeverity'!P4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'43_Wind_HighSeverity'!R4</f>
        <v>0</v>
      </c>
      <c r="AD4">
        <f>'43_Wind_HighSeverity'!S4</f>
        <v>0</v>
      </c>
      <c r="AE4">
        <f>'43_Wind_HighSeverity'!T4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'43_Wind_HighSeverity'!V4</f>
        <v>4</v>
      </c>
      <c r="AN4">
        <f>'43_Wind_HighSeverity'!W4</f>
        <v>4</v>
      </c>
      <c r="AO4">
        <f>'43_Wind_HighSeverity'!X4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'43_Wind_HighSeverity'!Z4</f>
        <v>20</v>
      </c>
      <c r="AX4">
        <f>'43_Wind_HighSeverity'!AA4</f>
        <v>20</v>
      </c>
      <c r="AY4">
        <f>'43_Wind_HighSeverity'!AB4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'43_Wind_HighSeverity'!AD4</f>
        <v>55</v>
      </c>
      <c r="BH4">
        <f>'43_Wind_HighSeverity'!AE4</f>
        <v>55</v>
      </c>
      <c r="BI4">
        <f>'43_Wind_HighSeverity'!AF4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'43_Wind_HighSeverity'!J5</f>
        <v>100</v>
      </c>
      <c r="J5">
        <f>'43_Wind_HighSeverity'!K5</f>
        <v>100</v>
      </c>
      <c r="K5">
        <f>'43_Wind_HighSeverity'!L5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'43_Wind_HighSeverity'!N5</f>
        <v>0</v>
      </c>
      <c r="T5">
        <f>'43_Wind_HighSeverity'!O5</f>
        <v>0</v>
      </c>
      <c r="U5">
        <f>'43_Wind_HighSeverity'!P5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'43_Wind_HighSeverity'!R5</f>
        <v>0</v>
      </c>
      <c r="AD5">
        <f>'43_Wind_HighSeverity'!S5</f>
        <v>0</v>
      </c>
      <c r="AE5">
        <f>'43_Wind_HighSeverity'!T5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'43_Wind_HighSeverity'!V5</f>
        <v>25</v>
      </c>
      <c r="AN5">
        <f>'43_Wind_HighSeverity'!W5</f>
        <v>25</v>
      </c>
      <c r="AO5">
        <f>'43_Wind_HighSeverity'!X5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'43_Wind_HighSeverity'!Z5</f>
        <v>60</v>
      </c>
      <c r="AX5">
        <f>'43_Wind_HighSeverity'!AA5</f>
        <v>60</v>
      </c>
      <c r="AY5">
        <f>'43_Wind_HighSeverity'!AB5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'43_Wind_HighSeverity'!AD5</f>
        <v>78</v>
      </c>
      <c r="BH5">
        <f>'43_Wind_HighSeverity'!AE5</f>
        <v>78</v>
      </c>
      <c r="BI5">
        <f>'43_Wind_HighSeverity'!AF5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'43_Wind_HighSeverity'!J6</f>
        <v>10</v>
      </c>
      <c r="J6">
        <f>'43_Wind_HighSeverity'!K6</f>
        <v>10</v>
      </c>
      <c r="K6">
        <f>'43_Wind_HighSeverity'!L6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'43_Wind_HighSeverity'!N6</f>
        <v>0</v>
      </c>
      <c r="T6">
        <f>'43_Wind_HighSeverity'!O6</f>
        <v>0</v>
      </c>
      <c r="U6">
        <f>'43_Wind_HighSeverity'!P6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'43_Wind_HighSeverity'!R6</f>
        <v>0</v>
      </c>
      <c r="AD6">
        <f>'43_Wind_HighSeverity'!S6</f>
        <v>0</v>
      </c>
      <c r="AE6">
        <f>'43_Wind_HighSeverity'!T6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'43_Wind_HighSeverity'!V6</f>
        <v>20</v>
      </c>
      <c r="AN6">
        <f>'43_Wind_HighSeverity'!W6</f>
        <v>20</v>
      </c>
      <c r="AO6">
        <f>'43_Wind_HighSeverity'!X6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'43_Wind_HighSeverity'!Z6</f>
        <v>12.5</v>
      </c>
      <c r="AX6">
        <f>'43_Wind_HighSeverity'!AA6</f>
        <v>12.5</v>
      </c>
      <c r="AY6">
        <f>'43_Wind_HighSeverity'!AB6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'43_Wind_HighSeverity'!AD6</f>
        <v>12.5</v>
      </c>
      <c r="BH6">
        <f>'43_Wind_HighSeverity'!AE6</f>
        <v>12.5</v>
      </c>
      <c r="BI6">
        <f>'43_Wind_HighSeverity'!AF6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'43_Wind_HighSeverity'!J7</f>
        <v>3</v>
      </c>
      <c r="J7">
        <f>'43_Wind_HighSeverity'!K7</f>
        <v>3</v>
      </c>
      <c r="K7">
        <f>'43_Wind_HighSeverity'!L7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'43_Wind_HighSeverity'!N7</f>
        <v>0</v>
      </c>
      <c r="T7">
        <f>'43_Wind_HighSeverity'!O7</f>
        <v>0</v>
      </c>
      <c r="U7">
        <f>'43_Wind_HighSeverity'!P7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'43_Wind_HighSeverity'!R7</f>
        <v>0</v>
      </c>
      <c r="AD7">
        <f>'43_Wind_HighSeverity'!S7</f>
        <v>0</v>
      </c>
      <c r="AE7">
        <f>'43_Wind_HighSeverity'!T7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'43_Wind_HighSeverity'!V7</f>
        <v>875</v>
      </c>
      <c r="AN7">
        <f>'43_Wind_HighSeverity'!W7</f>
        <v>875</v>
      </c>
      <c r="AO7">
        <f>'43_Wind_HighSeverity'!X7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'43_Wind_HighSeverity'!Z7</f>
        <v>11.25</v>
      </c>
      <c r="AX7">
        <f>'43_Wind_HighSeverity'!AA7</f>
        <v>11.25</v>
      </c>
      <c r="AY7">
        <f>'43_Wind_HighSeverity'!AB7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'43_Wind_HighSeverity'!AD7</f>
        <v>25</v>
      </c>
      <c r="BH7">
        <f>'43_Wind_HighSeverity'!AE7</f>
        <v>25</v>
      </c>
      <c r="BI7">
        <f>'43_Wind_HighSeverity'!AF7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'43_Wind_HighSeverity'!J8</f>
        <v>0</v>
      </c>
      <c r="J8">
        <f>'43_Wind_HighSeverity'!K8</f>
        <v>0</v>
      </c>
      <c r="K8">
        <f>'43_Wind_HighSeverity'!L8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'43_Wind_HighSeverity'!N8</f>
        <v>0</v>
      </c>
      <c r="T8">
        <f>'43_Wind_HighSeverity'!O8</f>
        <v>0</v>
      </c>
      <c r="U8">
        <f>'43_Wind_HighSeverity'!P8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'43_Wind_HighSeverity'!R8</f>
        <v>0</v>
      </c>
      <c r="AD8">
        <f>'43_Wind_HighSeverity'!S8</f>
        <v>0</v>
      </c>
      <c r="AE8">
        <f>'43_Wind_HighSeverity'!T8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'43_Wind_HighSeverity'!V8</f>
        <v>0</v>
      </c>
      <c r="AN8">
        <f>'43_Wind_HighSeverity'!W8</f>
        <v>0</v>
      </c>
      <c r="AO8">
        <f>'43_Wind_HighSeverity'!X8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'43_Wind_HighSeverity'!Z8</f>
        <v>7.5</v>
      </c>
      <c r="AX8">
        <f>'43_Wind_HighSeverity'!AA8</f>
        <v>7.5</v>
      </c>
      <c r="AY8">
        <f>'43_Wind_HighSeverity'!AB8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'43_Wind_HighSeverity'!AD8</f>
        <v>0</v>
      </c>
      <c r="BH8">
        <f>'43_Wind_HighSeverity'!AE8</f>
        <v>0</v>
      </c>
      <c r="BI8">
        <f>'43_Wind_HighSeverity'!AF8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'43_Wind_HighSeverity'!J9</f>
        <v>0</v>
      </c>
      <c r="J9">
        <f>'43_Wind_HighSeverity'!K9</f>
        <v>0</v>
      </c>
      <c r="K9">
        <f>'43_Wind_HighSeverity'!L9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'43_Wind_HighSeverity'!N9</f>
        <v>0</v>
      </c>
      <c r="T9">
        <f>'43_Wind_HighSeverity'!O9</f>
        <v>0</v>
      </c>
      <c r="U9">
        <f>'43_Wind_HighSeverity'!P9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'43_Wind_HighSeverity'!R9</f>
        <v>0</v>
      </c>
      <c r="AD9">
        <f>'43_Wind_HighSeverity'!S9</f>
        <v>0</v>
      </c>
      <c r="AE9">
        <f>'43_Wind_HighSeverity'!T9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'43_Wind_HighSeverity'!V9</f>
        <v>0</v>
      </c>
      <c r="AN9">
        <f>'43_Wind_HighSeverity'!W9</f>
        <v>0</v>
      </c>
      <c r="AO9">
        <f>'43_Wind_HighSeverity'!X9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'43_Wind_HighSeverity'!Z9</f>
        <v>10</v>
      </c>
      <c r="AX9">
        <f>'43_Wind_HighSeverity'!AA9</f>
        <v>10</v>
      </c>
      <c r="AY9">
        <f>'43_Wind_HighSeverity'!AB9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'43_Wind_HighSeverity'!AD9</f>
        <v>0</v>
      </c>
      <c r="BH9">
        <f>'43_Wind_HighSeverity'!AE9</f>
        <v>0</v>
      </c>
      <c r="BI9">
        <f>'43_Wind_HighSeverity'!AF9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'43_Wind_HighSeverity'!J10</f>
        <v>0</v>
      </c>
      <c r="J10">
        <f>'43_Wind_HighSeverity'!K10</f>
        <v>0</v>
      </c>
      <c r="K10">
        <f>'43_Wind_HighSeverity'!L10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'43_Wind_HighSeverity'!N10</f>
        <v>0</v>
      </c>
      <c r="T10">
        <f>'43_Wind_HighSeverity'!O10</f>
        <v>0</v>
      </c>
      <c r="U10">
        <f>'43_Wind_HighSeverity'!P10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'43_Wind_HighSeverity'!R10</f>
        <v>0</v>
      </c>
      <c r="AD10">
        <f>'43_Wind_HighSeverity'!S10</f>
        <v>0</v>
      </c>
      <c r="AE10">
        <f>'43_Wind_HighSeverity'!T10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'43_Wind_HighSeverity'!V10</f>
        <v>0</v>
      </c>
      <c r="AN10">
        <f>'43_Wind_HighSeverity'!W10</f>
        <v>0</v>
      </c>
      <c r="AO10">
        <f>'43_Wind_HighSeverity'!X10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'43_Wind_HighSeverity'!Z10</f>
        <v>44</v>
      </c>
      <c r="AX10">
        <f>'43_Wind_HighSeverity'!AA10</f>
        <v>44</v>
      </c>
      <c r="AY10">
        <f>'43_Wind_HighSeverity'!AB10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'43_Wind_HighSeverity'!AD10</f>
        <v>0</v>
      </c>
      <c r="BH10">
        <f>'43_Wind_HighSeverity'!AE10</f>
        <v>0</v>
      </c>
      <c r="BI10">
        <f>'43_Wind_HighSeverity'!AF10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'43_Wind_HighSeverity'!J11</f>
        <v>0</v>
      </c>
      <c r="J11">
        <f>'43_Wind_HighSeverity'!K11</f>
        <v>0</v>
      </c>
      <c r="K11">
        <f>'43_Wind_HighSeverity'!L11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'43_Wind_HighSeverity'!N11</f>
        <v>0</v>
      </c>
      <c r="T11">
        <f>'43_Wind_HighSeverity'!O11</f>
        <v>0</v>
      </c>
      <c r="U11">
        <f>'43_Wind_HighSeverity'!P11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'43_Wind_HighSeverity'!R11</f>
        <v>0</v>
      </c>
      <c r="AD11">
        <f>'43_Wind_HighSeverity'!S11</f>
        <v>0</v>
      </c>
      <c r="AE11">
        <f>'43_Wind_HighSeverity'!T11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'43_Wind_HighSeverity'!V11</f>
        <v>0</v>
      </c>
      <c r="AN11">
        <f>'43_Wind_HighSeverity'!W11</f>
        <v>0</v>
      </c>
      <c r="AO11">
        <f>'43_Wind_HighSeverity'!X11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'43_Wind_HighSeverity'!Z11</f>
        <v>12.5</v>
      </c>
      <c r="AX11">
        <f>'43_Wind_HighSeverity'!AA11</f>
        <v>12.5</v>
      </c>
      <c r="AY11">
        <f>'43_Wind_HighSeverity'!AB11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'43_Wind_HighSeverity'!AD11</f>
        <v>0</v>
      </c>
      <c r="BH11">
        <f>'43_Wind_HighSeverity'!AE11</f>
        <v>0</v>
      </c>
      <c r="BI11">
        <f>'43_Wind_HighSeverity'!AF11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'43_Wind_HighSeverity'!J12</f>
        <v>0</v>
      </c>
      <c r="J12">
        <f>'43_Wind_HighSeverity'!K12</f>
        <v>0</v>
      </c>
      <c r="K12">
        <f>'43_Wind_HighSeverity'!L12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'43_Wind_HighSeverity'!N12</f>
        <v>0</v>
      </c>
      <c r="T12">
        <f>'43_Wind_HighSeverity'!O12</f>
        <v>0</v>
      </c>
      <c r="U12">
        <f>'43_Wind_HighSeverity'!P12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'43_Wind_HighSeverity'!R12</f>
        <v>0</v>
      </c>
      <c r="AD12">
        <f>'43_Wind_HighSeverity'!S12</f>
        <v>0</v>
      </c>
      <c r="AE12">
        <f>'43_Wind_HighSeverity'!T12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'43_Wind_HighSeverity'!V12</f>
        <v>0</v>
      </c>
      <c r="AN12">
        <f>'43_Wind_HighSeverity'!W12</f>
        <v>0</v>
      </c>
      <c r="AO12">
        <f>'43_Wind_HighSeverity'!X12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'43_Wind_HighSeverity'!Z12</f>
        <v>37.5</v>
      </c>
      <c r="AX12">
        <f>'43_Wind_HighSeverity'!AA12</f>
        <v>37.5</v>
      </c>
      <c r="AY12">
        <f>'43_Wind_HighSeverity'!AB12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'43_Wind_HighSeverity'!AD12</f>
        <v>0</v>
      </c>
      <c r="BH12">
        <f>'43_Wind_HighSeverity'!AE12</f>
        <v>0</v>
      </c>
      <c r="BI12">
        <f>'43_Wind_HighSeverity'!AF12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'43_Wind_HighSeverity'!J13</f>
        <v>0</v>
      </c>
      <c r="J13">
        <f>'43_Wind_HighSeverity'!K13</f>
        <v>0</v>
      </c>
      <c r="K13">
        <f>'43_Wind_HighSeverity'!L13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'43_Wind_HighSeverity'!N13</f>
        <v>0</v>
      </c>
      <c r="T13">
        <f>'43_Wind_HighSeverity'!O13</f>
        <v>0</v>
      </c>
      <c r="U13">
        <f>'43_Wind_HighSeverity'!P13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'43_Wind_HighSeverity'!R13</f>
        <v>0</v>
      </c>
      <c r="AD13">
        <f>'43_Wind_HighSeverity'!S13</f>
        <v>0</v>
      </c>
      <c r="AE13">
        <f>'43_Wind_HighSeverity'!T13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'43_Wind_HighSeverity'!V13</f>
        <v>0.5</v>
      </c>
      <c r="AN13">
        <f>'43_Wind_HighSeverity'!W13</f>
        <v>0.5</v>
      </c>
      <c r="AO13">
        <f>'43_Wind_HighSeverity'!X13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'43_Wind_HighSeverity'!Z13</f>
        <v>1.7</v>
      </c>
      <c r="AX13">
        <f>'43_Wind_HighSeverity'!AA13</f>
        <v>1.7</v>
      </c>
      <c r="AY13">
        <f>'43_Wind_HighSeverity'!AB13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'43_Wind_HighSeverity'!AD13</f>
        <v>1</v>
      </c>
      <c r="BH13">
        <f>'43_Wind_HighSeverity'!AE13</f>
        <v>1</v>
      </c>
      <c r="BI13">
        <f>'43_Wind_HighSeverity'!AF13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'43_Wind_HighSeverity'!J14</f>
        <v>0</v>
      </c>
      <c r="J14">
        <f>'43_Wind_HighSeverity'!K14</f>
        <v>0</v>
      </c>
      <c r="K14">
        <f>'43_Wind_HighSeverity'!L14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'43_Wind_HighSeverity'!N14</f>
        <v>0</v>
      </c>
      <c r="T14">
        <f>'43_Wind_HighSeverity'!O14</f>
        <v>0</v>
      </c>
      <c r="U14">
        <f>'43_Wind_HighSeverity'!P14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'43_Wind_HighSeverity'!R14</f>
        <v>0</v>
      </c>
      <c r="AD14">
        <f>'43_Wind_HighSeverity'!S14</f>
        <v>0</v>
      </c>
      <c r="AE14">
        <f>'43_Wind_HighSeverity'!T14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'43_Wind_HighSeverity'!V14</f>
        <v>0</v>
      </c>
      <c r="AN14">
        <f>'43_Wind_HighSeverity'!W14</f>
        <v>0</v>
      </c>
      <c r="AO14">
        <f>'43_Wind_HighSeverity'!X14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'43_Wind_HighSeverity'!Z14</f>
        <v>2</v>
      </c>
      <c r="AX14">
        <f>'43_Wind_HighSeverity'!AA14</f>
        <v>2</v>
      </c>
      <c r="AY14">
        <f>'43_Wind_HighSeverity'!AB14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'43_Wind_HighSeverity'!AD14</f>
        <v>2</v>
      </c>
      <c r="BH14">
        <f>'43_Wind_HighSeverity'!AE14</f>
        <v>2</v>
      </c>
      <c r="BI14">
        <f>'43_Wind_HighSeverity'!AF14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'43_Wind_HighSeverity'!J15</f>
        <v>0</v>
      </c>
      <c r="J15">
        <f>'43_Wind_HighSeverity'!K15</f>
        <v>0</v>
      </c>
      <c r="K15">
        <f>'43_Wind_HighSeverity'!L15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'43_Wind_HighSeverity'!N15</f>
        <v>0</v>
      </c>
      <c r="T15">
        <f>'43_Wind_HighSeverity'!O15</f>
        <v>0</v>
      </c>
      <c r="U15">
        <f>'43_Wind_HighSeverity'!P15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'43_Wind_HighSeverity'!R15</f>
        <v>0</v>
      </c>
      <c r="AD15">
        <f>'43_Wind_HighSeverity'!S15</f>
        <v>0</v>
      </c>
      <c r="AE15">
        <f>'43_Wind_HighSeverity'!T15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'43_Wind_HighSeverity'!V15</f>
        <v>1.5</v>
      </c>
      <c r="AN15">
        <f>'43_Wind_HighSeverity'!W15</f>
        <v>1.5</v>
      </c>
      <c r="AO15">
        <f>'43_Wind_HighSeverity'!X15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'43_Wind_HighSeverity'!Z15</f>
        <v>10</v>
      </c>
      <c r="AX15">
        <f>'43_Wind_HighSeverity'!AA15</f>
        <v>10</v>
      </c>
      <c r="AY15">
        <f>'43_Wind_HighSeverity'!AB15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'43_Wind_HighSeverity'!AD15</f>
        <v>5</v>
      </c>
      <c r="BH15">
        <f>'43_Wind_HighSeverity'!AE15</f>
        <v>5</v>
      </c>
      <c r="BI15">
        <f>'43_Wind_HighSeverity'!AF15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'43_Wind_HighSeverity'!J16</f>
        <v>0</v>
      </c>
      <c r="J16">
        <f>'43_Wind_HighSeverity'!K16</f>
        <v>0</v>
      </c>
      <c r="K16">
        <f>'43_Wind_HighSeverity'!L16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'43_Wind_HighSeverity'!N16</f>
        <v>0</v>
      </c>
      <c r="T16">
        <f>'43_Wind_HighSeverity'!O16</f>
        <v>0</v>
      </c>
      <c r="U16">
        <f>'43_Wind_HighSeverity'!P16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'43_Wind_HighSeverity'!R16</f>
        <v>0</v>
      </c>
      <c r="AD16">
        <f>'43_Wind_HighSeverity'!S16</f>
        <v>0</v>
      </c>
      <c r="AE16">
        <f>'43_Wind_HighSeverity'!T16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'43_Wind_HighSeverity'!V16</f>
        <v>3</v>
      </c>
      <c r="AN16">
        <f>'43_Wind_HighSeverity'!W16</f>
        <v>3</v>
      </c>
      <c r="AO16">
        <f>'43_Wind_HighSeverity'!X16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'43_Wind_HighSeverity'!Z16</f>
        <v>30</v>
      </c>
      <c r="AX16">
        <f>'43_Wind_HighSeverity'!AA16</f>
        <v>30</v>
      </c>
      <c r="AY16">
        <f>'43_Wind_HighSeverity'!AB16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'43_Wind_HighSeverity'!AD16</f>
        <v>5</v>
      </c>
      <c r="BH16">
        <f>'43_Wind_HighSeverity'!AE16</f>
        <v>5</v>
      </c>
      <c r="BI16">
        <f>'43_Wind_HighSeverity'!AF16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'43_Wind_HighSeverity'!J17</f>
        <v>0</v>
      </c>
      <c r="J17">
        <f>'43_Wind_HighSeverity'!K17</f>
        <v>0</v>
      </c>
      <c r="K17">
        <f>'43_Wind_HighSeverity'!L17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'43_Wind_HighSeverity'!N17</f>
        <v>0</v>
      </c>
      <c r="T17">
        <f>'43_Wind_HighSeverity'!O17</f>
        <v>0</v>
      </c>
      <c r="U17">
        <f>'43_Wind_HighSeverity'!P17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'43_Wind_HighSeverity'!R17</f>
        <v>0</v>
      </c>
      <c r="AD17">
        <f>'43_Wind_HighSeverity'!S17</f>
        <v>0</v>
      </c>
      <c r="AE17">
        <f>'43_Wind_HighSeverity'!T17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'43_Wind_HighSeverity'!V17</f>
        <v>1000</v>
      </c>
      <c r="AN17">
        <f>'43_Wind_HighSeverity'!W17</f>
        <v>1000</v>
      </c>
      <c r="AO17">
        <f>'43_Wind_HighSeverity'!X17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'43_Wind_HighSeverity'!Z17</f>
        <v>1000</v>
      </c>
      <c r="AX17">
        <f>'43_Wind_HighSeverity'!AA17</f>
        <v>1000</v>
      </c>
      <c r="AY17">
        <f>'43_Wind_HighSeverity'!AB17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'43_Wind_HighSeverity'!AD17</f>
        <v>25</v>
      </c>
      <c r="BH17">
        <f>'43_Wind_HighSeverity'!AE17</f>
        <v>25</v>
      </c>
      <c r="BI17">
        <f>'43_Wind_HighSeverity'!AF17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'43_Wind_HighSeverity'!J18</f>
        <v>0</v>
      </c>
      <c r="J18">
        <f>'43_Wind_HighSeverity'!K18</f>
        <v>0</v>
      </c>
      <c r="K18">
        <f>'43_Wind_HighSeverity'!L18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'43_Wind_HighSeverity'!N18</f>
        <v>0</v>
      </c>
      <c r="T18">
        <f>'43_Wind_HighSeverity'!O18</f>
        <v>0</v>
      </c>
      <c r="U18">
        <f>'43_Wind_HighSeverity'!P18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'43_Wind_HighSeverity'!R18</f>
        <v>0</v>
      </c>
      <c r="AD18">
        <f>'43_Wind_HighSeverity'!S18</f>
        <v>0</v>
      </c>
      <c r="AE18">
        <f>'43_Wind_HighSeverity'!T18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'43_Wind_HighSeverity'!V18</f>
        <v>3.5</v>
      </c>
      <c r="AN18">
        <f>'43_Wind_HighSeverity'!W18</f>
        <v>3.5</v>
      </c>
      <c r="AO18">
        <f>'43_Wind_HighSeverity'!X18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'43_Wind_HighSeverity'!Z18</f>
        <v>13</v>
      </c>
      <c r="AX18">
        <f>'43_Wind_HighSeverity'!AA18</f>
        <v>13</v>
      </c>
      <c r="AY18">
        <f>'43_Wind_HighSeverity'!AB18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'43_Wind_HighSeverity'!AD18</f>
        <v>0</v>
      </c>
      <c r="BH18">
        <f>'43_Wind_HighSeverity'!AE18</f>
        <v>0</v>
      </c>
      <c r="BI18">
        <f>'43_Wind_HighSeverity'!AF18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'43_Wind_HighSeverity'!J19</f>
        <v>0</v>
      </c>
      <c r="J19">
        <f>'43_Wind_HighSeverity'!K19</f>
        <v>0</v>
      </c>
      <c r="K19">
        <f>'43_Wind_HighSeverity'!L19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'43_Wind_HighSeverity'!N19</f>
        <v>0</v>
      </c>
      <c r="T19">
        <f>'43_Wind_HighSeverity'!O19</f>
        <v>0</v>
      </c>
      <c r="U19">
        <f>'43_Wind_HighSeverity'!P19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'43_Wind_HighSeverity'!R19</f>
        <v>0</v>
      </c>
      <c r="AD19">
        <f>'43_Wind_HighSeverity'!S19</f>
        <v>0</v>
      </c>
      <c r="AE19">
        <f>'43_Wind_HighSeverity'!T19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'43_Wind_HighSeverity'!V19</f>
        <v>25</v>
      </c>
      <c r="AN19">
        <f>'43_Wind_HighSeverity'!W19</f>
        <v>25</v>
      </c>
      <c r="AO19">
        <f>'43_Wind_HighSeverity'!X19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'43_Wind_HighSeverity'!Z19</f>
        <v>55</v>
      </c>
      <c r="AX19">
        <f>'43_Wind_HighSeverity'!AA19</f>
        <v>55</v>
      </c>
      <c r="AY19">
        <f>'43_Wind_HighSeverity'!AB19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'43_Wind_HighSeverity'!AD19</f>
        <v>0</v>
      </c>
      <c r="BH19">
        <f>'43_Wind_HighSeverity'!AE19</f>
        <v>0</v>
      </c>
      <c r="BI19">
        <f>'43_Wind_HighSeverity'!AF19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'43_Wind_HighSeverity'!J20</f>
        <v>0</v>
      </c>
      <c r="J20">
        <f>'43_Wind_HighSeverity'!K20</f>
        <v>0</v>
      </c>
      <c r="K20">
        <f>'43_Wind_HighSeverity'!L20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'43_Wind_HighSeverity'!N20</f>
        <v>0</v>
      </c>
      <c r="T20">
        <f>'43_Wind_HighSeverity'!O20</f>
        <v>0</v>
      </c>
      <c r="U20">
        <f>'43_Wind_HighSeverity'!P20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'43_Wind_HighSeverity'!R20</f>
        <v>0</v>
      </c>
      <c r="AD20">
        <f>'43_Wind_HighSeverity'!S20</f>
        <v>0</v>
      </c>
      <c r="AE20">
        <f>'43_Wind_HighSeverity'!T20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'43_Wind_HighSeverity'!V20</f>
        <v>25</v>
      </c>
      <c r="AN20">
        <f>'43_Wind_HighSeverity'!W20</f>
        <v>25</v>
      </c>
      <c r="AO20">
        <f>'43_Wind_HighSeverity'!X20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'43_Wind_HighSeverity'!Z20</f>
        <v>1.25</v>
      </c>
      <c r="AX20">
        <f>'43_Wind_HighSeverity'!AA20</f>
        <v>1.25</v>
      </c>
      <c r="AY20">
        <f>'43_Wind_HighSeverity'!AB20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'43_Wind_HighSeverity'!AD20</f>
        <v>0</v>
      </c>
      <c r="BH20">
        <f>'43_Wind_HighSeverity'!AE20</f>
        <v>0</v>
      </c>
      <c r="BI20">
        <f>'43_Wind_HighSeverity'!AF20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'43_Wind_HighSeverity'!J21</f>
        <v>0</v>
      </c>
      <c r="J21">
        <f>'43_Wind_HighSeverity'!K21</f>
        <v>0</v>
      </c>
      <c r="K21">
        <f>'43_Wind_HighSeverity'!L21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'43_Wind_HighSeverity'!N21</f>
        <v>0</v>
      </c>
      <c r="T21">
        <f>'43_Wind_HighSeverity'!O21</f>
        <v>0</v>
      </c>
      <c r="U21">
        <f>'43_Wind_HighSeverity'!P21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'43_Wind_HighSeverity'!R21</f>
        <v>0</v>
      </c>
      <c r="AD21">
        <f>'43_Wind_HighSeverity'!S21</f>
        <v>0</v>
      </c>
      <c r="AE21">
        <f>'43_Wind_HighSeverity'!T21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'43_Wind_HighSeverity'!V21</f>
        <v>0</v>
      </c>
      <c r="AN21">
        <f>'43_Wind_HighSeverity'!W21</f>
        <v>0</v>
      </c>
      <c r="AO21">
        <f>'43_Wind_HighSeverity'!X21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'43_Wind_HighSeverity'!Z21</f>
        <v>33.35</v>
      </c>
      <c r="AX21">
        <f>'43_Wind_HighSeverity'!AA21</f>
        <v>33.35</v>
      </c>
      <c r="AY21">
        <f>'43_Wind_HighSeverity'!AB21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'43_Wind_HighSeverity'!AD21</f>
        <v>0</v>
      </c>
      <c r="BH21">
        <f>'43_Wind_HighSeverity'!AE21</f>
        <v>0</v>
      </c>
      <c r="BI21">
        <f>'43_Wind_HighSeverity'!AF21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'43_Wind_HighSeverity'!J22</f>
        <v>0</v>
      </c>
      <c r="J22">
        <f>'43_Wind_HighSeverity'!K22</f>
        <v>0</v>
      </c>
      <c r="K22">
        <f>'43_Wind_HighSeverity'!L22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'43_Wind_HighSeverity'!N22</f>
        <v>0</v>
      </c>
      <c r="T22">
        <f>'43_Wind_HighSeverity'!O22</f>
        <v>0</v>
      </c>
      <c r="U22">
        <f>'43_Wind_HighSeverity'!P22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'43_Wind_HighSeverity'!R22</f>
        <v>0</v>
      </c>
      <c r="AD22">
        <f>'43_Wind_HighSeverity'!S22</f>
        <v>0</v>
      </c>
      <c r="AE22">
        <f>'43_Wind_HighSeverity'!T22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'43_Wind_HighSeverity'!V22</f>
        <v>0</v>
      </c>
      <c r="AN22">
        <f>'43_Wind_HighSeverity'!W22</f>
        <v>0</v>
      </c>
      <c r="AO22">
        <f>'43_Wind_HighSeverity'!X22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'43_Wind_HighSeverity'!Z22</f>
        <v>9</v>
      </c>
      <c r="AX22">
        <f>'43_Wind_HighSeverity'!AA22</f>
        <v>9</v>
      </c>
      <c r="AY22">
        <f>'43_Wind_HighSeverity'!AB22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'43_Wind_HighSeverity'!AD22</f>
        <v>0</v>
      </c>
      <c r="BH22">
        <f>'43_Wind_HighSeverity'!AE22</f>
        <v>0</v>
      </c>
      <c r="BI22">
        <f>'43_Wind_HighSeverity'!AF22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'43_Wind_HighSeverity'!J23</f>
        <v>0</v>
      </c>
      <c r="J23">
        <f>'43_Wind_HighSeverity'!K23</f>
        <v>0</v>
      </c>
      <c r="K23">
        <f>'43_Wind_HighSeverity'!L23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'43_Wind_HighSeverity'!N23</f>
        <v>0</v>
      </c>
      <c r="T23">
        <f>'43_Wind_HighSeverity'!O23</f>
        <v>0</v>
      </c>
      <c r="U23">
        <f>'43_Wind_HighSeverity'!P23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'43_Wind_HighSeverity'!R23</f>
        <v>0</v>
      </c>
      <c r="AD23">
        <f>'43_Wind_HighSeverity'!S23</f>
        <v>0</v>
      </c>
      <c r="AE23">
        <f>'43_Wind_HighSeverity'!T23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'43_Wind_HighSeverity'!V23</f>
        <v>0</v>
      </c>
      <c r="AN23">
        <f>'43_Wind_HighSeverity'!W23</f>
        <v>0</v>
      </c>
      <c r="AO23">
        <f>'43_Wind_HighSeverity'!X23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'43_Wind_HighSeverity'!Z23</f>
        <v>50</v>
      </c>
      <c r="AX23">
        <f>'43_Wind_HighSeverity'!AA23</f>
        <v>50</v>
      </c>
      <c r="AY23">
        <f>'43_Wind_HighSeverity'!AB23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'43_Wind_HighSeverity'!AD23</f>
        <v>0</v>
      </c>
      <c r="BH23">
        <f>'43_Wind_HighSeverity'!AE23</f>
        <v>0</v>
      </c>
      <c r="BI23">
        <f>'43_Wind_HighSeverity'!AF23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'43_Wind_HighSeverity'!J24</f>
        <v>0</v>
      </c>
      <c r="J24">
        <f>'43_Wind_HighSeverity'!K24</f>
        <v>0</v>
      </c>
      <c r="K24">
        <f>'43_Wind_HighSeverity'!L24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'43_Wind_HighSeverity'!N24</f>
        <v>0</v>
      </c>
      <c r="T24">
        <f>'43_Wind_HighSeverity'!O24</f>
        <v>0</v>
      </c>
      <c r="U24">
        <f>'43_Wind_HighSeverity'!P24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'43_Wind_HighSeverity'!R24</f>
        <v>0</v>
      </c>
      <c r="AD24">
        <f>'43_Wind_HighSeverity'!S24</f>
        <v>0</v>
      </c>
      <c r="AE24">
        <f>'43_Wind_HighSeverity'!T24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'43_Wind_HighSeverity'!V24</f>
        <v>0</v>
      </c>
      <c r="AN24">
        <f>'43_Wind_HighSeverity'!W24</f>
        <v>0</v>
      </c>
      <c r="AO24">
        <f>'43_Wind_HighSeverity'!X24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'43_Wind_HighSeverity'!Z24</f>
        <v>0.126775</v>
      </c>
      <c r="AX24">
        <f>'43_Wind_HighSeverity'!AA24</f>
        <v>0.126775</v>
      </c>
      <c r="AY24">
        <f>'43_Wind_HighSeverity'!AB24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'43_Wind_HighSeverity'!AD24</f>
        <v>0</v>
      </c>
      <c r="BH24">
        <f>'43_Wind_HighSeverity'!AE24</f>
        <v>0</v>
      </c>
      <c r="BI24">
        <f>'43_Wind_HighSeverity'!AF24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'43_Wind_HighSeverity'!J25</f>
        <v>0</v>
      </c>
      <c r="J25">
        <f>'43_Wind_HighSeverity'!K25</f>
        <v>0</v>
      </c>
      <c r="K25">
        <f>'43_Wind_HighSeverity'!L25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'43_Wind_HighSeverity'!N25</f>
        <v>0</v>
      </c>
      <c r="T25">
        <f>'43_Wind_HighSeverity'!O25</f>
        <v>0</v>
      </c>
      <c r="U25">
        <f>'43_Wind_HighSeverity'!P25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'43_Wind_HighSeverity'!R25</f>
        <v>0</v>
      </c>
      <c r="AD25">
        <f>'43_Wind_HighSeverity'!S25</f>
        <v>0</v>
      </c>
      <c r="AE25">
        <f>'43_Wind_HighSeverity'!T25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'43_Wind_HighSeverity'!V25</f>
        <v>0</v>
      </c>
      <c r="AN25">
        <f>'43_Wind_HighSeverity'!W25</f>
        <v>0</v>
      </c>
      <c r="AO25">
        <f>'43_Wind_HighSeverity'!X25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'43_Wind_HighSeverity'!Z25</f>
        <v>1.25</v>
      </c>
      <c r="AX25">
        <f>'43_Wind_HighSeverity'!AA25</f>
        <v>1.25</v>
      </c>
      <c r="AY25">
        <f>'43_Wind_HighSeverity'!AB25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'43_Wind_HighSeverity'!AD25</f>
        <v>0</v>
      </c>
      <c r="BH25">
        <f>'43_Wind_HighSeverity'!AE25</f>
        <v>0</v>
      </c>
      <c r="BI25">
        <f>'43_Wind_HighSeverity'!AF25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'43_Wind_HighSeverity'!J26</f>
        <v>0</v>
      </c>
      <c r="J26">
        <f>'43_Wind_HighSeverity'!K26</f>
        <v>0</v>
      </c>
      <c r="K26">
        <f>'43_Wind_HighSeverity'!L26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'43_Wind_HighSeverity'!N26</f>
        <v>0</v>
      </c>
      <c r="T26">
        <f>'43_Wind_HighSeverity'!O26</f>
        <v>0</v>
      </c>
      <c r="U26">
        <f>'43_Wind_HighSeverity'!P26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'43_Wind_HighSeverity'!R26</f>
        <v>0</v>
      </c>
      <c r="AD26">
        <f>'43_Wind_HighSeverity'!S26</f>
        <v>0</v>
      </c>
      <c r="AE26">
        <f>'43_Wind_HighSeverity'!T26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'43_Wind_HighSeverity'!V26</f>
        <v>3.5</v>
      </c>
      <c r="AN26">
        <f>'43_Wind_HighSeverity'!W26</f>
        <v>3.5</v>
      </c>
      <c r="AO26">
        <f>'43_Wind_HighSeverity'!X26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'43_Wind_HighSeverity'!Z26</f>
        <v>11</v>
      </c>
      <c r="AX26">
        <f>'43_Wind_HighSeverity'!AA26</f>
        <v>11</v>
      </c>
      <c r="AY26">
        <f>'43_Wind_HighSeverity'!AB26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'43_Wind_HighSeverity'!AD26</f>
        <v>12</v>
      </c>
      <c r="BH26">
        <f>'43_Wind_HighSeverity'!AE26</f>
        <v>12</v>
      </c>
      <c r="BI26">
        <f>'43_Wind_HighSeverity'!AF26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'43_Wind_HighSeverity'!J27</f>
        <v>0</v>
      </c>
      <c r="J27">
        <f>'43_Wind_HighSeverity'!K27</f>
        <v>0</v>
      </c>
      <c r="K27">
        <f>'43_Wind_HighSeverity'!L27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'43_Wind_HighSeverity'!N27</f>
        <v>0</v>
      </c>
      <c r="T27">
        <f>'43_Wind_HighSeverity'!O27</f>
        <v>0</v>
      </c>
      <c r="U27">
        <f>'43_Wind_HighSeverity'!P27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'43_Wind_HighSeverity'!R27</f>
        <v>0</v>
      </c>
      <c r="AD27">
        <f>'43_Wind_HighSeverity'!S27</f>
        <v>0</v>
      </c>
      <c r="AE27">
        <f>'43_Wind_HighSeverity'!T27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'43_Wind_HighSeverity'!V27</f>
        <v>20</v>
      </c>
      <c r="AN27">
        <f>'43_Wind_HighSeverity'!W27</f>
        <v>20</v>
      </c>
      <c r="AO27">
        <f>'43_Wind_HighSeverity'!X27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'43_Wind_HighSeverity'!Z27</f>
        <v>50</v>
      </c>
      <c r="AX27">
        <f>'43_Wind_HighSeverity'!AA27</f>
        <v>50</v>
      </c>
      <c r="AY27">
        <f>'43_Wind_HighSeverity'!AB27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'43_Wind_HighSeverity'!AD27</f>
        <v>70</v>
      </c>
      <c r="BH27">
        <f>'43_Wind_HighSeverity'!AE27</f>
        <v>70</v>
      </c>
      <c r="BI27">
        <f>'43_Wind_HighSeverity'!AF27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'43_Wind_HighSeverity'!J28</f>
        <v>0</v>
      </c>
      <c r="J28">
        <f>'43_Wind_HighSeverity'!K28</f>
        <v>0</v>
      </c>
      <c r="K28">
        <f>'43_Wind_HighSeverity'!L28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'43_Wind_HighSeverity'!N28</f>
        <v>0</v>
      </c>
      <c r="T28">
        <f>'43_Wind_HighSeverity'!O28</f>
        <v>0</v>
      </c>
      <c r="U28">
        <f>'43_Wind_HighSeverity'!P28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'43_Wind_HighSeverity'!R28</f>
        <v>0</v>
      </c>
      <c r="AD28">
        <f>'43_Wind_HighSeverity'!S28</f>
        <v>0</v>
      </c>
      <c r="AE28">
        <f>'43_Wind_HighSeverity'!T28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'43_Wind_HighSeverity'!V28</f>
        <v>37.5</v>
      </c>
      <c r="AN28">
        <f>'43_Wind_HighSeverity'!W28</f>
        <v>37.5</v>
      </c>
      <c r="AO28">
        <f>'43_Wind_HighSeverity'!X28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'43_Wind_HighSeverity'!Z28</f>
        <v>2.5</v>
      </c>
      <c r="AX28">
        <f>'43_Wind_HighSeverity'!AA28</f>
        <v>2.5</v>
      </c>
      <c r="AY28">
        <f>'43_Wind_HighSeverity'!AB28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'43_Wind_HighSeverity'!AD28</f>
        <v>0.75</v>
      </c>
      <c r="BH28">
        <f>'43_Wind_HighSeverity'!AE28</f>
        <v>0.75</v>
      </c>
      <c r="BI28">
        <f>'43_Wind_HighSeverity'!AF28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'43_Wind_HighSeverity'!J29</f>
        <v>9</v>
      </c>
      <c r="J29">
        <f>'43_Wind_HighSeverity'!K29</f>
        <v>9</v>
      </c>
      <c r="K29">
        <f>'43_Wind_HighSeverity'!L29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'43_Wind_HighSeverity'!N29</f>
        <v>0</v>
      </c>
      <c r="T29">
        <f>'43_Wind_HighSeverity'!O29</f>
        <v>0</v>
      </c>
      <c r="U29">
        <f>'43_Wind_HighSeverity'!P29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'43_Wind_HighSeverity'!R29</f>
        <v>0</v>
      </c>
      <c r="AD29">
        <f>'43_Wind_HighSeverity'!S29</f>
        <v>0</v>
      </c>
      <c r="AE29">
        <f>'43_Wind_HighSeverity'!T29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'43_Wind_HighSeverity'!V29</f>
        <v>3.5</v>
      </c>
      <c r="AN29">
        <f>'43_Wind_HighSeverity'!W29</f>
        <v>3.5</v>
      </c>
      <c r="AO29">
        <f>'43_Wind_HighSeverity'!X29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'43_Wind_HighSeverity'!Z29</f>
        <v>11</v>
      </c>
      <c r="AX29">
        <f>'43_Wind_HighSeverity'!AA29</f>
        <v>11</v>
      </c>
      <c r="AY29">
        <f>'43_Wind_HighSeverity'!AB29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'43_Wind_HighSeverity'!AD29</f>
        <v>10</v>
      </c>
      <c r="BH29">
        <f>'43_Wind_HighSeverity'!AE29</f>
        <v>10</v>
      </c>
      <c r="BI29">
        <f>'43_Wind_HighSeverity'!AF29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'43_Wind_HighSeverity'!J30</f>
        <v>60</v>
      </c>
      <c r="J30">
        <f>'43_Wind_HighSeverity'!K30</f>
        <v>60</v>
      </c>
      <c r="K30">
        <f>'43_Wind_HighSeverity'!L30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'43_Wind_HighSeverity'!N30</f>
        <v>0</v>
      </c>
      <c r="T30">
        <f>'43_Wind_HighSeverity'!O30</f>
        <v>0</v>
      </c>
      <c r="U30">
        <f>'43_Wind_HighSeverity'!P30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'43_Wind_HighSeverity'!R30</f>
        <v>0</v>
      </c>
      <c r="AD30">
        <f>'43_Wind_HighSeverity'!S30</f>
        <v>0</v>
      </c>
      <c r="AE30">
        <f>'43_Wind_HighSeverity'!T30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'43_Wind_HighSeverity'!V30</f>
        <v>15</v>
      </c>
      <c r="AN30">
        <f>'43_Wind_HighSeverity'!W30</f>
        <v>15</v>
      </c>
      <c r="AO30">
        <f>'43_Wind_HighSeverity'!X30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'43_Wind_HighSeverity'!Z30</f>
        <v>40</v>
      </c>
      <c r="AX30">
        <f>'43_Wind_HighSeverity'!AA30</f>
        <v>40</v>
      </c>
      <c r="AY30">
        <f>'43_Wind_HighSeverity'!AB30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'43_Wind_HighSeverity'!AD30</f>
        <v>60</v>
      </c>
      <c r="BH30">
        <f>'43_Wind_HighSeverity'!AE30</f>
        <v>60</v>
      </c>
      <c r="BI30">
        <f>'43_Wind_HighSeverity'!AF30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'43_Wind_HighSeverity'!J31</f>
        <v>0.75</v>
      </c>
      <c r="J31">
        <f>'43_Wind_HighSeverity'!K31</f>
        <v>0.75</v>
      </c>
      <c r="K31">
        <f>'43_Wind_HighSeverity'!L31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'43_Wind_HighSeverity'!N31</f>
        <v>0</v>
      </c>
      <c r="T31">
        <f>'43_Wind_HighSeverity'!O31</f>
        <v>0</v>
      </c>
      <c r="U31">
        <f>'43_Wind_HighSeverity'!P31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'43_Wind_HighSeverity'!R31</f>
        <v>0</v>
      </c>
      <c r="AD31">
        <f>'43_Wind_HighSeverity'!S31</f>
        <v>0</v>
      </c>
      <c r="AE31">
        <f>'43_Wind_HighSeverity'!T31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'43_Wind_HighSeverity'!V31</f>
        <v>37.5</v>
      </c>
      <c r="AN31">
        <f>'43_Wind_HighSeverity'!W31</f>
        <v>37.5</v>
      </c>
      <c r="AO31">
        <f>'43_Wind_HighSeverity'!X31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'43_Wind_HighSeverity'!Z31</f>
        <v>1.25</v>
      </c>
      <c r="AX31">
        <f>'43_Wind_HighSeverity'!AA31</f>
        <v>1.25</v>
      </c>
      <c r="AY31">
        <f>'43_Wind_HighSeverity'!AB31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'43_Wind_HighSeverity'!AD31</f>
        <v>0.75</v>
      </c>
      <c r="BH31">
        <f>'43_Wind_HighSeverity'!AE31</f>
        <v>0.75</v>
      </c>
      <c r="BI31">
        <f>'43_Wind_HighSeverity'!AF31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'43_Wind_HighSeverity'!J32</f>
        <v>0</v>
      </c>
      <c r="J32">
        <f>'43_Wind_HighSeverity'!K32</f>
        <v>0</v>
      </c>
      <c r="K32">
        <f>'43_Wind_HighSeverity'!L32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'43_Wind_HighSeverity'!N32</f>
        <v>0</v>
      </c>
      <c r="T32">
        <f>'43_Wind_HighSeverity'!O32</f>
        <v>0</v>
      </c>
      <c r="U32">
        <f>'43_Wind_HighSeverity'!P32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'43_Wind_HighSeverity'!R32</f>
        <v>0</v>
      </c>
      <c r="AD32">
        <f>'43_Wind_HighSeverity'!S32</f>
        <v>0</v>
      </c>
      <c r="AE32">
        <f>'43_Wind_HighSeverity'!T32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'43_Wind_HighSeverity'!V32</f>
        <v>4</v>
      </c>
      <c r="AN32">
        <f>'43_Wind_HighSeverity'!W32</f>
        <v>4</v>
      </c>
      <c r="AO32">
        <f>'43_Wind_HighSeverity'!X32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'43_Wind_HighSeverity'!Z32</f>
        <v>15</v>
      </c>
      <c r="AX32">
        <f>'43_Wind_HighSeverity'!AA32</f>
        <v>15</v>
      </c>
      <c r="AY32">
        <f>'43_Wind_HighSeverity'!AB32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'43_Wind_HighSeverity'!AD32</f>
        <v>0</v>
      </c>
      <c r="BH32">
        <f>'43_Wind_HighSeverity'!AE32</f>
        <v>0</v>
      </c>
      <c r="BI32">
        <f>'43_Wind_HighSeverity'!AF32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'43_Wind_HighSeverity'!J33</f>
        <v>0</v>
      </c>
      <c r="J33">
        <f>'43_Wind_HighSeverity'!K33</f>
        <v>0</v>
      </c>
      <c r="K33">
        <f>'43_Wind_HighSeverity'!L33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'43_Wind_HighSeverity'!N33</f>
        <v>0</v>
      </c>
      <c r="T33">
        <f>'43_Wind_HighSeverity'!O33</f>
        <v>0</v>
      </c>
      <c r="U33">
        <f>'43_Wind_HighSeverity'!P33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'43_Wind_HighSeverity'!R33</f>
        <v>0</v>
      </c>
      <c r="AD33">
        <f>'43_Wind_HighSeverity'!S33</f>
        <v>0</v>
      </c>
      <c r="AE33">
        <f>'43_Wind_HighSeverity'!T33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'43_Wind_HighSeverity'!V33</f>
        <v>0</v>
      </c>
      <c r="AN33">
        <f>'43_Wind_HighSeverity'!W33</f>
        <v>0</v>
      </c>
      <c r="AO33">
        <f>'43_Wind_HighSeverity'!X33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'43_Wind_HighSeverity'!Z33</f>
        <v>5</v>
      </c>
      <c r="AX33">
        <f>'43_Wind_HighSeverity'!AA33</f>
        <v>5</v>
      </c>
      <c r="AY33">
        <f>'43_Wind_HighSeverity'!AB33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'43_Wind_HighSeverity'!AD33</f>
        <v>0</v>
      </c>
      <c r="BH33">
        <f>'43_Wind_HighSeverity'!AE33</f>
        <v>0</v>
      </c>
      <c r="BI33">
        <f>'43_Wind_HighSeverity'!AF33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'43_Wind_HighSeverity'!J34</f>
        <v>2.2000000000000002</v>
      </c>
      <c r="J34">
        <f>'43_Wind_HighSeverity'!K34</f>
        <v>2.2000000000000002</v>
      </c>
      <c r="K34">
        <f>'43_Wind_HighSeverity'!L34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'43_Wind_HighSeverity'!N34</f>
        <v>5</v>
      </c>
      <c r="T34">
        <f>'43_Wind_HighSeverity'!O34</f>
        <v>5</v>
      </c>
      <c r="U34">
        <f>'43_Wind_HighSeverity'!P34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'43_Wind_HighSeverity'!R34</f>
        <v>3</v>
      </c>
      <c r="AD34">
        <f>'43_Wind_HighSeverity'!S34</f>
        <v>3</v>
      </c>
      <c r="AE34">
        <f>'43_Wind_HighSeverity'!T34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'43_Wind_HighSeverity'!V34</f>
        <v>5</v>
      </c>
      <c r="AN34">
        <f>'43_Wind_HighSeverity'!W34</f>
        <v>5</v>
      </c>
      <c r="AO34">
        <f>'43_Wind_HighSeverity'!X34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'43_Wind_HighSeverity'!Z34</f>
        <v>6</v>
      </c>
      <c r="AX34">
        <f>'43_Wind_HighSeverity'!AA34</f>
        <v>6</v>
      </c>
      <c r="AY34">
        <f>'43_Wind_HighSeverity'!AB34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'43_Wind_HighSeverity'!AD34</f>
        <v>5</v>
      </c>
      <c r="BH34">
        <f>'43_Wind_HighSeverity'!AE34</f>
        <v>5</v>
      </c>
      <c r="BI34">
        <f>'43_Wind_HighSeverity'!AF34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'43_Wind_HighSeverity'!J35</f>
        <v>10.8</v>
      </c>
      <c r="J35">
        <f>'43_Wind_HighSeverity'!K35</f>
        <v>16.200000000000003</v>
      </c>
      <c r="K35">
        <f>'43_Wind_HighSeverity'!L35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'43_Wind_HighSeverity'!N35</f>
        <v>35</v>
      </c>
      <c r="T35">
        <f>'43_Wind_HighSeverity'!O35</f>
        <v>52.5</v>
      </c>
      <c r="U35">
        <f>'43_Wind_HighSeverity'!P35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'43_Wind_HighSeverity'!R35</f>
        <v>1</v>
      </c>
      <c r="AD35">
        <f>'43_Wind_HighSeverity'!S35</f>
        <v>1.5</v>
      </c>
      <c r="AE35">
        <f>'43_Wind_HighSeverity'!T35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'43_Wind_HighSeverity'!V35</f>
        <v>5</v>
      </c>
      <c r="AN35">
        <f>'43_Wind_HighSeverity'!W35</f>
        <v>7.5</v>
      </c>
      <c r="AO35">
        <f>'43_Wind_HighSeverity'!X35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'43_Wind_HighSeverity'!Z35</f>
        <v>15</v>
      </c>
      <c r="AX35">
        <f>'43_Wind_HighSeverity'!AA35</f>
        <v>22.5</v>
      </c>
      <c r="AY35">
        <f>'43_Wind_HighSeverity'!AB35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'43_Wind_HighSeverity'!AD35</f>
        <v>40</v>
      </c>
      <c r="BH35">
        <f>'43_Wind_HighSeverity'!AE35</f>
        <v>60</v>
      </c>
      <c r="BI35">
        <f>'43_Wind_HighSeverity'!AF35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'43_Wind_HighSeverity'!J36</f>
        <v>42.5</v>
      </c>
      <c r="J36">
        <f>'43_Wind_HighSeverity'!K36</f>
        <v>63.75</v>
      </c>
      <c r="K36">
        <f>'43_Wind_HighSeverity'!L36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'43_Wind_HighSeverity'!N36</f>
        <v>42.5</v>
      </c>
      <c r="T36">
        <f>'43_Wind_HighSeverity'!O36</f>
        <v>63.75</v>
      </c>
      <c r="U36">
        <f>'43_Wind_HighSeverity'!P36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'43_Wind_HighSeverity'!R36</f>
        <v>50</v>
      </c>
      <c r="AD36">
        <f>'43_Wind_HighSeverity'!S36</f>
        <v>75</v>
      </c>
      <c r="AE36">
        <f>'43_Wind_HighSeverity'!T36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'43_Wind_HighSeverity'!V36</f>
        <v>45</v>
      </c>
      <c r="AN36">
        <f>'43_Wind_HighSeverity'!W36</f>
        <v>67.5</v>
      </c>
      <c r="AO36">
        <f>'43_Wind_HighSeverity'!X36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'43_Wind_HighSeverity'!Z36</f>
        <v>42.5</v>
      </c>
      <c r="AX36">
        <f>'43_Wind_HighSeverity'!AA36</f>
        <v>63.75</v>
      </c>
      <c r="AY36">
        <f>'43_Wind_HighSeverity'!AB36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'43_Wind_HighSeverity'!AD36</f>
        <v>45</v>
      </c>
      <c r="BH36">
        <f>'43_Wind_HighSeverity'!AE36</f>
        <v>67.5</v>
      </c>
      <c r="BI36">
        <f>'43_Wind_HighSeverity'!AF36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'43_Wind_HighSeverity'!J37</f>
        <v>0.3</v>
      </c>
      <c r="J37">
        <f>'43_Wind_HighSeverity'!K37</f>
        <v>0.3</v>
      </c>
      <c r="K37">
        <f>'43_Wind_HighSeverity'!L37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'43_Wind_HighSeverity'!N37</f>
        <v>2</v>
      </c>
      <c r="T37">
        <f>'43_Wind_HighSeverity'!O37</f>
        <v>2</v>
      </c>
      <c r="U37">
        <f>'43_Wind_HighSeverity'!P37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'43_Wind_HighSeverity'!R37</f>
        <v>0</v>
      </c>
      <c r="AD37">
        <f>'43_Wind_HighSeverity'!S37</f>
        <v>0</v>
      </c>
      <c r="AE37">
        <f>'43_Wind_HighSeverity'!T37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'43_Wind_HighSeverity'!V37</f>
        <v>1</v>
      </c>
      <c r="AN37">
        <f>'43_Wind_HighSeverity'!W37</f>
        <v>1</v>
      </c>
      <c r="AO37">
        <f>'43_Wind_HighSeverity'!X37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'43_Wind_HighSeverity'!Z37</f>
        <v>0</v>
      </c>
      <c r="AX37">
        <f>'43_Wind_HighSeverity'!AA37</f>
        <v>0</v>
      </c>
      <c r="AY37">
        <f>'43_Wind_HighSeverity'!AB37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'43_Wind_HighSeverity'!AD37</f>
        <v>0</v>
      </c>
      <c r="BH37">
        <f>'43_Wind_HighSeverity'!AE37</f>
        <v>0</v>
      </c>
      <c r="BI37">
        <f>'43_Wind_HighSeverity'!AF37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'42_Wind_ModSeverity'!G38</f>
        <v>0.84</v>
      </c>
      <c r="G38">
        <f>'42_Wind_ModSeverity'!H38</f>
        <v>1.0920000000000001</v>
      </c>
      <c r="H38">
        <f>'42_Wind_ModSeverity'!I38</f>
        <v>1.4196000000000002</v>
      </c>
      <c r="I38">
        <f>'43_Wind_HighSeverity'!J38</f>
        <v>0.6</v>
      </c>
      <c r="J38">
        <f>'43_Wind_HighSeverity'!K38</f>
        <v>0.89999999999999991</v>
      </c>
      <c r="K38">
        <f>'43_Wind_HighSeverity'!L38</f>
        <v>0.89999999999999991</v>
      </c>
      <c r="L38">
        <f>'41_Wind_LowSeverity'!J38</f>
        <v>5</v>
      </c>
      <c r="M38">
        <f>'41_Wind_LowSeverity'!K38</f>
        <v>4.5</v>
      </c>
      <c r="N38">
        <f>'41_Wind_LowSeverity'!L38</f>
        <v>4.95</v>
      </c>
      <c r="O38">
        <f>'41_Wind_LowSeverity'!M38</f>
        <v>4.9999999999999991</v>
      </c>
      <c r="P38">
        <f>'42_Wind_ModSeverity'!K38</f>
        <v>3.5</v>
      </c>
      <c r="Q38">
        <f>'42_Wind_ModSeverity'!L38</f>
        <v>4.55</v>
      </c>
      <c r="R38">
        <f>'42_Wind_ModSeverity'!M38</f>
        <v>5.915</v>
      </c>
      <c r="S38">
        <f>'43_Wind_HighSeverity'!N38</f>
        <v>2.5</v>
      </c>
      <c r="T38">
        <f>'43_Wind_HighSeverity'!O38</f>
        <v>3.75</v>
      </c>
      <c r="U38">
        <f>'43_Wind_HighSeverity'!P38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'43_Wind_HighSeverity'!R38</f>
        <v>0</v>
      </c>
      <c r="AD38">
        <f>'43_Wind_HighSeverity'!S38</f>
        <v>0</v>
      </c>
      <c r="AE38">
        <f>'43_Wind_HighSeverity'!T38</f>
        <v>0</v>
      </c>
      <c r="AF38">
        <f>'41_Wind_LowSeverity'!R38</f>
        <v>20</v>
      </c>
      <c r="AG38">
        <f>'41_Wind_LowSeverity'!S38</f>
        <v>18</v>
      </c>
      <c r="AH38">
        <f>'41_Wind_LowSeverity'!T38</f>
        <v>19.8</v>
      </c>
      <c r="AI38">
        <f>'41_Wind_LowSeverity'!U38</f>
        <v>19.999999999999996</v>
      </c>
      <c r="AJ38">
        <f>'42_Wind_ModSeverity'!S38</f>
        <v>14</v>
      </c>
      <c r="AK38">
        <f>'42_Wind_ModSeverity'!T38</f>
        <v>18.2</v>
      </c>
      <c r="AL38">
        <f>'42_Wind_ModSeverity'!U38</f>
        <v>23.66</v>
      </c>
      <c r="AM38">
        <f>'43_Wind_HighSeverity'!V38</f>
        <v>10</v>
      </c>
      <c r="AN38">
        <f>'43_Wind_HighSeverity'!W38</f>
        <v>15</v>
      </c>
      <c r="AO38">
        <f>'43_Wind_HighSeverity'!X38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'43_Wind_HighSeverity'!Z38</f>
        <v>0</v>
      </c>
      <c r="AX38">
        <f>'43_Wind_HighSeverity'!AA38</f>
        <v>0</v>
      </c>
      <c r="AY38">
        <f>'43_Wind_HighSeverity'!AB38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'43_Wind_HighSeverity'!AD38</f>
        <v>0</v>
      </c>
      <c r="BH38">
        <f>'43_Wind_HighSeverity'!AE38</f>
        <v>0</v>
      </c>
      <c r="BI38">
        <f>'43_Wind_HighSeverity'!AF38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'42_Wind_ModSeverity'!G39</f>
        <v>66.5</v>
      </c>
      <c r="G39">
        <f>'42_Wind_ModSeverity'!H39</f>
        <v>86.45</v>
      </c>
      <c r="H39">
        <f>'42_Wind_ModSeverity'!I39</f>
        <v>100</v>
      </c>
      <c r="I39">
        <f>'43_Wind_HighSeverity'!J39</f>
        <v>47.5</v>
      </c>
      <c r="J39">
        <f>'43_Wind_HighSeverity'!K39</f>
        <v>71.25</v>
      </c>
      <c r="K39">
        <f>'43_Wind_HighSeverity'!L39</f>
        <v>71.25</v>
      </c>
      <c r="L39">
        <f>'41_Wind_LowSeverity'!J39</f>
        <v>85</v>
      </c>
      <c r="M39">
        <f>'41_Wind_LowSeverity'!K39</f>
        <v>76.5</v>
      </c>
      <c r="N39">
        <f>'41_Wind_LowSeverity'!L39</f>
        <v>84.15</v>
      </c>
      <c r="O39">
        <f>'41_Wind_LowSeverity'!M39</f>
        <v>84.999999999999986</v>
      </c>
      <c r="P39">
        <f>'42_Wind_ModSeverity'!K39</f>
        <v>59.499999999999993</v>
      </c>
      <c r="Q39">
        <f>'42_Wind_ModSeverity'!L39</f>
        <v>77.349999999999994</v>
      </c>
      <c r="R39">
        <f>'42_Wind_ModSeverity'!M39</f>
        <v>100</v>
      </c>
      <c r="S39">
        <f>'43_Wind_HighSeverity'!N39</f>
        <v>42.5</v>
      </c>
      <c r="T39">
        <f>'43_Wind_HighSeverity'!O39</f>
        <v>63.75</v>
      </c>
      <c r="U39">
        <f>'43_Wind_HighSeverity'!P39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'43_Wind_HighSeverity'!R39</f>
        <v>0</v>
      </c>
      <c r="AD39">
        <f>'43_Wind_HighSeverity'!S39</f>
        <v>0</v>
      </c>
      <c r="AE39">
        <f>'43_Wind_HighSeverity'!T39</f>
        <v>0</v>
      </c>
      <c r="AF39">
        <f>'41_Wind_LowSeverity'!R39</f>
        <v>90</v>
      </c>
      <c r="AG39">
        <f>'41_Wind_LowSeverity'!S39</f>
        <v>81</v>
      </c>
      <c r="AH39">
        <f>'41_Wind_LowSeverity'!T39</f>
        <v>89.100000000000009</v>
      </c>
      <c r="AI39">
        <f>'41_Wind_LowSeverity'!U39</f>
        <v>90</v>
      </c>
      <c r="AJ39">
        <f>'42_Wind_ModSeverity'!S39</f>
        <v>62.999999999999993</v>
      </c>
      <c r="AK39">
        <f>'42_Wind_ModSeverity'!T39</f>
        <v>81.899999999999991</v>
      </c>
      <c r="AL39">
        <f>'42_Wind_ModSeverity'!U39</f>
        <v>100</v>
      </c>
      <c r="AM39">
        <f>'43_Wind_HighSeverity'!V39</f>
        <v>45</v>
      </c>
      <c r="AN39">
        <f>'43_Wind_HighSeverity'!W39</f>
        <v>67.5</v>
      </c>
      <c r="AO39">
        <f>'43_Wind_HighSeverity'!X39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'43_Wind_HighSeverity'!Z39</f>
        <v>0</v>
      </c>
      <c r="AX39">
        <f>'43_Wind_HighSeverity'!AA39</f>
        <v>0</v>
      </c>
      <c r="AY39">
        <f>'43_Wind_HighSeverity'!AB39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'43_Wind_HighSeverity'!AD39</f>
        <v>0</v>
      </c>
      <c r="BH39">
        <f>'43_Wind_HighSeverity'!AE39</f>
        <v>0</v>
      </c>
      <c r="BI39">
        <f>'43_Wind_HighSeverity'!AF39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'43_Wind_HighSeverity'!J40</f>
        <v>0.9</v>
      </c>
      <c r="J40">
        <f>'43_Wind_HighSeverity'!K40</f>
        <v>0.9</v>
      </c>
      <c r="K40">
        <f>'43_Wind_HighSeverity'!L40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'43_Wind_HighSeverity'!N40</f>
        <v>0</v>
      </c>
      <c r="T40">
        <f>'43_Wind_HighSeverity'!O40</f>
        <v>0</v>
      </c>
      <c r="U40">
        <f>'43_Wind_HighSeverity'!P40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'43_Wind_HighSeverity'!R40</f>
        <v>2</v>
      </c>
      <c r="AD40">
        <f>'43_Wind_HighSeverity'!S40</f>
        <v>2</v>
      </c>
      <c r="AE40">
        <f>'43_Wind_HighSeverity'!T40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'43_Wind_HighSeverity'!V40</f>
        <v>1</v>
      </c>
      <c r="AN40">
        <f>'43_Wind_HighSeverity'!W40</f>
        <v>1</v>
      </c>
      <c r="AO40">
        <f>'43_Wind_HighSeverity'!X40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'43_Wind_HighSeverity'!Z40</f>
        <v>2.5</v>
      </c>
      <c r="AX40">
        <f>'43_Wind_HighSeverity'!AA40</f>
        <v>2.5</v>
      </c>
      <c r="AY40">
        <f>'43_Wind_HighSeverity'!AB40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'43_Wind_HighSeverity'!AD40</f>
        <v>2</v>
      </c>
      <c r="BH40">
        <f>'43_Wind_HighSeverity'!AE40</f>
        <v>2</v>
      </c>
      <c r="BI40">
        <f>'43_Wind_HighSeverity'!AF40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'43_Wind_HighSeverity'!J41</f>
        <v>0.1</v>
      </c>
      <c r="J41">
        <f>'43_Wind_HighSeverity'!K41</f>
        <v>0.15000000000000002</v>
      </c>
      <c r="K41">
        <f>'43_Wind_HighSeverity'!L41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'43_Wind_HighSeverity'!N41</f>
        <v>0</v>
      </c>
      <c r="T41">
        <f>'43_Wind_HighSeverity'!O41</f>
        <v>0</v>
      </c>
      <c r="U41">
        <f>'43_Wind_HighSeverity'!P41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'43_Wind_HighSeverity'!R41</f>
        <v>1</v>
      </c>
      <c r="AD41">
        <f>'43_Wind_HighSeverity'!S41</f>
        <v>1.5</v>
      </c>
      <c r="AE41">
        <f>'43_Wind_HighSeverity'!T41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'43_Wind_HighSeverity'!V41</f>
        <v>0.01</v>
      </c>
      <c r="AN41">
        <f>'43_Wind_HighSeverity'!W41</f>
        <v>1.4999999999999999E-2</v>
      </c>
      <c r="AO41">
        <f>'43_Wind_HighSeverity'!X41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'43_Wind_HighSeverity'!Z41</f>
        <v>0.4</v>
      </c>
      <c r="AX41">
        <f>'43_Wind_HighSeverity'!AA41</f>
        <v>0.60000000000000009</v>
      </c>
      <c r="AY41">
        <f>'43_Wind_HighSeverity'!AB41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'43_Wind_HighSeverity'!AD41</f>
        <v>0.1</v>
      </c>
      <c r="BH41">
        <f>'43_Wind_HighSeverity'!AE41</f>
        <v>0.15000000000000002</v>
      </c>
      <c r="BI41">
        <f>'43_Wind_HighSeverity'!AF41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'43_Wind_HighSeverity'!J42</f>
        <v>0.7</v>
      </c>
      <c r="J42">
        <f>'43_Wind_HighSeverity'!K42</f>
        <v>1.0499999999999998</v>
      </c>
      <c r="K42">
        <f>'43_Wind_HighSeverity'!L42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'43_Wind_HighSeverity'!N42</f>
        <v>0</v>
      </c>
      <c r="T42">
        <f>'43_Wind_HighSeverity'!O42</f>
        <v>0</v>
      </c>
      <c r="U42">
        <f>'43_Wind_HighSeverity'!P42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'43_Wind_HighSeverity'!R42</f>
        <v>90</v>
      </c>
      <c r="AD42">
        <f>'43_Wind_HighSeverity'!S42</f>
        <v>100</v>
      </c>
      <c r="AE42">
        <f>'43_Wind_HighSeverity'!T42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'43_Wind_HighSeverity'!V42</f>
        <v>2</v>
      </c>
      <c r="AN42">
        <f>'43_Wind_HighSeverity'!W42</f>
        <v>3</v>
      </c>
      <c r="AO42">
        <f>'43_Wind_HighSeverity'!X42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'43_Wind_HighSeverity'!Z42</f>
        <v>30</v>
      </c>
      <c r="AX42">
        <f>'43_Wind_HighSeverity'!AA42</f>
        <v>45</v>
      </c>
      <c r="AY42">
        <f>'43_Wind_HighSeverity'!AB42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'43_Wind_HighSeverity'!AD42</f>
        <v>20</v>
      </c>
      <c r="BH42">
        <f>'43_Wind_HighSeverity'!AE42</f>
        <v>30</v>
      </c>
      <c r="BI42">
        <f>'43_Wind_HighSeverity'!AF42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'43_Wind_HighSeverity'!J43</f>
        <v>95</v>
      </c>
      <c r="J43">
        <f>'43_Wind_HighSeverity'!K43</f>
        <v>95</v>
      </c>
      <c r="K43">
        <f>'43_Wind_HighSeverity'!L43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'43_Wind_HighSeverity'!N43</f>
        <v>0</v>
      </c>
      <c r="T43">
        <f>'43_Wind_HighSeverity'!O43</f>
        <v>0</v>
      </c>
      <c r="U43">
        <f>'43_Wind_HighSeverity'!P43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'43_Wind_HighSeverity'!R43</f>
        <v>85</v>
      </c>
      <c r="AD43">
        <f>'43_Wind_HighSeverity'!S43</f>
        <v>85</v>
      </c>
      <c r="AE43">
        <f>'43_Wind_HighSeverity'!T43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'43_Wind_HighSeverity'!V43</f>
        <v>90</v>
      </c>
      <c r="AN43">
        <f>'43_Wind_HighSeverity'!W43</f>
        <v>90</v>
      </c>
      <c r="AO43">
        <f>'43_Wind_HighSeverity'!X43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'43_Wind_HighSeverity'!Z43</f>
        <v>80</v>
      </c>
      <c r="AX43">
        <f>'43_Wind_HighSeverity'!AA43</f>
        <v>80</v>
      </c>
      <c r="AY43">
        <f>'43_Wind_HighSeverity'!AB43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'43_Wind_HighSeverity'!AD43</f>
        <v>60</v>
      </c>
      <c r="BH43">
        <f>'43_Wind_HighSeverity'!AE43</f>
        <v>60</v>
      </c>
      <c r="BI43">
        <f>'43_Wind_HighSeverity'!AF43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'43_Wind_HighSeverity'!J44</f>
        <v>0.9</v>
      </c>
      <c r="J44">
        <f>'43_Wind_HighSeverity'!K44</f>
        <v>0.9</v>
      </c>
      <c r="K44">
        <f>'43_Wind_HighSeverity'!L44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'43_Wind_HighSeverity'!N44</f>
        <v>0</v>
      </c>
      <c r="T44">
        <f>'43_Wind_HighSeverity'!O44</f>
        <v>0</v>
      </c>
      <c r="U44">
        <f>'43_Wind_HighSeverity'!P44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'43_Wind_HighSeverity'!R44</f>
        <v>1</v>
      </c>
      <c r="AD44">
        <f>'43_Wind_HighSeverity'!S44</f>
        <v>1</v>
      </c>
      <c r="AE44">
        <f>'43_Wind_HighSeverity'!T44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'43_Wind_HighSeverity'!V44</f>
        <v>0.5</v>
      </c>
      <c r="AN44">
        <f>'43_Wind_HighSeverity'!W44</f>
        <v>0.5</v>
      </c>
      <c r="AO44">
        <f>'43_Wind_HighSeverity'!X44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'43_Wind_HighSeverity'!Z44</f>
        <v>0</v>
      </c>
      <c r="AX44">
        <f>'43_Wind_HighSeverity'!AA44</f>
        <v>0</v>
      </c>
      <c r="AY44">
        <f>'43_Wind_HighSeverity'!AB44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'43_Wind_HighSeverity'!AD44</f>
        <v>1</v>
      </c>
      <c r="BH44">
        <f>'43_Wind_HighSeverity'!AE44</f>
        <v>1</v>
      </c>
      <c r="BI44">
        <f>'43_Wind_HighSeverity'!AF44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'43_Wind_HighSeverity'!J45</f>
        <v>0.1</v>
      </c>
      <c r="J45">
        <f>'43_Wind_HighSeverity'!K45</f>
        <v>0.15000000000000002</v>
      </c>
      <c r="K45">
        <f>'43_Wind_HighSeverity'!L45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'43_Wind_HighSeverity'!N45</f>
        <v>0</v>
      </c>
      <c r="T45">
        <f>'43_Wind_HighSeverity'!O45</f>
        <v>0</v>
      </c>
      <c r="U45">
        <f>'43_Wind_HighSeverity'!P45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'43_Wind_HighSeverity'!R45</f>
        <v>0.01</v>
      </c>
      <c r="AD45">
        <f>'43_Wind_HighSeverity'!S45</f>
        <v>1.4999999999999999E-2</v>
      </c>
      <c r="AE45">
        <f>'43_Wind_HighSeverity'!T45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'43_Wind_HighSeverity'!V45</f>
        <v>0.02</v>
      </c>
      <c r="AN45">
        <f>'43_Wind_HighSeverity'!W45</f>
        <v>0.03</v>
      </c>
      <c r="AO45">
        <f>'43_Wind_HighSeverity'!X45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'43_Wind_HighSeverity'!Z45</f>
        <v>0</v>
      </c>
      <c r="AX45">
        <f>'43_Wind_HighSeverity'!AA45</f>
        <v>0</v>
      </c>
      <c r="AY45">
        <f>'43_Wind_HighSeverity'!AB45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'43_Wind_HighSeverity'!AD45</f>
        <v>0.1</v>
      </c>
      <c r="BH45">
        <f>'43_Wind_HighSeverity'!AE45</f>
        <v>0.15000000000000002</v>
      </c>
      <c r="BI45">
        <f>'43_Wind_HighSeverity'!AF45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'43_Wind_HighSeverity'!J46</f>
        <v>0.2</v>
      </c>
      <c r="J46">
        <f>'43_Wind_HighSeverity'!K46</f>
        <v>0.30000000000000004</v>
      </c>
      <c r="K46">
        <f>'43_Wind_HighSeverity'!L46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'43_Wind_HighSeverity'!N46</f>
        <v>0</v>
      </c>
      <c r="T46">
        <f>'43_Wind_HighSeverity'!O46</f>
        <v>0</v>
      </c>
      <c r="U46">
        <f>'43_Wind_HighSeverity'!P46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'43_Wind_HighSeverity'!R46</f>
        <v>8</v>
      </c>
      <c r="AD46">
        <f>'43_Wind_HighSeverity'!S46</f>
        <v>12</v>
      </c>
      <c r="AE46">
        <f>'43_Wind_HighSeverity'!T46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'43_Wind_HighSeverity'!V46</f>
        <v>5</v>
      </c>
      <c r="AN46">
        <f>'43_Wind_HighSeverity'!W46</f>
        <v>7.5</v>
      </c>
      <c r="AO46">
        <f>'43_Wind_HighSeverity'!X46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'43_Wind_HighSeverity'!Z46</f>
        <v>0</v>
      </c>
      <c r="AX46">
        <f>'43_Wind_HighSeverity'!AA46</f>
        <v>0</v>
      </c>
      <c r="AY46">
        <f>'43_Wind_HighSeverity'!AB46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'43_Wind_HighSeverity'!AD46</f>
        <v>20</v>
      </c>
      <c r="BH46">
        <f>'43_Wind_HighSeverity'!AE46</f>
        <v>30</v>
      </c>
      <c r="BI46">
        <f>'43_Wind_HighSeverity'!AF46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'43_Wind_HighSeverity'!J47</f>
        <v>85</v>
      </c>
      <c r="J47">
        <f>'43_Wind_HighSeverity'!K47</f>
        <v>85</v>
      </c>
      <c r="K47">
        <f>'43_Wind_HighSeverity'!L47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'43_Wind_HighSeverity'!N47</f>
        <v>0</v>
      </c>
      <c r="T47">
        <f>'43_Wind_HighSeverity'!O47</f>
        <v>0</v>
      </c>
      <c r="U47">
        <f>'43_Wind_HighSeverity'!P47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'43_Wind_HighSeverity'!R47</f>
        <v>70</v>
      </c>
      <c r="AD47">
        <f>'43_Wind_HighSeverity'!S47</f>
        <v>70</v>
      </c>
      <c r="AE47">
        <f>'43_Wind_HighSeverity'!T47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'43_Wind_HighSeverity'!V47</f>
        <v>90</v>
      </c>
      <c r="AN47">
        <f>'43_Wind_HighSeverity'!W47</f>
        <v>90</v>
      </c>
      <c r="AO47">
        <f>'43_Wind_HighSeverity'!X47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'43_Wind_HighSeverity'!Z47</f>
        <v>0</v>
      </c>
      <c r="AX47">
        <f>'43_Wind_HighSeverity'!AA47</f>
        <v>0</v>
      </c>
      <c r="AY47">
        <f>'43_Wind_HighSeverity'!AB47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'43_Wind_HighSeverity'!AD47</f>
        <v>60</v>
      </c>
      <c r="BH47">
        <f>'43_Wind_HighSeverity'!AE47</f>
        <v>60</v>
      </c>
      <c r="BI47">
        <f>'43_Wind_HighSeverity'!AF47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6</v>
      </c>
      <c r="H48">
        <f>'42_Wind_ModSeverity'!I48</f>
        <v>6</v>
      </c>
      <c r="I48">
        <f>'43_Wind_HighSeverity'!J48</f>
        <v>8</v>
      </c>
      <c r="J48">
        <f>'43_Wind_HighSeverity'!K48</f>
        <v>8</v>
      </c>
      <c r="K48">
        <f>'43_Wind_HighSeverity'!L48</f>
        <v>8</v>
      </c>
      <c r="L48">
        <f>'41_Wind_LowSeverity'!J48</f>
        <v>1</v>
      </c>
      <c r="M48">
        <f>'41_Wind_LowSeverity'!K48</f>
        <v>1.25</v>
      </c>
      <c r="N48">
        <f>'41_Wind_LowSeverity'!L48</f>
        <v>0.9375</v>
      </c>
      <c r="O48">
        <f>'41_Wind_LowSeverity'!M48</f>
        <v>0.234375</v>
      </c>
      <c r="P48">
        <f>'42_Wind_ModSeverity'!K48</f>
        <v>1.5</v>
      </c>
      <c r="Q48">
        <f>'42_Wind_ModSeverity'!L48</f>
        <v>1.5</v>
      </c>
      <c r="R48">
        <f>'42_Wind_ModSeverity'!M48</f>
        <v>1.5</v>
      </c>
      <c r="S48">
        <f>'43_Wind_HighSeverity'!N48</f>
        <v>2</v>
      </c>
      <c r="T48">
        <f>'43_Wind_HighSeverity'!O48</f>
        <v>2</v>
      </c>
      <c r="U48">
        <f>'43_Wind_HighSeverity'!P48</f>
        <v>2</v>
      </c>
      <c r="V48">
        <f>'41_Wind_LowSeverity'!N48</f>
        <v>0</v>
      </c>
      <c r="W48">
        <f>'41_Wind_LowSeverity'!O48</f>
        <v>0</v>
      </c>
      <c r="X48">
        <f>'41_Wind_LowSeverity'!P48</f>
        <v>0</v>
      </c>
      <c r="Y48">
        <f>'41_Wind_LowSeverity'!Q48</f>
        <v>0</v>
      </c>
      <c r="Z48">
        <f>'42_Wind_ModSeverity'!O48</f>
        <v>1</v>
      </c>
      <c r="AA48">
        <f>'42_Wind_ModSeverity'!P48</f>
        <v>1</v>
      </c>
      <c r="AB48">
        <f>'42_Wind_ModSeverity'!Q48</f>
        <v>1</v>
      </c>
      <c r="AC48">
        <f>'43_Wind_HighSeverity'!R48</f>
        <v>1</v>
      </c>
      <c r="AD48">
        <f>'43_Wind_HighSeverity'!S48</f>
        <v>1</v>
      </c>
      <c r="AE48">
        <f>'43_Wind_HighSeverity'!T48</f>
        <v>1</v>
      </c>
      <c r="AF48">
        <f>'41_Wind_LowSeverity'!R48</f>
        <v>0.5</v>
      </c>
      <c r="AG48">
        <f>'41_Wind_LowSeverity'!S48</f>
        <v>0.625</v>
      </c>
      <c r="AH48">
        <f>'41_Wind_LowSeverity'!T48</f>
        <v>0.46875</v>
      </c>
      <c r="AI48">
        <f>'41_Wind_LowSeverity'!U48</f>
        <v>0.1171875</v>
      </c>
      <c r="AJ48">
        <f>'42_Wind_ModSeverity'!S48</f>
        <v>1</v>
      </c>
      <c r="AK48">
        <f>'42_Wind_ModSeverity'!T48</f>
        <v>1</v>
      </c>
      <c r="AL48">
        <f>'42_Wind_ModSeverity'!U48</f>
        <v>1</v>
      </c>
      <c r="AM48">
        <f>'43_Wind_HighSeverity'!V48</f>
        <v>1</v>
      </c>
      <c r="AN48">
        <f>'43_Wind_HighSeverity'!W48</f>
        <v>1</v>
      </c>
      <c r="AO48">
        <f>'43_Wind_HighSeverity'!X48</f>
        <v>1</v>
      </c>
      <c r="AP48">
        <f>'41_Wind_LowSeverity'!V48</f>
        <v>1</v>
      </c>
      <c r="AQ48">
        <f>'41_Wind_LowSeverity'!W48</f>
        <v>1.25</v>
      </c>
      <c r="AR48">
        <f>'41_Wind_LowSeverity'!X48</f>
        <v>0.9375</v>
      </c>
      <c r="AS48">
        <f>'41_Wind_LowSeverity'!Y48</f>
        <v>0.234375</v>
      </c>
      <c r="AT48">
        <f>'42_Wind_ModSeverity'!W48</f>
        <v>1.5</v>
      </c>
      <c r="AU48">
        <f>'42_Wind_ModSeverity'!X48</f>
        <v>1.5</v>
      </c>
      <c r="AV48">
        <f>'42_Wind_ModSeverity'!Y48</f>
        <v>1.5</v>
      </c>
      <c r="AW48">
        <f>'43_Wind_HighSeverity'!Z48</f>
        <v>2</v>
      </c>
      <c r="AX48">
        <f>'43_Wind_HighSeverity'!AA48</f>
        <v>2</v>
      </c>
      <c r="AY48">
        <f>'43_Wind_HighSeverity'!AB48</f>
        <v>2</v>
      </c>
      <c r="AZ48">
        <f>'41_Wind_LowSeverity'!Z48</f>
        <v>0.5</v>
      </c>
      <c r="BA48">
        <f>'41_Wind_LowSeverity'!AA48</f>
        <v>0.625</v>
      </c>
      <c r="BB48">
        <f>'41_Wind_LowSeverity'!AB48</f>
        <v>0.46875</v>
      </c>
      <c r="BC48">
        <f>'41_Wind_LowSeverity'!AC48</f>
        <v>0.1171875</v>
      </c>
      <c r="BD48">
        <f>'42_Wind_ModSeverity'!AA48</f>
        <v>1</v>
      </c>
      <c r="BE48">
        <f>'42_Wind_ModSeverity'!AB48</f>
        <v>1</v>
      </c>
      <c r="BF48">
        <f>'42_Wind_ModSeverity'!AC48</f>
        <v>1</v>
      </c>
      <c r="BG48">
        <f>'43_Wind_HighSeverity'!AD48</f>
        <v>1</v>
      </c>
      <c r="BH48">
        <f>'43_Wind_HighSeverity'!AE48</f>
        <v>1</v>
      </c>
      <c r="BI48">
        <f>'43_Wind_HighSeverity'!AF48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100</v>
      </c>
      <c r="H49">
        <f>'42_Wind_ModSeverity'!I49</f>
        <v>100</v>
      </c>
      <c r="I49">
        <f>'43_Wind_HighSeverity'!J49</f>
        <v>100</v>
      </c>
      <c r="J49">
        <f>'43_Wind_HighSeverity'!K49</f>
        <v>100</v>
      </c>
      <c r="K49">
        <f>'43_Wind_HighSeverity'!L49</f>
        <v>100</v>
      </c>
      <c r="L49">
        <f>'41_Wind_LowSeverity'!J49</f>
        <v>50</v>
      </c>
      <c r="M49">
        <f>'41_Wind_LowSeverity'!K49</f>
        <v>62.5</v>
      </c>
      <c r="N49">
        <f>'41_Wind_LowSeverity'!L49</f>
        <v>46.875</v>
      </c>
      <c r="O49">
        <f>'41_Wind_LowSeverity'!M49</f>
        <v>11.71875</v>
      </c>
      <c r="P49">
        <f>'42_Wind_ModSeverity'!K49</f>
        <v>75</v>
      </c>
      <c r="Q49">
        <f>'42_Wind_ModSeverity'!L49</f>
        <v>75</v>
      </c>
      <c r="R49">
        <f>'42_Wind_ModSeverity'!M49</f>
        <v>75</v>
      </c>
      <c r="S49">
        <f>'43_Wind_HighSeverity'!N49</f>
        <v>100</v>
      </c>
      <c r="T49">
        <f>'43_Wind_HighSeverity'!O49</f>
        <v>100</v>
      </c>
      <c r="U49">
        <f>'43_Wind_HighSeverity'!P49</f>
        <v>100</v>
      </c>
      <c r="V49">
        <f>'41_Wind_LowSeverity'!N49</f>
        <v>0</v>
      </c>
      <c r="W49">
        <f>'41_Wind_LowSeverity'!O49</f>
        <v>0</v>
      </c>
      <c r="X49">
        <f>'41_Wind_LowSeverity'!P49</f>
        <v>0</v>
      </c>
      <c r="Y49">
        <f>'41_Wind_LowSeverity'!Q49</f>
        <v>0</v>
      </c>
      <c r="Z49">
        <f>'42_Wind_ModSeverity'!O49</f>
        <v>25</v>
      </c>
      <c r="AA49">
        <f>'42_Wind_ModSeverity'!P49</f>
        <v>25</v>
      </c>
      <c r="AB49">
        <f>'42_Wind_ModSeverity'!Q49</f>
        <v>25</v>
      </c>
      <c r="AC49">
        <f>'43_Wind_HighSeverity'!R49</f>
        <v>75</v>
      </c>
      <c r="AD49">
        <f>'43_Wind_HighSeverity'!S49</f>
        <v>75</v>
      </c>
      <c r="AE49">
        <f>'43_Wind_HighSeverity'!T49</f>
        <v>75</v>
      </c>
      <c r="AF49">
        <f>'41_Wind_LowSeverity'!R49</f>
        <v>30</v>
      </c>
      <c r="AG49">
        <f>'41_Wind_LowSeverity'!S49</f>
        <v>37.5</v>
      </c>
      <c r="AH49">
        <f>'41_Wind_LowSeverity'!T49</f>
        <v>28.125</v>
      </c>
      <c r="AI49">
        <f>'41_Wind_LowSeverity'!U49</f>
        <v>7.03125</v>
      </c>
      <c r="AJ49">
        <f>'42_Wind_ModSeverity'!S49</f>
        <v>45</v>
      </c>
      <c r="AK49">
        <f>'42_Wind_ModSeverity'!T49</f>
        <v>45</v>
      </c>
      <c r="AL49">
        <f>'42_Wind_ModSeverity'!U49</f>
        <v>45</v>
      </c>
      <c r="AM49">
        <f>'43_Wind_HighSeverity'!V49</f>
        <v>75</v>
      </c>
      <c r="AN49">
        <f>'43_Wind_HighSeverity'!W49</f>
        <v>75</v>
      </c>
      <c r="AO49">
        <f>'43_Wind_HighSeverity'!X49</f>
        <v>75</v>
      </c>
      <c r="AP49">
        <f>'41_Wind_LowSeverity'!V49</f>
        <v>40</v>
      </c>
      <c r="AQ49">
        <f>'41_Wind_LowSeverity'!W49</f>
        <v>50</v>
      </c>
      <c r="AR49">
        <f>'41_Wind_LowSeverity'!X49</f>
        <v>37.5</v>
      </c>
      <c r="AS49">
        <f>'41_Wind_LowSeverity'!Y49</f>
        <v>9.375</v>
      </c>
      <c r="AT49">
        <f>'42_Wind_ModSeverity'!W49</f>
        <v>60</v>
      </c>
      <c r="AU49">
        <f>'42_Wind_ModSeverity'!X49</f>
        <v>60</v>
      </c>
      <c r="AV49">
        <f>'42_Wind_ModSeverity'!Y49</f>
        <v>60</v>
      </c>
      <c r="AW49">
        <f>'43_Wind_HighSeverity'!Z49</f>
        <v>80</v>
      </c>
      <c r="AX49">
        <f>'43_Wind_HighSeverity'!AA49</f>
        <v>80</v>
      </c>
      <c r="AY49">
        <f>'43_Wind_HighSeverity'!AB49</f>
        <v>80</v>
      </c>
      <c r="AZ49">
        <f>'41_Wind_LowSeverity'!Z49</f>
        <v>15</v>
      </c>
      <c r="BA49">
        <f>'41_Wind_LowSeverity'!AA49</f>
        <v>18.75</v>
      </c>
      <c r="BB49">
        <f>'41_Wind_LowSeverity'!AB49</f>
        <v>14.0625</v>
      </c>
      <c r="BC49">
        <f>'41_Wind_LowSeverity'!AC49</f>
        <v>3.515625</v>
      </c>
      <c r="BD49">
        <f>'42_Wind_ModSeverity'!AA49</f>
        <v>25</v>
      </c>
      <c r="BE49">
        <f>'42_Wind_ModSeverity'!AB49</f>
        <v>25</v>
      </c>
      <c r="BF49">
        <f>'42_Wind_ModSeverity'!AC49</f>
        <v>25</v>
      </c>
      <c r="BG49">
        <f>'43_Wind_HighSeverity'!AD49</f>
        <v>75</v>
      </c>
      <c r="BH49">
        <f>'43_Wind_HighSeverity'!AE49</f>
        <v>75</v>
      </c>
      <c r="BI49">
        <f>'43_Wind_HighSeverity'!AF49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'43_Wind_HighSeverity'!J50</f>
        <v>6</v>
      </c>
      <c r="J50">
        <f>'43_Wind_HighSeverity'!K50</f>
        <v>4.5</v>
      </c>
      <c r="K50">
        <f>'43_Wind_HighSeverity'!L50</f>
        <v>1.125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'43_Wind_HighSeverity'!N50</f>
        <v>3</v>
      </c>
      <c r="T50">
        <f>'43_Wind_HighSeverity'!O50</f>
        <v>2.25</v>
      </c>
      <c r="U50">
        <f>'43_Wind_HighSeverity'!P50</f>
        <v>0.5625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'43_Wind_HighSeverity'!R50</f>
        <v>2</v>
      </c>
      <c r="AD50">
        <f>'43_Wind_HighSeverity'!S50</f>
        <v>1.5</v>
      </c>
      <c r="AE50">
        <f>'43_Wind_HighSeverity'!T50</f>
        <v>0.375</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'43_Wind_HighSeverity'!V50</f>
        <v>2</v>
      </c>
      <c r="AN50">
        <f>'43_Wind_HighSeverity'!W50</f>
        <v>1.5</v>
      </c>
      <c r="AO50">
        <f>'43_Wind_HighSeverity'!X50</f>
        <v>0.375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'43_Wind_HighSeverity'!Z50</f>
        <v>3</v>
      </c>
      <c r="AX50">
        <f>'43_Wind_HighSeverity'!AA50</f>
        <v>2.25</v>
      </c>
      <c r="AY50">
        <f>'43_Wind_HighSeverity'!AB50</f>
        <v>0.5625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'43_Wind_HighSeverity'!AD50</f>
        <v>2</v>
      </c>
      <c r="BH50">
        <f>'43_Wind_HighSeverity'!AE50</f>
        <v>1.5</v>
      </c>
      <c r="BI50">
        <f>'43_Wind_HighSeverity'!AF50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'43_Wind_HighSeverity'!J51</f>
        <v>4.5</v>
      </c>
      <c r="J51">
        <f>'43_Wind_HighSeverity'!K51</f>
        <v>3.375</v>
      </c>
      <c r="K51">
        <f>'43_Wind_HighSeverity'!L51</f>
        <v>0.84375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'43_Wind_HighSeverity'!N51</f>
        <v>3</v>
      </c>
      <c r="T51">
        <f>'43_Wind_HighSeverity'!O51</f>
        <v>2.25</v>
      </c>
      <c r="U51">
        <f>'43_Wind_HighSeverity'!P51</f>
        <v>0.5625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'43_Wind_HighSeverity'!R51</f>
        <v>1</v>
      </c>
      <c r="AD51">
        <f>'43_Wind_HighSeverity'!S51</f>
        <v>0.75</v>
      </c>
      <c r="AE51">
        <f>'43_Wind_HighSeverity'!T51</f>
        <v>0.1875</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'43_Wind_HighSeverity'!V51</f>
        <v>1</v>
      </c>
      <c r="AN51">
        <f>'43_Wind_HighSeverity'!W51</f>
        <v>0.75</v>
      </c>
      <c r="AO51">
        <f>'43_Wind_HighSeverity'!X51</f>
        <v>0.1875</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'43_Wind_HighSeverity'!Z51</f>
        <v>1.5</v>
      </c>
      <c r="AX51">
        <f>'43_Wind_HighSeverity'!AA51</f>
        <v>1.125</v>
      </c>
      <c r="AY51">
        <f>'43_Wind_HighSeverity'!AB51</f>
        <v>0.28125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'43_Wind_HighSeverity'!AD51</f>
        <v>1.2000000000000002</v>
      </c>
      <c r="BH51">
        <f>'43_Wind_HighSeverity'!AE51</f>
        <v>0.90000000000000013</v>
      </c>
      <c r="BI51">
        <f>'43_Wind_HighSeverity'!AF51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'43_Wind_HighSeverity'!J52</f>
        <v>3</v>
      </c>
      <c r="J52">
        <f>'43_Wind_HighSeverity'!K52</f>
        <v>2.25</v>
      </c>
      <c r="K52">
        <f>'43_Wind_HighSeverity'!L52</f>
        <v>0.5625</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'43_Wind_HighSeverity'!N52</f>
        <v>1.5</v>
      </c>
      <c r="T52">
        <f>'43_Wind_HighSeverity'!O52</f>
        <v>1.125</v>
      </c>
      <c r="U52">
        <f>'43_Wind_HighSeverity'!P52</f>
        <v>0.28125</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'43_Wind_HighSeverity'!R52</f>
        <v>0.2</v>
      </c>
      <c r="AD52">
        <f>'43_Wind_HighSeverity'!S52</f>
        <v>0.15000000000000002</v>
      </c>
      <c r="AE52">
        <f>'43_Wind_HighSeverity'!T52</f>
        <v>3.7500000000000006E-2</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'43_Wind_HighSeverity'!V52</f>
        <v>0.30000000000000004</v>
      </c>
      <c r="AN52">
        <f>'43_Wind_HighSeverity'!W52</f>
        <v>0.22500000000000003</v>
      </c>
      <c r="AO52">
        <f>'43_Wind_HighSeverity'!X52</f>
        <v>5.6250000000000008E-2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'43_Wind_HighSeverity'!Z52</f>
        <v>0.89999999999999991</v>
      </c>
      <c r="AX52">
        <f>'43_Wind_HighSeverity'!AA52</f>
        <v>0.67499999999999993</v>
      </c>
      <c r="AY52">
        <f>'43_Wind_HighSeverity'!AB52</f>
        <v>0.16874999999999998</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'43_Wind_HighSeverity'!AD52</f>
        <v>0.2</v>
      </c>
      <c r="BH52">
        <f>'43_Wind_HighSeverity'!AE52</f>
        <v>0.15000000000000002</v>
      </c>
      <c r="BI52">
        <f>'43_Wind_HighSeverity'!AF52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'43_Wind_HighSeverity'!J53</f>
        <v>24</v>
      </c>
      <c r="J53">
        <f>'43_Wind_HighSeverity'!K53</f>
        <v>18</v>
      </c>
      <c r="K53">
        <f>'43_Wind_HighSeverity'!L53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'43_Wind_HighSeverity'!N53</f>
        <v>3</v>
      </c>
      <c r="T53">
        <f>'43_Wind_HighSeverity'!O53</f>
        <v>2.25</v>
      </c>
      <c r="U53">
        <f>'43_Wind_HighSeverity'!P53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'43_Wind_HighSeverity'!R53</f>
        <v>3</v>
      </c>
      <c r="AD53">
        <f>'43_Wind_HighSeverity'!S53</f>
        <v>2.25</v>
      </c>
      <c r="AE53">
        <f>'43_Wind_HighSeverity'!T53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'43_Wind_HighSeverity'!V53</f>
        <v>4</v>
      </c>
      <c r="AN53">
        <f>'43_Wind_HighSeverity'!W53</f>
        <v>3</v>
      </c>
      <c r="AO53">
        <f>'43_Wind_HighSeverity'!X53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'43_Wind_HighSeverity'!Z53</f>
        <v>1.2</v>
      </c>
      <c r="AX53">
        <f>'43_Wind_HighSeverity'!AA53</f>
        <v>0.89999999999999991</v>
      </c>
      <c r="AY53">
        <f>'43_Wind_HighSeverity'!AB53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'43_Wind_HighSeverity'!AD53</f>
        <v>3</v>
      </c>
      <c r="BH53">
        <f>'43_Wind_HighSeverity'!AE53</f>
        <v>2.25</v>
      </c>
      <c r="BI53">
        <f>'43_Wind_HighSeverity'!AF53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'43_Wind_HighSeverity'!J54</f>
        <v>48</v>
      </c>
      <c r="J54">
        <f>'43_Wind_HighSeverity'!K54</f>
        <v>36</v>
      </c>
      <c r="K54">
        <f>'43_Wind_HighSeverity'!L54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'43_Wind_HighSeverity'!N54</f>
        <v>6.5</v>
      </c>
      <c r="T54">
        <f>'43_Wind_HighSeverity'!O54</f>
        <v>4.875</v>
      </c>
      <c r="U54">
        <f>'43_Wind_HighSeverity'!P54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'43_Wind_HighSeverity'!R54</f>
        <v>6.5</v>
      </c>
      <c r="AD54">
        <f>'43_Wind_HighSeverity'!S54</f>
        <v>4.875</v>
      </c>
      <c r="AE54">
        <f>'43_Wind_HighSeverity'!T54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'43_Wind_HighSeverity'!V54</f>
        <v>6.5</v>
      </c>
      <c r="AN54">
        <f>'43_Wind_HighSeverity'!W54</f>
        <v>4.875</v>
      </c>
      <c r="AO54">
        <f>'43_Wind_HighSeverity'!X54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'43_Wind_HighSeverity'!Z54</f>
        <v>6.5</v>
      </c>
      <c r="AX54">
        <f>'43_Wind_HighSeverity'!AA54</f>
        <v>4.875</v>
      </c>
      <c r="AY54">
        <f>'43_Wind_HighSeverity'!AB54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'43_Wind_HighSeverity'!AD54</f>
        <v>6.5</v>
      </c>
      <c r="BH54">
        <f>'43_Wind_HighSeverity'!AE54</f>
        <v>4.875</v>
      </c>
      <c r="BI54">
        <f>'43_Wind_HighSeverity'!AF54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'43_Wind_HighSeverity'!J55</f>
        <v>7.5</v>
      </c>
      <c r="J55">
        <f>'43_Wind_HighSeverity'!K55</f>
        <v>5.625</v>
      </c>
      <c r="K55">
        <f>'43_Wind_HighSeverity'!L55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'43_Wind_HighSeverity'!N55</f>
        <v>7.5</v>
      </c>
      <c r="T55">
        <f>'43_Wind_HighSeverity'!O55</f>
        <v>5.625</v>
      </c>
      <c r="U55">
        <f>'43_Wind_HighSeverity'!P55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'43_Wind_HighSeverity'!R55</f>
        <v>7.5</v>
      </c>
      <c r="AD55">
        <f>'43_Wind_HighSeverity'!S55</f>
        <v>5.625</v>
      </c>
      <c r="AE55">
        <f>'43_Wind_HighSeverity'!T55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'43_Wind_HighSeverity'!V55</f>
        <v>7.5</v>
      </c>
      <c r="AN55">
        <f>'43_Wind_HighSeverity'!W55</f>
        <v>5.625</v>
      </c>
      <c r="AO55">
        <f>'43_Wind_HighSeverity'!X55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'43_Wind_HighSeverity'!Z55</f>
        <v>7.5</v>
      </c>
      <c r="AX55">
        <f>'43_Wind_HighSeverity'!AA55</f>
        <v>5.625</v>
      </c>
      <c r="AY55">
        <f>'43_Wind_HighSeverity'!AB55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'43_Wind_HighSeverity'!AD55</f>
        <v>7.5</v>
      </c>
      <c r="BH55">
        <f>'43_Wind_HighSeverity'!AE55</f>
        <v>5.625</v>
      </c>
      <c r="BI55">
        <f>'43_Wind_HighSeverity'!AF55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5</v>
      </c>
      <c r="G56">
        <f>'42_Wind_ModSeverity'!H56</f>
        <v>8.75</v>
      </c>
      <c r="H56">
        <f>'42_Wind_ModSeverity'!I56</f>
        <v>14.375</v>
      </c>
      <c r="I56">
        <f>'43_Wind_HighSeverity'!J56</f>
        <v>5</v>
      </c>
      <c r="J56">
        <f>'43_Wind_HighSeverity'!K56</f>
        <v>11</v>
      </c>
      <c r="K56">
        <f>'43_Wind_HighSeverity'!L56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'43_Wind_HighSeverity'!N56</f>
        <v>0</v>
      </c>
      <c r="T56">
        <f>'43_Wind_HighSeverity'!O56</f>
        <v>0.75</v>
      </c>
      <c r="U56">
        <f>'43_Wind_HighSeverity'!P56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'43_Wind_HighSeverity'!R56</f>
        <v>0</v>
      </c>
      <c r="AD56">
        <f>'43_Wind_HighSeverity'!S56</f>
        <v>0.75</v>
      </c>
      <c r="AE56">
        <f>'43_Wind_HighSeverity'!T56</f>
        <v>1.875</v>
      </c>
      <c r="AF56">
        <f>'41_Wind_LowSeverity'!R56</f>
        <v>0.5</v>
      </c>
      <c r="AG56">
        <f>'41_Wind_LowSeverity'!S56</f>
        <v>0.5</v>
      </c>
      <c r="AH56">
        <f>'41_Wind_LowSeverity'!T56</f>
        <v>0.75</v>
      </c>
      <c r="AI56">
        <f>'41_Wind_LowSeverity'!U56</f>
        <v>1.125</v>
      </c>
      <c r="AJ56">
        <f>'42_Wind_ModSeverity'!S56</f>
        <v>0.5</v>
      </c>
      <c r="AK56">
        <f>'42_Wind_ModSeverity'!T56</f>
        <v>0.75</v>
      </c>
      <c r="AL56">
        <f>'42_Wind_ModSeverity'!U56</f>
        <v>1.125</v>
      </c>
      <c r="AM56">
        <f>'43_Wind_HighSeverity'!V56</f>
        <v>0.5</v>
      </c>
      <c r="AN56">
        <f>'43_Wind_HighSeverity'!W56</f>
        <v>1.5</v>
      </c>
      <c r="AO56">
        <f>'43_Wind_HighSeverity'!X56</f>
        <v>3</v>
      </c>
      <c r="AP56">
        <f>'41_Wind_LowSeverity'!V56</f>
        <v>0.75</v>
      </c>
      <c r="AQ56">
        <f>'41_Wind_LowSeverity'!W56</f>
        <v>0.75</v>
      </c>
      <c r="AR56">
        <f>'41_Wind_LowSeverity'!X56</f>
        <v>1.35</v>
      </c>
      <c r="AS56">
        <f>'41_Wind_LowSeverity'!Y56</f>
        <v>2.25</v>
      </c>
      <c r="AT56">
        <f>'42_Wind_ModSeverity'!W56</f>
        <v>0.75</v>
      </c>
      <c r="AU56">
        <f>'42_Wind_ModSeverity'!X56</f>
        <v>1.5</v>
      </c>
      <c r="AV56">
        <f>'42_Wind_ModSeverity'!Y56</f>
        <v>2.625</v>
      </c>
      <c r="AW56">
        <f>'43_Wind_HighSeverity'!Z56</f>
        <v>0.75</v>
      </c>
      <c r="AX56">
        <f>'43_Wind_HighSeverity'!AA56</f>
        <v>1.05</v>
      </c>
      <c r="AY56">
        <f>'43_Wind_HighSeverity'!AB56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'43_Wind_HighSeverity'!AD56</f>
        <v>0</v>
      </c>
      <c r="BH56">
        <f>'43_Wind_HighSeverity'!AE56</f>
        <v>0.75</v>
      </c>
      <c r="BI56">
        <f>'43_Wind_HighSeverity'!AF56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'43_Wind_HighSeverity'!J57</f>
        <v>11</v>
      </c>
      <c r="J57">
        <f>'43_Wind_HighSeverity'!K57</f>
        <v>23</v>
      </c>
      <c r="K57">
        <f>'43_Wind_HighSeverity'!L57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'43_Wind_HighSeverity'!N57</f>
        <v>0</v>
      </c>
      <c r="T57">
        <f>'43_Wind_HighSeverity'!O57</f>
        <v>1.625</v>
      </c>
      <c r="U57">
        <f>'43_Wind_HighSeverity'!P57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'43_Wind_HighSeverity'!R57</f>
        <v>0</v>
      </c>
      <c r="AD57">
        <f>'43_Wind_HighSeverity'!S57</f>
        <v>1.625</v>
      </c>
      <c r="AE57">
        <f>'43_Wind_HighSeverity'!T57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'43_Wind_HighSeverity'!V57</f>
        <v>0</v>
      </c>
      <c r="AN57">
        <f>'43_Wind_HighSeverity'!W57</f>
        <v>1.625</v>
      </c>
      <c r="AO57">
        <f>'43_Wind_HighSeverity'!X57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'43_Wind_HighSeverity'!Z57</f>
        <v>0.3</v>
      </c>
      <c r="AX57">
        <f>'43_Wind_HighSeverity'!AA57</f>
        <v>1.925</v>
      </c>
      <c r="AY57">
        <f>'43_Wind_HighSeverity'!AB57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'43_Wind_HighSeverity'!AD57</f>
        <v>0</v>
      </c>
      <c r="BH57">
        <f>'43_Wind_HighSeverity'!AE57</f>
        <v>1.625</v>
      </c>
      <c r="BI57">
        <f>'43_Wind_HighSeverity'!AF57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'43_Wind_HighSeverity'!J58</f>
        <v>0</v>
      </c>
      <c r="J58">
        <f>'43_Wind_HighSeverity'!K58</f>
        <v>1.875</v>
      </c>
      <c r="K58">
        <f>'43_Wind_HighSeverity'!L58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'43_Wind_HighSeverity'!N58</f>
        <v>0</v>
      </c>
      <c r="T58">
        <f>'43_Wind_HighSeverity'!O58</f>
        <v>1.875</v>
      </c>
      <c r="U58">
        <f>'43_Wind_HighSeverity'!P58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'43_Wind_HighSeverity'!R58</f>
        <v>0</v>
      </c>
      <c r="AD58">
        <f>'43_Wind_HighSeverity'!S58</f>
        <v>1.875</v>
      </c>
      <c r="AE58">
        <f>'43_Wind_HighSeverity'!T58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'43_Wind_HighSeverity'!V58</f>
        <v>0</v>
      </c>
      <c r="AN58">
        <f>'43_Wind_HighSeverity'!W58</f>
        <v>1.875</v>
      </c>
      <c r="AO58">
        <f>'43_Wind_HighSeverity'!X58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'43_Wind_HighSeverity'!Z58</f>
        <v>0</v>
      </c>
      <c r="AX58">
        <f>'43_Wind_HighSeverity'!AA58</f>
        <v>1.875</v>
      </c>
      <c r="AY58">
        <f>'43_Wind_HighSeverity'!AB58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'43_Wind_HighSeverity'!AD58</f>
        <v>0</v>
      </c>
      <c r="BH58">
        <f>'43_Wind_HighSeverity'!AE58</f>
        <v>1.875</v>
      </c>
      <c r="BI58">
        <f>'43_Wind_HighSeverity'!AF58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'43_Wind_HighSeverity'!J59</f>
        <v>9.6</v>
      </c>
      <c r="J59">
        <f>'43_Wind_HighSeverity'!K59</f>
        <v>9.6</v>
      </c>
      <c r="K59">
        <f>'43_Wind_HighSeverity'!L59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'43_Wind_HighSeverity'!N59</f>
        <v>0</v>
      </c>
      <c r="T59">
        <f>'43_Wind_HighSeverity'!O59</f>
        <v>0</v>
      </c>
      <c r="U59">
        <f>'43_Wind_HighSeverity'!P59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'43_Wind_HighSeverity'!R59</f>
        <v>0</v>
      </c>
      <c r="AD59">
        <f>'43_Wind_HighSeverity'!S59</f>
        <v>0</v>
      </c>
      <c r="AE59">
        <f>'43_Wind_HighSeverity'!T59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'43_Wind_HighSeverity'!V59</f>
        <v>3.5</v>
      </c>
      <c r="AN59">
        <f>'43_Wind_HighSeverity'!W59</f>
        <v>3.5</v>
      </c>
      <c r="AO59">
        <f>'43_Wind_HighSeverity'!X59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'43_Wind_HighSeverity'!Z59</f>
        <v>0</v>
      </c>
      <c r="AX59">
        <f>'43_Wind_HighSeverity'!AA59</f>
        <v>0</v>
      </c>
      <c r="AY59">
        <f>'43_Wind_HighSeverity'!AB59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'43_Wind_HighSeverity'!AD59</f>
        <v>0</v>
      </c>
      <c r="BH59">
        <f>'43_Wind_HighSeverity'!AE59</f>
        <v>0</v>
      </c>
      <c r="BI59">
        <f>'43_Wind_HighSeverity'!AF59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'43_Wind_HighSeverity'!J60</f>
        <v>0.4</v>
      </c>
      <c r="J60">
        <f>'43_Wind_HighSeverity'!K60</f>
        <v>0.4</v>
      </c>
      <c r="K60">
        <f>'43_Wind_HighSeverity'!L60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'43_Wind_HighSeverity'!N60</f>
        <v>0</v>
      </c>
      <c r="T60">
        <f>'43_Wind_HighSeverity'!O60</f>
        <v>0</v>
      </c>
      <c r="U60">
        <f>'43_Wind_HighSeverity'!P60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'43_Wind_HighSeverity'!R60</f>
        <v>0</v>
      </c>
      <c r="AD60">
        <f>'43_Wind_HighSeverity'!S60</f>
        <v>0</v>
      </c>
      <c r="AE60">
        <f>'43_Wind_HighSeverity'!T60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'43_Wind_HighSeverity'!V60</f>
        <v>2</v>
      </c>
      <c r="AN60">
        <f>'43_Wind_HighSeverity'!W60</f>
        <v>2</v>
      </c>
      <c r="AO60">
        <f>'43_Wind_HighSeverity'!X60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'43_Wind_HighSeverity'!Z60</f>
        <v>0</v>
      </c>
      <c r="AX60">
        <f>'43_Wind_HighSeverity'!AA60</f>
        <v>0</v>
      </c>
      <c r="AY60">
        <f>'43_Wind_HighSeverity'!AB60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'43_Wind_HighSeverity'!AD60</f>
        <v>0</v>
      </c>
      <c r="BH60">
        <f>'43_Wind_HighSeverity'!AE60</f>
        <v>0</v>
      </c>
      <c r="BI60">
        <f>'43_Wind_HighSeverity'!AF60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'43_Wind_HighSeverity'!J61</f>
        <v>115</v>
      </c>
      <c r="J61">
        <f>'43_Wind_HighSeverity'!K61</f>
        <v>115</v>
      </c>
      <c r="K61">
        <f>'43_Wind_HighSeverity'!L61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'43_Wind_HighSeverity'!N61</f>
        <v>0</v>
      </c>
      <c r="T61">
        <f>'43_Wind_HighSeverity'!O61</f>
        <v>0</v>
      </c>
      <c r="U61">
        <f>'43_Wind_HighSeverity'!P61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'43_Wind_HighSeverity'!R61</f>
        <v>0</v>
      </c>
      <c r="AD61">
        <f>'43_Wind_HighSeverity'!S61</f>
        <v>0</v>
      </c>
      <c r="AE61">
        <f>'43_Wind_HighSeverity'!T61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'43_Wind_HighSeverity'!V61</f>
        <v>50</v>
      </c>
      <c r="AN61">
        <f>'43_Wind_HighSeverity'!W61</f>
        <v>50</v>
      </c>
      <c r="AO61">
        <f>'43_Wind_HighSeverity'!X61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'43_Wind_HighSeverity'!Z61</f>
        <v>0</v>
      </c>
      <c r="AX61">
        <f>'43_Wind_HighSeverity'!AA61</f>
        <v>0</v>
      </c>
      <c r="AY61">
        <f>'43_Wind_HighSeverity'!AB61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'43_Wind_HighSeverity'!AD61</f>
        <v>0</v>
      </c>
      <c r="BH61">
        <f>'43_Wind_HighSeverity'!AE61</f>
        <v>0</v>
      </c>
      <c r="BI61">
        <f>'43_Wind_HighSeverity'!AF61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'43_Wind_HighSeverity'!J62</f>
        <v>9.6</v>
      </c>
      <c r="J62">
        <f>'43_Wind_HighSeverity'!K62</f>
        <v>9.6</v>
      </c>
      <c r="K62">
        <f>'43_Wind_HighSeverity'!L62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'43_Wind_HighSeverity'!N62</f>
        <v>0</v>
      </c>
      <c r="T62">
        <f>'43_Wind_HighSeverity'!O62</f>
        <v>0</v>
      </c>
      <c r="U62">
        <f>'43_Wind_HighSeverity'!P62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'43_Wind_HighSeverity'!R62</f>
        <v>0</v>
      </c>
      <c r="AD62">
        <f>'43_Wind_HighSeverity'!S62</f>
        <v>0</v>
      </c>
      <c r="AE62">
        <f>'43_Wind_HighSeverity'!T62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'43_Wind_HighSeverity'!V62</f>
        <v>3.5</v>
      </c>
      <c r="AN62">
        <f>'43_Wind_HighSeverity'!W62</f>
        <v>3.5</v>
      </c>
      <c r="AO62">
        <f>'43_Wind_HighSeverity'!X62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'43_Wind_HighSeverity'!Z62</f>
        <v>10</v>
      </c>
      <c r="AX62">
        <f>'43_Wind_HighSeverity'!AA62</f>
        <v>10</v>
      </c>
      <c r="AY62">
        <f>'43_Wind_HighSeverity'!AB62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'43_Wind_HighSeverity'!AD62</f>
        <v>10</v>
      </c>
      <c r="BH62">
        <f>'43_Wind_HighSeverity'!AE62</f>
        <v>10</v>
      </c>
      <c r="BI62">
        <f>'43_Wind_HighSeverity'!AF62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'43_Wind_HighSeverity'!J63</f>
        <v>0.4</v>
      </c>
      <c r="J63">
        <f>'43_Wind_HighSeverity'!K63</f>
        <v>0.4</v>
      </c>
      <c r="K63">
        <f>'43_Wind_HighSeverity'!L63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'43_Wind_HighSeverity'!N63</f>
        <v>0</v>
      </c>
      <c r="T63">
        <f>'43_Wind_HighSeverity'!O63</f>
        <v>0</v>
      </c>
      <c r="U63">
        <f>'43_Wind_HighSeverity'!P63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'43_Wind_HighSeverity'!R63</f>
        <v>0</v>
      </c>
      <c r="AD63">
        <f>'43_Wind_HighSeverity'!S63</f>
        <v>0</v>
      </c>
      <c r="AE63">
        <f>'43_Wind_HighSeverity'!T63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'43_Wind_HighSeverity'!V63</f>
        <v>2</v>
      </c>
      <c r="AN63">
        <f>'43_Wind_HighSeverity'!W63</f>
        <v>2</v>
      </c>
      <c r="AO63">
        <f>'43_Wind_HighSeverity'!X63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'43_Wind_HighSeverity'!Z63</f>
        <v>1</v>
      </c>
      <c r="AX63">
        <f>'43_Wind_HighSeverity'!AA63</f>
        <v>1</v>
      </c>
      <c r="AY63">
        <f>'43_Wind_HighSeverity'!AB63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'43_Wind_HighSeverity'!AD63</f>
        <v>1</v>
      </c>
      <c r="BH63">
        <f>'43_Wind_HighSeverity'!AE63</f>
        <v>1</v>
      </c>
      <c r="BI63">
        <f>'43_Wind_HighSeverity'!AF63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'43_Wind_HighSeverity'!J64</f>
        <v>115</v>
      </c>
      <c r="J64">
        <f>'43_Wind_HighSeverity'!K64</f>
        <v>115</v>
      </c>
      <c r="K64">
        <f>'43_Wind_HighSeverity'!L64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'43_Wind_HighSeverity'!N64</f>
        <v>0</v>
      </c>
      <c r="T64">
        <f>'43_Wind_HighSeverity'!O64</f>
        <v>0</v>
      </c>
      <c r="U64">
        <f>'43_Wind_HighSeverity'!P64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'43_Wind_HighSeverity'!R64</f>
        <v>0</v>
      </c>
      <c r="AD64">
        <f>'43_Wind_HighSeverity'!S64</f>
        <v>0</v>
      </c>
      <c r="AE64">
        <f>'43_Wind_HighSeverity'!T64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'43_Wind_HighSeverity'!V64</f>
        <v>50</v>
      </c>
      <c r="AN64">
        <f>'43_Wind_HighSeverity'!W64</f>
        <v>50</v>
      </c>
      <c r="AO64">
        <f>'43_Wind_HighSeverity'!X64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'43_Wind_HighSeverity'!Z64</f>
        <v>5</v>
      </c>
      <c r="AX64">
        <f>'43_Wind_HighSeverity'!AA64</f>
        <v>5</v>
      </c>
      <c r="AY64">
        <f>'43_Wind_HighSeverity'!AB64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'43_Wind_HighSeverity'!AD64</f>
        <v>3</v>
      </c>
      <c r="BH64">
        <f>'43_Wind_HighSeverity'!AE64</f>
        <v>3</v>
      </c>
      <c r="BI64">
        <f>'43_Wind_HighSeverity'!AF64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'43_Wind_HighSeverity'!J65</f>
        <v>0</v>
      </c>
      <c r="J65">
        <f>'43_Wind_HighSeverity'!K65</f>
        <v>0</v>
      </c>
      <c r="K65">
        <f>'43_Wind_HighSeverity'!L65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'43_Wind_HighSeverity'!N65</f>
        <v>0</v>
      </c>
      <c r="T65">
        <f>'43_Wind_HighSeverity'!O65</f>
        <v>0</v>
      </c>
      <c r="U65">
        <f>'43_Wind_HighSeverity'!P65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'43_Wind_HighSeverity'!R65</f>
        <v>0</v>
      </c>
      <c r="AD65">
        <f>'43_Wind_HighSeverity'!S65</f>
        <v>0</v>
      </c>
      <c r="AE65">
        <f>'43_Wind_HighSeverity'!T65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'43_Wind_HighSeverity'!V65</f>
        <v>0</v>
      </c>
      <c r="AN65">
        <f>'43_Wind_HighSeverity'!W65</f>
        <v>0</v>
      </c>
      <c r="AO65">
        <f>'43_Wind_HighSeverity'!X65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'43_Wind_HighSeverity'!Z65</f>
        <v>0</v>
      </c>
      <c r="AX65">
        <f>'43_Wind_HighSeverity'!AA65</f>
        <v>0</v>
      </c>
      <c r="AY65">
        <f>'43_Wind_HighSeverity'!AB65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'43_Wind_HighSeverity'!AD65</f>
        <v>0</v>
      </c>
      <c r="BH65">
        <f>'43_Wind_HighSeverity'!AE65</f>
        <v>0</v>
      </c>
      <c r="BI65">
        <f>'43_Wind_HighSeverity'!AF65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'43_Wind_HighSeverity'!J66</f>
        <v>0</v>
      </c>
      <c r="J66">
        <f>'43_Wind_HighSeverity'!K66</f>
        <v>0</v>
      </c>
      <c r="K66">
        <f>'43_Wind_HighSeverity'!L66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'43_Wind_HighSeverity'!N66</f>
        <v>0</v>
      </c>
      <c r="T66">
        <f>'43_Wind_HighSeverity'!O66</f>
        <v>0</v>
      </c>
      <c r="U66">
        <f>'43_Wind_HighSeverity'!P66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'43_Wind_HighSeverity'!R66</f>
        <v>0</v>
      </c>
      <c r="AD66">
        <f>'43_Wind_HighSeverity'!S66</f>
        <v>0</v>
      </c>
      <c r="AE66">
        <f>'43_Wind_HighSeverity'!T66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'43_Wind_HighSeverity'!V66</f>
        <v>0</v>
      </c>
      <c r="AN66">
        <f>'43_Wind_HighSeverity'!W66</f>
        <v>0</v>
      </c>
      <c r="AO66">
        <f>'43_Wind_HighSeverity'!X66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'43_Wind_HighSeverity'!Z66</f>
        <v>0</v>
      </c>
      <c r="AX66">
        <f>'43_Wind_HighSeverity'!AA66</f>
        <v>0</v>
      </c>
      <c r="AY66">
        <f>'43_Wind_HighSeverity'!AB66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'43_Wind_HighSeverity'!AD66</f>
        <v>0</v>
      </c>
      <c r="BH66">
        <f>'43_Wind_HighSeverity'!AE66</f>
        <v>0</v>
      </c>
      <c r="BI66">
        <f>'43_Wind_HighSeverity'!AF66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'43_Wind_HighSeverity'!J67</f>
        <v>0</v>
      </c>
      <c r="J67">
        <f>'43_Wind_HighSeverity'!K67</f>
        <v>0</v>
      </c>
      <c r="K67">
        <f>'43_Wind_HighSeverity'!L67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'43_Wind_HighSeverity'!N67</f>
        <v>0</v>
      </c>
      <c r="T67">
        <f>'43_Wind_HighSeverity'!O67</f>
        <v>0</v>
      </c>
      <c r="U67">
        <f>'43_Wind_HighSeverity'!P67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'43_Wind_HighSeverity'!R67</f>
        <v>0</v>
      </c>
      <c r="AD67">
        <f>'43_Wind_HighSeverity'!S67</f>
        <v>0</v>
      </c>
      <c r="AE67">
        <f>'43_Wind_HighSeverity'!T67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'43_Wind_HighSeverity'!V67</f>
        <v>0</v>
      </c>
      <c r="AN67">
        <f>'43_Wind_HighSeverity'!W67</f>
        <v>0</v>
      </c>
      <c r="AO67">
        <f>'43_Wind_HighSeverity'!X67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'43_Wind_HighSeverity'!Z67</f>
        <v>0</v>
      </c>
      <c r="AX67">
        <f>'43_Wind_HighSeverity'!AA67</f>
        <v>0</v>
      </c>
      <c r="AY67">
        <f>'43_Wind_HighSeverity'!AB67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'43_Wind_HighSeverity'!AD67</f>
        <v>0</v>
      </c>
      <c r="BH67">
        <f>'43_Wind_HighSeverity'!AE67</f>
        <v>0</v>
      </c>
      <c r="BI67">
        <f>'43_Wind_HighSeverity'!AF67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'43_Wind_HighSeverity'!J68</f>
        <v>7.8118999999999994E-2</v>
      </c>
      <c r="J68">
        <f>'43_Wind_HighSeverity'!K68</f>
        <v>7.8118999999999994E-2</v>
      </c>
      <c r="K68">
        <f>'43_Wind_HighSeverity'!L68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'43_Wind_HighSeverity'!N68</f>
        <v>0</v>
      </c>
      <c r="T68">
        <f>'43_Wind_HighSeverity'!O68</f>
        <v>0</v>
      </c>
      <c r="U68">
        <f>'43_Wind_HighSeverity'!P68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'43_Wind_HighSeverity'!R68</f>
        <v>0</v>
      </c>
      <c r="AD68">
        <f>'43_Wind_HighSeverity'!S68</f>
        <v>0</v>
      </c>
      <c r="AE68">
        <f>'43_Wind_HighSeverity'!T68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'43_Wind_HighSeverity'!V68</f>
        <v>8.1810999999999995E-2</v>
      </c>
      <c r="AN68">
        <f>'43_Wind_HighSeverity'!W68</f>
        <v>8.1810999999999995E-2</v>
      </c>
      <c r="AO68">
        <f>'43_Wind_HighSeverity'!X68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'43_Wind_HighSeverity'!Z68</f>
        <v>0.13589300000000001</v>
      </c>
      <c r="AX68">
        <f>'43_Wind_HighSeverity'!AA68</f>
        <v>0.13589300000000001</v>
      </c>
      <c r="AY68">
        <f>'43_Wind_HighSeverity'!AB68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'43_Wind_HighSeverity'!AD68</f>
        <v>0</v>
      </c>
      <c r="BH68">
        <f>'43_Wind_HighSeverity'!AE68</f>
        <v>0</v>
      </c>
      <c r="BI68">
        <f>'43_Wind_HighSeverity'!AF68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'43_Wind_HighSeverity'!J69</f>
        <v>0</v>
      </c>
      <c r="J69">
        <f>'43_Wind_HighSeverity'!K69</f>
        <v>0</v>
      </c>
      <c r="K69">
        <f>'43_Wind_HighSeverity'!L69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'43_Wind_HighSeverity'!N69</f>
        <v>0</v>
      </c>
      <c r="T69">
        <f>'43_Wind_HighSeverity'!O69</f>
        <v>0</v>
      </c>
      <c r="U69">
        <f>'43_Wind_HighSeverity'!P69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'43_Wind_HighSeverity'!R69</f>
        <v>0</v>
      </c>
      <c r="AD69">
        <f>'43_Wind_HighSeverity'!S69</f>
        <v>0</v>
      </c>
      <c r="AE69">
        <f>'43_Wind_HighSeverity'!T69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'43_Wind_HighSeverity'!V69</f>
        <v>0</v>
      </c>
      <c r="AN69">
        <f>'43_Wind_HighSeverity'!W69</f>
        <v>0</v>
      </c>
      <c r="AO69">
        <f>'43_Wind_HighSeverity'!X69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'43_Wind_HighSeverity'!Z69</f>
        <v>0</v>
      </c>
      <c r="AX69">
        <f>'43_Wind_HighSeverity'!AA69</f>
        <v>0</v>
      </c>
      <c r="AY69">
        <f>'43_Wind_HighSeverity'!AB69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'43_Wind_HighSeverity'!AD69</f>
        <v>0</v>
      </c>
      <c r="BH69">
        <f>'43_Wind_HighSeverity'!AE69</f>
        <v>0</v>
      </c>
      <c r="BI69">
        <f>'43_Wind_HighSeverity'!AF69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'43_Wind_HighSeverity'!J70</f>
        <v>0</v>
      </c>
      <c r="J70">
        <f>'43_Wind_HighSeverity'!K70</f>
        <v>0</v>
      </c>
      <c r="K70">
        <f>'43_Wind_HighSeverity'!L70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'43_Wind_HighSeverity'!N70</f>
        <v>0</v>
      </c>
      <c r="T70">
        <f>'43_Wind_HighSeverity'!O70</f>
        <v>0</v>
      </c>
      <c r="U70">
        <f>'43_Wind_HighSeverity'!P70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'43_Wind_HighSeverity'!R70</f>
        <v>0</v>
      </c>
      <c r="AD70">
        <f>'43_Wind_HighSeverity'!S70</f>
        <v>0</v>
      </c>
      <c r="AE70">
        <f>'43_Wind_HighSeverity'!T70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'43_Wind_HighSeverity'!V70</f>
        <v>0</v>
      </c>
      <c r="AN70">
        <f>'43_Wind_HighSeverity'!W70</f>
        <v>0</v>
      </c>
      <c r="AO70">
        <f>'43_Wind_HighSeverity'!X70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'43_Wind_HighSeverity'!Z70</f>
        <v>0</v>
      </c>
      <c r="AX70">
        <f>'43_Wind_HighSeverity'!AA70</f>
        <v>0</v>
      </c>
      <c r="AY70">
        <f>'43_Wind_HighSeverity'!AB70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'43_Wind_HighSeverity'!AD70</f>
        <v>0</v>
      </c>
      <c r="BH70">
        <f>'43_Wind_HighSeverity'!AE70</f>
        <v>0</v>
      </c>
      <c r="BI70">
        <f>'43_Wind_HighSeverity'!AF70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'43_Wind_HighSeverity'!J71</f>
        <v>0</v>
      </c>
      <c r="J71">
        <f>'43_Wind_HighSeverity'!K71</f>
        <v>0</v>
      </c>
      <c r="K71">
        <f>'43_Wind_HighSeverity'!L71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'43_Wind_HighSeverity'!N71</f>
        <v>0</v>
      </c>
      <c r="T71">
        <f>'43_Wind_HighSeverity'!O71</f>
        <v>0</v>
      </c>
      <c r="U71">
        <f>'43_Wind_HighSeverity'!P71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'43_Wind_HighSeverity'!R71</f>
        <v>0</v>
      </c>
      <c r="AD71">
        <f>'43_Wind_HighSeverity'!S71</f>
        <v>0</v>
      </c>
      <c r="AE71">
        <f>'43_Wind_HighSeverity'!T71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'43_Wind_HighSeverity'!V71</f>
        <v>0</v>
      </c>
      <c r="AN71">
        <f>'43_Wind_HighSeverity'!W71</f>
        <v>0</v>
      </c>
      <c r="AO71">
        <f>'43_Wind_HighSeverity'!X71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'43_Wind_HighSeverity'!Z71</f>
        <v>90</v>
      </c>
      <c r="AX71">
        <f>'43_Wind_HighSeverity'!AA71</f>
        <v>90</v>
      </c>
      <c r="AY71">
        <f>'43_Wind_HighSeverity'!AB71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'43_Wind_HighSeverity'!AD71</f>
        <v>0</v>
      </c>
      <c r="BH71">
        <f>'43_Wind_HighSeverity'!AE71</f>
        <v>0</v>
      </c>
      <c r="BI71">
        <f>'43_Wind_HighSeverity'!AF71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'43_Wind_HighSeverity'!J72</f>
        <v>0</v>
      </c>
      <c r="J72">
        <f>'43_Wind_HighSeverity'!K72</f>
        <v>0</v>
      </c>
      <c r="K72">
        <f>'43_Wind_HighSeverity'!L72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'43_Wind_HighSeverity'!N72</f>
        <v>100</v>
      </c>
      <c r="T72">
        <f>'43_Wind_HighSeverity'!O72</f>
        <v>100</v>
      </c>
      <c r="U72">
        <f>'43_Wind_HighSeverity'!P72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'43_Wind_HighSeverity'!R72</f>
        <v>0</v>
      </c>
      <c r="AD72">
        <f>'43_Wind_HighSeverity'!S72</f>
        <v>0</v>
      </c>
      <c r="AE72">
        <f>'43_Wind_HighSeverity'!T72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'43_Wind_HighSeverity'!V72</f>
        <v>0</v>
      </c>
      <c r="AN72">
        <f>'43_Wind_HighSeverity'!W72</f>
        <v>0</v>
      </c>
      <c r="AO72">
        <f>'43_Wind_HighSeverity'!X72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'43_Wind_HighSeverity'!Z72</f>
        <v>0</v>
      </c>
      <c r="AX72">
        <f>'43_Wind_HighSeverity'!AA72</f>
        <v>0</v>
      </c>
      <c r="AY72">
        <f>'43_Wind_HighSeverity'!AB72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'43_Wind_HighSeverity'!AD72</f>
        <v>0</v>
      </c>
      <c r="BH72">
        <f>'43_Wind_HighSeverity'!AE72</f>
        <v>0</v>
      </c>
      <c r="BI72">
        <f>'43_Wind_HighSeverity'!AF72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'43_Wind_HighSeverity'!J73</f>
        <v>0</v>
      </c>
      <c r="J73">
        <f>'43_Wind_HighSeverity'!K73</f>
        <v>0</v>
      </c>
      <c r="K73">
        <f>'43_Wind_HighSeverity'!L73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'43_Wind_HighSeverity'!N73</f>
        <v>0</v>
      </c>
      <c r="T73">
        <f>'43_Wind_HighSeverity'!O73</f>
        <v>0</v>
      </c>
      <c r="U73">
        <f>'43_Wind_HighSeverity'!P73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'43_Wind_HighSeverity'!R73</f>
        <v>100</v>
      </c>
      <c r="AD73">
        <f>'43_Wind_HighSeverity'!S73</f>
        <v>100</v>
      </c>
      <c r="AE73">
        <f>'43_Wind_HighSeverity'!T73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'43_Wind_HighSeverity'!V73</f>
        <v>0</v>
      </c>
      <c r="AN73">
        <f>'43_Wind_HighSeverity'!W73</f>
        <v>0</v>
      </c>
      <c r="AO73">
        <f>'43_Wind_HighSeverity'!X73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'43_Wind_HighSeverity'!Z73</f>
        <v>0</v>
      </c>
      <c r="AX73">
        <f>'43_Wind_HighSeverity'!AA73</f>
        <v>0</v>
      </c>
      <c r="AY73">
        <f>'43_Wind_HighSeverity'!AB73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'43_Wind_HighSeverity'!AD73</f>
        <v>0</v>
      </c>
      <c r="BH73">
        <f>'43_Wind_HighSeverity'!AE73</f>
        <v>0</v>
      </c>
      <c r="BI73">
        <f>'43_Wind_HighSeverity'!AF73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'43_Wind_HighSeverity'!J74</f>
        <v>50</v>
      </c>
      <c r="J74">
        <f>'43_Wind_HighSeverity'!K74</f>
        <v>50</v>
      </c>
      <c r="K74">
        <f>'43_Wind_HighSeverity'!L74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'43_Wind_HighSeverity'!N74</f>
        <v>0</v>
      </c>
      <c r="T74">
        <f>'43_Wind_HighSeverity'!O74</f>
        <v>0</v>
      </c>
      <c r="U74">
        <f>'43_Wind_HighSeverity'!P74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'43_Wind_HighSeverity'!R74</f>
        <v>0</v>
      </c>
      <c r="AD74">
        <f>'43_Wind_HighSeverity'!S74</f>
        <v>0</v>
      </c>
      <c r="AE74">
        <f>'43_Wind_HighSeverity'!T74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'43_Wind_HighSeverity'!V74</f>
        <v>0</v>
      </c>
      <c r="AN74">
        <f>'43_Wind_HighSeverity'!W74</f>
        <v>0</v>
      </c>
      <c r="AO74">
        <f>'43_Wind_HighSeverity'!X74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'43_Wind_HighSeverity'!Z74</f>
        <v>10</v>
      </c>
      <c r="AX74">
        <f>'43_Wind_HighSeverity'!AA74</f>
        <v>10</v>
      </c>
      <c r="AY74">
        <f>'43_Wind_HighSeverity'!AB74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'43_Wind_HighSeverity'!AD74</f>
        <v>40</v>
      </c>
      <c r="BH74">
        <f>'43_Wind_HighSeverity'!AE74</f>
        <v>40</v>
      </c>
      <c r="BI74">
        <f>'43_Wind_HighSeverity'!AF74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'43_Wind_HighSeverity'!J75</f>
        <v>50</v>
      </c>
      <c r="J75">
        <f>'43_Wind_HighSeverity'!K75</f>
        <v>50</v>
      </c>
      <c r="K75">
        <f>'43_Wind_HighSeverity'!L75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'43_Wind_HighSeverity'!N75</f>
        <v>0</v>
      </c>
      <c r="T75">
        <f>'43_Wind_HighSeverity'!O75</f>
        <v>0</v>
      </c>
      <c r="U75">
        <f>'43_Wind_HighSeverity'!P75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'43_Wind_HighSeverity'!R75</f>
        <v>0</v>
      </c>
      <c r="AD75">
        <f>'43_Wind_HighSeverity'!S75</f>
        <v>0</v>
      </c>
      <c r="AE75">
        <f>'43_Wind_HighSeverity'!T75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'43_Wind_HighSeverity'!V75</f>
        <v>100</v>
      </c>
      <c r="AN75">
        <f>'43_Wind_HighSeverity'!W75</f>
        <v>100</v>
      </c>
      <c r="AO75">
        <f>'43_Wind_HighSeverity'!X75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'43_Wind_HighSeverity'!Z75</f>
        <v>0</v>
      </c>
      <c r="AX75">
        <f>'43_Wind_HighSeverity'!AA75</f>
        <v>0</v>
      </c>
      <c r="AY75">
        <f>'43_Wind_HighSeverity'!AB75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'43_Wind_HighSeverity'!AD75</f>
        <v>0</v>
      </c>
      <c r="BH75">
        <f>'43_Wind_HighSeverity'!AE75</f>
        <v>0</v>
      </c>
      <c r="BI75">
        <f>'43_Wind_HighSeverity'!AF75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'43_Wind_HighSeverity'!J76</f>
        <v>0</v>
      </c>
      <c r="J76">
        <f>'43_Wind_HighSeverity'!K76</f>
        <v>0</v>
      </c>
      <c r="K76">
        <f>'43_Wind_HighSeverity'!L76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'43_Wind_HighSeverity'!N76</f>
        <v>0</v>
      </c>
      <c r="T76">
        <f>'43_Wind_HighSeverity'!O76</f>
        <v>0</v>
      </c>
      <c r="U76">
        <f>'43_Wind_HighSeverity'!P76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'43_Wind_HighSeverity'!R76</f>
        <v>0</v>
      </c>
      <c r="AD76">
        <f>'43_Wind_HighSeverity'!S76</f>
        <v>0</v>
      </c>
      <c r="AE76">
        <f>'43_Wind_HighSeverity'!T76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'43_Wind_HighSeverity'!V76</f>
        <v>0</v>
      </c>
      <c r="AN76">
        <f>'43_Wind_HighSeverity'!W76</f>
        <v>0</v>
      </c>
      <c r="AO76">
        <f>'43_Wind_HighSeverity'!X76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'43_Wind_HighSeverity'!Z76</f>
        <v>0</v>
      </c>
      <c r="AX76">
        <f>'43_Wind_HighSeverity'!AA76</f>
        <v>0</v>
      </c>
      <c r="AY76">
        <f>'43_Wind_HighSeverity'!AB76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'43_Wind_HighSeverity'!AD76</f>
        <v>60</v>
      </c>
      <c r="BH76">
        <f>'43_Wind_HighSeverity'!AE76</f>
        <v>60</v>
      </c>
      <c r="BI76">
        <f>'43_Wind_HighSeverity'!AF76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'43_Wind_HighSeverity'!J77</f>
        <v>0</v>
      </c>
      <c r="J77">
        <f>'43_Wind_HighSeverity'!K77</f>
        <v>0</v>
      </c>
      <c r="K77">
        <f>'43_Wind_HighSeverity'!L77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'43_Wind_HighSeverity'!N77</f>
        <v>0</v>
      </c>
      <c r="T77">
        <f>'43_Wind_HighSeverity'!O77</f>
        <v>0</v>
      </c>
      <c r="U77">
        <f>'43_Wind_HighSeverity'!P77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'43_Wind_HighSeverity'!R77</f>
        <v>0</v>
      </c>
      <c r="AD77">
        <f>'43_Wind_HighSeverity'!S77</f>
        <v>0</v>
      </c>
      <c r="AE77">
        <f>'43_Wind_HighSeverity'!T77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'43_Wind_HighSeverity'!V77</f>
        <v>0</v>
      </c>
      <c r="AN77">
        <f>'43_Wind_HighSeverity'!W77</f>
        <v>0</v>
      </c>
      <c r="AO77">
        <f>'43_Wind_HighSeverity'!X77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'43_Wind_HighSeverity'!Z77</f>
        <v>0</v>
      </c>
      <c r="AX77">
        <f>'43_Wind_HighSeverity'!AA77</f>
        <v>0</v>
      </c>
      <c r="AY77">
        <f>'43_Wind_HighSeverity'!AB77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'43_Wind_HighSeverity'!AD77</f>
        <v>0</v>
      </c>
      <c r="BH77">
        <f>'43_Wind_HighSeverity'!AE77</f>
        <v>0</v>
      </c>
      <c r="BI77">
        <f>'43_Wind_HighSeverity'!AF77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'43_Wind_HighSeverity'!J78</f>
        <v>0</v>
      </c>
      <c r="J78">
        <f>'43_Wind_HighSeverity'!K78</f>
        <v>0</v>
      </c>
      <c r="K78">
        <f>'43_Wind_HighSeverity'!L78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'43_Wind_HighSeverity'!N78</f>
        <v>0</v>
      </c>
      <c r="T78">
        <f>'43_Wind_HighSeverity'!O78</f>
        <v>0</v>
      </c>
      <c r="U78">
        <f>'43_Wind_HighSeverity'!P78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'43_Wind_HighSeverity'!R78</f>
        <v>0</v>
      </c>
      <c r="AD78">
        <f>'43_Wind_HighSeverity'!S78</f>
        <v>0</v>
      </c>
      <c r="AE78">
        <f>'43_Wind_HighSeverity'!T78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'43_Wind_HighSeverity'!V78</f>
        <v>2</v>
      </c>
      <c r="AN78">
        <f>'43_Wind_HighSeverity'!W78</f>
        <v>2</v>
      </c>
      <c r="AO78">
        <f>'43_Wind_HighSeverity'!X78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'43_Wind_HighSeverity'!Z78</f>
        <v>0</v>
      </c>
      <c r="AX78">
        <f>'43_Wind_HighSeverity'!AA78</f>
        <v>0</v>
      </c>
      <c r="AY78">
        <f>'43_Wind_HighSeverity'!AB78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'43_Wind_HighSeverity'!AD78</f>
        <v>0</v>
      </c>
      <c r="BH78">
        <f>'43_Wind_HighSeverity'!AE78</f>
        <v>0</v>
      </c>
      <c r="BI78">
        <f>'43_Wind_HighSeverity'!AF78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'43_Wind_HighSeverity'!J79</f>
        <v>0</v>
      </c>
      <c r="J79">
        <f>'43_Wind_HighSeverity'!K79</f>
        <v>0</v>
      </c>
      <c r="K79">
        <f>'43_Wind_HighSeverity'!L79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'43_Wind_HighSeverity'!N79</f>
        <v>0</v>
      </c>
      <c r="T79">
        <f>'43_Wind_HighSeverity'!O79</f>
        <v>0</v>
      </c>
      <c r="U79">
        <f>'43_Wind_HighSeverity'!P79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'43_Wind_HighSeverity'!R79</f>
        <v>0</v>
      </c>
      <c r="AD79">
        <f>'43_Wind_HighSeverity'!S79</f>
        <v>0</v>
      </c>
      <c r="AE79">
        <f>'43_Wind_HighSeverity'!T79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'43_Wind_HighSeverity'!V79</f>
        <v>5</v>
      </c>
      <c r="AN79">
        <f>'43_Wind_HighSeverity'!W79</f>
        <v>5</v>
      </c>
      <c r="AO79">
        <f>'43_Wind_HighSeverity'!X79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'43_Wind_HighSeverity'!Z79</f>
        <v>0</v>
      </c>
      <c r="AX79">
        <f>'43_Wind_HighSeverity'!AA79</f>
        <v>0</v>
      </c>
      <c r="AY79">
        <f>'43_Wind_HighSeverity'!AB79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'43_Wind_HighSeverity'!AD79</f>
        <v>0</v>
      </c>
      <c r="BH79">
        <f>'43_Wind_HighSeverity'!AE79</f>
        <v>0</v>
      </c>
      <c r="BI79">
        <f>'43_Wind_HighSeverity'!AF79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'43_Wind_HighSeverity'!J80</f>
        <v>0.4</v>
      </c>
      <c r="J80">
        <f>'43_Wind_HighSeverity'!K80</f>
        <v>0.4</v>
      </c>
      <c r="K80">
        <f>'43_Wind_HighSeverity'!L80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'43_Wind_HighSeverity'!N80</f>
        <v>2</v>
      </c>
      <c r="T80">
        <f>'43_Wind_HighSeverity'!O80</f>
        <v>2</v>
      </c>
      <c r="U80">
        <f>'43_Wind_HighSeverity'!P80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'43_Wind_HighSeverity'!R80</f>
        <v>5</v>
      </c>
      <c r="AD80">
        <f>'43_Wind_HighSeverity'!S80</f>
        <v>5</v>
      </c>
      <c r="AE80">
        <f>'43_Wind_HighSeverity'!T80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'43_Wind_HighSeverity'!V80</f>
        <v>2</v>
      </c>
      <c r="AN80">
        <f>'43_Wind_HighSeverity'!W80</f>
        <v>2</v>
      </c>
      <c r="AO80">
        <f>'43_Wind_HighSeverity'!X80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'43_Wind_HighSeverity'!Z80</f>
        <v>3</v>
      </c>
      <c r="AX80">
        <f>'43_Wind_HighSeverity'!AA80</f>
        <v>3</v>
      </c>
      <c r="AY80">
        <f>'43_Wind_HighSeverity'!AB80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'43_Wind_HighSeverity'!AD80</f>
        <v>4</v>
      </c>
      <c r="BH80">
        <f>'43_Wind_HighSeverity'!AE80</f>
        <v>4</v>
      </c>
      <c r="BI80">
        <f>'43_Wind_HighSeverity'!AF80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'43_Wind_HighSeverity'!J81</f>
        <v>100</v>
      </c>
      <c r="J81">
        <f>'43_Wind_HighSeverity'!K81</f>
        <v>100</v>
      </c>
      <c r="K81">
        <f>'43_Wind_HighSeverity'!L81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'43_Wind_HighSeverity'!N81</f>
        <v>100</v>
      </c>
      <c r="T81">
        <f>'43_Wind_HighSeverity'!O81</f>
        <v>100</v>
      </c>
      <c r="U81">
        <f>'43_Wind_HighSeverity'!P81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'43_Wind_HighSeverity'!R81</f>
        <v>10</v>
      </c>
      <c r="AD81">
        <f>'43_Wind_HighSeverity'!S81</f>
        <v>10</v>
      </c>
      <c r="AE81">
        <f>'43_Wind_HighSeverity'!T81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'43_Wind_HighSeverity'!V81</f>
        <v>30</v>
      </c>
      <c r="AN81">
        <f>'43_Wind_HighSeverity'!W81</f>
        <v>30</v>
      </c>
      <c r="AO81">
        <f>'43_Wind_HighSeverity'!X81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'43_Wind_HighSeverity'!Z81</f>
        <v>100</v>
      </c>
      <c r="AX81">
        <f>'43_Wind_HighSeverity'!AA81</f>
        <v>100</v>
      </c>
      <c r="AY81">
        <f>'43_Wind_HighSeverity'!AB81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'43_Wind_HighSeverity'!AD81</f>
        <v>100</v>
      </c>
      <c r="BH81">
        <f>'43_Wind_HighSeverity'!AE81</f>
        <v>100</v>
      </c>
      <c r="BI81">
        <f>'43_Wind_HighSeverity'!AF81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'43_Wind_HighSeverity'!J82</f>
        <v>0</v>
      </c>
      <c r="J82">
        <f>'43_Wind_HighSeverity'!K82</f>
        <v>0</v>
      </c>
      <c r="K82">
        <f>'43_Wind_HighSeverity'!L82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'43_Wind_HighSeverity'!N82</f>
        <v>0</v>
      </c>
      <c r="T82">
        <f>'43_Wind_HighSeverity'!O82</f>
        <v>0</v>
      </c>
      <c r="U82">
        <f>'43_Wind_HighSeverity'!P82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'43_Wind_HighSeverity'!R82</f>
        <v>0</v>
      </c>
      <c r="AD82">
        <f>'43_Wind_HighSeverity'!S82</f>
        <v>0</v>
      </c>
      <c r="AE82">
        <f>'43_Wind_HighSeverity'!T82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'43_Wind_HighSeverity'!V82</f>
        <v>2.5</v>
      </c>
      <c r="AN82">
        <f>'43_Wind_HighSeverity'!W82</f>
        <v>2.5</v>
      </c>
      <c r="AO82">
        <f>'43_Wind_HighSeverity'!X82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'43_Wind_HighSeverity'!Z82</f>
        <v>1</v>
      </c>
      <c r="AX82">
        <f>'43_Wind_HighSeverity'!AA82</f>
        <v>1</v>
      </c>
      <c r="AY82">
        <f>'43_Wind_HighSeverity'!AB82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'43_Wind_HighSeverity'!AD82</f>
        <v>0</v>
      </c>
      <c r="BH82">
        <f>'43_Wind_HighSeverity'!AE82</f>
        <v>0</v>
      </c>
      <c r="BI82">
        <f>'43_Wind_HighSeverity'!AF82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'43_Wind_HighSeverity'!J83</f>
        <v>0</v>
      </c>
      <c r="J83">
        <f>'43_Wind_HighSeverity'!K83</f>
        <v>0</v>
      </c>
      <c r="K83">
        <f>'43_Wind_HighSeverity'!L83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'43_Wind_HighSeverity'!N83</f>
        <v>0</v>
      </c>
      <c r="T83">
        <f>'43_Wind_HighSeverity'!O83</f>
        <v>0</v>
      </c>
      <c r="U83">
        <f>'43_Wind_HighSeverity'!P83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'43_Wind_HighSeverity'!R83</f>
        <v>0</v>
      </c>
      <c r="AD83">
        <f>'43_Wind_HighSeverity'!S83</f>
        <v>0</v>
      </c>
      <c r="AE83">
        <f>'43_Wind_HighSeverity'!T83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'43_Wind_HighSeverity'!V83</f>
        <v>80</v>
      </c>
      <c r="AN83">
        <f>'43_Wind_HighSeverity'!W83</f>
        <v>80</v>
      </c>
      <c r="AO83">
        <f>'43_Wind_HighSeverity'!X83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'43_Wind_HighSeverity'!Z83</f>
        <v>5</v>
      </c>
      <c r="AX83">
        <f>'43_Wind_HighSeverity'!AA83</f>
        <v>5</v>
      </c>
      <c r="AY83">
        <f>'43_Wind_HighSeverity'!AB83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'43_Wind_HighSeverity'!AD83</f>
        <v>0</v>
      </c>
      <c r="BH83">
        <f>'43_Wind_HighSeverity'!AE83</f>
        <v>0</v>
      </c>
      <c r="BI83">
        <f>'43_Wind_HighSeverity'!AF83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'43_Wind_HighSeverity'!J84</f>
        <v>0</v>
      </c>
      <c r="J84">
        <f>'43_Wind_HighSeverity'!K84</f>
        <v>0</v>
      </c>
      <c r="K84">
        <f>'43_Wind_HighSeverity'!L84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'43_Wind_HighSeverity'!N84</f>
        <v>0.2</v>
      </c>
      <c r="T84">
        <f>'43_Wind_HighSeverity'!O84</f>
        <v>0.2</v>
      </c>
      <c r="U84">
        <f>'43_Wind_HighSeverity'!P84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'43_Wind_HighSeverity'!R84</f>
        <v>0</v>
      </c>
      <c r="AD84">
        <f>'43_Wind_HighSeverity'!S84</f>
        <v>0</v>
      </c>
      <c r="AE84">
        <f>'43_Wind_HighSeverity'!T84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'43_Wind_HighSeverity'!V84</f>
        <v>2</v>
      </c>
      <c r="AN84">
        <f>'43_Wind_HighSeverity'!W84</f>
        <v>2</v>
      </c>
      <c r="AO84">
        <f>'43_Wind_HighSeverity'!X84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'43_Wind_HighSeverity'!Z84</f>
        <v>0</v>
      </c>
      <c r="AX84">
        <f>'43_Wind_HighSeverity'!AA84</f>
        <v>0</v>
      </c>
      <c r="AY84">
        <f>'43_Wind_HighSeverity'!AB84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'43_Wind_HighSeverity'!AD84</f>
        <v>0</v>
      </c>
      <c r="BH84">
        <f>'43_Wind_HighSeverity'!AE84</f>
        <v>0</v>
      </c>
      <c r="BI84">
        <f>'43_Wind_HighSeverity'!AF84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'43_Wind_HighSeverity'!J85</f>
        <v>0</v>
      </c>
      <c r="J85">
        <f>'43_Wind_HighSeverity'!K85</f>
        <v>0</v>
      </c>
      <c r="K85">
        <f>'43_Wind_HighSeverity'!L85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'43_Wind_HighSeverity'!N85</f>
        <v>60</v>
      </c>
      <c r="T85">
        <f>'43_Wind_HighSeverity'!O85</f>
        <v>60</v>
      </c>
      <c r="U85">
        <f>'43_Wind_HighSeverity'!P85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'43_Wind_HighSeverity'!R85</f>
        <v>0</v>
      </c>
      <c r="AD85">
        <f>'43_Wind_HighSeverity'!S85</f>
        <v>0</v>
      </c>
      <c r="AE85">
        <f>'43_Wind_HighSeverity'!T85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'43_Wind_HighSeverity'!V85</f>
        <v>90</v>
      </c>
      <c r="AN85">
        <f>'43_Wind_HighSeverity'!W85</f>
        <v>90</v>
      </c>
      <c r="AO85">
        <f>'43_Wind_HighSeverity'!X85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'43_Wind_HighSeverity'!Z85</f>
        <v>0</v>
      </c>
      <c r="AX85">
        <f>'43_Wind_HighSeverity'!AA85</f>
        <v>0</v>
      </c>
      <c r="AY85">
        <f>'43_Wind_HighSeverity'!AB85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'43_Wind_HighSeverity'!AD85</f>
        <v>0</v>
      </c>
      <c r="BH85">
        <f>'43_Wind_HighSeverity'!AE85</f>
        <v>0</v>
      </c>
      <c r="BI85">
        <f>'43_Wind_HighSeverity'!AF85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'42_Wind_ModSeverity'!G86</f>
        <v>0.5</v>
      </c>
      <c r="G86">
        <f>'42_Wind_ModSeverity'!H86</f>
        <v>0.75</v>
      </c>
      <c r="H86">
        <f>'42_Wind_ModSeverity'!I86</f>
        <v>0.75</v>
      </c>
      <c r="I86">
        <f>'43_Wind_HighSeverity'!J86</f>
        <v>0.5</v>
      </c>
      <c r="J86">
        <f>'43_Wind_HighSeverity'!K86</f>
        <v>1</v>
      </c>
      <c r="K86">
        <f>'43_Wind_HighSeverity'!L86</f>
        <v>1</v>
      </c>
      <c r="L86">
        <f>'41_Wind_LowSeverity'!J86</f>
        <v>0.4</v>
      </c>
      <c r="M86">
        <f>'41_Wind_LowSeverity'!K86</f>
        <v>0.4</v>
      </c>
      <c r="N86">
        <f>'41_Wind_LowSeverity'!L86</f>
        <v>0.5</v>
      </c>
      <c r="O86">
        <f>'41_Wind_LowSeverity'!M86</f>
        <v>0.5</v>
      </c>
      <c r="P86">
        <f>'42_Wind_ModSeverity'!K86</f>
        <v>0.4</v>
      </c>
      <c r="Q86">
        <f>'42_Wind_ModSeverity'!L86</f>
        <v>0.60000000000000009</v>
      </c>
      <c r="R86">
        <f>'42_Wind_ModSeverity'!M86</f>
        <v>0.60000000000000009</v>
      </c>
      <c r="S86">
        <f>'43_Wind_HighSeverity'!N86</f>
        <v>0.4</v>
      </c>
      <c r="T86">
        <f>'43_Wind_HighSeverity'!O86</f>
        <v>0.8</v>
      </c>
      <c r="U86">
        <f>'43_Wind_HighSeverity'!P86</f>
        <v>0.8</v>
      </c>
      <c r="V86">
        <f>'41_Wind_LowSeverity'!N86</f>
        <v>0.2</v>
      </c>
      <c r="W86">
        <f>'41_Wind_LowSeverity'!O86</f>
        <v>0.2</v>
      </c>
      <c r="X86">
        <f>'41_Wind_LowSeverity'!P86</f>
        <v>0.25</v>
      </c>
      <c r="Y86">
        <f>'41_Wind_LowSeverity'!Q86</f>
        <v>0.25</v>
      </c>
      <c r="Z86">
        <f>'42_Wind_ModSeverity'!O86</f>
        <v>0.2</v>
      </c>
      <c r="AA86">
        <f>'42_Wind_ModSeverity'!P86</f>
        <v>0.30000000000000004</v>
      </c>
      <c r="AB86">
        <f>'42_Wind_ModSeverity'!Q86</f>
        <v>0.30000000000000004</v>
      </c>
      <c r="AC86">
        <f>'43_Wind_HighSeverity'!R86</f>
        <v>0.2</v>
      </c>
      <c r="AD86">
        <f>'43_Wind_HighSeverity'!S86</f>
        <v>0.4</v>
      </c>
      <c r="AE86">
        <f>'43_Wind_HighSeverity'!T86</f>
        <v>0.4</v>
      </c>
      <c r="AF86">
        <f>'41_Wind_LowSeverity'!R86</f>
        <v>4</v>
      </c>
      <c r="AG86">
        <f>'41_Wind_LowSeverity'!S86</f>
        <v>4</v>
      </c>
      <c r="AH86">
        <f>'41_Wind_LowSeverity'!T86</f>
        <v>5</v>
      </c>
      <c r="AI86">
        <f>'41_Wind_LowSeverity'!U86</f>
        <v>5</v>
      </c>
      <c r="AJ86">
        <f>'42_Wind_ModSeverity'!S86</f>
        <v>4</v>
      </c>
      <c r="AK86">
        <f>'42_Wind_ModSeverity'!T86</f>
        <v>6</v>
      </c>
      <c r="AL86">
        <f>'42_Wind_ModSeverity'!U86</f>
        <v>6</v>
      </c>
      <c r="AM86">
        <f>'43_Wind_HighSeverity'!V86</f>
        <v>4</v>
      </c>
      <c r="AN86">
        <f>'43_Wind_HighSeverity'!W86</f>
        <v>8</v>
      </c>
      <c r="AO86">
        <f>'43_Wind_HighSeverity'!X86</f>
        <v>8</v>
      </c>
      <c r="AP86">
        <f>'41_Wind_LowSeverity'!V86</f>
        <v>1</v>
      </c>
      <c r="AQ86">
        <f>'41_Wind_LowSeverity'!W86</f>
        <v>1</v>
      </c>
      <c r="AR86">
        <f>'41_Wind_LowSeverity'!X86</f>
        <v>1.25</v>
      </c>
      <c r="AS86">
        <f>'41_Wind_LowSeverity'!Y86</f>
        <v>1.25</v>
      </c>
      <c r="AT86">
        <f>'42_Wind_ModSeverity'!W86</f>
        <v>1</v>
      </c>
      <c r="AU86">
        <f>'42_Wind_ModSeverity'!X86</f>
        <v>1.5</v>
      </c>
      <c r="AV86">
        <f>'42_Wind_ModSeverity'!Y86</f>
        <v>1.5</v>
      </c>
      <c r="AW86">
        <f>'43_Wind_HighSeverity'!Z86</f>
        <v>1</v>
      </c>
      <c r="AX86">
        <f>'43_Wind_HighSeverity'!AA86</f>
        <v>2</v>
      </c>
      <c r="AY86">
        <f>'43_Wind_HighSeverity'!AB86</f>
        <v>2</v>
      </c>
      <c r="AZ86">
        <f>'41_Wind_LowSeverity'!Z86</f>
        <v>1.5</v>
      </c>
      <c r="BA86">
        <f>'41_Wind_LowSeverity'!AA86</f>
        <v>1.5</v>
      </c>
      <c r="BB86">
        <f>'41_Wind_LowSeverity'!AB86</f>
        <v>1.875</v>
      </c>
      <c r="BC86">
        <f>'41_Wind_LowSeverity'!AC86</f>
        <v>1.875</v>
      </c>
      <c r="BD86">
        <f>'42_Wind_ModSeverity'!AA86</f>
        <v>1.5</v>
      </c>
      <c r="BE86">
        <f>'42_Wind_ModSeverity'!AB86</f>
        <v>2.25</v>
      </c>
      <c r="BF86">
        <f>'42_Wind_ModSeverity'!AC86</f>
        <v>2.25</v>
      </c>
      <c r="BG86">
        <f>'43_Wind_HighSeverity'!AD86</f>
        <v>1.5</v>
      </c>
      <c r="BH86">
        <f>'43_Wind_HighSeverity'!AE86</f>
        <v>3</v>
      </c>
      <c r="BI86">
        <f>'43_Wind_HighSeverity'!AF86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'42_Wind_ModSeverity'!G87</f>
        <v>70</v>
      </c>
      <c r="G87">
        <f>'42_Wind_ModSeverity'!H87</f>
        <v>100</v>
      </c>
      <c r="H87">
        <f>'42_Wind_ModSeverity'!I87</f>
        <v>100</v>
      </c>
      <c r="I87">
        <f>'43_Wind_HighSeverity'!J87</f>
        <v>70</v>
      </c>
      <c r="J87">
        <f>'43_Wind_HighSeverity'!K87</f>
        <v>100</v>
      </c>
      <c r="K87">
        <f>'43_Wind_HighSeverity'!L87</f>
        <v>100</v>
      </c>
      <c r="L87">
        <f>'41_Wind_LowSeverity'!J87</f>
        <v>60</v>
      </c>
      <c r="M87">
        <f>'41_Wind_LowSeverity'!K87</f>
        <v>60</v>
      </c>
      <c r="N87">
        <f>'41_Wind_LowSeverity'!L87</f>
        <v>75</v>
      </c>
      <c r="O87">
        <f>'41_Wind_LowSeverity'!M87</f>
        <v>75</v>
      </c>
      <c r="P87">
        <f>'42_Wind_ModSeverity'!K87</f>
        <v>60</v>
      </c>
      <c r="Q87">
        <f>'42_Wind_ModSeverity'!L87</f>
        <v>90</v>
      </c>
      <c r="R87">
        <f>'42_Wind_ModSeverity'!M87</f>
        <v>90</v>
      </c>
      <c r="S87">
        <f>'43_Wind_HighSeverity'!N87</f>
        <v>60</v>
      </c>
      <c r="T87">
        <f>'43_Wind_HighSeverity'!O87</f>
        <v>100</v>
      </c>
      <c r="U87">
        <f>'43_Wind_HighSeverity'!P87</f>
        <v>100</v>
      </c>
      <c r="V87">
        <f>'41_Wind_LowSeverity'!N87</f>
        <v>70</v>
      </c>
      <c r="W87">
        <f>'41_Wind_LowSeverity'!O87</f>
        <v>70</v>
      </c>
      <c r="X87">
        <f>'41_Wind_LowSeverity'!P87</f>
        <v>87.5</v>
      </c>
      <c r="Y87">
        <f>'41_Wind_LowSeverity'!Q87</f>
        <v>87.5</v>
      </c>
      <c r="Z87">
        <f>'42_Wind_ModSeverity'!O87</f>
        <v>70</v>
      </c>
      <c r="AA87">
        <f>'42_Wind_ModSeverity'!P87</f>
        <v>100</v>
      </c>
      <c r="AB87">
        <f>'42_Wind_ModSeverity'!Q87</f>
        <v>100</v>
      </c>
      <c r="AC87">
        <f>'43_Wind_HighSeverity'!R87</f>
        <v>70</v>
      </c>
      <c r="AD87">
        <f>'43_Wind_HighSeverity'!S87</f>
        <v>100</v>
      </c>
      <c r="AE87">
        <f>'43_Wind_HighSeverity'!T87</f>
        <v>100</v>
      </c>
      <c r="AF87">
        <f>'41_Wind_LowSeverity'!R87</f>
        <v>100</v>
      </c>
      <c r="AG87">
        <f>'41_Wind_LowSeverity'!S87</f>
        <v>100</v>
      </c>
      <c r="AH87">
        <f>'41_Wind_LowSeverity'!T87</f>
        <v>125</v>
      </c>
      <c r="AI87">
        <f>'41_Wind_LowSeverity'!U87</f>
        <v>125</v>
      </c>
      <c r="AJ87">
        <f>'42_Wind_ModSeverity'!S87</f>
        <v>100</v>
      </c>
      <c r="AK87">
        <f>'42_Wind_ModSeverity'!T87</f>
        <v>100</v>
      </c>
      <c r="AL87">
        <f>'42_Wind_ModSeverity'!U87</f>
        <v>100</v>
      </c>
      <c r="AM87">
        <f>'43_Wind_HighSeverity'!V87</f>
        <v>100</v>
      </c>
      <c r="AN87">
        <f>'43_Wind_HighSeverity'!W87</f>
        <v>100</v>
      </c>
      <c r="AO87">
        <f>'43_Wind_HighSeverity'!X87</f>
        <v>100</v>
      </c>
      <c r="AP87">
        <f>'41_Wind_LowSeverity'!V87</f>
        <v>90</v>
      </c>
      <c r="AQ87">
        <f>'41_Wind_LowSeverity'!W87</f>
        <v>90</v>
      </c>
      <c r="AR87">
        <f>'41_Wind_LowSeverity'!X87</f>
        <v>112.5</v>
      </c>
      <c r="AS87">
        <f>'41_Wind_LowSeverity'!Y87</f>
        <v>112.5</v>
      </c>
      <c r="AT87">
        <f>'42_Wind_ModSeverity'!W87</f>
        <v>90</v>
      </c>
      <c r="AU87">
        <f>'42_Wind_ModSeverity'!X87</f>
        <v>100</v>
      </c>
      <c r="AV87">
        <f>'42_Wind_ModSeverity'!Y87</f>
        <v>100</v>
      </c>
      <c r="AW87">
        <f>'43_Wind_HighSeverity'!Z87</f>
        <v>90</v>
      </c>
      <c r="AX87">
        <f>'43_Wind_HighSeverity'!AA87</f>
        <v>100</v>
      </c>
      <c r="AY87">
        <f>'43_Wind_HighSeverity'!AB87</f>
        <v>100</v>
      </c>
      <c r="AZ87">
        <f>'41_Wind_LowSeverity'!Z87</f>
        <v>70</v>
      </c>
      <c r="BA87">
        <f>'41_Wind_LowSeverity'!AA87</f>
        <v>70</v>
      </c>
      <c r="BB87">
        <f>'41_Wind_LowSeverity'!AB87</f>
        <v>87.5</v>
      </c>
      <c r="BC87">
        <f>'41_Wind_LowSeverity'!AC87</f>
        <v>87.5</v>
      </c>
      <c r="BD87">
        <f>'42_Wind_ModSeverity'!AA87</f>
        <v>70</v>
      </c>
      <c r="BE87">
        <f>'42_Wind_ModSeverity'!AB87</f>
        <v>100</v>
      </c>
      <c r="BF87">
        <f>'42_Wind_ModSeverity'!AC87</f>
        <v>100</v>
      </c>
      <c r="BG87">
        <f>'43_Wind_HighSeverity'!AD87</f>
        <v>70</v>
      </c>
      <c r="BH87">
        <f>'43_Wind_HighSeverity'!AE87</f>
        <v>100</v>
      </c>
      <c r="BI87">
        <f>'43_Wind_HighSeverity'!AF87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'43_Wind_HighSeverity'!J88</f>
        <v>0</v>
      </c>
      <c r="J88">
        <f>'43_Wind_HighSeverity'!K88</f>
        <v>0</v>
      </c>
      <c r="K88">
        <f>'43_Wind_HighSeverity'!L88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'43_Wind_HighSeverity'!N88</f>
        <v>0</v>
      </c>
      <c r="T88">
        <f>'43_Wind_HighSeverity'!O88</f>
        <v>0</v>
      </c>
      <c r="U88">
        <f>'43_Wind_HighSeverity'!P88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'43_Wind_HighSeverity'!R88</f>
        <v>0</v>
      </c>
      <c r="AD88">
        <f>'43_Wind_HighSeverity'!S88</f>
        <v>0</v>
      </c>
      <c r="AE88">
        <f>'43_Wind_HighSeverity'!T88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'43_Wind_HighSeverity'!V88</f>
        <v>0</v>
      </c>
      <c r="AN88">
        <f>'43_Wind_HighSeverity'!W88</f>
        <v>0</v>
      </c>
      <c r="AO88">
        <f>'43_Wind_HighSeverity'!X88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'43_Wind_HighSeverity'!Z88</f>
        <v>0</v>
      </c>
      <c r="AX88">
        <f>'43_Wind_HighSeverity'!AA88</f>
        <v>0</v>
      </c>
      <c r="AY88">
        <f>'43_Wind_HighSeverity'!AB88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'43_Wind_HighSeverity'!AD88</f>
        <v>0</v>
      </c>
      <c r="BH88">
        <f>'43_Wind_HighSeverity'!AE88</f>
        <v>0</v>
      </c>
      <c r="BI88">
        <f>'43_Wind_HighSeverity'!AF88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'43_Wind_HighSeverity'!J89</f>
        <v>0</v>
      </c>
      <c r="J89">
        <f>'43_Wind_HighSeverity'!K89</f>
        <v>0</v>
      </c>
      <c r="K89">
        <f>'43_Wind_HighSeverity'!L89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'43_Wind_HighSeverity'!N89</f>
        <v>0</v>
      </c>
      <c r="T89">
        <f>'43_Wind_HighSeverity'!O89</f>
        <v>0</v>
      </c>
      <c r="U89">
        <f>'43_Wind_HighSeverity'!P89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'43_Wind_HighSeverity'!R89</f>
        <v>0</v>
      </c>
      <c r="AD89">
        <f>'43_Wind_HighSeverity'!S89</f>
        <v>0</v>
      </c>
      <c r="AE89">
        <f>'43_Wind_HighSeverity'!T89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'43_Wind_HighSeverity'!V89</f>
        <v>0</v>
      </c>
      <c r="AN89">
        <f>'43_Wind_HighSeverity'!W89</f>
        <v>0</v>
      </c>
      <c r="AO89">
        <f>'43_Wind_HighSeverity'!X89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'43_Wind_HighSeverity'!Z89</f>
        <v>0</v>
      </c>
      <c r="AX89">
        <f>'43_Wind_HighSeverity'!AA89</f>
        <v>0</v>
      </c>
      <c r="AY89">
        <f>'43_Wind_HighSeverity'!AB89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'43_Wind_HighSeverity'!AD89</f>
        <v>0</v>
      </c>
      <c r="BH89">
        <f>'43_Wind_HighSeverity'!AE89</f>
        <v>0</v>
      </c>
      <c r="BI89">
        <f>'43_Wind_HighSeverity'!AF89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'43_Wind_HighSeverity'!J90</f>
        <v>0</v>
      </c>
      <c r="J90">
        <f>'43_Wind_HighSeverity'!K90</f>
        <v>0</v>
      </c>
      <c r="K90">
        <f>'43_Wind_HighSeverity'!L90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'43_Wind_HighSeverity'!N90</f>
        <v>0</v>
      </c>
      <c r="T90">
        <f>'43_Wind_HighSeverity'!O90</f>
        <v>0</v>
      </c>
      <c r="U90">
        <f>'43_Wind_HighSeverity'!P90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'43_Wind_HighSeverity'!R90</f>
        <v>0</v>
      </c>
      <c r="AD90">
        <f>'43_Wind_HighSeverity'!S90</f>
        <v>0</v>
      </c>
      <c r="AE90">
        <f>'43_Wind_HighSeverity'!T90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'43_Wind_HighSeverity'!V90</f>
        <v>0</v>
      </c>
      <c r="AN90">
        <f>'43_Wind_HighSeverity'!W90</f>
        <v>0</v>
      </c>
      <c r="AO90">
        <f>'43_Wind_HighSeverity'!X90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'43_Wind_HighSeverity'!Z90</f>
        <v>0</v>
      </c>
      <c r="AX90">
        <f>'43_Wind_HighSeverity'!AA90</f>
        <v>0</v>
      </c>
      <c r="AY90">
        <f>'43_Wind_HighSeverity'!AB90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'43_Wind_HighSeverity'!AD90</f>
        <v>0</v>
      </c>
      <c r="BH90">
        <f>'43_Wind_HighSeverity'!AE90</f>
        <v>0</v>
      </c>
      <c r="BI90">
        <f>'43_Wind_HighSeverity'!AF90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'43_Wind_HighSeverity'!J91</f>
        <v>0</v>
      </c>
      <c r="J91">
        <f>'43_Wind_HighSeverity'!K91</f>
        <v>0</v>
      </c>
      <c r="K91">
        <f>'43_Wind_HighSeverity'!L91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'43_Wind_HighSeverity'!N91</f>
        <v>0</v>
      </c>
      <c r="T91">
        <f>'43_Wind_HighSeverity'!O91</f>
        <v>0</v>
      </c>
      <c r="U91">
        <f>'43_Wind_HighSeverity'!P91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'43_Wind_HighSeverity'!R91</f>
        <v>0</v>
      </c>
      <c r="AD91">
        <f>'43_Wind_HighSeverity'!S91</f>
        <v>0</v>
      </c>
      <c r="AE91">
        <f>'43_Wind_HighSeverity'!T91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'43_Wind_HighSeverity'!V91</f>
        <v>18</v>
      </c>
      <c r="AN91">
        <f>'43_Wind_HighSeverity'!W91</f>
        <v>18</v>
      </c>
      <c r="AO91">
        <f>'43_Wind_HighSeverity'!X91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'43_Wind_HighSeverity'!Z91</f>
        <v>0</v>
      </c>
      <c r="AX91">
        <f>'43_Wind_HighSeverity'!AA91</f>
        <v>0</v>
      </c>
      <c r="AY91">
        <f>'43_Wind_HighSeverity'!AB91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'43_Wind_HighSeverity'!AD91</f>
        <v>0</v>
      </c>
      <c r="BH91">
        <f>'43_Wind_HighSeverity'!AE91</f>
        <v>0</v>
      </c>
      <c r="BI91">
        <f>'43_Wind_HighSeverity'!AF91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'43_Wind_HighSeverity'!J92</f>
        <v>0</v>
      </c>
      <c r="J92">
        <f>'43_Wind_HighSeverity'!K92</f>
        <v>0</v>
      </c>
      <c r="K92">
        <f>'43_Wind_HighSeverity'!L92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'43_Wind_HighSeverity'!N92</f>
        <v>0</v>
      </c>
      <c r="T92">
        <f>'43_Wind_HighSeverity'!O92</f>
        <v>0</v>
      </c>
      <c r="U92">
        <f>'43_Wind_HighSeverity'!P92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'43_Wind_HighSeverity'!R92</f>
        <v>0</v>
      </c>
      <c r="AD92">
        <f>'43_Wind_HighSeverity'!S92</f>
        <v>0</v>
      </c>
      <c r="AE92">
        <f>'43_Wind_HighSeverity'!T92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'43_Wind_HighSeverity'!V92</f>
        <v>1</v>
      </c>
      <c r="AN92">
        <f>'43_Wind_HighSeverity'!W92</f>
        <v>1</v>
      </c>
      <c r="AO92">
        <f>'43_Wind_HighSeverity'!X92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'43_Wind_HighSeverity'!Z92</f>
        <v>0</v>
      </c>
      <c r="AX92">
        <f>'43_Wind_HighSeverity'!AA92</f>
        <v>0</v>
      </c>
      <c r="AY92">
        <f>'43_Wind_HighSeverity'!AB92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'43_Wind_HighSeverity'!AD92</f>
        <v>0</v>
      </c>
      <c r="BH92">
        <f>'43_Wind_HighSeverity'!AE92</f>
        <v>0</v>
      </c>
      <c r="BI92">
        <f>'43_Wind_HighSeverity'!AF92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'43_Wind_HighSeverity'!J93</f>
        <v>0</v>
      </c>
      <c r="J93">
        <f>'43_Wind_HighSeverity'!K93</f>
        <v>0</v>
      </c>
      <c r="K93">
        <f>'43_Wind_HighSeverity'!L93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'43_Wind_HighSeverity'!N93</f>
        <v>0</v>
      </c>
      <c r="T93">
        <f>'43_Wind_HighSeverity'!O93</f>
        <v>0</v>
      </c>
      <c r="U93">
        <f>'43_Wind_HighSeverity'!P93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'43_Wind_HighSeverity'!R93</f>
        <v>0</v>
      </c>
      <c r="AD93">
        <f>'43_Wind_HighSeverity'!S93</f>
        <v>0</v>
      </c>
      <c r="AE93">
        <f>'43_Wind_HighSeverity'!T93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'43_Wind_HighSeverity'!V93</f>
        <v>5</v>
      </c>
      <c r="AN93">
        <f>'43_Wind_HighSeverity'!W93</f>
        <v>5</v>
      </c>
      <c r="AO93">
        <f>'43_Wind_HighSeverity'!X93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'43_Wind_HighSeverity'!Z93</f>
        <v>0</v>
      </c>
      <c r="AX93">
        <f>'43_Wind_HighSeverity'!AA93</f>
        <v>0</v>
      </c>
      <c r="AY93">
        <f>'43_Wind_HighSeverity'!AB93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'43_Wind_HighSeverity'!AD93</f>
        <v>0</v>
      </c>
      <c r="BH93">
        <f>'43_Wind_HighSeverity'!AE93</f>
        <v>0</v>
      </c>
      <c r="BI93">
        <f>'43_Wind_HighSeverity'!AF93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2017-06-01T20:49:00Z</dcterms:modified>
</cp:coreProperties>
</file>