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5" activeTab="5"/>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B64" i="14"/>
  <c r="AA64" i="14"/>
  <c r="AB63" i="14"/>
  <c r="AC63" i="14" s="1"/>
  <c r="AA63" i="14"/>
  <c r="AA62" i="14"/>
  <c r="AB62" i="14" s="1"/>
  <c r="AC62" i="14" s="1"/>
  <c r="AA61" i="14"/>
  <c r="AB61" i="14" s="1"/>
  <c r="AC60" i="14"/>
  <c r="AB60" i="14"/>
  <c r="AA60" i="14"/>
  <c r="AB59" i="14"/>
  <c r="AC59" i="14" s="1"/>
  <c r="AA59" i="14"/>
  <c r="AA58" i="14"/>
  <c r="AB58" i="14" s="1"/>
  <c r="AA57" i="14"/>
  <c r="AA56" i="14"/>
  <c r="AB55" i="14"/>
  <c r="AA55" i="14"/>
  <c r="AA54" i="14"/>
  <c r="AB57" i="14" s="1"/>
  <c r="AA53" i="14"/>
  <c r="AB56" i="14" s="1"/>
  <c r="AA52" i="14"/>
  <c r="AB52" i="14" s="1"/>
  <c r="AC52" i="14" s="1"/>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 i="14" s="1"/>
  <c r="AC2" i="14" s="1"/>
  <c r="X93" i="14"/>
  <c r="Y93" i="14" s="1"/>
  <c r="W93" i="14"/>
  <c r="W92" i="14"/>
  <c r="X92" i="14" s="1"/>
  <c r="Y92" i="14" s="1"/>
  <c r="X91" i="14"/>
  <c r="Y91" i="14" s="1"/>
  <c r="W91" i="14"/>
  <c r="W90" i="14"/>
  <c r="X90" i="14" s="1"/>
  <c r="Y90" i="14" s="1"/>
  <c r="X89" i="14"/>
  <c r="Y89" i="14" s="1"/>
  <c r="W89" i="14"/>
  <c r="W88" i="14"/>
  <c r="X88" i="14" s="1"/>
  <c r="Y88" i="14" s="1"/>
  <c r="X87" i="14"/>
  <c r="Y87" i="14" s="1"/>
  <c r="W87" i="14"/>
  <c r="W86" i="14"/>
  <c r="X86" i="14" s="1"/>
  <c r="Y86" i="14" s="1"/>
  <c r="X85" i="14"/>
  <c r="Y85" i="14" s="1"/>
  <c r="W85" i="14"/>
  <c r="W84" i="14"/>
  <c r="X84" i="14" s="1"/>
  <c r="Y84" i="14" s="1"/>
  <c r="X83" i="14"/>
  <c r="Y83" i="14" s="1"/>
  <c r="W83" i="14"/>
  <c r="W82" i="14"/>
  <c r="X82" i="14" s="1"/>
  <c r="Y82" i="14" s="1"/>
  <c r="X81" i="14"/>
  <c r="Y81" i="14" s="1"/>
  <c r="W81" i="14"/>
  <c r="W80" i="14"/>
  <c r="X80" i="14" s="1"/>
  <c r="Y80" i="14" s="1"/>
  <c r="X79" i="14"/>
  <c r="Y79" i="14" s="1"/>
  <c r="W79" i="14"/>
  <c r="W78" i="14"/>
  <c r="X78" i="14" s="1"/>
  <c r="Y78" i="14" s="1"/>
  <c r="X77" i="14"/>
  <c r="Y77" i="14" s="1"/>
  <c r="W77" i="14"/>
  <c r="W76" i="14"/>
  <c r="X76" i="14" s="1"/>
  <c r="Y76" i="14" s="1"/>
  <c r="X75" i="14"/>
  <c r="Y75" i="14" s="1"/>
  <c r="W75" i="14"/>
  <c r="W74" i="14"/>
  <c r="X74" i="14" s="1"/>
  <c r="Y74" i="14" s="1"/>
  <c r="X73" i="14"/>
  <c r="Y73" i="14" s="1"/>
  <c r="W73" i="14"/>
  <c r="W72" i="14"/>
  <c r="X72" i="14" s="1"/>
  <c r="Y72" i="14" s="1"/>
  <c r="X71" i="14"/>
  <c r="Y71" i="14" s="1"/>
  <c r="W71" i="14"/>
  <c r="W70" i="14"/>
  <c r="X70" i="14" s="1"/>
  <c r="Y70" i="14" s="1"/>
  <c r="X69" i="14"/>
  <c r="Y69" i="14" s="1"/>
  <c r="W69" i="14"/>
  <c r="W68" i="14"/>
  <c r="X68" i="14" s="1"/>
  <c r="Y68" i="14" s="1"/>
  <c r="X67" i="14"/>
  <c r="Y67" i="14" s="1"/>
  <c r="W67" i="14"/>
  <c r="W66" i="14"/>
  <c r="X66" i="14" s="1"/>
  <c r="Y66" i="14" s="1"/>
  <c r="X65" i="14"/>
  <c r="Y65" i="14" s="1"/>
  <c r="W65" i="14"/>
  <c r="W64" i="14"/>
  <c r="X64" i="14" s="1"/>
  <c r="Y64" i="14" s="1"/>
  <c r="X63" i="14"/>
  <c r="Y63" i="14" s="1"/>
  <c r="W63" i="14"/>
  <c r="W62" i="14"/>
  <c r="X62" i="14" s="1"/>
  <c r="Y62" i="14" s="1"/>
  <c r="X61" i="14"/>
  <c r="Y61" i="14" s="1"/>
  <c r="W61" i="14"/>
  <c r="W60" i="14"/>
  <c r="X60" i="14" s="1"/>
  <c r="Y60" i="14" s="1"/>
  <c r="X59" i="14"/>
  <c r="Y59" i="14" s="1"/>
  <c r="W59" i="14"/>
  <c r="W58" i="14"/>
  <c r="W57" i="14"/>
  <c r="W56" i="14"/>
  <c r="X56" i="14" s="1"/>
  <c r="Y56" i="14" s="1"/>
  <c r="X55" i="14"/>
  <c r="W55" i="14"/>
  <c r="X58" i="14" s="1"/>
  <c r="W54" i="14"/>
  <c r="X57" i="14" s="1"/>
  <c r="X53" i="14"/>
  <c r="Y53" i="14" s="1"/>
  <c r="W53" i="14"/>
  <c r="W52" i="14"/>
  <c r="X52" i="14" s="1"/>
  <c r="Y52" i="14" s="1"/>
  <c r="X51" i="14"/>
  <c r="Y51" i="14" s="1"/>
  <c r="W51" i="14"/>
  <c r="W50" i="14"/>
  <c r="X50" i="14" s="1"/>
  <c r="Y50" i="14" s="1"/>
  <c r="X49" i="14"/>
  <c r="Y49" i="14" s="1"/>
  <c r="W49" i="14"/>
  <c r="W48" i="14"/>
  <c r="X48" i="14" s="1"/>
  <c r="Y48" i="14" s="1"/>
  <c r="X47" i="14"/>
  <c r="Y47" i="14" s="1"/>
  <c r="W47" i="14"/>
  <c r="W46" i="14"/>
  <c r="X46" i="14" s="1"/>
  <c r="Y46" i="14" s="1"/>
  <c r="X45" i="14"/>
  <c r="Y45" i="14" s="1"/>
  <c r="W45" i="14"/>
  <c r="W44" i="14"/>
  <c r="X44" i="14" s="1"/>
  <c r="Y44" i="14" s="1"/>
  <c r="X43" i="14"/>
  <c r="Y43" i="14" s="1"/>
  <c r="W43" i="14"/>
  <c r="W42" i="14"/>
  <c r="X42" i="14" s="1"/>
  <c r="Y42" i="14" s="1"/>
  <c r="X41" i="14"/>
  <c r="Y41" i="14" s="1"/>
  <c r="W41" i="14"/>
  <c r="W40" i="14"/>
  <c r="X40" i="14" s="1"/>
  <c r="Y40" i="14" s="1"/>
  <c r="X39" i="14"/>
  <c r="Y39" i="14" s="1"/>
  <c r="W39" i="14"/>
  <c r="W38" i="14"/>
  <c r="X38" i="14" s="1"/>
  <c r="Y38" i="14" s="1"/>
  <c r="X37" i="14"/>
  <c r="Y37" i="14" s="1"/>
  <c r="W37" i="14"/>
  <c r="W36" i="14"/>
  <c r="X36" i="14" s="1"/>
  <c r="Y36" i="14" s="1"/>
  <c r="X35" i="14"/>
  <c r="Y35" i="14" s="1"/>
  <c r="W35" i="14"/>
  <c r="W34" i="14"/>
  <c r="X34" i="14" s="1"/>
  <c r="Y34" i="14" s="1"/>
  <c r="X33" i="14"/>
  <c r="Y33" i="14" s="1"/>
  <c r="W33" i="14"/>
  <c r="W32" i="14"/>
  <c r="X32" i="14" s="1"/>
  <c r="Y32" i="14" s="1"/>
  <c r="X31" i="14"/>
  <c r="Y31" i="14" s="1"/>
  <c r="W31" i="14"/>
  <c r="W30" i="14"/>
  <c r="X30" i="14" s="1"/>
  <c r="Y30" i="14" s="1"/>
  <c r="X29" i="14"/>
  <c r="Y29" i="14" s="1"/>
  <c r="W29" i="14"/>
  <c r="W28" i="14"/>
  <c r="X28" i="14" s="1"/>
  <c r="Y28" i="14" s="1"/>
  <c r="X27" i="14"/>
  <c r="Y27" i="14" s="1"/>
  <c r="W27" i="14"/>
  <c r="W26" i="14"/>
  <c r="X26" i="14" s="1"/>
  <c r="Y26" i="14" s="1"/>
  <c r="X25" i="14"/>
  <c r="Y25" i="14" s="1"/>
  <c r="W25" i="14"/>
  <c r="W24" i="14"/>
  <c r="X24" i="14" s="1"/>
  <c r="Y24" i="14" s="1"/>
  <c r="X23" i="14"/>
  <c r="Y23" i="14" s="1"/>
  <c r="W23" i="14"/>
  <c r="W22" i="14"/>
  <c r="X22" i="14" s="1"/>
  <c r="Y22" i="14" s="1"/>
  <c r="X21" i="14"/>
  <c r="Y21" i="14" s="1"/>
  <c r="W21" i="14"/>
  <c r="W20" i="14"/>
  <c r="X20" i="14" s="1"/>
  <c r="Y20" i="14" s="1"/>
  <c r="X19" i="14"/>
  <c r="Y19" i="14" s="1"/>
  <c r="W19" i="14"/>
  <c r="W18" i="14"/>
  <c r="X18" i="14" s="1"/>
  <c r="Y18" i="14" s="1"/>
  <c r="X17" i="14"/>
  <c r="Y17" i="14" s="1"/>
  <c r="W17" i="14"/>
  <c r="W16" i="14"/>
  <c r="X16" i="14" s="1"/>
  <c r="Y16" i="14" s="1"/>
  <c r="X15" i="14"/>
  <c r="Y15" i="14" s="1"/>
  <c r="W15" i="14"/>
  <c r="W14" i="14"/>
  <c r="X14" i="14" s="1"/>
  <c r="Y14" i="14" s="1"/>
  <c r="X13" i="14"/>
  <c r="Y13" i="14" s="1"/>
  <c r="W13" i="14"/>
  <c r="W12" i="14"/>
  <c r="X12" i="14" s="1"/>
  <c r="Y12" i="14" s="1"/>
  <c r="X11" i="14"/>
  <c r="Y11" i="14" s="1"/>
  <c r="W11" i="14"/>
  <c r="W10" i="14"/>
  <c r="X10" i="14" s="1"/>
  <c r="Y10" i="14" s="1"/>
  <c r="X9" i="14"/>
  <c r="Y9" i="14" s="1"/>
  <c r="W9" i="14"/>
  <c r="W8" i="14"/>
  <c r="X8" i="14" s="1"/>
  <c r="Y8" i="14" s="1"/>
  <c r="X7" i="14"/>
  <c r="Y7" i="14" s="1"/>
  <c r="W7" i="14"/>
  <c r="W6" i="14"/>
  <c r="X6" i="14" s="1"/>
  <c r="Y6" i="14" s="1"/>
  <c r="X5" i="14"/>
  <c r="Y5" i="14" s="1"/>
  <c r="W5" i="14"/>
  <c r="W4" i="14"/>
  <c r="X4" i="14" s="1"/>
  <c r="Y4" i="14" s="1"/>
  <c r="X3" i="14"/>
  <c r="Y3" i="14" s="1"/>
  <c r="W3" i="14"/>
  <c r="W2" i="14"/>
  <c r="X2" i="14" s="1"/>
  <c r="Y2" i="14" s="1"/>
  <c r="S93" i="14"/>
  <c r="T93" i="14" s="1"/>
  <c r="U93" i="14" s="1"/>
  <c r="S92" i="14"/>
  <c r="T92" i="14" s="1"/>
  <c r="U92" i="14" s="1"/>
  <c r="T91" i="14"/>
  <c r="U91" i="14" s="1"/>
  <c r="S91" i="14"/>
  <c r="S90" i="14"/>
  <c r="T90" i="14" s="1"/>
  <c r="U90" i="14" s="1"/>
  <c r="S89" i="14"/>
  <c r="T89" i="14" s="1"/>
  <c r="U89" i="14" s="1"/>
  <c r="U88" i="14"/>
  <c r="T88" i="14"/>
  <c r="S88" i="14"/>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T63" i="14"/>
  <c r="U63" i="14" s="1"/>
  <c r="S63" i="14"/>
  <c r="S62" i="14"/>
  <c r="T62" i="14" s="1"/>
  <c r="U62" i="14" s="1"/>
  <c r="S61" i="14"/>
  <c r="T61" i="14" s="1"/>
  <c r="U61" i="14" s="1"/>
  <c r="S60" i="14"/>
  <c r="T60" i="14" s="1"/>
  <c r="U60" i="14" s="1"/>
  <c r="T59" i="14"/>
  <c r="U59" i="14" s="1"/>
  <c r="S59" i="14"/>
  <c r="S58" i="14"/>
  <c r="S57" i="14"/>
  <c r="S56" i="14"/>
  <c r="T55" i="14"/>
  <c r="S55" i="14"/>
  <c r="T58" i="14" s="1"/>
  <c r="S54" i="14"/>
  <c r="T57" i="14" s="1"/>
  <c r="S53" i="14"/>
  <c r="T56" i="14" s="1"/>
  <c r="S52" i="14"/>
  <c r="T52" i="14" s="1"/>
  <c r="U52" i="14" s="1"/>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U24" i="14"/>
  <c r="T24" i="14"/>
  <c r="S24" i="14"/>
  <c r="T23" i="14"/>
  <c r="U23" i="14" s="1"/>
  <c r="S23" i="14"/>
  <c r="S22" i="14"/>
  <c r="T22" i="14" s="1"/>
  <c r="U22" i="14" s="1"/>
  <c r="S21" i="14"/>
  <c r="T21" i="14" s="1"/>
  <c r="U21" i="14" s="1"/>
  <c r="U20" i="14"/>
  <c r="T20" i="14"/>
  <c r="S20" i="14"/>
  <c r="T19" i="14"/>
  <c r="U19" i="14" s="1"/>
  <c r="S19" i="14"/>
  <c r="S18" i="14"/>
  <c r="T18" i="14" s="1"/>
  <c r="U18"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P63" i="14"/>
  <c r="Q63" i="14" s="1"/>
  <c r="O63" i="14"/>
  <c r="O62" i="14"/>
  <c r="P62" i="14" s="1"/>
  <c r="Q62" i="14" s="1"/>
  <c r="O61" i="14"/>
  <c r="P61" i="14" s="1"/>
  <c r="Q61" i="14" s="1"/>
  <c r="Q60" i="14"/>
  <c r="P60" i="14"/>
  <c r="O60" i="14"/>
  <c r="P59" i="14"/>
  <c r="Q59" i="14" s="1"/>
  <c r="O59" i="14"/>
  <c r="O58" i="14"/>
  <c r="P58" i="14" s="1"/>
  <c r="O57" i="14"/>
  <c r="O56" i="14"/>
  <c r="P55" i="14"/>
  <c r="O55" i="14"/>
  <c r="O54" i="14"/>
  <c r="P57" i="14" s="1"/>
  <c r="O53" i="14"/>
  <c r="P56" i="14" s="1"/>
  <c r="O52" i="14"/>
  <c r="P52" i="14" s="1"/>
  <c r="Q52" i="14" s="1"/>
  <c r="P51" i="14"/>
  <c r="Q51" i="14" s="1"/>
  <c r="O51" i="14"/>
  <c r="O50" i="14"/>
  <c r="P50" i="14" s="1"/>
  <c r="Q50" i="14" s="1"/>
  <c r="O49" i="14"/>
  <c r="P49" i="14" s="1"/>
  <c r="Q49" i="14" s="1"/>
  <c r="O48" i="14"/>
  <c r="P48" i="14" s="1"/>
  <c r="Q48" i="14" s="1"/>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L63" i="14"/>
  <c r="M63" i="14" s="1"/>
  <c r="K63" i="14"/>
  <c r="K62" i="14"/>
  <c r="L62" i="14" s="1"/>
  <c r="M62" i="14" s="1"/>
  <c r="K61" i="14"/>
  <c r="L61" i="14" s="1"/>
  <c r="M61" i="14" s="1"/>
  <c r="K60" i="14"/>
  <c r="L60" i="14" s="1"/>
  <c r="M60" i="14" s="1"/>
  <c r="L59" i="14"/>
  <c r="M59" i="14" s="1"/>
  <c r="K59" i="14"/>
  <c r="K58" i="14"/>
  <c r="L58" i="14" s="1"/>
  <c r="K57" i="14"/>
  <c r="K56" i="14"/>
  <c r="L55" i="14"/>
  <c r="M58" i="14" s="1"/>
  <c r="K55" i="14"/>
  <c r="K54" i="14"/>
  <c r="L57" i="14" s="1"/>
  <c r="K53" i="14"/>
  <c r="L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M31" i="14" s="1"/>
  <c r="K31" i="14"/>
  <c r="K30" i="14"/>
  <c r="L30" i="14" s="1"/>
  <c r="M30" i="14" s="1"/>
  <c r="L29" i="14"/>
  <c r="M29" i="14" s="1"/>
  <c r="K29" i="14"/>
  <c r="K28" i="14"/>
  <c r="L28" i="14" s="1"/>
  <c r="M28" i="14" s="1"/>
  <c r="L27" i="14"/>
  <c r="M27" i="14" s="1"/>
  <c r="K27" i="14"/>
  <c r="K26" i="14"/>
  <c r="L26" i="14" s="1"/>
  <c r="M26" i="14" s="1"/>
  <c r="L25" i="14"/>
  <c r="M25" i="14" s="1"/>
  <c r="K25" i="14"/>
  <c r="K24" i="14"/>
  <c r="L24" i="14" s="1"/>
  <c r="M24" i="14" s="1"/>
  <c r="L23" i="14"/>
  <c r="M23" i="14" s="1"/>
  <c r="K23" i="14"/>
  <c r="K22" i="14"/>
  <c r="L22" i="14" s="1"/>
  <c r="M22" i="14" s="1"/>
  <c r="L21" i="14"/>
  <c r="M21" i="14" s="1"/>
  <c r="K21" i="14"/>
  <c r="K20" i="14"/>
  <c r="L20" i="14" s="1"/>
  <c r="M20" i="14" s="1"/>
  <c r="L19" i="14"/>
  <c r="M19" i="14" s="1"/>
  <c r="K19" i="14"/>
  <c r="K18" i="14"/>
  <c r="L18" i="14" s="1"/>
  <c r="M18"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D47" i="14"/>
  <c r="D43" i="14"/>
  <c r="D39" i="14"/>
  <c r="D36" i="14"/>
  <c r="AB93" i="13"/>
  <c r="AC93" i="13" s="1"/>
  <c r="AA93" i="13"/>
  <c r="AA92" i="13"/>
  <c r="AB92" i="13" s="1"/>
  <c r="AC92" i="13" s="1"/>
  <c r="AB91" i="13"/>
  <c r="AC91" i="13" s="1"/>
  <c r="AA91" i="13"/>
  <c r="AA90" i="13"/>
  <c r="AB90" i="13" s="1"/>
  <c r="AC90" i="13" s="1"/>
  <c r="AB89" i="13"/>
  <c r="AC89" i="13" s="1"/>
  <c r="AA89" i="13"/>
  <c r="AA88" i="13"/>
  <c r="AB88" i="13" s="1"/>
  <c r="AC88" i="13" s="1"/>
  <c r="AB87" i="13"/>
  <c r="AC87" i="13" s="1"/>
  <c r="AA87" i="13"/>
  <c r="AA86" i="13"/>
  <c r="AB86" i="13" s="1"/>
  <c r="AC86" i="13" s="1"/>
  <c r="AB85" i="13"/>
  <c r="AC85" i="13" s="1"/>
  <c r="AA85" i="13"/>
  <c r="AA84" i="13"/>
  <c r="AB84" i="13" s="1"/>
  <c r="AC84" i="13" s="1"/>
  <c r="AB83" i="13"/>
  <c r="AC83" i="13" s="1"/>
  <c r="AA83" i="13"/>
  <c r="AA82" i="13"/>
  <c r="AB82" i="13" s="1"/>
  <c r="AC82" i="13" s="1"/>
  <c r="AB81" i="13"/>
  <c r="AC81" i="13" s="1"/>
  <c r="AA81" i="13"/>
  <c r="AA80" i="13"/>
  <c r="AB80" i="13" s="1"/>
  <c r="AC80" i="13" s="1"/>
  <c r="AB79" i="13"/>
  <c r="AC79" i="13" s="1"/>
  <c r="AA79" i="13"/>
  <c r="AA78" i="13"/>
  <c r="AB78" i="13" s="1"/>
  <c r="AC78" i="13" s="1"/>
  <c r="AB77" i="13"/>
  <c r="AC77" i="13" s="1"/>
  <c r="AA77" i="13"/>
  <c r="AA76" i="13"/>
  <c r="AB76" i="13" s="1"/>
  <c r="AC76" i="13" s="1"/>
  <c r="AB75" i="13"/>
  <c r="AC75" i="13" s="1"/>
  <c r="AA75" i="13"/>
  <c r="AA74" i="13"/>
  <c r="AB74" i="13" s="1"/>
  <c r="AC74" i="13" s="1"/>
  <c r="AB73" i="13"/>
  <c r="AC73" i="13" s="1"/>
  <c r="AA73" i="13"/>
  <c r="AA72" i="13"/>
  <c r="AB72" i="13" s="1"/>
  <c r="AC72" i="13" s="1"/>
  <c r="AB71" i="13"/>
  <c r="AC71" i="13" s="1"/>
  <c r="AA71" i="13"/>
  <c r="AA70" i="13"/>
  <c r="AB70" i="13" s="1"/>
  <c r="AC70" i="13" s="1"/>
  <c r="AB69" i="13"/>
  <c r="AC69" i="13" s="1"/>
  <c r="AA69" i="13"/>
  <c r="AA68" i="13"/>
  <c r="AB68" i="13" s="1"/>
  <c r="AC68" i="13" s="1"/>
  <c r="AB67" i="13"/>
  <c r="AC67" i="13" s="1"/>
  <c r="AA67" i="13"/>
  <c r="AA66" i="13"/>
  <c r="AB66" i="13" s="1"/>
  <c r="AC66" i="13" s="1"/>
  <c r="AB65" i="13"/>
  <c r="AC65" i="13" s="1"/>
  <c r="AA65" i="13"/>
  <c r="AA64" i="13"/>
  <c r="AB64" i="13" s="1"/>
  <c r="AC64" i="13" s="1"/>
  <c r="AB63" i="13"/>
  <c r="AC63" i="13" s="1"/>
  <c r="AA63" i="13"/>
  <c r="AA62" i="13"/>
  <c r="AB62" i="13" s="1"/>
  <c r="AC62" i="13" s="1"/>
  <c r="AB61" i="13"/>
  <c r="AC61" i="13" s="1"/>
  <c r="AA61" i="13"/>
  <c r="AA60" i="13"/>
  <c r="AB60" i="13" s="1"/>
  <c r="AC60" i="13" s="1"/>
  <c r="AB59" i="13"/>
  <c r="AC59" i="13" s="1"/>
  <c r="AA59" i="13"/>
  <c r="AA58" i="13"/>
  <c r="AA57" i="13"/>
  <c r="AC56" i="13"/>
  <c r="AB56" i="13"/>
  <c r="AA56" i="13"/>
  <c r="AB55" i="13"/>
  <c r="AA55" i="13"/>
  <c r="AB58" i="13" s="1"/>
  <c r="AA54" i="13"/>
  <c r="AB57" i="13" s="1"/>
  <c r="AC53" i="13"/>
  <c r="AB53" i="13"/>
  <c r="AA53" i="13"/>
  <c r="AA52" i="13"/>
  <c r="AB52" i="13" s="1"/>
  <c r="AC52" i="13" s="1"/>
  <c r="AB51" i="13"/>
  <c r="AC51" i="13" s="1"/>
  <c r="AA51" i="13"/>
  <c r="AA50" i="13"/>
  <c r="AB50" i="13" s="1"/>
  <c r="AC50" i="13" s="1"/>
  <c r="AB49" i="13"/>
  <c r="AC49" i="13" s="1"/>
  <c r="AA49" i="13"/>
  <c r="AA48" i="13"/>
  <c r="AB48" i="13" s="1"/>
  <c r="AC48" i="13" s="1"/>
  <c r="AB47" i="13"/>
  <c r="AC47" i="13" s="1"/>
  <c r="AA47" i="13"/>
  <c r="AA46" i="13"/>
  <c r="AB46" i="13" s="1"/>
  <c r="AC46" i="13" s="1"/>
  <c r="AB45" i="13"/>
  <c r="AC45" i="13" s="1"/>
  <c r="AA45" i="13"/>
  <c r="AA44" i="13"/>
  <c r="AB44" i="13" s="1"/>
  <c r="AC44" i="13" s="1"/>
  <c r="AB43" i="13"/>
  <c r="AC43" i="13" s="1"/>
  <c r="AA43" i="13"/>
  <c r="AA42" i="13"/>
  <c r="AB42" i="13" s="1"/>
  <c r="AC42" i="13" s="1"/>
  <c r="AB41" i="13"/>
  <c r="AC41" i="13" s="1"/>
  <c r="AA41" i="13"/>
  <c r="AA40" i="13"/>
  <c r="AB40" i="13" s="1"/>
  <c r="AC40" i="13" s="1"/>
  <c r="AB39" i="13"/>
  <c r="AC39" i="13" s="1"/>
  <c r="AA39" i="13"/>
  <c r="AA38" i="13"/>
  <c r="AB38" i="13" s="1"/>
  <c r="AC38" i="13" s="1"/>
  <c r="AB37" i="13"/>
  <c r="AC37" i="13" s="1"/>
  <c r="AA37" i="13"/>
  <c r="AA36" i="13"/>
  <c r="AB36" i="13" s="1"/>
  <c r="AC36" i="13" s="1"/>
  <c r="AB35" i="13"/>
  <c r="AC35" i="13" s="1"/>
  <c r="AA35" i="13"/>
  <c r="AA34" i="13"/>
  <c r="AB34" i="13" s="1"/>
  <c r="AC34" i="13" s="1"/>
  <c r="AB33" i="13"/>
  <c r="AC33" i="13" s="1"/>
  <c r="AA33" i="13"/>
  <c r="AA32" i="13"/>
  <c r="AB32" i="13" s="1"/>
  <c r="AC32" i="13" s="1"/>
  <c r="AB31" i="13"/>
  <c r="AC31" i="13" s="1"/>
  <c r="AA31" i="13"/>
  <c r="AA30" i="13"/>
  <c r="AB30" i="13" s="1"/>
  <c r="AC30" i="13" s="1"/>
  <c r="AB29" i="13"/>
  <c r="AC29" i="13" s="1"/>
  <c r="AA29" i="13"/>
  <c r="AA28" i="13"/>
  <c r="AB28" i="13" s="1"/>
  <c r="AC28" i="13" s="1"/>
  <c r="AB27" i="13"/>
  <c r="AC27" i="13" s="1"/>
  <c r="AA27" i="13"/>
  <c r="AA26" i="13"/>
  <c r="AB26" i="13" s="1"/>
  <c r="AC26" i="13" s="1"/>
  <c r="AB25" i="13"/>
  <c r="AC25" i="13" s="1"/>
  <c r="AA25" i="13"/>
  <c r="AA24" i="13"/>
  <c r="AB24" i="13" s="1"/>
  <c r="AC24" i="13" s="1"/>
  <c r="AB23" i="13"/>
  <c r="AC23" i="13" s="1"/>
  <c r="AA23" i="13"/>
  <c r="AA22" i="13"/>
  <c r="AB22" i="13" s="1"/>
  <c r="AC22" i="13" s="1"/>
  <c r="AB21" i="13"/>
  <c r="AC21" i="13" s="1"/>
  <c r="AA21" i="13"/>
  <c r="AA20" i="13"/>
  <c r="AB20" i="13" s="1"/>
  <c r="AC20" i="13" s="1"/>
  <c r="AB19" i="13"/>
  <c r="AC19" i="13" s="1"/>
  <c r="AA19" i="13"/>
  <c r="AA18" i="13"/>
  <c r="AB18" i="13" s="1"/>
  <c r="AC18" i="13" s="1"/>
  <c r="AB17" i="13"/>
  <c r="AC17" i="13" s="1"/>
  <c r="AA17" i="13"/>
  <c r="AA16" i="13"/>
  <c r="AB16" i="13" s="1"/>
  <c r="AC16" i="13" s="1"/>
  <c r="AB15" i="13"/>
  <c r="AC15" i="13" s="1"/>
  <c r="AA15" i="13"/>
  <c r="AA14" i="13"/>
  <c r="AB14" i="13" s="1"/>
  <c r="AC14" i="13" s="1"/>
  <c r="AB13" i="13"/>
  <c r="AC13" i="13" s="1"/>
  <c r="AA13" i="13"/>
  <c r="AA12" i="13"/>
  <c r="AB12" i="13" s="1"/>
  <c r="AC12" i="13" s="1"/>
  <c r="AB11" i="13"/>
  <c r="AC11" i="13" s="1"/>
  <c r="AA11" i="13"/>
  <c r="AA10" i="13"/>
  <c r="AB10" i="13" s="1"/>
  <c r="AC10" i="13" s="1"/>
  <c r="AB9" i="13"/>
  <c r="AC9" i="13" s="1"/>
  <c r="AA9" i="13"/>
  <c r="AA8" i="13"/>
  <c r="AB8" i="13" s="1"/>
  <c r="AC8" i="13" s="1"/>
  <c r="AB7" i="13"/>
  <c r="AC7" i="13" s="1"/>
  <c r="AA7" i="13"/>
  <c r="AA6" i="13"/>
  <c r="AB6" i="13" s="1"/>
  <c r="AC6" i="13" s="1"/>
  <c r="AB5" i="13"/>
  <c r="AC5" i="13" s="1"/>
  <c r="AA5" i="13"/>
  <c r="AA4" i="13"/>
  <c r="AB4" i="13" s="1"/>
  <c r="AC4" i="13" s="1"/>
  <c r="AB3" i="13"/>
  <c r="AC3" i="13" s="1"/>
  <c r="AA3" i="13"/>
  <c r="AA2" i="13"/>
  <c r="AB2" i="13" s="1"/>
  <c r="AC2" i="13" s="1"/>
  <c r="W93" i="13"/>
  <c r="X93" i="13" s="1"/>
  <c r="Y93" i="13" s="1"/>
  <c r="W92" i="13"/>
  <c r="X92" i="13" s="1"/>
  <c r="Y92" i="13" s="1"/>
  <c r="W91" i="13"/>
  <c r="X91" i="13" s="1"/>
  <c r="Y91" i="13" s="1"/>
  <c r="X90" i="13"/>
  <c r="Y90" i="13" s="1"/>
  <c r="W90" i="13"/>
  <c r="W89" i="13"/>
  <c r="X89" i="13" s="1"/>
  <c r="Y89" i="13" s="1"/>
  <c r="W88" i="13"/>
  <c r="X88" i="13" s="1"/>
  <c r="Y88" i="13" s="1"/>
  <c r="W87" i="13"/>
  <c r="X87" i="13" s="1"/>
  <c r="Y87" i="13" s="1"/>
  <c r="X86" i="13"/>
  <c r="Y86" i="13" s="1"/>
  <c r="W86" i="13"/>
  <c r="W85" i="13"/>
  <c r="X85" i="13" s="1"/>
  <c r="Y85" i="13" s="1"/>
  <c r="W84" i="13"/>
  <c r="X84" i="13" s="1"/>
  <c r="Y84" i="13" s="1"/>
  <c r="W83" i="13"/>
  <c r="X83" i="13" s="1"/>
  <c r="Y83" i="13" s="1"/>
  <c r="X82" i="13"/>
  <c r="Y82" i="13" s="1"/>
  <c r="W82" i="13"/>
  <c r="W81" i="13"/>
  <c r="X81" i="13" s="1"/>
  <c r="Y81" i="13" s="1"/>
  <c r="W80" i="13"/>
  <c r="X80" i="13" s="1"/>
  <c r="Y80" i="13" s="1"/>
  <c r="W79" i="13"/>
  <c r="X79" i="13" s="1"/>
  <c r="Y79" i="13" s="1"/>
  <c r="X78" i="13"/>
  <c r="Y78" i="13" s="1"/>
  <c r="W78" i="13"/>
  <c r="W77" i="13"/>
  <c r="X77" i="13" s="1"/>
  <c r="Y77" i="13" s="1"/>
  <c r="W76" i="13"/>
  <c r="X76" i="13" s="1"/>
  <c r="Y76" i="13" s="1"/>
  <c r="W75" i="13"/>
  <c r="X75" i="13" s="1"/>
  <c r="Y75" i="13" s="1"/>
  <c r="X74" i="13"/>
  <c r="Y74" i="13" s="1"/>
  <c r="W74" i="13"/>
  <c r="W73" i="13"/>
  <c r="X73" i="13" s="1"/>
  <c r="Y73" i="13" s="1"/>
  <c r="W72" i="13"/>
  <c r="X72" i="13" s="1"/>
  <c r="Y72" i="13" s="1"/>
  <c r="W71" i="13"/>
  <c r="X71" i="13" s="1"/>
  <c r="Y71" i="13" s="1"/>
  <c r="X70" i="13"/>
  <c r="Y70" i="13" s="1"/>
  <c r="W70" i="13"/>
  <c r="W69" i="13"/>
  <c r="X69" i="13" s="1"/>
  <c r="Y69" i="13" s="1"/>
  <c r="W68" i="13"/>
  <c r="X68" i="13" s="1"/>
  <c r="Y68" i="13" s="1"/>
  <c r="Y67" i="13"/>
  <c r="X67" i="13"/>
  <c r="W67" i="13"/>
  <c r="X66" i="13"/>
  <c r="Y66" i="13" s="1"/>
  <c r="W66" i="13"/>
  <c r="W65" i="13"/>
  <c r="X65" i="13" s="1"/>
  <c r="Y65" i="13" s="1"/>
  <c r="W64" i="13"/>
  <c r="X64" i="13" s="1"/>
  <c r="Y64" i="13" s="1"/>
  <c r="Y63" i="13"/>
  <c r="X63" i="13"/>
  <c r="W63" i="13"/>
  <c r="X62" i="13"/>
  <c r="Y62" i="13" s="1"/>
  <c r="W62" i="13"/>
  <c r="W61" i="13"/>
  <c r="X61" i="13" s="1"/>
  <c r="Y61" i="13" s="1"/>
  <c r="W60" i="13"/>
  <c r="X60" i="13" s="1"/>
  <c r="Y60" i="13" s="1"/>
  <c r="Y59" i="13"/>
  <c r="X59" i="13"/>
  <c r="W59" i="13"/>
  <c r="X58" i="13"/>
  <c r="W58" i="13"/>
  <c r="W57" i="13"/>
  <c r="W56" i="13"/>
  <c r="Y55" i="13"/>
  <c r="X55" i="13"/>
  <c r="Y58" i="13" s="1"/>
  <c r="W55" i="13"/>
  <c r="X54" i="13"/>
  <c r="W54" i="13"/>
  <c r="X57" i="13" s="1"/>
  <c r="W53" i="13"/>
  <c r="X56" i="13" s="1"/>
  <c r="W52" i="13"/>
  <c r="X52" i="13" s="1"/>
  <c r="Y52" i="13" s="1"/>
  <c r="W51" i="13"/>
  <c r="X51" i="13" s="1"/>
  <c r="Y51" i="13" s="1"/>
  <c r="X50" i="13"/>
  <c r="Y50" i="13" s="1"/>
  <c r="W50" i="13"/>
  <c r="W49" i="13"/>
  <c r="X49" i="13" s="1"/>
  <c r="Y49" i="13" s="1"/>
  <c r="W48" i="13"/>
  <c r="X48" i="13" s="1"/>
  <c r="Y48" i="13" s="1"/>
  <c r="W47" i="13"/>
  <c r="X47" i="13" s="1"/>
  <c r="Y47" i="13" s="1"/>
  <c r="X46" i="13"/>
  <c r="Y46" i="13" s="1"/>
  <c r="W46" i="13"/>
  <c r="W45" i="13"/>
  <c r="X45" i="13" s="1"/>
  <c r="Y45" i="13" s="1"/>
  <c r="W44" i="13"/>
  <c r="X44" i="13" s="1"/>
  <c r="Y44" i="13" s="1"/>
  <c r="W43" i="13"/>
  <c r="X43" i="13" s="1"/>
  <c r="Y43" i="13" s="1"/>
  <c r="X42" i="13"/>
  <c r="Y42" i="13" s="1"/>
  <c r="W42" i="13"/>
  <c r="W41" i="13"/>
  <c r="X41" i="13" s="1"/>
  <c r="Y41" i="13" s="1"/>
  <c r="W40" i="13"/>
  <c r="X40" i="13" s="1"/>
  <c r="Y40" i="13" s="1"/>
  <c r="W39" i="13"/>
  <c r="X39" i="13" s="1"/>
  <c r="Y39" i="13" s="1"/>
  <c r="X38" i="13"/>
  <c r="Y38" i="13" s="1"/>
  <c r="W38" i="13"/>
  <c r="W37" i="13"/>
  <c r="X37" i="13" s="1"/>
  <c r="Y37" i="13" s="1"/>
  <c r="W36" i="13"/>
  <c r="X36" i="13" s="1"/>
  <c r="Y36" i="13" s="1"/>
  <c r="W35" i="13"/>
  <c r="X35" i="13" s="1"/>
  <c r="Y35" i="13" s="1"/>
  <c r="X34" i="13"/>
  <c r="Y34" i="13" s="1"/>
  <c r="W34" i="13"/>
  <c r="W33" i="13"/>
  <c r="X33" i="13" s="1"/>
  <c r="Y33" i="13" s="1"/>
  <c r="W32" i="13"/>
  <c r="X32" i="13" s="1"/>
  <c r="Y32" i="13" s="1"/>
  <c r="W31" i="13"/>
  <c r="X31" i="13" s="1"/>
  <c r="Y31" i="13" s="1"/>
  <c r="X30" i="13"/>
  <c r="Y30" i="13" s="1"/>
  <c r="W30" i="13"/>
  <c r="W29" i="13"/>
  <c r="X29" i="13" s="1"/>
  <c r="Y29" i="13" s="1"/>
  <c r="W28" i="13"/>
  <c r="X28" i="13" s="1"/>
  <c r="Y28" i="13" s="1"/>
  <c r="W27" i="13"/>
  <c r="X27" i="13" s="1"/>
  <c r="Y27" i="13" s="1"/>
  <c r="X26" i="13"/>
  <c r="Y26" i="13" s="1"/>
  <c r="W26" i="13"/>
  <c r="W25" i="13"/>
  <c r="X25" i="13" s="1"/>
  <c r="Y25" i="13" s="1"/>
  <c r="W24" i="13"/>
  <c r="X24" i="13" s="1"/>
  <c r="Y24" i="13" s="1"/>
  <c r="W23" i="13"/>
  <c r="X23" i="13" s="1"/>
  <c r="Y23" i="13" s="1"/>
  <c r="X22" i="13"/>
  <c r="Y22" i="13" s="1"/>
  <c r="W22" i="13"/>
  <c r="W21" i="13"/>
  <c r="X21" i="13" s="1"/>
  <c r="Y21" i="13" s="1"/>
  <c r="W20" i="13"/>
  <c r="X20" i="13" s="1"/>
  <c r="Y20" i="13" s="1"/>
  <c r="W19" i="13"/>
  <c r="X19" i="13" s="1"/>
  <c r="Y19" i="13" s="1"/>
  <c r="X18" i="13"/>
  <c r="Y18" i="13" s="1"/>
  <c r="W18" i="13"/>
  <c r="W17" i="13"/>
  <c r="X17" i="13" s="1"/>
  <c r="Y17" i="13" s="1"/>
  <c r="W16" i="13"/>
  <c r="X16" i="13" s="1"/>
  <c r="Y16" i="13" s="1"/>
  <c r="W15" i="13"/>
  <c r="X15" i="13" s="1"/>
  <c r="Y15" i="13" s="1"/>
  <c r="X14" i="13"/>
  <c r="Y14" i="13" s="1"/>
  <c r="W14" i="13"/>
  <c r="W13" i="13"/>
  <c r="X13" i="13" s="1"/>
  <c r="Y13" i="13" s="1"/>
  <c r="W12" i="13"/>
  <c r="X12" i="13" s="1"/>
  <c r="Y12" i="13" s="1"/>
  <c r="Y11" i="13"/>
  <c r="X11" i="13"/>
  <c r="W11" i="13"/>
  <c r="X10" i="13"/>
  <c r="Y10" i="13" s="1"/>
  <c r="W10" i="13"/>
  <c r="W9" i="13"/>
  <c r="X9" i="13" s="1"/>
  <c r="Y9" i="13" s="1"/>
  <c r="W8" i="13"/>
  <c r="X8" i="13" s="1"/>
  <c r="Y8" i="13" s="1"/>
  <c r="Y7" i="13"/>
  <c r="X7" i="13"/>
  <c r="W7" i="13"/>
  <c r="X6" i="13"/>
  <c r="Y6" i="13" s="1"/>
  <c r="W6" i="13"/>
  <c r="W5" i="13"/>
  <c r="X5" i="13" s="1"/>
  <c r="Y5" i="13" s="1"/>
  <c r="W4" i="13"/>
  <c r="X4" i="13" s="1"/>
  <c r="Y4" i="13" s="1"/>
  <c r="Y3" i="13"/>
  <c r="X3" i="13"/>
  <c r="W3" i="13"/>
  <c r="X2" i="13"/>
  <c r="Y2" i="13" s="1"/>
  <c r="W2" i="13"/>
  <c r="S93" i="13"/>
  <c r="T93" i="13" s="1"/>
  <c r="U93" i="13" s="1"/>
  <c r="S92" i="13"/>
  <c r="T92" i="13" s="1"/>
  <c r="U92" i="13" s="1"/>
  <c r="S91" i="13"/>
  <c r="T91" i="13" s="1"/>
  <c r="U91" i="13" s="1"/>
  <c r="T90" i="13"/>
  <c r="U90" i="13" s="1"/>
  <c r="S90" i="13"/>
  <c r="S89" i="13"/>
  <c r="T89" i="13" s="1"/>
  <c r="U89" i="13" s="1"/>
  <c r="S88" i="13"/>
  <c r="T88" i="13" s="1"/>
  <c r="U88" i="13" s="1"/>
  <c r="S87" i="13"/>
  <c r="T87" i="13" s="1"/>
  <c r="U87" i="13" s="1"/>
  <c r="T86" i="13"/>
  <c r="U86" i="13" s="1"/>
  <c r="S86" i="13"/>
  <c r="S85" i="13"/>
  <c r="T85" i="13" s="1"/>
  <c r="U85" i="13" s="1"/>
  <c r="S84" i="13"/>
  <c r="T84" i="13" s="1"/>
  <c r="U84" i="13" s="1"/>
  <c r="U83" i="13"/>
  <c r="T83" i="13"/>
  <c r="S83" i="13"/>
  <c r="T82" i="13"/>
  <c r="U82" i="13" s="1"/>
  <c r="S82" i="13"/>
  <c r="S81" i="13"/>
  <c r="T81" i="13" s="1"/>
  <c r="U81" i="13" s="1"/>
  <c r="S80" i="13"/>
  <c r="T80" i="13" s="1"/>
  <c r="U80" i="13" s="1"/>
  <c r="U79" i="13"/>
  <c r="T79" i="13"/>
  <c r="S79" i="13"/>
  <c r="T78" i="13"/>
  <c r="U78" i="13" s="1"/>
  <c r="S78" i="13"/>
  <c r="S77" i="13"/>
  <c r="T77" i="13" s="1"/>
  <c r="U77" i="13" s="1"/>
  <c r="S76" i="13"/>
  <c r="T76" i="13" s="1"/>
  <c r="U76" i="13" s="1"/>
  <c r="S75" i="13"/>
  <c r="T75" i="13" s="1"/>
  <c r="U75" i="13" s="1"/>
  <c r="T74" i="13"/>
  <c r="U74" i="13" s="1"/>
  <c r="S74" i="13"/>
  <c r="S73" i="13"/>
  <c r="T73" i="13" s="1"/>
  <c r="U73" i="13" s="1"/>
  <c r="S72" i="13"/>
  <c r="T72" i="13" s="1"/>
  <c r="U72" i="13" s="1"/>
  <c r="S71" i="13"/>
  <c r="T71" i="13" s="1"/>
  <c r="U71" i="13" s="1"/>
  <c r="T70" i="13"/>
  <c r="U70" i="13" s="1"/>
  <c r="S70" i="13"/>
  <c r="S69" i="13"/>
  <c r="T69" i="13" s="1"/>
  <c r="U69" i="13" s="1"/>
  <c r="S68" i="13"/>
  <c r="T68" i="13" s="1"/>
  <c r="U68" i="13" s="1"/>
  <c r="S67" i="13"/>
  <c r="T67" i="13" s="1"/>
  <c r="U67" i="13" s="1"/>
  <c r="T66" i="13"/>
  <c r="U66" i="13" s="1"/>
  <c r="S66" i="13"/>
  <c r="S65" i="13"/>
  <c r="T65" i="13" s="1"/>
  <c r="U65" i="13" s="1"/>
  <c r="S64" i="13"/>
  <c r="T64" i="13" s="1"/>
  <c r="U64" i="13" s="1"/>
  <c r="U63" i="13"/>
  <c r="T63" i="13"/>
  <c r="S63" i="13"/>
  <c r="T62" i="13"/>
  <c r="U62" i="13" s="1"/>
  <c r="S62" i="13"/>
  <c r="S61" i="13"/>
  <c r="T61" i="13" s="1"/>
  <c r="U61" i="13" s="1"/>
  <c r="S60" i="13"/>
  <c r="T60" i="13" s="1"/>
  <c r="U60" i="13" s="1"/>
  <c r="S59" i="13"/>
  <c r="T59" i="13" s="1"/>
  <c r="U59" i="13" s="1"/>
  <c r="T58" i="13"/>
  <c r="S58" i="13"/>
  <c r="S57" i="13"/>
  <c r="S56" i="13"/>
  <c r="U55" i="13"/>
  <c r="T55" i="13"/>
  <c r="U58" i="13" s="1"/>
  <c r="S55" i="13"/>
  <c r="T54" i="13"/>
  <c r="U57" i="13" s="1"/>
  <c r="S54" i="13"/>
  <c r="T57" i="13" s="1"/>
  <c r="S53" i="13"/>
  <c r="T56" i="13" s="1"/>
  <c r="S52" i="13"/>
  <c r="T52" i="13" s="1"/>
  <c r="U52" i="13" s="1"/>
  <c r="S51" i="13"/>
  <c r="T51" i="13" s="1"/>
  <c r="U51" i="13" s="1"/>
  <c r="T50" i="13"/>
  <c r="U50" i="13" s="1"/>
  <c r="S50" i="13"/>
  <c r="S49" i="13"/>
  <c r="T49" i="13" s="1"/>
  <c r="U49" i="13" s="1"/>
  <c r="S48" i="13"/>
  <c r="T48" i="13" s="1"/>
  <c r="U48" i="13" s="1"/>
  <c r="S47" i="13"/>
  <c r="T47" i="13" s="1"/>
  <c r="U47" i="13" s="1"/>
  <c r="T46" i="13"/>
  <c r="U46" i="13" s="1"/>
  <c r="S46" i="13"/>
  <c r="S45" i="13"/>
  <c r="T45" i="13" s="1"/>
  <c r="U45" i="13" s="1"/>
  <c r="S44" i="13"/>
  <c r="T44" i="13" s="1"/>
  <c r="U44" i="13" s="1"/>
  <c r="U43" i="13"/>
  <c r="T43" i="13"/>
  <c r="S43" i="13"/>
  <c r="T42" i="13"/>
  <c r="U42" i="13" s="1"/>
  <c r="S42" i="13"/>
  <c r="S41" i="13"/>
  <c r="T41" i="13" s="1"/>
  <c r="U41" i="13" s="1"/>
  <c r="S40" i="13"/>
  <c r="T40" i="13" s="1"/>
  <c r="U40" i="13" s="1"/>
  <c r="U39" i="13"/>
  <c r="T39" i="13"/>
  <c r="S39" i="13"/>
  <c r="T38" i="13"/>
  <c r="U38" i="13" s="1"/>
  <c r="S38" i="13"/>
  <c r="S37" i="13"/>
  <c r="T37" i="13" s="1"/>
  <c r="U37" i="13" s="1"/>
  <c r="S36" i="13"/>
  <c r="T36" i="13" s="1"/>
  <c r="U36" i="13" s="1"/>
  <c r="U35" i="13"/>
  <c r="T35" i="13"/>
  <c r="S35" i="13"/>
  <c r="T34" i="13"/>
  <c r="U34" i="13" s="1"/>
  <c r="S34" i="13"/>
  <c r="S33" i="13"/>
  <c r="T33" i="13" s="1"/>
  <c r="U33" i="13" s="1"/>
  <c r="S32" i="13"/>
  <c r="T32" i="13" s="1"/>
  <c r="U32" i="13" s="1"/>
  <c r="U31" i="13"/>
  <c r="T31" i="13"/>
  <c r="S31" i="13"/>
  <c r="T30" i="13"/>
  <c r="U30" i="13" s="1"/>
  <c r="S30" i="13"/>
  <c r="S29" i="13"/>
  <c r="T29" i="13" s="1"/>
  <c r="U29" i="13" s="1"/>
  <c r="S28" i="13"/>
  <c r="T28" i="13" s="1"/>
  <c r="U28" i="13" s="1"/>
  <c r="U27" i="13"/>
  <c r="T27" i="13"/>
  <c r="S27" i="13"/>
  <c r="T26" i="13"/>
  <c r="U26" i="13" s="1"/>
  <c r="S26" i="13"/>
  <c r="S25" i="13"/>
  <c r="T25" i="13" s="1"/>
  <c r="U25" i="13" s="1"/>
  <c r="S24" i="13"/>
  <c r="T24" i="13" s="1"/>
  <c r="U24" i="13" s="1"/>
  <c r="U23" i="13"/>
  <c r="T23" i="13"/>
  <c r="S23" i="13"/>
  <c r="T22" i="13"/>
  <c r="U22" i="13" s="1"/>
  <c r="S22" i="13"/>
  <c r="S21" i="13"/>
  <c r="T21" i="13" s="1"/>
  <c r="U21" i="13" s="1"/>
  <c r="S20" i="13"/>
  <c r="T20" i="13" s="1"/>
  <c r="U20" i="13" s="1"/>
  <c r="U19" i="13"/>
  <c r="T19" i="13"/>
  <c r="S19" i="13"/>
  <c r="T18" i="13"/>
  <c r="U18" i="13" s="1"/>
  <c r="S18" i="13"/>
  <c r="S17" i="13"/>
  <c r="T17" i="13" s="1"/>
  <c r="U17" i="13" s="1"/>
  <c r="S16" i="13"/>
  <c r="T16" i="13" s="1"/>
  <c r="U16" i="13" s="1"/>
  <c r="U15" i="13"/>
  <c r="T15" i="13"/>
  <c r="S15" i="13"/>
  <c r="T14" i="13"/>
  <c r="U14" i="13" s="1"/>
  <c r="S14" i="13"/>
  <c r="S13" i="13"/>
  <c r="T13" i="13" s="1"/>
  <c r="U13" i="13" s="1"/>
  <c r="S12" i="13"/>
  <c r="T12" i="13" s="1"/>
  <c r="U12" i="13" s="1"/>
  <c r="U11" i="13"/>
  <c r="T11" i="13"/>
  <c r="S11" i="13"/>
  <c r="T10" i="13"/>
  <c r="U10" i="13" s="1"/>
  <c r="S10" i="13"/>
  <c r="S9" i="13"/>
  <c r="T9" i="13" s="1"/>
  <c r="U9" i="13" s="1"/>
  <c r="S8" i="13"/>
  <c r="T8" i="13" s="1"/>
  <c r="U8" i="13" s="1"/>
  <c r="U7" i="13"/>
  <c r="T7" i="13"/>
  <c r="S7" i="13"/>
  <c r="T6" i="13"/>
  <c r="U6" i="13" s="1"/>
  <c r="S6" i="13"/>
  <c r="S5" i="13"/>
  <c r="T5" i="13" s="1"/>
  <c r="U5" i="13" s="1"/>
  <c r="S4" i="13"/>
  <c r="T4" i="13" s="1"/>
  <c r="U4" i="13" s="1"/>
  <c r="U3" i="13"/>
  <c r="T3" i="13"/>
  <c r="S3" i="13"/>
  <c r="T2" i="13"/>
  <c r="U2" i="13" s="1"/>
  <c r="S2" i="13"/>
  <c r="O93" i="13"/>
  <c r="P93" i="13" s="1"/>
  <c r="Q93" i="13" s="1"/>
  <c r="O92" i="13"/>
  <c r="P92" i="13" s="1"/>
  <c r="Q92" i="13" s="1"/>
  <c r="P91" i="13"/>
  <c r="Q91" i="13" s="1"/>
  <c r="O91" i="13"/>
  <c r="O90" i="13"/>
  <c r="P90" i="13" s="1"/>
  <c r="Q90" i="13" s="1"/>
  <c r="P89" i="13"/>
  <c r="Q89" i="13" s="1"/>
  <c r="O89" i="13"/>
  <c r="O88" i="13"/>
  <c r="P88" i="13" s="1"/>
  <c r="Q88" i="13" s="1"/>
  <c r="P87" i="13"/>
  <c r="Q87" i="13" s="1"/>
  <c r="O87" i="13"/>
  <c r="O86" i="13"/>
  <c r="P86" i="13" s="1"/>
  <c r="Q86" i="13" s="1"/>
  <c r="P85" i="13"/>
  <c r="Q85" i="13" s="1"/>
  <c r="O85" i="13"/>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P73" i="13"/>
  <c r="Q73" i="13" s="1"/>
  <c r="O73" i="13"/>
  <c r="O72" i="13"/>
  <c r="P72" i="13" s="1"/>
  <c r="Q72" i="13" s="1"/>
  <c r="P71" i="13"/>
  <c r="Q71" i="13" s="1"/>
  <c r="O71" i="13"/>
  <c r="O70" i="13"/>
  <c r="P70" i="13" s="1"/>
  <c r="Q70" i="13" s="1"/>
  <c r="P69" i="13"/>
  <c r="Q69" i="13" s="1"/>
  <c r="O69" i="13"/>
  <c r="O68" i="13"/>
  <c r="P68" i="13" s="1"/>
  <c r="Q68" i="13" s="1"/>
  <c r="P67" i="13"/>
  <c r="Q67" i="13" s="1"/>
  <c r="O67" i="13"/>
  <c r="O66" i="13"/>
  <c r="P66" i="13" s="1"/>
  <c r="Q66" i="13" s="1"/>
  <c r="P65" i="13"/>
  <c r="Q65" i="13" s="1"/>
  <c r="O65" i="13"/>
  <c r="O64" i="13"/>
  <c r="P64" i="13" s="1"/>
  <c r="Q64" i="13" s="1"/>
  <c r="P63" i="13"/>
  <c r="Q63" i="13" s="1"/>
  <c r="O63" i="13"/>
  <c r="O62" i="13"/>
  <c r="P62" i="13" s="1"/>
  <c r="Q62" i="13" s="1"/>
  <c r="P61" i="13"/>
  <c r="Q61" i="13" s="1"/>
  <c r="O61" i="13"/>
  <c r="O60" i="13"/>
  <c r="P60" i="13" s="1"/>
  <c r="Q60" i="13" s="1"/>
  <c r="P59" i="13"/>
  <c r="Q59" i="13" s="1"/>
  <c r="O59" i="13"/>
  <c r="O58" i="13"/>
  <c r="P58" i="13" s="1"/>
  <c r="O57" i="13"/>
  <c r="O56" i="13"/>
  <c r="P55" i="13"/>
  <c r="Q58" i="13" s="1"/>
  <c r="O55" i="13"/>
  <c r="O54" i="13"/>
  <c r="P57" i="13" s="1"/>
  <c r="P53" i="13"/>
  <c r="Q53" i="13" s="1"/>
  <c r="O53" i="13"/>
  <c r="P56" i="13" s="1"/>
  <c r="Q56" i="13" s="1"/>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Q31" i="13" s="1"/>
  <c r="O31" i="13"/>
  <c r="O30" i="13"/>
  <c r="P30" i="13" s="1"/>
  <c r="Q30" i="13" s="1"/>
  <c r="P29" i="13"/>
  <c r="Q29" i="13" s="1"/>
  <c r="O29" i="13"/>
  <c r="O28" i="13"/>
  <c r="P28" i="13" s="1"/>
  <c r="Q28" i="13" s="1"/>
  <c r="P27" i="13"/>
  <c r="Q27" i="13" s="1"/>
  <c r="O27" i="13"/>
  <c r="O26" i="13"/>
  <c r="P26" i="13" s="1"/>
  <c r="Q26" i="13" s="1"/>
  <c r="P25" i="13"/>
  <c r="Q25" i="13" s="1"/>
  <c r="O25" i="13"/>
  <c r="O24" i="13"/>
  <c r="P24" i="13" s="1"/>
  <c r="Q24" i="13" s="1"/>
  <c r="P23" i="13"/>
  <c r="Q23" i="13" s="1"/>
  <c r="O23" i="13"/>
  <c r="O22" i="13"/>
  <c r="P22" i="13" s="1"/>
  <c r="Q22" i="13" s="1"/>
  <c r="P21" i="13"/>
  <c r="Q21" i="13" s="1"/>
  <c r="O21" i="13"/>
  <c r="O20" i="13"/>
  <c r="P20" i="13" s="1"/>
  <c r="Q20" i="13" s="1"/>
  <c r="P19" i="13"/>
  <c r="Q19" i="13" s="1"/>
  <c r="O19" i="13"/>
  <c r="O18" i="13"/>
  <c r="P18" i="13" s="1"/>
  <c r="Q18"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O6" i="13"/>
  <c r="P6" i="13" s="1"/>
  <c r="Q6" i="13" s="1"/>
  <c r="P5" i="13"/>
  <c r="Q5" i="13" s="1"/>
  <c r="O5" i="13"/>
  <c r="O4" i="13"/>
  <c r="P4" i="13" s="1"/>
  <c r="Q4" i="13" s="1"/>
  <c r="P3" i="13"/>
  <c r="Q3" i="13" s="1"/>
  <c r="O3" i="13"/>
  <c r="O2" i="13"/>
  <c r="P2" i="13" s="1"/>
  <c r="Q2" i="13" s="1"/>
  <c r="K93" i="13"/>
  <c r="L93" i="13" s="1"/>
  <c r="M93" i="13" s="1"/>
  <c r="K92" i="13"/>
  <c r="L92" i="13" s="1"/>
  <c r="M92" i="13" s="1"/>
  <c r="K91" i="13"/>
  <c r="L91" i="13" s="1"/>
  <c r="M91" i="13" s="1"/>
  <c r="L90" i="13"/>
  <c r="M90" i="13" s="1"/>
  <c r="K90" i="13"/>
  <c r="K89" i="13"/>
  <c r="L89" i="13" s="1"/>
  <c r="M89" i="13" s="1"/>
  <c r="K88" i="13"/>
  <c r="L88" i="13" s="1"/>
  <c r="M88" i="13" s="1"/>
  <c r="K87" i="13"/>
  <c r="L87" i="13" s="1"/>
  <c r="M87" i="13" s="1"/>
  <c r="L86" i="13"/>
  <c r="M86" i="13" s="1"/>
  <c r="K86" i="13"/>
  <c r="K85" i="13"/>
  <c r="L85" i="13" s="1"/>
  <c r="M85" i="13" s="1"/>
  <c r="K84" i="13"/>
  <c r="L84" i="13" s="1"/>
  <c r="M84" i="13" s="1"/>
  <c r="M83" i="13"/>
  <c r="L83" i="13"/>
  <c r="K83" i="13"/>
  <c r="L82" i="13"/>
  <c r="M82" i="13" s="1"/>
  <c r="K82" i="13"/>
  <c r="K81" i="13"/>
  <c r="L81" i="13" s="1"/>
  <c r="M81" i="13" s="1"/>
  <c r="K80" i="13"/>
  <c r="L80" i="13" s="1"/>
  <c r="M80" i="13" s="1"/>
  <c r="K79" i="13"/>
  <c r="L79" i="13" s="1"/>
  <c r="M79" i="13" s="1"/>
  <c r="L78" i="13"/>
  <c r="M78" i="13" s="1"/>
  <c r="K78" i="13"/>
  <c r="K77" i="13"/>
  <c r="L77" i="13" s="1"/>
  <c r="M77" i="13" s="1"/>
  <c r="K76" i="13"/>
  <c r="L76" i="13" s="1"/>
  <c r="M76" i="13" s="1"/>
  <c r="K75" i="13"/>
  <c r="L75" i="13" s="1"/>
  <c r="M75" i="13" s="1"/>
  <c r="L74" i="13"/>
  <c r="M74" i="13" s="1"/>
  <c r="K74" i="13"/>
  <c r="K73" i="13"/>
  <c r="L73" i="13" s="1"/>
  <c r="M73" i="13" s="1"/>
  <c r="K72" i="13"/>
  <c r="L72" i="13" s="1"/>
  <c r="M72" i="13" s="1"/>
  <c r="K71" i="13"/>
  <c r="L71" i="13" s="1"/>
  <c r="M71" i="13" s="1"/>
  <c r="L70" i="13"/>
  <c r="M70" i="13" s="1"/>
  <c r="K70" i="13"/>
  <c r="K69" i="13"/>
  <c r="L69" i="13" s="1"/>
  <c r="M69" i="13" s="1"/>
  <c r="K68" i="13"/>
  <c r="L68" i="13" s="1"/>
  <c r="M68" i="13" s="1"/>
  <c r="K67" i="13"/>
  <c r="L67" i="13" s="1"/>
  <c r="M67" i="13" s="1"/>
  <c r="L66" i="13"/>
  <c r="M66" i="13" s="1"/>
  <c r="K66" i="13"/>
  <c r="K65" i="13"/>
  <c r="L65" i="13" s="1"/>
  <c r="M65" i="13" s="1"/>
  <c r="K64" i="13"/>
  <c r="L64" i="13" s="1"/>
  <c r="K63" i="13"/>
  <c r="L63" i="13" s="1"/>
  <c r="M63" i="13" s="1"/>
  <c r="L62" i="13"/>
  <c r="M62" i="13" s="1"/>
  <c r="K62" i="13"/>
  <c r="K61" i="13"/>
  <c r="L61" i="13" s="1"/>
  <c r="M61" i="13" s="1"/>
  <c r="K60" i="13"/>
  <c r="L60" i="13" s="1"/>
  <c r="M60" i="13" s="1"/>
  <c r="K59" i="13"/>
  <c r="L59" i="13" s="1"/>
  <c r="M59" i="13" s="1"/>
  <c r="L58" i="13"/>
  <c r="K58" i="13"/>
  <c r="K57" i="13"/>
  <c r="K56" i="13"/>
  <c r="M55" i="13"/>
  <c r="L55" i="13"/>
  <c r="M58" i="13" s="1"/>
  <c r="K55" i="13"/>
  <c r="L54" i="13"/>
  <c r="K54" i="13"/>
  <c r="L57" i="13" s="1"/>
  <c r="K53" i="13"/>
  <c r="L56" i="13" s="1"/>
  <c r="K52" i="13"/>
  <c r="L52" i="13" s="1"/>
  <c r="M52" i="13" s="1"/>
  <c r="K51" i="13"/>
  <c r="L51" i="13" s="1"/>
  <c r="M51" i="13" s="1"/>
  <c r="L50" i="13"/>
  <c r="M50" i="13" s="1"/>
  <c r="K50" i="13"/>
  <c r="K49" i="13"/>
  <c r="L49" i="13" s="1"/>
  <c r="M49" i="13" s="1"/>
  <c r="K48" i="13"/>
  <c r="L48" i="13" s="1"/>
  <c r="M48" i="13" s="1"/>
  <c r="K47" i="13"/>
  <c r="L47" i="13" s="1"/>
  <c r="M47" i="13" s="1"/>
  <c r="L46" i="13"/>
  <c r="M46" i="13" s="1"/>
  <c r="K46" i="13"/>
  <c r="K45" i="13"/>
  <c r="L45" i="13" s="1"/>
  <c r="M45" i="13" s="1"/>
  <c r="K44" i="13"/>
  <c r="L44" i="13" s="1"/>
  <c r="M44" i="13" s="1"/>
  <c r="K43" i="13"/>
  <c r="L43" i="13" s="1"/>
  <c r="M43" i="13" s="1"/>
  <c r="L42" i="13"/>
  <c r="M42" i="13" s="1"/>
  <c r="K42" i="13"/>
  <c r="K41" i="13"/>
  <c r="L41" i="13" s="1"/>
  <c r="M41" i="13" s="1"/>
  <c r="K40" i="13"/>
  <c r="L40" i="13" s="1"/>
  <c r="M40" i="13" s="1"/>
  <c r="K39" i="13"/>
  <c r="L39" i="13" s="1"/>
  <c r="M39" i="13" s="1"/>
  <c r="L38" i="13"/>
  <c r="M38" i="13" s="1"/>
  <c r="K38" i="13"/>
  <c r="K37" i="13"/>
  <c r="L37" i="13" s="1"/>
  <c r="M37" i="13" s="1"/>
  <c r="K36" i="13"/>
  <c r="L36" i="13" s="1"/>
  <c r="M36" i="13" s="1"/>
  <c r="K35" i="13"/>
  <c r="L35" i="13" s="1"/>
  <c r="M35" i="13" s="1"/>
  <c r="L34" i="13"/>
  <c r="M34" i="13" s="1"/>
  <c r="K34" i="13"/>
  <c r="K33" i="13"/>
  <c r="L33" i="13" s="1"/>
  <c r="M33" i="13" s="1"/>
  <c r="K32" i="13"/>
  <c r="L32" i="13" s="1"/>
  <c r="M32" i="13" s="1"/>
  <c r="K31" i="13"/>
  <c r="L31" i="13" s="1"/>
  <c r="M31" i="13" s="1"/>
  <c r="L30" i="13"/>
  <c r="M30" i="13" s="1"/>
  <c r="K30" i="13"/>
  <c r="K29" i="13"/>
  <c r="L29" i="13" s="1"/>
  <c r="M29" i="13" s="1"/>
  <c r="K28" i="13"/>
  <c r="L28" i="13" s="1"/>
  <c r="M28" i="13" s="1"/>
  <c r="K27" i="13"/>
  <c r="L27" i="13" s="1"/>
  <c r="M27" i="13" s="1"/>
  <c r="L26" i="13"/>
  <c r="M26" i="13" s="1"/>
  <c r="K26" i="13"/>
  <c r="K25" i="13"/>
  <c r="L25" i="13" s="1"/>
  <c r="M25" i="13" s="1"/>
  <c r="L24" i="13"/>
  <c r="M24" i="13" s="1"/>
  <c r="K24" i="13"/>
  <c r="K23" i="13"/>
  <c r="L23" i="13" s="1"/>
  <c r="M23" i="13" s="1"/>
  <c r="L22" i="13"/>
  <c r="M22" i="13" s="1"/>
  <c r="K22" i="13"/>
  <c r="K21" i="13"/>
  <c r="L21" i="13" s="1"/>
  <c r="M21" i="13" s="1"/>
  <c r="K20" i="13"/>
  <c r="L20" i="13" s="1"/>
  <c r="M20" i="13" s="1"/>
  <c r="K19" i="13"/>
  <c r="L19" i="13" s="1"/>
  <c r="M19" i="13" s="1"/>
  <c r="L18" i="13"/>
  <c r="M18" i="13" s="1"/>
  <c r="K18" i="13"/>
  <c r="K17" i="13"/>
  <c r="L17" i="13" s="1"/>
  <c r="M17" i="13" s="1"/>
  <c r="K16" i="13"/>
  <c r="L16" i="13" s="1"/>
  <c r="M16" i="13" s="1"/>
  <c r="K15" i="13"/>
  <c r="L15" i="13" s="1"/>
  <c r="M15" i="13" s="1"/>
  <c r="L14" i="13"/>
  <c r="M14" i="13" s="1"/>
  <c r="K14" i="13"/>
  <c r="K13" i="13"/>
  <c r="L13" i="13" s="1"/>
  <c r="M13" i="13" s="1"/>
  <c r="K12" i="13"/>
  <c r="L12" i="13" s="1"/>
  <c r="M12" i="13" s="1"/>
  <c r="M11" i="13"/>
  <c r="L11" i="13"/>
  <c r="K11" i="13"/>
  <c r="L10" i="13"/>
  <c r="M10" i="13" s="1"/>
  <c r="K10" i="13"/>
  <c r="K9" i="13"/>
  <c r="L9" i="13" s="1"/>
  <c r="M9" i="13" s="1"/>
  <c r="K8" i="13"/>
  <c r="L8" i="13" s="1"/>
  <c r="M8" i="13" s="1"/>
  <c r="M7" i="13"/>
  <c r="L7" i="13"/>
  <c r="K7" i="13"/>
  <c r="L6" i="13"/>
  <c r="M6" i="13" s="1"/>
  <c r="K6" i="13"/>
  <c r="K5" i="13"/>
  <c r="L5" i="13" s="1"/>
  <c r="M5" i="13" s="1"/>
  <c r="K4" i="13"/>
  <c r="L4" i="13" s="1"/>
  <c r="M4" i="13" s="1"/>
  <c r="M3" i="13"/>
  <c r="L3" i="13"/>
  <c r="K3" i="13"/>
  <c r="L2" i="13"/>
  <c r="M2" i="13" s="1"/>
  <c r="K2" i="13"/>
  <c r="D47" i="13"/>
  <c r="D43" i="13"/>
  <c r="D39" i="13"/>
  <c r="D36" i="13"/>
  <c r="AA93" i="5"/>
  <c r="AB93" i="5" s="1"/>
  <c r="AC93" i="5" s="1"/>
  <c r="AA92" i="5"/>
  <c r="AB92" i="5" s="1"/>
  <c r="AC92" i="5" s="1"/>
  <c r="AB91" i="5"/>
  <c r="AC91" i="5" s="1"/>
  <c r="AA91" i="5"/>
  <c r="AA90" i="5"/>
  <c r="AB90" i="5" s="1"/>
  <c r="AC90" i="5" s="1"/>
  <c r="AB89" i="5"/>
  <c r="AC89" i="5" s="1"/>
  <c r="AA89" i="5"/>
  <c r="AA88" i="5"/>
  <c r="AB88" i="5" s="1"/>
  <c r="AC88" i="5" s="1"/>
  <c r="AB87" i="5"/>
  <c r="AC87" i="5" s="1"/>
  <c r="AA87" i="5"/>
  <c r="AA86" i="5"/>
  <c r="AB86" i="5" s="1"/>
  <c r="AC86" i="5" s="1"/>
  <c r="AB85" i="5"/>
  <c r="AC85" i="5" s="1"/>
  <c r="AA85" i="5"/>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B64" i="5"/>
  <c r="AA64" i="5"/>
  <c r="AA63" i="5"/>
  <c r="AB63" i="5" s="1"/>
  <c r="AA62" i="5"/>
  <c r="AB62" i="5" s="1"/>
  <c r="AA61" i="5"/>
  <c r="AB61" i="5" s="1"/>
  <c r="AC61" i="5" s="1"/>
  <c r="AB60" i="5"/>
  <c r="AC63" i="5" s="1"/>
  <c r="AA60" i="5"/>
  <c r="AA59" i="5"/>
  <c r="AB59" i="5" s="1"/>
  <c r="AA58" i="5"/>
  <c r="AA57" i="5"/>
  <c r="AB56" i="5"/>
  <c r="AC56" i="5" s="1"/>
  <c r="AA56" i="5"/>
  <c r="AA55" i="5"/>
  <c r="AB58" i="5" s="1"/>
  <c r="AC58" i="5" s="1"/>
  <c r="AB54" i="5"/>
  <c r="AC54" i="5" s="1"/>
  <c r="AA54" i="5"/>
  <c r="AB57" i="5" s="1"/>
  <c r="AC57" i="5" s="1"/>
  <c r="AA53" i="5"/>
  <c r="AB53" i="5" s="1"/>
  <c r="AC53" i="5" s="1"/>
  <c r="AB52" i="5"/>
  <c r="AC52" i="5" s="1"/>
  <c r="AA52" i="5"/>
  <c r="AA51" i="5"/>
  <c r="AB51" i="5" s="1"/>
  <c r="AC51" i="5" s="1"/>
  <c r="AB50" i="5"/>
  <c r="AC50" i="5" s="1"/>
  <c r="AA50" i="5"/>
  <c r="AA49" i="5"/>
  <c r="AB49" i="5" s="1"/>
  <c r="AC49" i="5" s="1"/>
  <c r="AB48" i="5"/>
  <c r="AC48" i="5" s="1"/>
  <c r="AA48" i="5"/>
  <c r="AA47" i="5"/>
  <c r="AB47" i="5" s="1"/>
  <c r="AC47" i="5" s="1"/>
  <c r="AB46" i="5"/>
  <c r="AC46" i="5" s="1"/>
  <c r="AA46" i="5"/>
  <c r="AA45" i="5"/>
  <c r="AB45" i="5" s="1"/>
  <c r="AC45" i="5" s="1"/>
  <c r="AB44" i="5"/>
  <c r="AC44" i="5" s="1"/>
  <c r="AA44" i="5"/>
  <c r="AA43" i="5"/>
  <c r="AB43" i="5" s="1"/>
  <c r="AC43" i="5" s="1"/>
  <c r="AB42" i="5"/>
  <c r="AC42" i="5" s="1"/>
  <c r="AA42" i="5"/>
  <c r="AA41" i="5"/>
  <c r="AB41" i="5" s="1"/>
  <c r="AC41" i="5" s="1"/>
  <c r="AB40" i="5"/>
  <c r="AC40" i="5" s="1"/>
  <c r="AA40" i="5"/>
  <c r="AA39" i="5"/>
  <c r="AB39" i="5" s="1"/>
  <c r="AC39" i="5" s="1"/>
  <c r="AB38" i="5"/>
  <c r="AC38" i="5" s="1"/>
  <c r="AA38" i="5"/>
  <c r="AA37" i="5"/>
  <c r="AB37" i="5" s="1"/>
  <c r="AC37" i="5" s="1"/>
  <c r="AB36" i="5"/>
  <c r="AC36" i="5" s="1"/>
  <c r="AA36" i="5"/>
  <c r="AA35" i="5"/>
  <c r="AB35" i="5" s="1"/>
  <c r="AC35" i="5" s="1"/>
  <c r="AB34" i="5"/>
  <c r="AC34" i="5" s="1"/>
  <c r="AA34" i="5"/>
  <c r="AA33" i="5"/>
  <c r="AB33" i="5" s="1"/>
  <c r="AC33" i="5" s="1"/>
  <c r="AB32" i="5"/>
  <c r="AC32" i="5" s="1"/>
  <c r="AA32" i="5"/>
  <c r="AA31" i="5"/>
  <c r="AB31" i="5" s="1"/>
  <c r="AC31" i="5" s="1"/>
  <c r="AB30" i="5"/>
  <c r="AC30" i="5" s="1"/>
  <c r="AA30" i="5"/>
  <c r="AA29" i="5"/>
  <c r="AB29" i="5" s="1"/>
  <c r="AC29" i="5" s="1"/>
  <c r="AB28" i="5"/>
  <c r="AC28" i="5" s="1"/>
  <c r="AA28" i="5"/>
  <c r="AA27" i="5"/>
  <c r="AB27" i="5" s="1"/>
  <c r="AC27" i="5" s="1"/>
  <c r="AB26" i="5"/>
  <c r="AC26" i="5" s="1"/>
  <c r="AA26" i="5"/>
  <c r="AA25" i="5"/>
  <c r="AB25" i="5" s="1"/>
  <c r="AC25" i="5" s="1"/>
  <c r="AB24" i="5"/>
  <c r="AC24" i="5" s="1"/>
  <c r="AA24" i="5"/>
  <c r="AA23" i="5"/>
  <c r="AB23" i="5" s="1"/>
  <c r="AC23" i="5" s="1"/>
  <c r="AB22" i="5"/>
  <c r="AC22" i="5" s="1"/>
  <c r="AA22" i="5"/>
  <c r="AA21" i="5"/>
  <c r="AB21" i="5" s="1"/>
  <c r="AC21" i="5" s="1"/>
  <c r="AB20" i="5"/>
  <c r="AC20" i="5" s="1"/>
  <c r="AA20" i="5"/>
  <c r="AA19" i="5"/>
  <c r="AB19" i="5" s="1"/>
  <c r="AC19" i="5" s="1"/>
  <c r="AB18" i="5"/>
  <c r="AC18" i="5" s="1"/>
  <c r="AA18" i="5"/>
  <c r="AA17" i="5"/>
  <c r="AB17" i="5" s="1"/>
  <c r="AC17" i="5" s="1"/>
  <c r="AB16" i="5"/>
  <c r="AC16" i="5" s="1"/>
  <c r="AA16" i="5"/>
  <c r="AA15" i="5"/>
  <c r="AB15" i="5" s="1"/>
  <c r="AC15" i="5" s="1"/>
  <c r="AB14" i="5"/>
  <c r="AC14" i="5" s="1"/>
  <c r="AA14" i="5"/>
  <c r="AA13" i="5"/>
  <c r="AB13" i="5" s="1"/>
  <c r="AC13" i="5" s="1"/>
  <c r="AB12" i="5"/>
  <c r="AC12" i="5" s="1"/>
  <c r="AA12" i="5"/>
  <c r="AA11" i="5"/>
  <c r="AB11" i="5" s="1"/>
  <c r="AC11" i="5" s="1"/>
  <c r="AB10" i="5"/>
  <c r="AC10" i="5" s="1"/>
  <c r="AA10" i="5"/>
  <c r="AA9" i="5"/>
  <c r="AB9" i="5" s="1"/>
  <c r="AC9" i="5" s="1"/>
  <c r="AB8" i="5"/>
  <c r="AC8" i="5" s="1"/>
  <c r="AA8" i="5"/>
  <c r="AA7" i="5"/>
  <c r="AB7" i="5" s="1"/>
  <c r="AC7" i="5" s="1"/>
  <c r="AB6" i="5"/>
  <c r="AC6" i="5" s="1"/>
  <c r="AA6" i="5"/>
  <c r="AA5" i="5"/>
  <c r="AB5" i="5" s="1"/>
  <c r="AC5" i="5" s="1"/>
  <c r="AB4" i="5"/>
  <c r="AC4" i="5" s="1"/>
  <c r="AA4" i="5"/>
  <c r="AA3" i="5"/>
  <c r="AB3" i="5" s="1"/>
  <c r="AC3" i="5" s="1"/>
  <c r="AB2" i="5"/>
  <c r="AC2" i="5" s="1"/>
  <c r="AA2" i="5"/>
  <c r="W93" i="5"/>
  <c r="X93" i="5" s="1"/>
  <c r="Y93" i="5" s="1"/>
  <c r="W92" i="5"/>
  <c r="X92" i="5" s="1"/>
  <c r="Y92" i="5" s="1"/>
  <c r="X91" i="5"/>
  <c r="Y91" i="5" s="1"/>
  <c r="W91" i="5"/>
  <c r="W90" i="5"/>
  <c r="X90" i="5" s="1"/>
  <c r="Y90" i="5" s="1"/>
  <c r="W89" i="5"/>
  <c r="X89" i="5" s="1"/>
  <c r="Y89" i="5" s="1"/>
  <c r="Y88" i="5"/>
  <c r="X88" i="5"/>
  <c r="W88" i="5"/>
  <c r="X87" i="5"/>
  <c r="Y87" i="5" s="1"/>
  <c r="W87" i="5"/>
  <c r="W86" i="5"/>
  <c r="X86" i="5" s="1"/>
  <c r="Y86" i="5" s="1"/>
  <c r="W85" i="5"/>
  <c r="X85" i="5" s="1"/>
  <c r="Y85" i="5" s="1"/>
  <c r="Y84" i="5"/>
  <c r="X84" i="5"/>
  <c r="W84" i="5"/>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X64" i="5"/>
  <c r="W64" i="5"/>
  <c r="W63" i="5"/>
  <c r="X63" i="5" s="1"/>
  <c r="W62" i="5"/>
  <c r="X62" i="5" s="1"/>
  <c r="W61" i="5"/>
  <c r="X61" i="5" s="1"/>
  <c r="Y61" i="5" s="1"/>
  <c r="X60" i="5"/>
  <c r="Y63" i="5" s="1"/>
  <c r="W60" i="5"/>
  <c r="W59" i="5"/>
  <c r="X59" i="5" s="1"/>
  <c r="W58" i="5"/>
  <c r="W57" i="5"/>
  <c r="X56" i="5"/>
  <c r="Y56" i="5" s="1"/>
  <c r="W56" i="5"/>
  <c r="W55" i="5"/>
  <c r="X58" i="5" s="1"/>
  <c r="Y58" i="5" s="1"/>
  <c r="X54" i="5"/>
  <c r="Y54" i="5" s="1"/>
  <c r="W54" i="5"/>
  <c r="X57" i="5" s="1"/>
  <c r="Y57" i="5" s="1"/>
  <c r="W53" i="5"/>
  <c r="X53" i="5" s="1"/>
  <c r="Y53" i="5" s="1"/>
  <c r="X52" i="5"/>
  <c r="Y52" i="5" s="1"/>
  <c r="W52" i="5"/>
  <c r="W51" i="5"/>
  <c r="X51" i="5" s="1"/>
  <c r="Y51" i="5" s="1"/>
  <c r="Y50" i="5"/>
  <c r="X50" i="5"/>
  <c r="W50" i="5"/>
  <c r="Y49" i="5"/>
  <c r="X49" i="5"/>
  <c r="W49" i="5"/>
  <c r="X48" i="5"/>
  <c r="Y48" i="5" s="1"/>
  <c r="W48" i="5"/>
  <c r="W47" i="5"/>
  <c r="X47" i="5" s="1"/>
  <c r="Y47" i="5" s="1"/>
  <c r="W46" i="5"/>
  <c r="X46" i="5" s="1"/>
  <c r="Y46" i="5" s="1"/>
  <c r="Y45" i="5"/>
  <c r="X45" i="5"/>
  <c r="W45" i="5"/>
  <c r="X44" i="5"/>
  <c r="Y44" i="5" s="1"/>
  <c r="W44" i="5"/>
  <c r="W43" i="5"/>
  <c r="X43" i="5" s="1"/>
  <c r="Y43" i="5" s="1"/>
  <c r="W42" i="5"/>
  <c r="X42" i="5" s="1"/>
  <c r="Y42" i="5" s="1"/>
  <c r="Y41" i="5"/>
  <c r="X41" i="5"/>
  <c r="W41" i="5"/>
  <c r="X40" i="5"/>
  <c r="Y40" i="5" s="1"/>
  <c r="W40" i="5"/>
  <c r="W39" i="5"/>
  <c r="X39" i="5" s="1"/>
  <c r="Y39" i="5" s="1"/>
  <c r="W38" i="5"/>
  <c r="X38" i="5" s="1"/>
  <c r="Y38" i="5" s="1"/>
  <c r="Y37" i="5"/>
  <c r="X37" i="5"/>
  <c r="W37" i="5"/>
  <c r="X36" i="5"/>
  <c r="Y36" i="5" s="1"/>
  <c r="W36" i="5"/>
  <c r="W35" i="5"/>
  <c r="X35" i="5" s="1"/>
  <c r="Y35" i="5" s="1"/>
  <c r="W34" i="5"/>
  <c r="X34" i="5" s="1"/>
  <c r="Y34" i="5" s="1"/>
  <c r="Y33" i="5"/>
  <c r="X33" i="5"/>
  <c r="W33" i="5"/>
  <c r="X32" i="5"/>
  <c r="Y32" i="5" s="1"/>
  <c r="W32" i="5"/>
  <c r="W31" i="5"/>
  <c r="X31" i="5" s="1"/>
  <c r="Y31" i="5" s="1"/>
  <c r="W30" i="5"/>
  <c r="X30" i="5" s="1"/>
  <c r="Y30" i="5" s="1"/>
  <c r="Y29" i="5"/>
  <c r="X29" i="5"/>
  <c r="W29" i="5"/>
  <c r="X28" i="5"/>
  <c r="Y28" i="5" s="1"/>
  <c r="W28" i="5"/>
  <c r="W27" i="5"/>
  <c r="X27" i="5" s="1"/>
  <c r="Y27" i="5" s="1"/>
  <c r="W26" i="5"/>
  <c r="X26" i="5" s="1"/>
  <c r="Y26" i="5" s="1"/>
  <c r="Y25" i="5"/>
  <c r="X25" i="5"/>
  <c r="W25" i="5"/>
  <c r="X24" i="5"/>
  <c r="Y24" i="5" s="1"/>
  <c r="W24" i="5"/>
  <c r="W23" i="5"/>
  <c r="X23" i="5" s="1"/>
  <c r="Y23" i="5" s="1"/>
  <c r="W22" i="5"/>
  <c r="X22" i="5" s="1"/>
  <c r="Y22" i="5" s="1"/>
  <c r="Y21" i="5"/>
  <c r="X21" i="5"/>
  <c r="W21" i="5"/>
  <c r="X20" i="5"/>
  <c r="Y20" i="5" s="1"/>
  <c r="W20" i="5"/>
  <c r="W19" i="5"/>
  <c r="X19" i="5" s="1"/>
  <c r="Y19" i="5" s="1"/>
  <c r="W18" i="5"/>
  <c r="X18" i="5" s="1"/>
  <c r="Y18" i="5" s="1"/>
  <c r="Y17" i="5"/>
  <c r="X17" i="5"/>
  <c r="W17" i="5"/>
  <c r="X16" i="5"/>
  <c r="Y16" i="5" s="1"/>
  <c r="W16" i="5"/>
  <c r="W15" i="5"/>
  <c r="X15" i="5" s="1"/>
  <c r="Y15" i="5" s="1"/>
  <c r="W14" i="5"/>
  <c r="X14" i="5" s="1"/>
  <c r="Y14" i="5" s="1"/>
  <c r="Y13" i="5"/>
  <c r="X13" i="5"/>
  <c r="W13" i="5"/>
  <c r="X12" i="5"/>
  <c r="Y12" i="5" s="1"/>
  <c r="W12" i="5"/>
  <c r="W11" i="5"/>
  <c r="X11" i="5" s="1"/>
  <c r="Y11" i="5" s="1"/>
  <c r="W10" i="5"/>
  <c r="X10" i="5" s="1"/>
  <c r="Y10" i="5" s="1"/>
  <c r="Y9" i="5"/>
  <c r="X9" i="5"/>
  <c r="W9" i="5"/>
  <c r="X8" i="5"/>
  <c r="Y8" i="5" s="1"/>
  <c r="W8" i="5"/>
  <c r="W7" i="5"/>
  <c r="X7" i="5" s="1"/>
  <c r="Y7" i="5" s="1"/>
  <c r="W6" i="5"/>
  <c r="X6" i="5" s="1"/>
  <c r="Y6" i="5" s="1"/>
  <c r="Y5" i="5"/>
  <c r="X5" i="5"/>
  <c r="W5" i="5"/>
  <c r="X4" i="5"/>
  <c r="Y4" i="5" s="1"/>
  <c r="W4" i="5"/>
  <c r="W3" i="5"/>
  <c r="X3" i="5" s="1"/>
  <c r="Y3" i="5" s="1"/>
  <c r="W2" i="5"/>
  <c r="X2" i="5" s="1"/>
  <c r="Y2" i="5" s="1"/>
  <c r="T93" i="5"/>
  <c r="U93" i="5" s="1"/>
  <c r="S93" i="5"/>
  <c r="S92" i="5"/>
  <c r="T92" i="5" s="1"/>
  <c r="U92" i="5" s="1"/>
  <c r="T91" i="5"/>
  <c r="U91" i="5" s="1"/>
  <c r="S91" i="5"/>
  <c r="S90" i="5"/>
  <c r="T90" i="5" s="1"/>
  <c r="U90" i="5" s="1"/>
  <c r="T89" i="5"/>
  <c r="U89" i="5" s="1"/>
  <c r="S89" i="5"/>
  <c r="S88" i="5"/>
  <c r="T88" i="5" s="1"/>
  <c r="U88" i="5" s="1"/>
  <c r="T87" i="5"/>
  <c r="U87" i="5" s="1"/>
  <c r="S87" i="5"/>
  <c r="S86" i="5"/>
  <c r="T86" i="5" s="1"/>
  <c r="U86" i="5" s="1"/>
  <c r="T85" i="5"/>
  <c r="U85" i="5" s="1"/>
  <c r="S85" i="5"/>
  <c r="S84" i="5"/>
  <c r="T84" i="5" s="1"/>
  <c r="U84" i="5" s="1"/>
  <c r="T83" i="5"/>
  <c r="U83" i="5" s="1"/>
  <c r="S83" i="5"/>
  <c r="S82" i="5"/>
  <c r="T82" i="5" s="1"/>
  <c r="U82" i="5" s="1"/>
  <c r="T81" i="5"/>
  <c r="U81" i="5" s="1"/>
  <c r="S81" i="5"/>
  <c r="S80" i="5"/>
  <c r="T80" i="5" s="1"/>
  <c r="U80" i="5" s="1"/>
  <c r="T79" i="5"/>
  <c r="U79" i="5" s="1"/>
  <c r="S79" i="5"/>
  <c r="S78" i="5"/>
  <c r="T78" i="5" s="1"/>
  <c r="U78" i="5" s="1"/>
  <c r="T77" i="5"/>
  <c r="U77" i="5" s="1"/>
  <c r="S77" i="5"/>
  <c r="S76" i="5"/>
  <c r="T76" i="5" s="1"/>
  <c r="U76" i="5" s="1"/>
  <c r="T75" i="5"/>
  <c r="U75" i="5" s="1"/>
  <c r="S75" i="5"/>
  <c r="S74" i="5"/>
  <c r="T74" i="5" s="1"/>
  <c r="U74" i="5" s="1"/>
  <c r="T73" i="5"/>
  <c r="U73" i="5" s="1"/>
  <c r="S73" i="5"/>
  <c r="S72" i="5"/>
  <c r="T72" i="5" s="1"/>
  <c r="U72" i="5" s="1"/>
  <c r="T71" i="5"/>
  <c r="U71" i="5" s="1"/>
  <c r="S71" i="5"/>
  <c r="S70" i="5"/>
  <c r="T70" i="5" s="1"/>
  <c r="U70" i="5" s="1"/>
  <c r="T69" i="5"/>
  <c r="U69" i="5" s="1"/>
  <c r="S69" i="5"/>
  <c r="S68" i="5"/>
  <c r="T68" i="5" s="1"/>
  <c r="U68" i="5" s="1"/>
  <c r="T67" i="5"/>
  <c r="U67" i="5" s="1"/>
  <c r="S67" i="5"/>
  <c r="S66" i="5"/>
  <c r="T66" i="5" s="1"/>
  <c r="U66" i="5" s="1"/>
  <c r="S65" i="5"/>
  <c r="T65" i="5" s="1"/>
  <c r="T64" i="5"/>
  <c r="U64" i="5" s="1"/>
  <c r="S64" i="5"/>
  <c r="S63" i="5"/>
  <c r="T63" i="5" s="1"/>
  <c r="T62" i="5"/>
  <c r="S62" i="5"/>
  <c r="S61" i="5"/>
  <c r="T61" i="5" s="1"/>
  <c r="U61" i="5" s="1"/>
  <c r="T60" i="5"/>
  <c r="U63" i="5" s="1"/>
  <c r="S60" i="5"/>
  <c r="S59" i="5"/>
  <c r="T59" i="5" s="1"/>
  <c r="S58" i="5"/>
  <c r="S57" i="5"/>
  <c r="T56" i="5"/>
  <c r="U56" i="5" s="1"/>
  <c r="S56" i="5"/>
  <c r="S55" i="5"/>
  <c r="T58" i="5" s="1"/>
  <c r="U58" i="5" s="1"/>
  <c r="T54" i="5"/>
  <c r="U54" i="5" s="1"/>
  <c r="S54" i="5"/>
  <c r="T57" i="5" s="1"/>
  <c r="U57" i="5" s="1"/>
  <c r="S53" i="5"/>
  <c r="T53" i="5" s="1"/>
  <c r="U53" i="5" s="1"/>
  <c r="T52" i="5"/>
  <c r="U52" i="5" s="1"/>
  <c r="S52" i="5"/>
  <c r="S51" i="5"/>
  <c r="T51" i="5" s="1"/>
  <c r="U51" i="5" s="1"/>
  <c r="U50" i="5"/>
  <c r="T50" i="5"/>
  <c r="S50" i="5"/>
  <c r="S49" i="5"/>
  <c r="T49" i="5" s="1"/>
  <c r="U49" i="5" s="1"/>
  <c r="T48" i="5"/>
  <c r="U48" i="5" s="1"/>
  <c r="S48" i="5"/>
  <c r="S47" i="5"/>
  <c r="T47" i="5" s="1"/>
  <c r="U47" i="5" s="1"/>
  <c r="T46" i="5"/>
  <c r="U46" i="5" s="1"/>
  <c r="S46" i="5"/>
  <c r="S45" i="5"/>
  <c r="T45" i="5" s="1"/>
  <c r="U45" i="5" s="1"/>
  <c r="T44" i="5"/>
  <c r="U44" i="5" s="1"/>
  <c r="S44" i="5"/>
  <c r="S43" i="5"/>
  <c r="T43" i="5" s="1"/>
  <c r="U43" i="5" s="1"/>
  <c r="T42" i="5"/>
  <c r="U42" i="5" s="1"/>
  <c r="S42" i="5"/>
  <c r="S41" i="5"/>
  <c r="T41" i="5" s="1"/>
  <c r="U41" i="5" s="1"/>
  <c r="T40" i="5"/>
  <c r="U40" i="5" s="1"/>
  <c r="S40" i="5"/>
  <c r="S39" i="5"/>
  <c r="T39" i="5" s="1"/>
  <c r="U39" i="5" s="1"/>
  <c r="T38" i="5"/>
  <c r="U38" i="5" s="1"/>
  <c r="S38" i="5"/>
  <c r="S37" i="5"/>
  <c r="T37" i="5" s="1"/>
  <c r="U37" i="5" s="1"/>
  <c r="T36" i="5"/>
  <c r="U36" i="5" s="1"/>
  <c r="S36" i="5"/>
  <c r="S35" i="5"/>
  <c r="T35" i="5" s="1"/>
  <c r="U35" i="5" s="1"/>
  <c r="T34" i="5"/>
  <c r="U34" i="5" s="1"/>
  <c r="S34" i="5"/>
  <c r="S33" i="5"/>
  <c r="T33" i="5" s="1"/>
  <c r="U33" i="5" s="1"/>
  <c r="T32" i="5"/>
  <c r="U32" i="5" s="1"/>
  <c r="S32" i="5"/>
  <c r="S31" i="5"/>
  <c r="T31" i="5" s="1"/>
  <c r="U31" i="5" s="1"/>
  <c r="T30" i="5"/>
  <c r="U30" i="5" s="1"/>
  <c r="S30" i="5"/>
  <c r="S29" i="5"/>
  <c r="T29" i="5" s="1"/>
  <c r="U29" i="5" s="1"/>
  <c r="T28" i="5"/>
  <c r="U28" i="5" s="1"/>
  <c r="S28" i="5"/>
  <c r="S27" i="5"/>
  <c r="T27" i="5" s="1"/>
  <c r="U27" i="5" s="1"/>
  <c r="T26" i="5"/>
  <c r="U26" i="5" s="1"/>
  <c r="S26" i="5"/>
  <c r="S25" i="5"/>
  <c r="T25" i="5" s="1"/>
  <c r="U25" i="5" s="1"/>
  <c r="T24" i="5"/>
  <c r="U24" i="5" s="1"/>
  <c r="S24" i="5"/>
  <c r="S23" i="5"/>
  <c r="T23" i="5" s="1"/>
  <c r="U23" i="5" s="1"/>
  <c r="T22" i="5"/>
  <c r="U22" i="5" s="1"/>
  <c r="S22" i="5"/>
  <c r="S21" i="5"/>
  <c r="T21" i="5" s="1"/>
  <c r="U21" i="5" s="1"/>
  <c r="T20" i="5"/>
  <c r="U20" i="5" s="1"/>
  <c r="S20" i="5"/>
  <c r="S19" i="5"/>
  <c r="T19" i="5" s="1"/>
  <c r="U19" i="5" s="1"/>
  <c r="T18" i="5"/>
  <c r="U18" i="5" s="1"/>
  <c r="S18" i="5"/>
  <c r="S17" i="5"/>
  <c r="T17" i="5" s="1"/>
  <c r="U17" i="5" s="1"/>
  <c r="T16" i="5"/>
  <c r="U16" i="5" s="1"/>
  <c r="S16" i="5"/>
  <c r="S15" i="5"/>
  <c r="T15" i="5" s="1"/>
  <c r="U15" i="5" s="1"/>
  <c r="T14" i="5"/>
  <c r="U14" i="5" s="1"/>
  <c r="S14" i="5"/>
  <c r="S13" i="5"/>
  <c r="T13" i="5" s="1"/>
  <c r="U13" i="5" s="1"/>
  <c r="T12" i="5"/>
  <c r="U12" i="5" s="1"/>
  <c r="S12" i="5"/>
  <c r="S11" i="5"/>
  <c r="T11" i="5" s="1"/>
  <c r="U11" i="5" s="1"/>
  <c r="T10" i="5"/>
  <c r="U10" i="5" s="1"/>
  <c r="S10" i="5"/>
  <c r="S9" i="5"/>
  <c r="T9" i="5" s="1"/>
  <c r="U9" i="5" s="1"/>
  <c r="T8" i="5"/>
  <c r="U8" i="5" s="1"/>
  <c r="S8" i="5"/>
  <c r="S7" i="5"/>
  <c r="T7" i="5" s="1"/>
  <c r="U7" i="5" s="1"/>
  <c r="T6" i="5"/>
  <c r="U6" i="5" s="1"/>
  <c r="S6" i="5"/>
  <c r="S5" i="5"/>
  <c r="T5" i="5" s="1"/>
  <c r="U5" i="5" s="1"/>
  <c r="T4" i="5"/>
  <c r="U4" i="5" s="1"/>
  <c r="S4" i="5"/>
  <c r="S3" i="5"/>
  <c r="T3" i="5" s="1"/>
  <c r="U3" i="5" s="1"/>
  <c r="T2" i="5"/>
  <c r="U2" i="5" s="1"/>
  <c r="S2" i="5"/>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P64" i="5"/>
  <c r="O64" i="5"/>
  <c r="O63" i="5"/>
  <c r="P63" i="5" s="1"/>
  <c r="O62" i="5"/>
  <c r="P62" i="5" s="1"/>
  <c r="O61" i="5"/>
  <c r="P61" i="5" s="1"/>
  <c r="Q61" i="5" s="1"/>
  <c r="P60" i="5"/>
  <c r="Q63" i="5" s="1"/>
  <c r="O60" i="5"/>
  <c r="O59" i="5"/>
  <c r="P59" i="5" s="1"/>
  <c r="O58" i="5"/>
  <c r="O57" i="5"/>
  <c r="P56" i="5"/>
  <c r="Q56" i="5" s="1"/>
  <c r="O56" i="5"/>
  <c r="O55" i="5"/>
  <c r="P58" i="5" s="1"/>
  <c r="Q58" i="5" s="1"/>
  <c r="P54" i="5"/>
  <c r="Q54" i="5" s="1"/>
  <c r="O54" i="5"/>
  <c r="P57" i="5" s="1"/>
  <c r="Q57" i="5" s="1"/>
  <c r="O53" i="5"/>
  <c r="P53" i="5" s="1"/>
  <c r="Q53" i="5" s="1"/>
  <c r="P52" i="5"/>
  <c r="Q52" i="5" s="1"/>
  <c r="O52" i="5"/>
  <c r="O51" i="5"/>
  <c r="P51" i="5" s="1"/>
  <c r="Q51" i="5" s="1"/>
  <c r="P50" i="5"/>
  <c r="Q50" i="5" s="1"/>
  <c r="O50" i="5"/>
  <c r="O49" i="5"/>
  <c r="P49" i="5" s="1"/>
  <c r="Q49" i="5" s="1"/>
  <c r="P48" i="5"/>
  <c r="Q48" i="5" s="1"/>
  <c r="O48" i="5"/>
  <c r="O47" i="5"/>
  <c r="P47" i="5" s="1"/>
  <c r="Q47" i="5" s="1"/>
  <c r="P46" i="5"/>
  <c r="Q46" i="5" s="1"/>
  <c r="O46" i="5"/>
  <c r="O45" i="5"/>
  <c r="P45" i="5" s="1"/>
  <c r="Q45" i="5" s="1"/>
  <c r="P44" i="5"/>
  <c r="Q44" i="5" s="1"/>
  <c r="O44" i="5"/>
  <c r="O43" i="5"/>
  <c r="P43" i="5" s="1"/>
  <c r="Q43" i="5" s="1"/>
  <c r="P42" i="5"/>
  <c r="Q42" i="5" s="1"/>
  <c r="O42" i="5"/>
  <c r="O41" i="5"/>
  <c r="P41" i="5" s="1"/>
  <c r="Q41" i="5" s="1"/>
  <c r="P40" i="5"/>
  <c r="Q40" i="5" s="1"/>
  <c r="O40" i="5"/>
  <c r="O39" i="5"/>
  <c r="P39" i="5" s="1"/>
  <c r="Q39" i="5" s="1"/>
  <c r="P38" i="5"/>
  <c r="Q38" i="5" s="1"/>
  <c r="O38" i="5"/>
  <c r="O37" i="5"/>
  <c r="P37" i="5" s="1"/>
  <c r="Q37" i="5" s="1"/>
  <c r="P36" i="5"/>
  <c r="Q36" i="5" s="1"/>
  <c r="O36" i="5"/>
  <c r="O35" i="5"/>
  <c r="P35" i="5" s="1"/>
  <c r="Q35" i="5" s="1"/>
  <c r="P34" i="5"/>
  <c r="Q34" i="5" s="1"/>
  <c r="O34" i="5"/>
  <c r="O33" i="5"/>
  <c r="P33" i="5" s="1"/>
  <c r="Q33" i="5" s="1"/>
  <c r="P32" i="5"/>
  <c r="Q32" i="5" s="1"/>
  <c r="O32" i="5"/>
  <c r="O31" i="5"/>
  <c r="P31" i="5" s="1"/>
  <c r="Q31" i="5" s="1"/>
  <c r="P30" i="5"/>
  <c r="Q30" i="5" s="1"/>
  <c r="O30" i="5"/>
  <c r="O29" i="5"/>
  <c r="P29" i="5" s="1"/>
  <c r="Q29" i="5" s="1"/>
  <c r="P28" i="5"/>
  <c r="Q28" i="5" s="1"/>
  <c r="O28" i="5"/>
  <c r="O27" i="5"/>
  <c r="P27" i="5" s="1"/>
  <c r="Q27" i="5" s="1"/>
  <c r="P26" i="5"/>
  <c r="Q26" i="5" s="1"/>
  <c r="O26" i="5"/>
  <c r="O25" i="5"/>
  <c r="P25" i="5" s="1"/>
  <c r="Q25" i="5" s="1"/>
  <c r="P24" i="5"/>
  <c r="Q24" i="5" s="1"/>
  <c r="O24" i="5"/>
  <c r="O23" i="5"/>
  <c r="P23" i="5" s="1"/>
  <c r="Q23" i="5" s="1"/>
  <c r="P22" i="5"/>
  <c r="Q22" i="5" s="1"/>
  <c r="O22" i="5"/>
  <c r="O21" i="5"/>
  <c r="P21" i="5" s="1"/>
  <c r="Q21" i="5" s="1"/>
  <c r="P20" i="5"/>
  <c r="Q20" i="5" s="1"/>
  <c r="O20" i="5"/>
  <c r="O19" i="5"/>
  <c r="P19" i="5" s="1"/>
  <c r="Q19" i="5" s="1"/>
  <c r="P18" i="5"/>
  <c r="Q18" i="5" s="1"/>
  <c r="O18" i="5"/>
  <c r="O17" i="5"/>
  <c r="P17" i="5" s="1"/>
  <c r="Q17" i="5" s="1"/>
  <c r="P16" i="5"/>
  <c r="Q16" i="5" s="1"/>
  <c r="O16" i="5"/>
  <c r="O15" i="5"/>
  <c r="P15" i="5" s="1"/>
  <c r="Q15" i="5" s="1"/>
  <c r="P14" i="5"/>
  <c r="Q14" i="5" s="1"/>
  <c r="O14" i="5"/>
  <c r="O13" i="5"/>
  <c r="P13" i="5" s="1"/>
  <c r="Q13" i="5" s="1"/>
  <c r="P12" i="5"/>
  <c r="Q12" i="5" s="1"/>
  <c r="O12" i="5"/>
  <c r="O11" i="5"/>
  <c r="P11" i="5" s="1"/>
  <c r="Q11" i="5" s="1"/>
  <c r="P10" i="5"/>
  <c r="Q10" i="5" s="1"/>
  <c r="O10" i="5"/>
  <c r="O9" i="5"/>
  <c r="P9" i="5" s="1"/>
  <c r="Q9" i="5" s="1"/>
  <c r="P8" i="5"/>
  <c r="Q8" i="5" s="1"/>
  <c r="O8" i="5"/>
  <c r="O7" i="5"/>
  <c r="P7" i="5" s="1"/>
  <c r="Q7" i="5" s="1"/>
  <c r="P6" i="5"/>
  <c r="Q6" i="5" s="1"/>
  <c r="O6" i="5"/>
  <c r="O5" i="5"/>
  <c r="P5" i="5" s="1"/>
  <c r="Q5" i="5" s="1"/>
  <c r="P4" i="5"/>
  <c r="Q4" i="5" s="1"/>
  <c r="O4" i="5"/>
  <c r="O3" i="5"/>
  <c r="P3" i="5" s="1"/>
  <c r="Q3" i="5" s="1"/>
  <c r="P2" i="5"/>
  <c r="Q2" i="5" s="1"/>
  <c r="O2" i="5"/>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L85" i="5"/>
  <c r="M85" i="5" s="1"/>
  <c r="K85" i="5"/>
  <c r="K84" i="5"/>
  <c r="L84" i="5" s="1"/>
  <c r="M84" i="5" s="1"/>
  <c r="L83" i="5"/>
  <c r="M83" i="5" s="1"/>
  <c r="K83" i="5"/>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L64" i="5"/>
  <c r="K64" i="5"/>
  <c r="K63" i="5"/>
  <c r="L63" i="5" s="1"/>
  <c r="K62" i="5"/>
  <c r="L62" i="5" s="1"/>
  <c r="K61" i="5"/>
  <c r="L61" i="5" s="1"/>
  <c r="M61" i="5" s="1"/>
  <c r="L60" i="5"/>
  <c r="M63" i="5" s="1"/>
  <c r="K60" i="5"/>
  <c r="K59" i="5"/>
  <c r="L59" i="5" s="1"/>
  <c r="K58" i="5"/>
  <c r="K57" i="5"/>
  <c r="L56" i="5"/>
  <c r="M56" i="5" s="1"/>
  <c r="K56" i="5"/>
  <c r="K55" i="5"/>
  <c r="L58" i="5" s="1"/>
  <c r="M58" i="5" s="1"/>
  <c r="L54" i="5"/>
  <c r="M54" i="5" s="1"/>
  <c r="K54" i="5"/>
  <c r="L57" i="5" s="1"/>
  <c r="M57" i="5" s="1"/>
  <c r="K53" i="5"/>
  <c r="L53" i="5" s="1"/>
  <c r="M53" i="5" s="1"/>
  <c r="L52" i="5"/>
  <c r="M52" i="5" s="1"/>
  <c r="K52" i="5"/>
  <c r="K51" i="5"/>
  <c r="L51" i="5" s="1"/>
  <c r="M51" i="5" s="1"/>
  <c r="L50" i="5"/>
  <c r="M50" i="5" s="1"/>
  <c r="K50" i="5"/>
  <c r="K49" i="5"/>
  <c r="L49" i="5" s="1"/>
  <c r="M49" i="5" s="1"/>
  <c r="L48" i="5"/>
  <c r="M48" i="5" s="1"/>
  <c r="K48" i="5"/>
  <c r="K47" i="5"/>
  <c r="L47" i="5" s="1"/>
  <c r="M47" i="5" s="1"/>
  <c r="L46" i="5"/>
  <c r="M46" i="5" s="1"/>
  <c r="K46" i="5"/>
  <c r="K45" i="5"/>
  <c r="L45" i="5" s="1"/>
  <c r="M45" i="5" s="1"/>
  <c r="L44" i="5"/>
  <c r="M44" i="5" s="1"/>
  <c r="K44" i="5"/>
  <c r="K43" i="5"/>
  <c r="L43" i="5" s="1"/>
  <c r="M43" i="5" s="1"/>
  <c r="L42" i="5"/>
  <c r="M42" i="5" s="1"/>
  <c r="K42" i="5"/>
  <c r="K41" i="5"/>
  <c r="L41" i="5" s="1"/>
  <c r="M41" i="5" s="1"/>
  <c r="L40" i="5"/>
  <c r="M40" i="5" s="1"/>
  <c r="K40" i="5"/>
  <c r="K39" i="5"/>
  <c r="L39" i="5" s="1"/>
  <c r="M39" i="5" s="1"/>
  <c r="L38" i="5"/>
  <c r="M38" i="5" s="1"/>
  <c r="K38" i="5"/>
  <c r="K37" i="5"/>
  <c r="L37" i="5" s="1"/>
  <c r="M37" i="5" s="1"/>
  <c r="L36" i="5"/>
  <c r="M36" i="5" s="1"/>
  <c r="K36" i="5"/>
  <c r="K35" i="5"/>
  <c r="L35" i="5" s="1"/>
  <c r="M35" i="5" s="1"/>
  <c r="L34" i="5"/>
  <c r="M34" i="5" s="1"/>
  <c r="K34" i="5"/>
  <c r="K33" i="5"/>
  <c r="L33" i="5" s="1"/>
  <c r="M33" i="5" s="1"/>
  <c r="L32" i="5"/>
  <c r="M32" i="5" s="1"/>
  <c r="K32" i="5"/>
  <c r="K31" i="5"/>
  <c r="L31" i="5" s="1"/>
  <c r="M31" i="5" s="1"/>
  <c r="L30" i="5"/>
  <c r="M30" i="5" s="1"/>
  <c r="K30" i="5"/>
  <c r="K29" i="5"/>
  <c r="L29" i="5" s="1"/>
  <c r="M29" i="5" s="1"/>
  <c r="L28" i="5"/>
  <c r="M28" i="5" s="1"/>
  <c r="K28" i="5"/>
  <c r="K27" i="5"/>
  <c r="L27" i="5" s="1"/>
  <c r="M27" i="5" s="1"/>
  <c r="L26" i="5"/>
  <c r="M26" i="5" s="1"/>
  <c r="K26" i="5"/>
  <c r="K25" i="5"/>
  <c r="L25" i="5" s="1"/>
  <c r="M25" i="5" s="1"/>
  <c r="L24" i="5"/>
  <c r="M24" i="5" s="1"/>
  <c r="K24" i="5"/>
  <c r="K23" i="5"/>
  <c r="L23" i="5" s="1"/>
  <c r="M23" i="5" s="1"/>
  <c r="L22" i="5"/>
  <c r="M22" i="5" s="1"/>
  <c r="K22" i="5"/>
  <c r="K21" i="5"/>
  <c r="L21" i="5" s="1"/>
  <c r="M21" i="5" s="1"/>
  <c r="L20" i="5"/>
  <c r="M20" i="5" s="1"/>
  <c r="K20" i="5"/>
  <c r="K19" i="5"/>
  <c r="L19" i="5" s="1"/>
  <c r="M19" i="5" s="1"/>
  <c r="L18" i="5"/>
  <c r="M18" i="5" s="1"/>
  <c r="K18" i="5"/>
  <c r="K17" i="5"/>
  <c r="L17" i="5" s="1"/>
  <c r="M17" i="5" s="1"/>
  <c r="L16" i="5"/>
  <c r="M16" i="5" s="1"/>
  <c r="K16" i="5"/>
  <c r="K15" i="5"/>
  <c r="L15" i="5" s="1"/>
  <c r="M15" i="5" s="1"/>
  <c r="L14" i="5"/>
  <c r="M14" i="5" s="1"/>
  <c r="K14" i="5"/>
  <c r="K13" i="5"/>
  <c r="L13" i="5" s="1"/>
  <c r="M13" i="5" s="1"/>
  <c r="L12" i="5"/>
  <c r="M12" i="5" s="1"/>
  <c r="K12" i="5"/>
  <c r="K11" i="5"/>
  <c r="L11" i="5" s="1"/>
  <c r="M11" i="5" s="1"/>
  <c r="L10" i="5"/>
  <c r="M10" i="5" s="1"/>
  <c r="K10" i="5"/>
  <c r="K9" i="5"/>
  <c r="L9" i="5" s="1"/>
  <c r="M9" i="5" s="1"/>
  <c r="L8" i="5"/>
  <c r="M8" i="5" s="1"/>
  <c r="K8" i="5"/>
  <c r="K7" i="5"/>
  <c r="L7" i="5" s="1"/>
  <c r="M7" i="5" s="1"/>
  <c r="L6" i="5"/>
  <c r="M6" i="5" s="1"/>
  <c r="K6" i="5"/>
  <c r="K5" i="5"/>
  <c r="L5" i="5" s="1"/>
  <c r="M5" i="5" s="1"/>
  <c r="L4" i="5"/>
  <c r="M4" i="5" s="1"/>
  <c r="K4" i="5"/>
  <c r="K3" i="5"/>
  <c r="L3" i="5" s="1"/>
  <c r="M3" i="5" s="1"/>
  <c r="L2" i="5"/>
  <c r="M2" i="5" s="1"/>
  <c r="K2" i="5"/>
  <c r="G39" i="5"/>
  <c r="H39" i="5" s="1"/>
  <c r="I39" i="5" s="1"/>
  <c r="G38" i="5"/>
  <c r="H38" i="5" s="1"/>
  <c r="I38" i="5" s="1"/>
  <c r="G36" i="5"/>
  <c r="H36" i="5" s="1"/>
  <c r="I36" i="5" s="1"/>
  <c r="G35" i="5"/>
  <c r="H35" i="5" s="1"/>
  <c r="I35" i="5" s="1"/>
  <c r="D47" i="5"/>
  <c r="D43" i="5"/>
  <c r="H43" i="5" s="1"/>
  <c r="D39" i="5"/>
  <c r="D36" i="5"/>
  <c r="G61" i="5"/>
  <c r="G43" i="5"/>
  <c r="AC58" i="14" l="1"/>
  <c r="AC61" i="14"/>
  <c r="AC64" i="14"/>
  <c r="AB54" i="14"/>
  <c r="AC55" i="14"/>
  <c r="AB53" i="14"/>
  <c r="Y58" i="14"/>
  <c r="X54" i="14"/>
  <c r="Y55" i="14"/>
  <c r="U64" i="14"/>
  <c r="U58" i="14"/>
  <c r="T54" i="14"/>
  <c r="U55" i="14"/>
  <c r="T53" i="14"/>
  <c r="Q58" i="14"/>
  <c r="Q64" i="14"/>
  <c r="P54" i="14"/>
  <c r="Q55" i="14"/>
  <c r="P53" i="14"/>
  <c r="M64" i="14"/>
  <c r="L54" i="14"/>
  <c r="M55" i="14"/>
  <c r="L53" i="14"/>
  <c r="AC58" i="13"/>
  <c r="AB54" i="13"/>
  <c r="AC55" i="13"/>
  <c r="Y57" i="13"/>
  <c r="X53" i="13"/>
  <c r="Y54" i="13"/>
  <c r="T53" i="13"/>
  <c r="U54" i="13"/>
  <c r="P54" i="13"/>
  <c r="Q55" i="13"/>
  <c r="M64" i="13"/>
  <c r="M57" i="13"/>
  <c r="L53" i="13"/>
  <c r="M54" i="13"/>
  <c r="AC62" i="5"/>
  <c r="AC59" i="5"/>
  <c r="AC64" i="5"/>
  <c r="AB55" i="5"/>
  <c r="AC55" i="5" s="1"/>
  <c r="AC60" i="5"/>
  <c r="Y62" i="5"/>
  <c r="Y59" i="5"/>
  <c r="Y64" i="5"/>
  <c r="X55" i="5"/>
  <c r="Y55" i="5" s="1"/>
  <c r="Y60" i="5"/>
  <c r="U62" i="5"/>
  <c r="U59" i="5"/>
  <c r="T55" i="5"/>
  <c r="U55" i="5" s="1"/>
  <c r="U60" i="5"/>
  <c r="Q62" i="5"/>
  <c r="Q59" i="5"/>
  <c r="Q64" i="5"/>
  <c r="P55" i="5"/>
  <c r="Q55" i="5" s="1"/>
  <c r="Q60" i="5"/>
  <c r="M64" i="5"/>
  <c r="M62" i="5"/>
  <c r="M59" i="5"/>
  <c r="L55" i="5"/>
  <c r="M55" i="5" s="1"/>
  <c r="M60" i="5"/>
  <c r="AC57" i="14" l="1"/>
  <c r="AC54" i="14"/>
  <c r="AC53" i="14"/>
  <c r="AC56" i="14"/>
  <c r="Y57" i="14"/>
  <c r="Y54" i="14"/>
  <c r="U57" i="14"/>
  <c r="U54" i="14"/>
  <c r="U53" i="14"/>
  <c r="U56" i="14"/>
  <c r="Q57" i="14"/>
  <c r="Q54" i="14"/>
  <c r="Q53" i="14"/>
  <c r="Q56" i="14"/>
  <c r="M53" i="14"/>
  <c r="M56" i="14"/>
  <c r="M57" i="14"/>
  <c r="M54" i="14"/>
  <c r="AC57" i="13"/>
  <c r="AC54" i="13"/>
  <c r="Y53" i="13"/>
  <c r="Y56" i="13"/>
  <c r="U53" i="13"/>
  <c r="U56" i="13"/>
  <c r="Q57" i="13"/>
  <c r="Q54" i="13"/>
  <c r="M53" i="13"/>
  <c r="M56" i="13"/>
  <c r="G49" i="14"/>
  <c r="H49" i="14" s="1"/>
  <c r="I49" i="14" s="1"/>
  <c r="G81" i="13"/>
  <c r="G49" i="13"/>
  <c r="H49" i="13" s="1"/>
  <c r="G49" i="5"/>
  <c r="H49" i="5" s="1"/>
  <c r="I49" i="5" s="1"/>
  <c r="G81" i="5"/>
  <c r="G81" i="14" l="1"/>
  <c r="G61" i="13" l="1"/>
  <c r="G61" i="14"/>
  <c r="H61" i="14" s="1"/>
  <c r="G52" i="14"/>
  <c r="G51" i="14"/>
  <c r="H51" i="14" s="1"/>
  <c r="I51" i="14" s="1"/>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G63" i="14"/>
  <c r="H63" i="14" s="1"/>
  <c r="I63" i="14" s="1"/>
  <c r="G62" i="14"/>
  <c r="H62" i="14" s="1"/>
  <c r="I62" i="14" s="1"/>
  <c r="G60" i="14"/>
  <c r="H60" i="14" s="1"/>
  <c r="I60" i="14" s="1"/>
  <c r="G59" i="14"/>
  <c r="H59" i="14" s="1"/>
  <c r="I59" i="14" s="1"/>
  <c r="G58" i="14"/>
  <c r="G57" i="14"/>
  <c r="G56" i="14"/>
  <c r="G55" i="14"/>
  <c r="H55" i="14" s="1"/>
  <c r="I55" i="14" s="1"/>
  <c r="G54" i="14"/>
  <c r="H57" i="14" s="1"/>
  <c r="G53" i="14"/>
  <c r="H53" i="14" s="1"/>
  <c r="I53" i="14" s="1"/>
  <c r="H52" i="14"/>
  <c r="I52" i="14" s="1"/>
  <c r="H50" i="14"/>
  <c r="I50"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H81" i="13"/>
  <c r="I81" i="13" s="1"/>
  <c r="G80" i="13"/>
  <c r="H80" i="13" s="1"/>
  <c r="I80" i="13" s="1"/>
  <c r="I49" i="13"/>
  <c r="G48" i="13"/>
  <c r="H48" i="13" s="1"/>
  <c r="I48" i="13" s="1"/>
  <c r="G47" i="13"/>
  <c r="G46" i="13"/>
  <c r="H46" i="13" s="1"/>
  <c r="I46" i="13" s="1"/>
  <c r="G45" i="13"/>
  <c r="H45" i="13" s="1"/>
  <c r="I45" i="13" s="1"/>
  <c r="G43" i="13"/>
  <c r="G42" i="13"/>
  <c r="H42" i="13" s="1"/>
  <c r="I42" i="13" s="1"/>
  <c r="G41" i="13"/>
  <c r="H41" i="13" s="1"/>
  <c r="I41" i="13" s="1"/>
  <c r="G39" i="13"/>
  <c r="H39" i="13" s="1"/>
  <c r="I39" i="13" s="1"/>
  <c r="G38" i="13"/>
  <c r="H38" i="13" s="1"/>
  <c r="I38" i="13" s="1"/>
  <c r="G36" i="13"/>
  <c r="G35" i="13"/>
  <c r="H35" i="13" s="1"/>
  <c r="I35" i="13" s="1"/>
  <c r="G17" i="13"/>
  <c r="G16" i="13"/>
  <c r="H16" i="13" s="1"/>
  <c r="I16" i="13" s="1"/>
  <c r="G15" i="13"/>
  <c r="G14" i="13"/>
  <c r="H14" i="13" s="1"/>
  <c r="I14" i="13" s="1"/>
  <c r="G13" i="13"/>
  <c r="H13" i="13" s="1"/>
  <c r="I13" i="13" s="1"/>
  <c r="G12" i="13"/>
  <c r="H12" i="13" s="1"/>
  <c r="I12" i="13" s="1"/>
  <c r="G11" i="13"/>
  <c r="H11" i="13" s="1"/>
  <c r="I11" i="13" s="1"/>
  <c r="G9" i="13"/>
  <c r="H9" i="13" s="1"/>
  <c r="I9" i="13" s="1"/>
  <c r="G8" i="13"/>
  <c r="H8" i="13" s="1"/>
  <c r="I8" i="13" s="1"/>
  <c r="G7" i="13"/>
  <c r="H7" i="13" s="1"/>
  <c r="I7" i="13" s="1"/>
  <c r="G6" i="13"/>
  <c r="G4" i="13"/>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H56" i="13" s="1"/>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H22" i="13"/>
  <c r="I22" i="13" s="1"/>
  <c r="G22" i="13"/>
  <c r="G21" i="13"/>
  <c r="H21" i="13" s="1"/>
  <c r="I21" i="13" s="1"/>
  <c r="G20" i="13"/>
  <c r="H20" i="13" s="1"/>
  <c r="I20" i="13" s="1"/>
  <c r="G19" i="13"/>
  <c r="H19" i="13" s="1"/>
  <c r="I19" i="13" s="1"/>
  <c r="G18" i="13"/>
  <c r="H18" i="13" s="1"/>
  <c r="I18" i="13" s="1"/>
  <c r="H17" i="13"/>
  <c r="I17" i="13" s="1"/>
  <c r="H15" i="13"/>
  <c r="I15" i="13" s="1"/>
  <c r="G10" i="13"/>
  <c r="H10" i="13" s="1"/>
  <c r="I10" i="13" s="1"/>
  <c r="H6" i="13"/>
  <c r="I6" i="13" s="1"/>
  <c r="G5" i="13"/>
  <c r="H5" i="13" s="1"/>
  <c r="I5" i="13" s="1"/>
  <c r="H4" i="13"/>
  <c r="I4" i="13" s="1"/>
  <c r="G52" i="5"/>
  <c r="G51" i="5"/>
  <c r="H51" i="5" s="1"/>
  <c r="I51" i="5" s="1"/>
  <c r="H81" i="5"/>
  <c r="I81" i="5" s="1"/>
  <c r="G80" i="5"/>
  <c r="H80" i="5" s="1"/>
  <c r="I80" i="5" s="1"/>
  <c r="G50" i="5"/>
  <c r="H50" i="5" s="1"/>
  <c r="I50" i="5" s="1"/>
  <c r="H52" i="5"/>
  <c r="I52" i="5" s="1"/>
  <c r="G48" i="5"/>
  <c r="H48" i="5" s="1"/>
  <c r="I48" i="5" s="1"/>
  <c r="G47" i="5"/>
  <c r="H47" i="5" s="1"/>
  <c r="G46" i="5"/>
  <c r="H46" i="5" s="1"/>
  <c r="I46" i="5" s="1"/>
  <c r="G45" i="5"/>
  <c r="H45" i="5" s="1"/>
  <c r="I45" i="5" s="1"/>
  <c r="G42" i="5"/>
  <c r="H42" i="5" s="1"/>
  <c r="I42" i="5" s="1"/>
  <c r="G41" i="5"/>
  <c r="H41" i="5" s="1"/>
  <c r="I41"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G2" i="5"/>
  <c r="H2" i="5" s="1"/>
  <c r="H36" i="13" l="1"/>
  <c r="I36" i="13" s="1"/>
  <c r="H43" i="13"/>
  <c r="I43" i="13" s="1"/>
  <c r="H47" i="13"/>
  <c r="I47" i="13" s="1"/>
  <c r="I37" i="14"/>
  <c r="H43" i="14"/>
  <c r="I43" i="14" s="1"/>
  <c r="H56" i="14"/>
  <c r="I56" i="14" s="1"/>
  <c r="H36" i="14"/>
  <c r="I36" i="14" s="1"/>
  <c r="H47" i="14"/>
  <c r="I47" i="14" s="1"/>
  <c r="I54" i="13"/>
  <c r="I57" i="13"/>
  <c r="H53" i="13"/>
  <c r="H58" i="13"/>
  <c r="I58" i="13" s="1"/>
  <c r="H57" i="13"/>
  <c r="I34" i="14"/>
  <c r="I61" i="14"/>
  <c r="I64" i="14"/>
  <c r="H54" i="14"/>
  <c r="I54" i="14" s="1"/>
  <c r="H58" i="14"/>
  <c r="I58" i="14" s="1"/>
  <c r="I37" i="13"/>
  <c r="I64" i="13"/>
  <c r="I53" i="13" l="1"/>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G64" i="5"/>
  <c r="H64" i="5" s="1"/>
  <c r="G63" i="5"/>
  <c r="H63" i="5" s="1"/>
  <c r="G62" i="5"/>
  <c r="H62" i="5" s="1"/>
  <c r="H61" i="5"/>
  <c r="G60" i="5"/>
  <c r="H60" i="5" s="1"/>
  <c r="G59" i="5"/>
  <c r="H59" i="5" s="1"/>
  <c r="G58" i="5"/>
  <c r="G57" i="5"/>
  <c r="G56" i="5"/>
  <c r="G55" i="5"/>
  <c r="H58" i="5" s="1"/>
  <c r="I58" i="5" s="1"/>
  <c r="G54" i="5"/>
  <c r="H57" i="5" s="1"/>
  <c r="I57" i="5" s="1"/>
  <c r="G53" i="5"/>
  <c r="G37" i="5"/>
  <c r="H37" i="5" s="1"/>
  <c r="G40" i="5"/>
  <c r="H40" i="5" s="1"/>
  <c r="I40" i="5" s="1"/>
  <c r="I43" i="5"/>
  <c r="G44" i="5"/>
  <c r="H44" i="5" s="1"/>
  <c r="I44" i="5" s="1"/>
  <c r="I47" i="5"/>
  <c r="G34" i="5"/>
  <c r="H53" i="5" l="1"/>
  <c r="I53" i="5" s="1"/>
  <c r="H56" i="5"/>
  <c r="I56" i="5" s="1"/>
  <c r="I64" i="5"/>
  <c r="I62" i="5"/>
  <c r="I59" i="5"/>
  <c r="I63" i="5"/>
  <c r="I60" i="5"/>
  <c r="H54" i="5"/>
  <c r="I54" i="5" s="1"/>
  <c r="H55" i="5"/>
  <c r="I55" i="5" s="1"/>
  <c r="H34" i="5"/>
  <c r="I61" i="5"/>
  <c r="I37" i="5"/>
  <c r="I34" i="5"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<sst xmlns="http://schemas.openxmlformats.org/spreadsheetml/2006/main" count="1062" uniqueCount="450">
  <si>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</si>
  <si>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</si>
  <si>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</si>
  <si>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</si>
  <si>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</si>
  <si>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</si>
  <si>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</si>
  <si>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</si>
  <si>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</si>
  <si>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</si>
  <si>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</si>
  <si>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</si>
  <si>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</si>
  <si>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</si>
  <si>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</si>
  <si>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</si>
  <si>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</si>
  <si>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</si>
  <si>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</si>
  <si>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</si>
  <si>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</si>
  <si>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</si>
  <si>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</si>
  <si>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</si>
  <si>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</si>
  <si>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</si>
  <si>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</si>
  <si>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</si>
  <si>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</si>
  <si>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</si>
  <si>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</si>
  <si>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</si>
  <si>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</si>
  <si>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</si>
  <si>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</si>
  <si>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</si>
  <si>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</si>
  <si>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</si>
  <si>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</si>
  <si>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</si>
  <si>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</si>
  <si>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</si>
  <si>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</si>
  <si>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</si>
  <si>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</si>
  <si>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</si>
  <si>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</si>
  <si>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</si>
  <si>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</si>
  <si>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</si>
  <si>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</si>
  <si>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</si>
  <si>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</si>
  <si>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</si>
  <si>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</si>
  <si>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</si>
  <si>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</si>
  <si>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</si>
  <si>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</si>
  <si>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</si>
  <si>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</si>
  <si>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</si>
  <si>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</si>
  <si>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</si>
  <si>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</si>
  <si>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</si>
  <si>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</si>
  <si>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</si>
  <si>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</si>
  <si>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</si>
  <si>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</si>
  <si>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</si>
  <si>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</si>
  <si>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</si>
  <si>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</si>
  <si>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</si>
  <si>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</si>
  <si>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</si>
  <si>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</si>
  <si>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</si>
  <si>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</si>
  <si>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</si>
  <si>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</si>
  <si>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</si>
  <si>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</si>
  <si>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</si>
  <si>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</si>
  <si>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</si>
  <si>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</si>
  <si>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</si>
  <si>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</si>
  <si>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</si>
  <si>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</si>
  <si>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</si>
  <si>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</si>
  <si>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</si>
  <si>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</si>
  <si>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</si>
  <si>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</si>
  <si>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</si>
  <si>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</si>
  <si>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</si>
  <si>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</si>
  <si>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</si>
  <si>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</si>
  <si>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</si>
  <si>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</si>
  <si>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</si>
  <si>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</si>
  <si>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</si>
  <si>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</si>
  <si>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</si>
  <si>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</si>
  <si>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</si>
  <si>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</si>
  <si>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</si>
  <si>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</si>
  <si>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</si>
  <si>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</si>
  <si>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</si>
  <si>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</si>
  <si>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</si>
  <si>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</si>
  <si>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</si>
  <si>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</si>
  <si>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</si>
  <si>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</si>
  <si>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</si>
  <si>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</si>
  <si>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</si>
  <si>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</si>
  <si>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</si>
  <si>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</si>
  <si>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</si>
  <si>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</si>
  <si>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</si>
  <si>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</si>
  <si>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</si>
  <si>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</si>
  <si>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</si>
  <si>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</si>
  <si>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</si>
  <si>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</si>
  <si>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</si>
  <si>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</si>
  <si>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</si>
  <si>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</si>
  <si>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</si>
  <si>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</si>
  <si>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</si>
  <si>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</si>
  <si>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</si>
  <si>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</si>
  <si>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</si>
  <si>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</si>
  <si>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</si>
  <si>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</si>
  <si>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</si>
  <si>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</si>
  <si>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</si>
  <si>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</si>
  <si>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</si>
  <si>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</si>
  <si>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</si>
  <si>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</si>
  <si>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</si>
  <si>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</si>
  <si>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</si>
  <si>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</si>
  <si>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</si>
  <si>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</si>
  <si>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</si>
  <si>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</si>
  <si>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</si>
  <si>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</si>
  <si>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</si>
  <si>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</si>
  <si>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</si>
  <si>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</si>
  <si>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</si>
  <si>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</si>
  <si>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</si>
  <si>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</si>
  <si>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</si>
  <si>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</si>
  <si>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</si>
  <si>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</si>
  <si>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</si>
  <si>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</si>
  <si>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</si>
  <si>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</si>
  <si>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</si>
  <si>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</si>
  <si>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</si>
  <si>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</si>
  <si>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</si>
  <si>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</si>
  <si>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</si>
  <si>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</si>
  <si>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</si>
  <si>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</si>
  <si>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</si>
  <si>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</si>
  <si>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</si>
  <si>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</si>
  <si>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</si>
  <si>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</si>
  <si>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</si>
  <si>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</si>
  <si>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</si>
  <si>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</si>
  <si>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</si>
  <si>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</si>
  <si>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</si>
  <si>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</si>
  <si>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</si>
  <si>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</si>
  <si>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</si>
  <si>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</si>
  <si>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</si>
  <si>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</si>
  <si>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</si>
  <si>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</si>
  <si>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</si>
  <si>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</si>
  <si>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</si>
  <si>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</si>
  <si>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</si>
  <si>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</si>
  <si>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</si>
  <si>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</si>
  <si>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</si>
  <si>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</si>
  <si>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</si>
  <si>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</si>
  <si>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</si>
  <si>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</si>
  <si>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</si>
  <si>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</si>
  <si>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</si>
  <si>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</si>
  <si>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</si>
  <si>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</si>
  <si>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</si>
  <si>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</si>
  <si>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</si>
  <si>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</si>
  <si>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</si>
  <si>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</si>
  <si>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</si>
  <si>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</si>
  <si>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</si>
  <si>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</si>
  <si>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</si>
  <si>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</si>
  <si>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</si>
  <si>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</si>
  <si>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</si>
  <si>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</si>
  <si>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</si>
  <si>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</si>
  <si>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Low Time Step 1 (211) Rules</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</si>
  <si>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</si>
  <si>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</si>
  <si>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</si>
  <si>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</si>
  <si>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</si>
  <si>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</si>
  <si>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</si>
  <si>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</si>
  <si>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</si>
  <si>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</si>
  <si>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</si>
  <si>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</si>
  <si>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</si>
  <si>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</si>
  <si>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</si>
  <si>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</si>
  <si>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</si>
  <si>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</si>
  <si>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</si>
  <si>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</si>
  <si>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</si>
  <si>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</si>
  <si>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</si>
  <si>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</si>
  <si>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</si>
  <si>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</si>
  <si>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</si>
  <si>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</si>
  <si>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</si>
  <si>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</si>
  <si>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</si>
  <si>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</si>
  <si>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</si>
  <si>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</si>
  <si>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</si>
  <si>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</si>
  <si>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</si>
  <si>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</si>
  <si>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</si>
  <si>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</si>
  <si>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</si>
  <si>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</si>
  <si>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</si>
  <si>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</si>
  <si>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</si>
  <si>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</si>
  <si>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</si>
  <si>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</si>
  <si>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</si>
  <si>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</si>
  <si>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</si>
  <si>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</si>
  <si>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</si>
  <si>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</si>
  <si>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</si>
  <si>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</si>
  <si>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</si>
  <si>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</si>
  <si>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</si>
  <si>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</si>
  <si>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</si>
  <si>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</si>
  <si>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</si>
  <si>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</si>
  <si>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</si>
  <si>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</si>
  <si>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</si>
  <si>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</si>
  <si>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</si>
  <si>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</si>
  <si>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</si>
  <si>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</si>
  <si>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</si>
  <si>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</si>
  <si>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</si>
  <si>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</si>
  <si>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</si>
  <si>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</si>
  <si>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</si>
  <si>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</si>
  <si>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</si>
  <si>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</si>
  <si>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</si>
  <si>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</si>
  <si>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</si>
  <si>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</si>
  <si>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</si>
  <si>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</si>
  <si>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</si>
  <si>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</si>
  <si>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</si>
  <si>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</si>
  <si>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</si>
  <si>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</si>
  <si>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</si>
  <si>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</si>
  <si>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</si>
  <si>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</si>
  <si>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</si>
  <si>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</si>
  <si>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</si>
  <si>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</si>
  <si>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</si>
  <si>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</si>
  <si>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</si>
  <si>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</si>
  <si>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</si>
  <si>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</si>
  <si>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</si>
  <si>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</si>
  <si>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</si>
  <si>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</si>
  <si>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</si>
  <si>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</si>
  <si>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</si>
  <si>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</si>
  <si>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</si>
  <si>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</si>
  <si>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</si>
  <si>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</si>
  <si>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</si>
  <si>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</si>
  <si>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</si>
  <si>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</si>
  <si>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</si>
  <si>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</si>
  <si>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</si>
  <si>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</si>
  <si>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</si>
  <si>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</si>
  <si>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</si>
  <si>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</si>
  <si>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</si>
  <si>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</si>
  <si>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</si>
  <si>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</si>
  <si>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</si>
  <si>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</si>
  <si>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</si>
  <si>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</si>
  <si>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</si>
  <si>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</si>
  <si>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</si>
  <si>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</si>
  <si>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</si>
  <si>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</si>
  <si>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</si>
  <si>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</si>
  <si>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</si>
  <si>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</si>
  <si>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</si>
  <si>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</si>
  <si>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</si>
  <si>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</si>
  <si>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</si>
  <si>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</si>
  <si>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</si>
  <si>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</si>
  <si>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</si>
  <si>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</si>
  <si>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</si>
  <si>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</si>
  <si>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</si>
  <si>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</si>
  <si>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</si>
  <si>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</si>
  <si>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</si>
  <si>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</si>
  <si>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</si>
  <si>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</si>
  <si>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</si>
  <si>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</si>
  <si>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</si>
  <si>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</si>
  <si>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</si>
  <si>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</si>
  <si>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</si>
  <si>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</si>
  <si>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</si>
  <si>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</si>
  <si>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</si>
  <si>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</si>
  <si>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</si>
  <si>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</si>
  <si>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ADD Sound Density</t>
  </si>
  <si>
    <t>| if = 0, but add SStump, = Sstump_Diameter</t>
  </si>
  <si>
    <t>| if = 0, but add SStump, = SStump_Height</t>
  </si>
  <si>
    <t>| if = 0, but add SStump, = SStump_Density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</si>
</sst>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34">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J39" sqref="J39"/>
    </sheetView>
  </sheetViews>
  <sheetFormatPr defaultRowHeight="15" x14ac:dyDescent="0.25"/>
  <cols>
    <col min="1" max="1" width="62.42578125" style="27" customWidth="1"/>
    <col min="2" max="2" width="28" customWidth="1"/>
    <col min="3" max="3" width="26.5703125" style="21" hidden="1" customWidth="1"/>
    <col min="4" max="4" width="26.5703125" style="25" hidden="1" customWidth="1"/>
    <col min="5" max="5" width="26.5703125" style="26" hidden="1" customWidth="1"/>
    <col min="6" max="6" width="26.5703125" style="21" hidden="1" customWidth="1"/>
    <col min="7" max="7" width="26.5703125" style="25" hidden="1" customWidth="1"/>
    <col min="8" max="8" width="26.5703125" style="26" hidden="1"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285</v>
      </c>
      <c r="C1" s="21">
        <v>211</v>
      </c>
      <c r="D1" s="22">
        <v>212</v>
      </c>
      <c r="E1" s="23">
        <v>213</v>
      </c>
      <c r="F1" s="21">
        <v>221</v>
      </c>
      <c r="G1" s="22">
        <v>222</v>
      </c>
      <c r="H1" s="26">
        <v>223</v>
      </c>
      <c r="I1" s="21">
        <v>231</v>
      </c>
      <c r="J1" s="22">
        <v>232</v>
      </c>
      <c r="K1" s="23">
        <v>233</v>
      </c>
    </row>
    <row r="2" spans="1:11" x14ac:dyDescent="0.25">
      <c r="A2" s="24" t="s">
        <v>93</v>
      </c>
      <c r="B2" t="s">
        <v>286</v>
      </c>
      <c r="C2" s="21" t="s">
        <v>269</v>
      </c>
      <c r="D2" s="22"/>
      <c r="F2" s="21" t="s">
        <v>272</v>
      </c>
      <c r="I2" s="21" t="s">
        <v>273</v>
      </c>
    </row>
    <row r="3" spans="1:11" x14ac:dyDescent="0.25">
      <c r="A3" s="24" t="s">
        <v>88</v>
      </c>
      <c r="B3" t="s">
        <v>287</v>
      </c>
      <c r="C3" s="21" t="s">
        <v>0</v>
      </c>
      <c r="F3" s="21" t="s">
        <v>10</v>
      </c>
      <c r="I3" s="21" t="s">
        <v>10</v>
      </c>
    </row>
    <row r="4" spans="1:11" x14ac:dyDescent="0.25">
      <c r="A4" s="24" t="s">
        <v>90</v>
      </c>
      <c r="B4" t="s">
        <v>288</v>
      </c>
      <c r="C4" s="21" t="s">
        <v>10</v>
      </c>
      <c r="F4" s="21" t="s">
        <v>12</v>
      </c>
      <c r="I4" s="21" t="s">
        <v>12</v>
      </c>
    </row>
    <row r="5" spans="1:11" x14ac:dyDescent="0.25">
      <c r="A5" s="24" t="s">
        <v>89</v>
      </c>
      <c r="B5" t="s">
        <v>289</v>
      </c>
    </row>
    <row r="6" spans="1:11" x14ac:dyDescent="0.25">
      <c r="A6" s="24" t="s">
        <v>91</v>
      </c>
      <c r="B6" t="s">
        <v>290</v>
      </c>
      <c r="C6" s="21" t="s">
        <v>270</v>
      </c>
      <c r="D6" s="22"/>
      <c r="F6" s="21" t="s">
        <v>271</v>
      </c>
      <c r="I6" s="21" t="s">
        <v>1</v>
      </c>
    </row>
    <row r="7" spans="1:11" x14ac:dyDescent="0.25">
      <c r="A7" s="24" t="s">
        <v>92</v>
      </c>
      <c r="B7" t="s">
        <v>291</v>
      </c>
      <c r="C7" s="21" t="s">
        <v>270</v>
      </c>
      <c r="D7" s="22"/>
      <c r="F7" s="21" t="s">
        <v>271</v>
      </c>
      <c r="I7" s="21" t="s">
        <v>1</v>
      </c>
    </row>
    <row r="8" spans="1:11" x14ac:dyDescent="0.25">
      <c r="A8" s="24" t="s">
        <v>83</v>
      </c>
      <c r="B8" t="s">
        <v>292</v>
      </c>
      <c r="C8" s="21" t="s">
        <v>0</v>
      </c>
      <c r="F8" s="21" t="s">
        <v>10</v>
      </c>
      <c r="I8" s="21" t="s">
        <v>10</v>
      </c>
    </row>
    <row r="9" spans="1:11" x14ac:dyDescent="0.25">
      <c r="A9" s="24" t="s">
        <v>85</v>
      </c>
      <c r="B9" t="s">
        <v>293</v>
      </c>
      <c r="C9" s="21" t="s">
        <v>10</v>
      </c>
      <c r="F9" s="21" t="s">
        <v>12</v>
      </c>
      <c r="I9" s="21" t="s">
        <v>12</v>
      </c>
    </row>
    <row r="10" spans="1:11" x14ac:dyDescent="0.25">
      <c r="A10" s="24" t="s">
        <v>84</v>
      </c>
      <c r="B10" t="s">
        <v>294</v>
      </c>
    </row>
    <row r="11" spans="1:11" x14ac:dyDescent="0.25">
      <c r="A11" s="24" t="s">
        <v>86</v>
      </c>
      <c r="B11" t="s">
        <v>295</v>
      </c>
      <c r="C11" s="21" t="s">
        <v>270</v>
      </c>
      <c r="D11" s="22"/>
      <c r="F11" s="21" t="s">
        <v>271</v>
      </c>
      <c r="I11" s="21" t="s">
        <v>1</v>
      </c>
    </row>
    <row r="12" spans="1:11" x14ac:dyDescent="0.25">
      <c r="A12" s="24" t="s">
        <v>87</v>
      </c>
      <c r="B12" t="s">
        <v>296</v>
      </c>
      <c r="C12" s="21" t="s">
        <v>270</v>
      </c>
      <c r="D12" s="22"/>
      <c r="F12" s="21" t="s">
        <v>271</v>
      </c>
      <c r="I12" s="21" t="s">
        <v>1</v>
      </c>
    </row>
    <row r="13" spans="1:11" x14ac:dyDescent="0.25">
      <c r="A13" s="24" t="s">
        <v>94</v>
      </c>
      <c r="B13" t="s">
        <v>297</v>
      </c>
      <c r="F13" s="21" t="s">
        <v>248</v>
      </c>
      <c r="I13" s="21" t="s">
        <v>248</v>
      </c>
    </row>
    <row r="14" spans="1:11" x14ac:dyDescent="0.25">
      <c r="A14" s="24" t="s">
        <v>96</v>
      </c>
      <c r="B14" t="s">
        <v>298</v>
      </c>
      <c r="F14" s="21" t="s">
        <v>248</v>
      </c>
      <c r="I14" s="21" t="s">
        <v>248</v>
      </c>
    </row>
    <row r="15" spans="1:11" x14ac:dyDescent="0.25">
      <c r="A15" s="24" t="s">
        <v>95</v>
      </c>
      <c r="B15" t="s">
        <v>299</v>
      </c>
      <c r="F15" s="21" t="s">
        <v>248</v>
      </c>
      <c r="I15" s="21" t="s">
        <v>248</v>
      </c>
    </row>
    <row r="16" spans="1:11" x14ac:dyDescent="0.25">
      <c r="A16" s="24" t="s">
        <v>97</v>
      </c>
      <c r="B16" t="s">
        <v>300</v>
      </c>
      <c r="C16" s="21" t="s">
        <v>1</v>
      </c>
      <c r="F16" s="21" t="s">
        <v>248</v>
      </c>
      <c r="I16" s="21" t="s">
        <v>248</v>
      </c>
    </row>
    <row r="17" spans="1:10" x14ac:dyDescent="0.25">
      <c r="A17" s="24" t="s">
        <v>98</v>
      </c>
      <c r="B17" t="s">
        <v>301</v>
      </c>
      <c r="C17" s="21" t="s">
        <v>1</v>
      </c>
      <c r="F17" s="21" t="s">
        <v>248</v>
      </c>
      <c r="I17" s="21" t="s">
        <v>248</v>
      </c>
    </row>
    <row r="18" spans="1:10" x14ac:dyDescent="0.25">
      <c r="A18" s="24" t="s">
        <v>69</v>
      </c>
      <c r="B18" t="s">
        <v>302</v>
      </c>
    </row>
    <row r="19" spans="1:10" x14ac:dyDescent="0.25">
      <c r="A19" s="24" t="s">
        <v>70</v>
      </c>
      <c r="B19" t="s">
        <v>303</v>
      </c>
    </row>
    <row r="20" spans="1:10" x14ac:dyDescent="0.25">
      <c r="A20" s="24" t="s">
        <v>71</v>
      </c>
      <c r="B20" t="s">
        <v>304</v>
      </c>
    </row>
    <row r="21" spans="1:10" x14ac:dyDescent="0.25">
      <c r="A21" s="24" t="s">
        <v>74</v>
      </c>
      <c r="B21" t="s">
        <v>305</v>
      </c>
      <c r="E21" s="23"/>
    </row>
    <row r="22" spans="1:10" x14ac:dyDescent="0.25">
      <c r="A22" s="24" t="s">
        <v>72</v>
      </c>
      <c r="B22" t="s">
        <v>306</v>
      </c>
      <c r="D22" s="22"/>
      <c r="E22" s="23"/>
      <c r="G22" s="22"/>
      <c r="J22" s="22"/>
    </row>
    <row r="23" spans="1:10" x14ac:dyDescent="0.25">
      <c r="A23" s="24" t="s">
        <v>73</v>
      </c>
      <c r="B23" t="s">
        <v>307</v>
      </c>
      <c r="E23" s="23"/>
      <c r="G23" s="22"/>
      <c r="J23" s="22"/>
    </row>
    <row r="24" spans="1:10" x14ac:dyDescent="0.25">
      <c r="A24" s="24" t="s">
        <v>75</v>
      </c>
      <c r="B24" t="s">
        <v>308</v>
      </c>
      <c r="D24" s="22"/>
      <c r="E24" s="23"/>
    </row>
    <row r="25" spans="1:10" x14ac:dyDescent="0.25">
      <c r="A25" s="24" t="s">
        <v>76</v>
      </c>
      <c r="B25" t="s">
        <v>309</v>
      </c>
      <c r="E25" s="23"/>
    </row>
    <row r="26" spans="1:10" x14ac:dyDescent="0.25">
      <c r="A26" s="24" t="s">
        <v>77</v>
      </c>
      <c r="B26" t="s">
        <v>310</v>
      </c>
    </row>
    <row r="27" spans="1:10" x14ac:dyDescent="0.25">
      <c r="A27" s="24" t="s">
        <v>78</v>
      </c>
      <c r="B27" t="s">
        <v>311</v>
      </c>
    </row>
    <row r="28" spans="1:10" x14ac:dyDescent="0.25">
      <c r="A28" s="24" t="s">
        <v>79</v>
      </c>
      <c r="B28" t="s">
        <v>312</v>
      </c>
    </row>
    <row r="29" spans="1:10" x14ac:dyDescent="0.25">
      <c r="A29" s="24" t="s">
        <v>80</v>
      </c>
      <c r="B29" t="s">
        <v>313</v>
      </c>
    </row>
    <row r="30" spans="1:10" x14ac:dyDescent="0.25">
      <c r="A30" s="24" t="s">
        <v>81</v>
      </c>
      <c r="B30" t="s">
        <v>314</v>
      </c>
    </row>
    <row r="31" spans="1:10" x14ac:dyDescent="0.25">
      <c r="A31" s="24" t="s">
        <v>82</v>
      </c>
      <c r="B31" t="s">
        <v>315</v>
      </c>
    </row>
    <row r="32" spans="1:10" x14ac:dyDescent="0.25">
      <c r="A32" s="24" t="s">
        <v>67</v>
      </c>
      <c r="B32" t="s">
        <v>316</v>
      </c>
    </row>
    <row r="33" spans="1:11" x14ac:dyDescent="0.25">
      <c r="A33" s="24" t="s">
        <v>68</v>
      </c>
      <c r="B33" t="s">
        <v>317</v>
      </c>
    </row>
    <row r="34" spans="1:11" x14ac:dyDescent="0.25">
      <c r="A34" s="24" t="s">
        <v>133</v>
      </c>
      <c r="B34" t="s">
        <v>318</v>
      </c>
      <c r="E34" s="23"/>
      <c r="J34" s="22"/>
      <c r="K34" s="23"/>
    </row>
    <row r="35" spans="1:11" x14ac:dyDescent="0.25">
      <c r="A35" s="24" t="s">
        <v>134</v>
      </c>
      <c r="B35" t="s">
        <v>319</v>
      </c>
      <c r="C35" s="21" t="s">
        <v>270</v>
      </c>
      <c r="D35" s="22" t="s">
        <v>0</v>
      </c>
      <c r="E35" s="23" t="s">
        <v>0</v>
      </c>
      <c r="F35" s="21" t="s">
        <v>271</v>
      </c>
      <c r="G35" s="22" t="s">
        <v>10</v>
      </c>
      <c r="H35" s="23" t="s">
        <v>10</v>
      </c>
      <c r="I35" s="21" t="s">
        <v>1</v>
      </c>
      <c r="J35" s="22" t="s">
        <v>12</v>
      </c>
      <c r="K35" s="23" t="s">
        <v>12</v>
      </c>
    </row>
    <row r="36" spans="1:11" x14ac:dyDescent="0.25">
      <c r="A36" s="24" t="s">
        <v>135</v>
      </c>
      <c r="B36" t="s">
        <v>320</v>
      </c>
      <c r="C36" s="21" t="s">
        <v>271</v>
      </c>
      <c r="D36" s="22" t="s">
        <v>376</v>
      </c>
      <c r="E36" s="23"/>
      <c r="F36" s="21" t="s">
        <v>1</v>
      </c>
      <c r="G36" s="22" t="s">
        <v>377</v>
      </c>
      <c r="H36" s="23"/>
      <c r="I36" s="21" t="s">
        <v>1</v>
      </c>
      <c r="J36" s="22" t="s">
        <v>377</v>
      </c>
      <c r="K36" s="23"/>
    </row>
    <row r="37" spans="1:11" x14ac:dyDescent="0.25">
      <c r="A37" s="24" t="s">
        <v>136</v>
      </c>
      <c r="B37" t="s">
        <v>321</v>
      </c>
      <c r="E37" s="23"/>
      <c r="H37" s="23"/>
      <c r="K37" s="23"/>
    </row>
    <row r="38" spans="1:11" x14ac:dyDescent="0.25">
      <c r="A38" s="24" t="s">
        <v>137</v>
      </c>
      <c r="B38" t="s">
        <v>322</v>
      </c>
      <c r="C38" s="21" t="s">
        <v>270</v>
      </c>
      <c r="D38" s="22" t="s">
        <v>0</v>
      </c>
      <c r="E38" s="23" t="s">
        <v>0</v>
      </c>
      <c r="F38" s="21" t="s">
        <v>271</v>
      </c>
      <c r="G38" s="22" t="s">
        <v>10</v>
      </c>
      <c r="H38" s="23" t="s">
        <v>10</v>
      </c>
      <c r="I38" s="21" t="s">
        <v>1</v>
      </c>
      <c r="J38" s="22" t="s">
        <v>12</v>
      </c>
      <c r="K38" s="23" t="s">
        <v>12</v>
      </c>
    </row>
    <row r="39" spans="1:11" x14ac:dyDescent="0.25">
      <c r="A39" s="24" t="s">
        <v>138</v>
      </c>
      <c r="B39" t="s">
        <v>323</v>
      </c>
      <c r="C39" s="21" t="s">
        <v>271</v>
      </c>
      <c r="D39" s="22" t="s">
        <v>376</v>
      </c>
      <c r="E39" s="23"/>
      <c r="F39" s="21" t="s">
        <v>1</v>
      </c>
      <c r="G39" s="22" t="s">
        <v>377</v>
      </c>
      <c r="H39" s="23"/>
      <c r="I39" s="21" t="s">
        <v>1</v>
      </c>
      <c r="J39" s="22" t="s">
        <v>377</v>
      </c>
      <c r="K39" s="23"/>
    </row>
    <row r="40" spans="1:11" x14ac:dyDescent="0.25">
      <c r="A40" s="24" t="s">
        <v>111</v>
      </c>
      <c r="B40" t="s">
        <v>324</v>
      </c>
      <c r="D40" s="22"/>
      <c r="G40" s="22"/>
      <c r="J40" s="22"/>
      <c r="K40" s="23"/>
    </row>
    <row r="41" spans="1:11" x14ac:dyDescent="0.25">
      <c r="A41" s="24" t="s">
        <v>112</v>
      </c>
      <c r="B41" t="s">
        <v>325</v>
      </c>
      <c r="C41" s="21" t="s">
        <v>270</v>
      </c>
      <c r="D41" s="22" t="s">
        <v>10</v>
      </c>
      <c r="E41" s="23" t="s">
        <v>375</v>
      </c>
      <c r="F41" s="21" t="s">
        <v>271</v>
      </c>
      <c r="G41" s="22" t="s">
        <v>12</v>
      </c>
      <c r="H41" s="23" t="s">
        <v>12</v>
      </c>
      <c r="I41" s="21" t="s">
        <v>1</v>
      </c>
      <c r="J41" s="22" t="s">
        <v>12</v>
      </c>
      <c r="K41" s="23" t="s">
        <v>12</v>
      </c>
    </row>
    <row r="42" spans="1:11" x14ac:dyDescent="0.25">
      <c r="A42" s="24" t="s">
        <v>113</v>
      </c>
      <c r="B42" t="s">
        <v>326</v>
      </c>
      <c r="C42" s="21" t="s">
        <v>270</v>
      </c>
      <c r="D42" s="22" t="s">
        <v>10</v>
      </c>
      <c r="E42" s="23" t="s">
        <v>375</v>
      </c>
      <c r="F42" s="21" t="s">
        <v>271</v>
      </c>
      <c r="G42" s="22" t="s">
        <v>12</v>
      </c>
      <c r="H42" s="23" t="s">
        <v>12</v>
      </c>
      <c r="I42" s="21" t="s">
        <v>1</v>
      </c>
      <c r="J42" s="22" t="s">
        <v>12</v>
      </c>
      <c r="K42" s="23" t="s">
        <v>12</v>
      </c>
    </row>
    <row r="43" spans="1:11" x14ac:dyDescent="0.25">
      <c r="A43" s="24" t="s">
        <v>114</v>
      </c>
      <c r="B43" t="s">
        <v>327</v>
      </c>
      <c r="C43" s="21" t="s">
        <v>270</v>
      </c>
      <c r="D43" s="22" t="s">
        <v>378</v>
      </c>
      <c r="E43" s="23"/>
      <c r="F43" s="21" t="s">
        <v>271</v>
      </c>
      <c r="G43" s="22" t="s">
        <v>379</v>
      </c>
      <c r="I43" s="21" t="s">
        <v>1</v>
      </c>
      <c r="J43" s="22" t="s">
        <v>380</v>
      </c>
      <c r="K43" s="23"/>
    </row>
    <row r="44" spans="1:11" x14ac:dyDescent="0.25">
      <c r="A44" s="24" t="s">
        <v>115</v>
      </c>
      <c r="B44" t="s">
        <v>328</v>
      </c>
      <c r="D44" s="22"/>
      <c r="J44" s="22"/>
      <c r="K44" s="23"/>
    </row>
    <row r="45" spans="1:11" x14ac:dyDescent="0.25">
      <c r="A45" s="24" t="s">
        <v>116</v>
      </c>
      <c r="B45" t="s">
        <v>329</v>
      </c>
      <c r="C45" s="21" t="s">
        <v>270</v>
      </c>
      <c r="D45" s="22" t="s">
        <v>10</v>
      </c>
      <c r="E45" s="23" t="s">
        <v>375</v>
      </c>
      <c r="F45" s="21" t="s">
        <v>271</v>
      </c>
      <c r="G45" s="22" t="s">
        <v>12</v>
      </c>
      <c r="H45" s="23" t="s">
        <v>12</v>
      </c>
      <c r="I45" s="21" t="s">
        <v>1</v>
      </c>
      <c r="J45" s="22" t="s">
        <v>12</v>
      </c>
      <c r="K45" s="23" t="s">
        <v>12</v>
      </c>
    </row>
    <row r="46" spans="1:11" x14ac:dyDescent="0.25">
      <c r="A46" s="24" t="s">
        <v>117</v>
      </c>
      <c r="B46" t="s">
        <v>330</v>
      </c>
      <c r="C46" s="21" t="s">
        <v>270</v>
      </c>
      <c r="D46" s="22" t="s">
        <v>10</v>
      </c>
      <c r="E46" s="23" t="s">
        <v>375</v>
      </c>
      <c r="F46" s="21" t="s">
        <v>271</v>
      </c>
      <c r="G46" s="22" t="s">
        <v>12</v>
      </c>
      <c r="H46" s="23" t="s">
        <v>12</v>
      </c>
      <c r="I46" s="21" t="s">
        <v>1</v>
      </c>
      <c r="J46" s="22" t="s">
        <v>12</v>
      </c>
      <c r="K46" s="23" t="s">
        <v>12</v>
      </c>
    </row>
    <row r="47" spans="1:11" x14ac:dyDescent="0.25">
      <c r="A47" s="24" t="s">
        <v>118</v>
      </c>
      <c r="B47" t="s">
        <v>331</v>
      </c>
      <c r="C47" s="21" t="s">
        <v>270</v>
      </c>
      <c r="D47" s="22" t="s">
        <v>378</v>
      </c>
      <c r="F47" s="21" t="s">
        <v>271</v>
      </c>
      <c r="G47" s="22" t="s">
        <v>379</v>
      </c>
      <c r="I47" s="21" t="s">
        <v>1</v>
      </c>
      <c r="J47" s="22" t="s">
        <v>380</v>
      </c>
      <c r="K47" s="23"/>
    </row>
    <row r="48" spans="1:11" x14ac:dyDescent="0.25">
      <c r="A48" s="24" t="s">
        <v>139</v>
      </c>
      <c r="B48" t="s">
        <v>332</v>
      </c>
      <c r="C48" s="21" t="s">
        <v>10</v>
      </c>
      <c r="D48" s="22" t="s">
        <v>270</v>
      </c>
      <c r="E48" s="23" t="s">
        <v>271</v>
      </c>
      <c r="F48" s="21" t="s">
        <v>12</v>
      </c>
      <c r="G48" s="22" t="s">
        <v>270</v>
      </c>
      <c r="H48" s="23" t="s">
        <v>271</v>
      </c>
      <c r="I48" s="21" t="s">
        <v>260</v>
      </c>
      <c r="J48" s="22" t="s">
        <v>270</v>
      </c>
      <c r="K48" s="23" t="s">
        <v>271</v>
      </c>
    </row>
    <row r="49" spans="1:11" x14ac:dyDescent="0.25">
      <c r="A49" s="24" t="s">
        <v>140</v>
      </c>
      <c r="B49" t="s">
        <v>333</v>
      </c>
      <c r="C49" s="21" t="s">
        <v>10</v>
      </c>
      <c r="D49" s="22" t="s">
        <v>270</v>
      </c>
      <c r="E49" s="23" t="s">
        <v>271</v>
      </c>
      <c r="F49" s="21" t="s">
        <v>12</v>
      </c>
      <c r="G49" s="22" t="s">
        <v>270</v>
      </c>
      <c r="H49" s="23" t="s">
        <v>271</v>
      </c>
      <c r="I49" s="21" t="s">
        <v>260</v>
      </c>
      <c r="J49" s="22" t="s">
        <v>270</v>
      </c>
      <c r="K49" s="23" t="s">
        <v>271</v>
      </c>
    </row>
    <row r="50" spans="1:11" x14ac:dyDescent="0.25">
      <c r="A50" s="24" t="s">
        <v>144</v>
      </c>
      <c r="B50" t="s">
        <v>334</v>
      </c>
      <c r="C50" s="21" t="s">
        <v>274</v>
      </c>
      <c r="D50" s="22" t="s">
        <v>270</v>
      </c>
      <c r="E50" s="23" t="s">
        <v>271</v>
      </c>
      <c r="F50" s="21" t="s">
        <v>276</v>
      </c>
      <c r="G50" s="22" t="s">
        <v>270</v>
      </c>
      <c r="H50" s="23" t="s">
        <v>271</v>
      </c>
      <c r="I50" s="21" t="s">
        <v>278</v>
      </c>
      <c r="J50" s="22" t="s">
        <v>270</v>
      </c>
      <c r="K50" s="23" t="s">
        <v>271</v>
      </c>
    </row>
    <row r="51" spans="1:11" x14ac:dyDescent="0.25">
      <c r="A51" s="24" t="s">
        <v>145</v>
      </c>
      <c r="B51" t="s">
        <v>335</v>
      </c>
      <c r="C51" s="21" t="s">
        <v>275</v>
      </c>
      <c r="D51" s="22" t="s">
        <v>270</v>
      </c>
      <c r="E51" s="23" t="s">
        <v>271</v>
      </c>
      <c r="F51" s="21" t="s">
        <v>277</v>
      </c>
      <c r="G51" s="22" t="s">
        <v>270</v>
      </c>
      <c r="H51" s="23" t="s">
        <v>271</v>
      </c>
      <c r="I51" s="21" t="s">
        <v>279</v>
      </c>
      <c r="J51" s="22" t="s">
        <v>270</v>
      </c>
      <c r="K51" s="23" t="s">
        <v>271</v>
      </c>
    </row>
    <row r="52" spans="1:11" x14ac:dyDescent="0.25">
      <c r="A52" s="24" t="s">
        <v>146</v>
      </c>
      <c r="B52" t="s">
        <v>336</v>
      </c>
      <c r="C52" s="21" t="s">
        <v>274</v>
      </c>
      <c r="D52" s="22" t="s">
        <v>270</v>
      </c>
      <c r="E52" s="23" t="s">
        <v>271</v>
      </c>
      <c r="F52" s="21" t="s">
        <v>276</v>
      </c>
      <c r="G52" s="22" t="s">
        <v>270</v>
      </c>
      <c r="H52" s="23" t="s">
        <v>271</v>
      </c>
      <c r="I52" s="21" t="s">
        <v>278</v>
      </c>
      <c r="J52" s="22" t="s">
        <v>270</v>
      </c>
      <c r="K52" s="23" t="s">
        <v>271</v>
      </c>
    </row>
    <row r="53" spans="1:11" x14ac:dyDescent="0.25">
      <c r="A53" s="24" t="s">
        <v>206</v>
      </c>
      <c r="B53" t="s">
        <v>337</v>
      </c>
      <c r="D53" s="22" t="s">
        <v>270</v>
      </c>
      <c r="E53" s="23"/>
      <c r="G53" s="22" t="s">
        <v>270</v>
      </c>
      <c r="J53" s="22" t="s">
        <v>270</v>
      </c>
    </row>
    <row r="54" spans="1:11" x14ac:dyDescent="0.25">
      <c r="A54" s="24" t="s">
        <v>207</v>
      </c>
      <c r="B54" t="s">
        <v>338</v>
      </c>
      <c r="D54" s="22" t="s">
        <v>270</v>
      </c>
      <c r="E54" s="23"/>
      <c r="G54" s="22" t="s">
        <v>270</v>
      </c>
      <c r="J54" s="22" t="s">
        <v>270</v>
      </c>
    </row>
    <row r="55" spans="1:11" x14ac:dyDescent="0.25">
      <c r="A55" s="24" t="s">
        <v>208</v>
      </c>
      <c r="B55" t="s">
        <v>339</v>
      </c>
      <c r="D55" s="22" t="s">
        <v>270</v>
      </c>
      <c r="E55" s="23"/>
      <c r="G55" s="22" t="s">
        <v>270</v>
      </c>
      <c r="J55" s="22" t="s">
        <v>270</v>
      </c>
    </row>
    <row r="56" spans="1:11" x14ac:dyDescent="0.25">
      <c r="A56" s="24" t="s">
        <v>209</v>
      </c>
      <c r="B56" t="s">
        <v>340</v>
      </c>
      <c r="D56" s="33" t="s">
        <v>435</v>
      </c>
      <c r="E56" s="23" t="s">
        <v>438</v>
      </c>
      <c r="G56" s="33" t="s">
        <v>435</v>
      </c>
      <c r="H56" s="23" t="s">
        <v>438</v>
      </c>
      <c r="J56" s="33" t="s">
        <v>435</v>
      </c>
      <c r="K56" s="23" t="s">
        <v>438</v>
      </c>
    </row>
    <row r="57" spans="1:11" x14ac:dyDescent="0.25">
      <c r="A57" s="24" t="s">
        <v>210</v>
      </c>
      <c r="B57" t="s">
        <v>341</v>
      </c>
      <c r="D57" s="33" t="s">
        <v>436</v>
      </c>
      <c r="E57" s="23" t="s">
        <v>439</v>
      </c>
      <c r="G57" s="33" t="s">
        <v>436</v>
      </c>
      <c r="H57" s="23" t="s">
        <v>439</v>
      </c>
      <c r="J57" s="33" t="s">
        <v>436</v>
      </c>
      <c r="K57" s="23" t="s">
        <v>439</v>
      </c>
    </row>
    <row r="58" spans="1:11" x14ac:dyDescent="0.25">
      <c r="A58" s="24" t="s">
        <v>211</v>
      </c>
      <c r="B58" t="s">
        <v>342</v>
      </c>
      <c r="D58" s="33" t="s">
        <v>437</v>
      </c>
      <c r="E58" s="23" t="s">
        <v>440</v>
      </c>
      <c r="G58" s="33" t="s">
        <v>437</v>
      </c>
      <c r="H58" s="23" t="s">
        <v>440</v>
      </c>
      <c r="J58" s="33" t="s">
        <v>437</v>
      </c>
      <c r="K58" s="23" t="s">
        <v>440</v>
      </c>
    </row>
    <row r="59" spans="1:11" x14ac:dyDescent="0.25">
      <c r="A59" s="24" t="s">
        <v>153</v>
      </c>
      <c r="B59" t="s">
        <v>343</v>
      </c>
    </row>
    <row r="60" spans="1:11" x14ac:dyDescent="0.25">
      <c r="A60" s="24" t="s">
        <v>154</v>
      </c>
      <c r="B60" t="s">
        <v>344</v>
      </c>
    </row>
    <row r="61" spans="1:11" x14ac:dyDescent="0.25">
      <c r="A61" s="24" t="s">
        <v>155</v>
      </c>
      <c r="B61" t="s">
        <v>345</v>
      </c>
      <c r="C61" s="21" t="s">
        <v>442</v>
      </c>
      <c r="E61" s="23" t="s">
        <v>441</v>
      </c>
      <c r="F61" s="21" t="s">
        <v>443</v>
      </c>
      <c r="H61" s="23" t="s">
        <v>441</v>
      </c>
      <c r="I61" s="21" t="s">
        <v>444</v>
      </c>
      <c r="K61" s="23" t="s">
        <v>441</v>
      </c>
    </row>
    <row r="62" spans="1:11" x14ac:dyDescent="0.25">
      <c r="A62" s="24" t="s">
        <v>150</v>
      </c>
      <c r="B62" t="s">
        <v>346</v>
      </c>
    </row>
    <row r="63" spans="1:11" x14ac:dyDescent="0.25">
      <c r="A63" s="24" t="s">
        <v>151</v>
      </c>
      <c r="B63" t="s">
        <v>347</v>
      </c>
    </row>
    <row r="64" spans="1:11" x14ac:dyDescent="0.25">
      <c r="A64" s="24" t="s">
        <v>152</v>
      </c>
      <c r="B64" t="s">
        <v>348</v>
      </c>
      <c r="E64" s="23" t="s">
        <v>445</v>
      </c>
      <c r="H64" s="23" t="s">
        <v>445</v>
      </c>
      <c r="K64" s="23" t="s">
        <v>445</v>
      </c>
    </row>
    <row r="65" spans="1:11" x14ac:dyDescent="0.25">
      <c r="A65" s="24" t="s">
        <v>147</v>
      </c>
      <c r="B65" t="s">
        <v>346</v>
      </c>
      <c r="E65" s="23" t="s">
        <v>447</v>
      </c>
      <c r="H65" s="23" t="s">
        <v>447</v>
      </c>
      <c r="K65" s="23" t="s">
        <v>447</v>
      </c>
    </row>
    <row r="66" spans="1:11" x14ac:dyDescent="0.25">
      <c r="A66" s="24" t="s">
        <v>148</v>
      </c>
      <c r="B66" t="s">
        <v>347</v>
      </c>
      <c r="E66" s="23" t="s">
        <v>448</v>
      </c>
      <c r="H66" s="23" t="s">
        <v>448</v>
      </c>
      <c r="K66" s="23" t="s">
        <v>448</v>
      </c>
    </row>
    <row r="67" spans="1:11" ht="13.5" customHeight="1" x14ac:dyDescent="0.25">
      <c r="A67" s="24" t="s">
        <v>149</v>
      </c>
      <c r="B67" t="s">
        <v>348</v>
      </c>
      <c r="E67" s="23" t="s">
        <v>449</v>
      </c>
      <c r="H67" s="23" t="s">
        <v>449</v>
      </c>
      <c r="K67" s="23" t="s">
        <v>449</v>
      </c>
    </row>
    <row r="68" spans="1:11" x14ac:dyDescent="0.25">
      <c r="A68" s="24" t="s">
        <v>141</v>
      </c>
      <c r="B68" t="s">
        <v>349</v>
      </c>
    </row>
    <row r="69" spans="1:11" x14ac:dyDescent="0.25">
      <c r="A69" s="24" t="s">
        <v>142</v>
      </c>
      <c r="B69" t="s">
        <v>350</v>
      </c>
    </row>
    <row r="70" spans="1:11" x14ac:dyDescent="0.25">
      <c r="A70" s="24" t="s">
        <v>143</v>
      </c>
      <c r="B70" t="s">
        <v>351</v>
      </c>
    </row>
    <row r="71" spans="1:11" x14ac:dyDescent="0.25">
      <c r="A71" s="24" t="s">
        <v>119</v>
      </c>
      <c r="B71" t="s">
        <v>352</v>
      </c>
    </row>
    <row r="72" spans="1:11" x14ac:dyDescent="0.25">
      <c r="A72" s="24" t="s">
        <v>120</v>
      </c>
      <c r="B72" t="s">
        <v>353</v>
      </c>
    </row>
    <row r="73" spans="1:11" x14ac:dyDescent="0.25">
      <c r="A73" s="24" t="s">
        <v>121</v>
      </c>
      <c r="B73" t="s">
        <v>354</v>
      </c>
    </row>
    <row r="74" spans="1:11" x14ac:dyDescent="0.25">
      <c r="A74" s="24" t="s">
        <v>122</v>
      </c>
      <c r="B74" t="s">
        <v>355</v>
      </c>
    </row>
    <row r="75" spans="1:11" x14ac:dyDescent="0.25">
      <c r="A75" s="24" t="s">
        <v>123</v>
      </c>
      <c r="B75" t="s">
        <v>356</v>
      </c>
    </row>
    <row r="76" spans="1:11" x14ac:dyDescent="0.25">
      <c r="A76" s="24" t="s">
        <v>124</v>
      </c>
      <c r="B76" t="s">
        <v>357</v>
      </c>
    </row>
    <row r="77" spans="1:11" x14ac:dyDescent="0.25">
      <c r="A77" s="24" t="s">
        <v>125</v>
      </c>
      <c r="B77" t="s">
        <v>358</v>
      </c>
    </row>
    <row r="78" spans="1:11" x14ac:dyDescent="0.25">
      <c r="A78" s="24" t="s">
        <v>126</v>
      </c>
      <c r="B78" t="s">
        <v>359</v>
      </c>
      <c r="D78" s="22"/>
      <c r="J78" s="22"/>
    </row>
    <row r="79" spans="1:11" x14ac:dyDescent="0.25">
      <c r="A79" s="24" t="s">
        <v>127</v>
      </c>
      <c r="B79" t="s">
        <v>360</v>
      </c>
      <c r="D79" s="22"/>
      <c r="J79" s="22"/>
    </row>
    <row r="80" spans="1:11" x14ac:dyDescent="0.25">
      <c r="A80" s="24" t="s">
        <v>128</v>
      </c>
      <c r="B80" t="s">
        <v>361</v>
      </c>
      <c r="C80" s="21" t="s">
        <v>10</v>
      </c>
      <c r="D80" s="22"/>
      <c r="F80" s="21" t="s">
        <v>12</v>
      </c>
      <c r="H80" s="23"/>
      <c r="I80" s="21" t="s">
        <v>259</v>
      </c>
      <c r="J80" s="22"/>
      <c r="K80" s="23"/>
    </row>
    <row r="81" spans="1:11" x14ac:dyDescent="0.25">
      <c r="A81" s="24" t="s">
        <v>129</v>
      </c>
      <c r="B81" t="s">
        <v>362</v>
      </c>
      <c r="C81" s="21" t="s">
        <v>10</v>
      </c>
      <c r="D81" s="22"/>
      <c r="F81" s="21" t="s">
        <v>12</v>
      </c>
      <c r="H81" s="23"/>
      <c r="I81" s="21" t="s">
        <v>259</v>
      </c>
      <c r="J81" s="22"/>
      <c r="K81" s="23"/>
    </row>
    <row r="82" spans="1:11" x14ac:dyDescent="0.25">
      <c r="A82" s="24" t="s">
        <v>130</v>
      </c>
      <c r="B82" t="s">
        <v>363</v>
      </c>
      <c r="D82" s="22"/>
      <c r="J82" s="22"/>
    </row>
    <row r="83" spans="1:11" x14ac:dyDescent="0.25">
      <c r="A83" s="24" t="s">
        <v>131</v>
      </c>
      <c r="B83" t="s">
        <v>364</v>
      </c>
      <c r="D83" s="22"/>
      <c r="J83" s="22"/>
    </row>
    <row r="84" spans="1:11" x14ac:dyDescent="0.25">
      <c r="A84" s="24" t="s">
        <v>104</v>
      </c>
      <c r="B84" t="s">
        <v>365</v>
      </c>
      <c r="D84" s="22"/>
    </row>
    <row r="85" spans="1:11" x14ac:dyDescent="0.25">
      <c r="A85" s="24" t="s">
        <v>105</v>
      </c>
      <c r="B85" t="s">
        <v>366</v>
      </c>
      <c r="D85" s="22"/>
    </row>
    <row r="86" spans="1:11" x14ac:dyDescent="0.25">
      <c r="A86" s="24" t="s">
        <v>106</v>
      </c>
      <c r="B86" t="s">
        <v>367</v>
      </c>
      <c r="D86" s="22"/>
      <c r="E86" s="23"/>
      <c r="H86" s="23" t="s">
        <v>11</v>
      </c>
      <c r="K86" s="23" t="s">
        <v>258</v>
      </c>
    </row>
    <row r="87" spans="1:11" x14ac:dyDescent="0.25">
      <c r="A87" s="24" t="s">
        <v>107</v>
      </c>
      <c r="B87" t="s">
        <v>368</v>
      </c>
      <c r="D87" s="22"/>
      <c r="H87" s="23" t="s">
        <v>11</v>
      </c>
      <c r="K87" s="23" t="s">
        <v>258</v>
      </c>
    </row>
    <row r="88" spans="1:11" x14ac:dyDescent="0.25">
      <c r="A88" s="24" t="s">
        <v>101</v>
      </c>
      <c r="B88" t="s">
        <v>369</v>
      </c>
      <c r="D88" s="22"/>
    </row>
    <row r="89" spans="1:11" x14ac:dyDescent="0.25">
      <c r="A89" s="24" t="s">
        <v>102</v>
      </c>
      <c r="B89" t="s">
        <v>370</v>
      </c>
      <c r="D89" s="22"/>
    </row>
    <row r="90" spans="1:11" x14ac:dyDescent="0.25">
      <c r="A90" s="24" t="s">
        <v>103</v>
      </c>
      <c r="B90" t="s">
        <v>371</v>
      </c>
      <c r="D90" s="22"/>
    </row>
    <row r="91" spans="1:11" x14ac:dyDescent="0.25">
      <c r="A91" s="24" t="s">
        <v>108</v>
      </c>
      <c r="B91" t="s">
        <v>372</v>
      </c>
      <c r="D91" s="22"/>
    </row>
    <row r="92" spans="1:11" x14ac:dyDescent="0.25">
      <c r="A92" s="24" t="s">
        <v>109</v>
      </c>
      <c r="B92" t="s">
        <v>373</v>
      </c>
      <c r="D92" s="22"/>
    </row>
    <row r="93" spans="1:11" x14ac:dyDescent="0.25">
      <c r="A93" s="24" t="s">
        <v>110</v>
      </c>
      <c r="B93" t="s">
        <v>374</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U1" zoomScale="75" zoomScaleNormal="75" workbookViewId="0">
      <selection activeCell="AH2" sqref="AH2"/>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285</v>
      </c>
      <c r="C1" s="28" t="s">
        <v>261</v>
      </c>
      <c r="D1" s="2"/>
      <c r="E1" s="3" t="s">
        <v>262</v>
      </c>
      <c r="F1" s="13" t="s">
        <v>14</v>
      </c>
      <c r="G1" t="s">
        <v>381</v>
      </c>
      <c r="H1" t="s">
        <v>382</v>
      </c>
      <c r="I1" t="s">
        <v>383</v>
      </c>
      <c r="J1" t="s">
        <v>15</v>
      </c>
      <c r="K1" t="s">
        <v>384</v>
      </c>
      <c r="L1" t="s">
        <v>385</v>
      </c>
      <c r="M1" t="s">
        <v>386</v>
      </c>
      <c r="N1" t="s">
        <v>16</v>
      </c>
      <c r="O1" t="s">
        <v>387</v>
      </c>
      <c r="P1" t="s">
        <v>388</v>
      </c>
      <c r="Q1" t="s">
        <v>389</v>
      </c>
      <c r="R1" t="s">
        <v>21</v>
      </c>
      <c r="S1" t="s">
        <v>390</v>
      </c>
      <c r="T1" t="s">
        <v>391</v>
      </c>
      <c r="U1" t="s">
        <v>392</v>
      </c>
      <c r="V1" t="s">
        <v>22</v>
      </c>
      <c r="W1" t="s">
        <v>393</v>
      </c>
      <c r="X1" t="s">
        <v>394</v>
      </c>
      <c r="Y1" t="s">
        <v>395</v>
      </c>
      <c r="Z1" t="s">
        <v>27</v>
      </c>
      <c r="AA1" t="s">
        <v>396</v>
      </c>
      <c r="AB1" t="s">
        <v>397</v>
      </c>
      <c r="AC1" t="s">
        <v>398</v>
      </c>
    </row>
    <row r="2" spans="1:29" s="11" customFormat="1" x14ac:dyDescent="0.25">
      <c r="A2" s="18" t="str">
        <f>'2_MechAdd_Script'!A2</f>
        <v>eCANOPY_TREES_TOTAL_PERCENT_COVER</v>
      </c>
      <c r="B2" t="s">
        <v>286</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'2_MechAdd_Script'!A3</f>
        <v>eCANOPY_TREES_OVERSTORY_DIAMETER_AT_BREAST_HEIGHT</v>
      </c>
      <c r="B3" t="s">
        <v>287</v>
      </c>
      <c r="C3" s="4">
        <v>1.1000000000000001</v>
      </c>
      <c r="D3" s="5"/>
      <c r="E3" s="6"/>
      <c r="F3" s="11">
        <v>9.6</v>
      </c>
      <c r="G3" s="12">
        <f>$C3*F3</f>
        <v>10.56</v>
      </c>
      <c r="H3" s="15">
        <f>G3</f>
        <v>10.56</v>
      </c>
      <c r="I3" s="16">
        <f t="shared" ref="I3:I31" si="0">H3</f>
        <v>10.56</v>
      </c>
      <c r="K3" s="12">
        <f>$C3*J3</f>
        <v>0</v>
      </c>
      <c r="L3" s="15">
        <f>K3</f>
        <v>0</v>
      </c>
      <c r="M3" s="16">
        <f t="shared" ref="M3:M31" si="1">L3</f>
        <v>0</v>
      </c>
      <c r="O3" s="12">
        <f>$C3*N3</f>
        <v>0</v>
      </c>
      <c r="P3" s="15">
        <f>O3</f>
        <v>0</v>
      </c>
      <c r="Q3" s="16">
        <f t="shared" ref="Q3:Q31" si="2">P3</f>
        <v>0</v>
      </c>
      <c r="R3" s="11">
        <v>2.9</v>
      </c>
      <c r="S3" s="12">
        <f>$C3*R3</f>
        <v>3.19</v>
      </c>
      <c r="T3" s="15">
        <f>S3</f>
        <v>3.19</v>
      </c>
      <c r="U3" s="16">
        <f t="shared" ref="U3:U31" si="3">T3</f>
        <v>3.19</v>
      </c>
      <c r="V3" s="11">
        <v>14</v>
      </c>
      <c r="W3" s="12">
        <f>$C3*V3</f>
        <v>15.400000000000002</v>
      </c>
      <c r="X3" s="15">
        <f>W3</f>
        <v>15.400000000000002</v>
      </c>
      <c r="Y3" s="16">
        <f t="shared" ref="Y3:Y31" si="4">X3</f>
        <v>15.400000000000002</v>
      </c>
      <c r="Z3" s="11">
        <v>12</v>
      </c>
      <c r="AA3" s="12">
        <f>$C3*Z3</f>
        <v>13.200000000000001</v>
      </c>
      <c r="AB3" s="15">
        <f>AA3</f>
        <v>13.200000000000001</v>
      </c>
      <c r="AC3" s="16">
        <f t="shared" ref="AC3:AC31" si="5">AB3</f>
        <v>13.200000000000001</v>
      </c>
    </row>
    <row r="4" spans="1:29" s="11" customFormat="1" x14ac:dyDescent="0.25">
      <c r="A4" s="18" t="str">
        <f>'2_MechAdd_Script'!A4</f>
        <v>eCANOPY_TREES_OVERSTORY_HEIGHT_TO_LIVE_CROWN</v>
      </c>
      <c r="B4" t="s">
        <v>288</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'2_MechAdd_Script'!A5</f>
        <v>eCANOPY_TREES_OVERSTORY_HEIGHT</v>
      </c>
      <c r="B5" t="s">
        <v>289</v>
      </c>
      <c r="C5" s="4"/>
      <c r="D5" s="5"/>
      <c r="E5" s="6"/>
      <c r="F5" s="11">
        <v>100</v>
      </c>
      <c r="G5" s="12">
        <f t="shared" ref="G5:G15" si="6">F5</f>
        <v>100</v>
      </c>
      <c r="H5" s="15">
        <f t="shared" ref="H5:H34" si="7">G5</f>
        <v>100</v>
      </c>
      <c r="I5" s="16">
        <f t="shared" si="0"/>
        <v>100</v>
      </c>
      <c r="K5" s="12">
        <f t="shared" ref="K5:K15" si="8">J5</f>
        <v>0</v>
      </c>
      <c r="L5" s="15">
        <f t="shared" ref="L5:L34" si="9">K5</f>
        <v>0</v>
      </c>
      <c r="M5" s="16">
        <f t="shared" si="1"/>
        <v>0</v>
      </c>
      <c r="O5" s="12">
        <f t="shared" ref="O5:O15" si="10">N5</f>
        <v>0</v>
      </c>
      <c r="P5" s="15">
        <f t="shared" ref="P5:P34" si="11">O5</f>
        <v>0</v>
      </c>
      <c r="Q5" s="16">
        <f t="shared" si="2"/>
        <v>0</v>
      </c>
      <c r="R5" s="11">
        <v>25</v>
      </c>
      <c r="S5" s="12">
        <f t="shared" ref="S5:S15" si="12">R5</f>
        <v>25</v>
      </c>
      <c r="T5" s="15">
        <f t="shared" ref="T5:T34" si="13">S5</f>
        <v>25</v>
      </c>
      <c r="U5" s="16">
        <f t="shared" si="3"/>
        <v>25</v>
      </c>
      <c r="V5" s="11">
        <v>60</v>
      </c>
      <c r="W5" s="12">
        <f t="shared" ref="W5:W15" si="14">V5</f>
        <v>60</v>
      </c>
      <c r="X5" s="15">
        <f t="shared" ref="X5:X34" si="15">W5</f>
        <v>60</v>
      </c>
      <c r="Y5" s="16">
        <f t="shared" si="4"/>
        <v>60</v>
      </c>
      <c r="Z5" s="11">
        <v>78</v>
      </c>
      <c r="AA5" s="12">
        <f t="shared" ref="AA5:AA15" si="16">Z5</f>
        <v>78</v>
      </c>
      <c r="AB5" s="15">
        <f t="shared" ref="AB5:AB34" si="17">AA5</f>
        <v>78</v>
      </c>
      <c r="AC5" s="16">
        <f t="shared" si="5"/>
        <v>78</v>
      </c>
    </row>
    <row r="6" spans="1:29" s="11" customFormat="1" x14ac:dyDescent="0.25">
      <c r="A6" s="18" t="str">
        <f>'2_MechAdd_Script'!A6</f>
        <v>eCANOPY_TREES_OVERSTORY_PERCENT_COVER</v>
      </c>
      <c r="B6" t="s">
        <v>290</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'2_MechAdd_Script'!A7</f>
        <v>eCANOPY_TREES_OVERSTORY_STEM_DENSITY</v>
      </c>
      <c r="B7" t="s">
        <v>291</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'2_MechAdd_Script'!A8</f>
        <v>eCANOPY_TREES_MIDSTORY_DIAMETER_AT_BREAST_HEIGHT</v>
      </c>
      <c r="B8" t="s">
        <v>292</v>
      </c>
      <c r="C8" s="4">
        <v>1.25</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9.375</v>
      </c>
      <c r="X8" s="15">
        <f t="shared" si="15"/>
        <v>9.375</v>
      </c>
      <c r="Y8" s="16">
        <f t="shared" si="4"/>
        <v>9.375</v>
      </c>
      <c r="AA8" s="12">
        <f>$C8*Z8</f>
        <v>0</v>
      </c>
      <c r="AB8" s="15">
        <f t="shared" si="17"/>
        <v>0</v>
      </c>
      <c r="AC8" s="16">
        <f t="shared" si="5"/>
        <v>0</v>
      </c>
    </row>
    <row r="9" spans="1:29" s="11" customFormat="1" x14ac:dyDescent="0.25">
      <c r="A9" s="18" t="str">
        <f>'2_MechAdd_Script'!A9</f>
        <v>eCANOPY_TREES_MIDSTORY_HEIGHT_TO_LIVE_CROWN</v>
      </c>
      <c r="B9" t="s">
        <v>293</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'2_MechAdd_Script'!A10</f>
        <v>eCANOPY_TREES_MIDSTORY_HEIGHT</v>
      </c>
      <c r="B10" t="s">
        <v>294</v>
      </c>
      <c r="C10" s="4"/>
      <c r="D10" s="5"/>
      <c r="E10" s="6"/>
      <c r="G10" s="12">
        <f t="shared" si="6"/>
        <v>0</v>
      </c>
      <c r="H10" s="15">
        <f t="shared" si="7"/>
        <v>0</v>
      </c>
      <c r="I10" s="16">
        <f t="shared" si="0"/>
        <v>0</v>
      </c>
      <c r="K10" s="12">
        <f t="shared" ref="K10:K20" si="18">J10</f>
        <v>0</v>
      </c>
      <c r="L10" s="15">
        <f t="shared" si="9"/>
        <v>0</v>
      </c>
      <c r="M10" s="16">
        <f t="shared" si="1"/>
        <v>0</v>
      </c>
      <c r="O10" s="12">
        <f t="shared" ref="O10:O20" si="19">N10</f>
        <v>0</v>
      </c>
      <c r="P10" s="15">
        <f t="shared" si="11"/>
        <v>0</v>
      </c>
      <c r="Q10" s="16">
        <f t="shared" si="2"/>
        <v>0</v>
      </c>
      <c r="S10" s="12">
        <f t="shared" ref="S10:S20" si="20">R10</f>
        <v>0</v>
      </c>
      <c r="T10" s="15">
        <f t="shared" si="13"/>
        <v>0</v>
      </c>
      <c r="U10" s="16">
        <f t="shared" si="3"/>
        <v>0</v>
      </c>
      <c r="V10" s="11">
        <v>44</v>
      </c>
      <c r="W10" s="12">
        <f t="shared" ref="W10:W20" si="21">V10</f>
        <v>44</v>
      </c>
      <c r="X10" s="15">
        <f t="shared" si="15"/>
        <v>44</v>
      </c>
      <c r="Y10" s="16">
        <f t="shared" si="4"/>
        <v>44</v>
      </c>
      <c r="AA10" s="12">
        <f t="shared" ref="AA10:AA20" si="22">Z10</f>
        <v>0</v>
      </c>
      <c r="AB10" s="15">
        <f t="shared" si="17"/>
        <v>0</v>
      </c>
      <c r="AC10" s="16">
        <f t="shared" si="5"/>
        <v>0</v>
      </c>
    </row>
    <row r="11" spans="1:29" s="11" customFormat="1" x14ac:dyDescent="0.25">
      <c r="A11" s="18" t="str">
        <f>'2_MechAdd_Script'!A11</f>
        <v>eCANOPY_TREES_MIDSTORY_PERCENT_COVER</v>
      </c>
      <c r="B11" t="s">
        <v>295</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'2_MechAdd_Script'!A12</f>
        <v>eCANOPY_TREES_MIDSTORY_STEM_DENSITY</v>
      </c>
      <c r="B12" t="s">
        <v>296</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'2_MechAdd_Script'!A13</f>
        <v>eCANOPY_TREES_UNDERSTORY_DIAMETER_AT_BREAST_HEIGHT</v>
      </c>
      <c r="B13" t="s">
        <v>297</v>
      </c>
      <c r="C13" s="4"/>
      <c r="D13" s="5"/>
      <c r="E13" s="6"/>
      <c r="G13" s="12">
        <f t="shared" si="6"/>
        <v>0</v>
      </c>
      <c r="H13" s="15">
        <f t="shared" si="7"/>
        <v>0</v>
      </c>
      <c r="I13" s="16">
        <f t="shared" si="0"/>
        <v>0</v>
      </c>
      <c r="K13" s="12">
        <f t="shared" ref="K13:K23" si="23">J13</f>
        <v>0</v>
      </c>
      <c r="L13" s="15">
        <f t="shared" si="9"/>
        <v>0</v>
      </c>
      <c r="M13" s="16">
        <f t="shared" si="1"/>
        <v>0</v>
      </c>
      <c r="O13" s="12">
        <f t="shared" ref="O13:O23" si="24">N13</f>
        <v>0</v>
      </c>
      <c r="P13" s="15">
        <f t="shared" si="11"/>
        <v>0</v>
      </c>
      <c r="Q13" s="16">
        <f t="shared" si="2"/>
        <v>0</v>
      </c>
      <c r="R13" s="11">
        <v>0.5</v>
      </c>
      <c r="S13" s="12">
        <f t="shared" ref="S13:S23" si="25">R13</f>
        <v>0.5</v>
      </c>
      <c r="T13" s="15">
        <f t="shared" si="13"/>
        <v>0.5</v>
      </c>
      <c r="U13" s="16">
        <f t="shared" si="3"/>
        <v>0.5</v>
      </c>
      <c r="V13" s="11">
        <v>1.7</v>
      </c>
      <c r="W13" s="12">
        <f t="shared" ref="W13:W23" si="26">V13</f>
        <v>1.7</v>
      </c>
      <c r="X13" s="15">
        <f t="shared" si="15"/>
        <v>1.7</v>
      </c>
      <c r="Y13" s="16">
        <f t="shared" si="4"/>
        <v>1.7</v>
      </c>
      <c r="Z13" s="11">
        <v>1</v>
      </c>
      <c r="AA13" s="12">
        <f t="shared" ref="AA13:AA23" si="27">Z13</f>
        <v>1</v>
      </c>
      <c r="AB13" s="15">
        <f t="shared" si="17"/>
        <v>1</v>
      </c>
      <c r="AC13" s="16">
        <f t="shared" si="5"/>
        <v>1</v>
      </c>
    </row>
    <row r="14" spans="1:29" s="11" customFormat="1" x14ac:dyDescent="0.25">
      <c r="A14" s="18" t="str">
        <f>'2_MechAdd_Script'!A14</f>
        <v>eCANOPY_TREES_UNDERSTORY_HEIGHT_TO_LIVE_CROWN</v>
      </c>
      <c r="B14" t="s">
        <v>298</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'2_MechAdd_Script'!A15</f>
        <v>eCANOPY_TREES_UNDERSTORY_HEIGHT</v>
      </c>
      <c r="B15" t="s">
        <v>299</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'2_MechAdd_Script'!A16</f>
        <v>eCANOPY_TREES_UNDERSTORY_PERCENT_COVER</v>
      </c>
      <c r="B16" t="s">
        <v>300</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'2_MechAdd_Script'!A17</f>
        <v>eCANOPY_TREES_UNDERSTORY_STEM_DENSITY</v>
      </c>
      <c r="B17" t="s">
        <v>301</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'2_MechAdd_Script'!A18</f>
        <v>eCANOPY_SNAGS_CLASS_1_ALL_OTHERS_DIAMETER</v>
      </c>
      <c r="B18" t="s">
        <v>302</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'2_MechAdd_Script'!A19</f>
        <v>eCANOPY_SNAGS_CLASS_1_ALL_OTHERS_HEIGHT</v>
      </c>
      <c r="B19" t="s">
        <v>303</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'2_MechAdd_Script'!A20</f>
        <v>eCANOPY_SNAGS_CLASS_1_ALL_OTHERS_STEM_DENSITY</v>
      </c>
      <c r="B20" t="s">
        <v>304</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'2_MechAdd_Script'!A21</f>
        <v>eCANOPY_SNAGS_CLASS_1_CONIFERS_WITH_FOLIAGE_HEIGHT_TO_CROWN_BASE</v>
      </c>
      <c r="B21" t="s">
        <v>305</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'2_MechAdd_Script'!A22</f>
        <v>eCANOPY_SNAGS_CLASS_1_CONIFERS_WITH_FOLIAGE_DIAMETER</v>
      </c>
      <c r="B22" t="s">
        <v>306</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'2_MechAdd_Script'!A23</f>
        <v>eCANOPY_SNAGS_CLASS_1_CONIFERS_WITH_FOLIAGE_HEIGHT</v>
      </c>
      <c r="B23" t="s">
        <v>307</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'2_MechAdd_Script'!A24</f>
        <v>eCANOPY_SNAGS_CLASS_1_CONIFERS_WITH_FOLIAGE_PERCENT_COVER</v>
      </c>
      <c r="B24" t="s">
        <v>308</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'2_MechAdd_Script'!A25</f>
        <v>eCANOPY_SNAGS_CLASS_1_CONIFERS_WITH_FOLIAGE_STEM_DENSITY</v>
      </c>
      <c r="B25" t="s">
        <v>309</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'2_MechAdd_Script'!A26</f>
        <v>eCANOPY_SNAGS_CLASS_2_DIAMETER</v>
      </c>
      <c r="B26" t="s">
        <v>310</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'2_MechAdd_Script'!A27</f>
        <v>eCANOPY_SNAGS_CLASS_2_HEIGHT</v>
      </c>
      <c r="B27" t="s">
        <v>311</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'2_MechAdd_Script'!A28</f>
        <v>eCANOPY_SNAGS_CLASS_2_STEM_DENSITY</v>
      </c>
      <c r="B28" t="s">
        <v>312</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'2_MechAdd_Script'!A29</f>
        <v>eCANOPY_SNAGS_CLASS_3_DIAMETER</v>
      </c>
      <c r="B29" t="s">
        <v>313</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'2_MechAdd_Script'!A30</f>
        <v>eCANOPY_SNAGS_CLASS_3_HEIGHT</v>
      </c>
      <c r="B30" t="s">
        <v>314</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'2_MechAdd_Script'!A31</f>
        <v>eCANOPY_SNAGS_CLASS_3_STEM_DENSITY</v>
      </c>
      <c r="B31" t="s">
        <v>315</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'2_MechAdd_Script'!A32</f>
        <v>eCANOPY_LADDER_FUELS_MAXIMUM_HEIGHT</v>
      </c>
      <c r="B32" t="s">
        <v>316</v>
      </c>
      <c r="C32" s="4"/>
      <c r="D32" s="5"/>
      <c r="E32" s="6"/>
      <c r="G32" s="12">
        <f t="shared" si="34"/>
        <v>0</v>
      </c>
      <c r="H32" s="15">
        <f t="shared" si="7"/>
        <v>0</v>
      </c>
      <c r="I32" s="19">
        <f>H32</f>
        <v>0</v>
      </c>
      <c r="K32" s="12">
        <f t="shared" si="29"/>
        <v>0</v>
      </c>
      <c r="L32" s="15">
        <f t="shared" si="9"/>
        <v>0</v>
      </c>
      <c r="M32" s="19">
        <f>L32</f>
        <v>0</v>
      </c>
      <c r="O32" s="12">
        <f t="shared" si="30"/>
        <v>0</v>
      </c>
      <c r="P32" s="15">
        <f t="shared" si="11"/>
        <v>0</v>
      </c>
      <c r="Q32" s="19">
        <f>P32</f>
        <v>0</v>
      </c>
      <c r="R32" s="11">
        <v>4</v>
      </c>
      <c r="S32" s="12">
        <f t="shared" si="31"/>
        <v>4</v>
      </c>
      <c r="T32" s="15">
        <f t="shared" si="13"/>
        <v>4</v>
      </c>
      <c r="U32" s="19">
        <f>T32</f>
        <v>4</v>
      </c>
      <c r="V32" s="11">
        <v>15</v>
      </c>
      <c r="W32" s="12">
        <f t="shared" si="32"/>
        <v>15</v>
      </c>
      <c r="X32" s="15">
        <f t="shared" si="15"/>
        <v>15</v>
      </c>
      <c r="Y32" s="19">
        <f>X32</f>
        <v>15</v>
      </c>
      <c r="AA32" s="12">
        <f t="shared" si="33"/>
        <v>0</v>
      </c>
      <c r="AB32" s="15">
        <f t="shared" si="17"/>
        <v>0</v>
      </c>
      <c r="AC32" s="19">
        <f>AB32</f>
        <v>0</v>
      </c>
    </row>
    <row r="33" spans="1:29" s="11" customFormat="1" x14ac:dyDescent="0.25">
      <c r="A33" s="18" t="str">
        <f>'2_MechAdd_Script'!A33</f>
        <v>eCANOPY_LADDER_FUELS_MINIMUM_HEIGHT</v>
      </c>
      <c r="B33" t="s">
        <v>317</v>
      </c>
      <c r="C33" s="4"/>
      <c r="D33" s="5"/>
      <c r="E33" s="6"/>
      <c r="G33" s="12">
        <f t="shared" si="34"/>
        <v>0</v>
      </c>
      <c r="H33" s="15">
        <f t="shared" si="7"/>
        <v>0</v>
      </c>
      <c r="I33" s="19">
        <f>H33</f>
        <v>0</v>
      </c>
      <c r="K33" s="12">
        <f t="shared" si="29"/>
        <v>0</v>
      </c>
      <c r="L33" s="15">
        <f t="shared" si="9"/>
        <v>0</v>
      </c>
      <c r="M33" s="19">
        <f>L33</f>
        <v>0</v>
      </c>
      <c r="O33" s="12">
        <f t="shared" si="30"/>
        <v>0</v>
      </c>
      <c r="P33" s="15">
        <f t="shared" si="11"/>
        <v>0</v>
      </c>
      <c r="Q33" s="19">
        <f>P33</f>
        <v>0</v>
      </c>
      <c r="R33" s="11">
        <v>0</v>
      </c>
      <c r="S33" s="12">
        <f t="shared" si="31"/>
        <v>0</v>
      </c>
      <c r="T33" s="15">
        <f t="shared" si="13"/>
        <v>0</v>
      </c>
      <c r="U33" s="19">
        <f>T33</f>
        <v>0</v>
      </c>
      <c r="V33" s="11">
        <v>5</v>
      </c>
      <c r="W33" s="12">
        <f t="shared" si="32"/>
        <v>5</v>
      </c>
      <c r="X33" s="15">
        <f t="shared" si="15"/>
        <v>5</v>
      </c>
      <c r="Y33" s="19">
        <f>X33</f>
        <v>5</v>
      </c>
      <c r="AA33" s="12">
        <f t="shared" si="33"/>
        <v>0</v>
      </c>
      <c r="AB33" s="15">
        <f t="shared" si="17"/>
        <v>0</v>
      </c>
      <c r="AC33" s="19">
        <f>AB33</f>
        <v>0</v>
      </c>
    </row>
    <row r="34" spans="1:29" s="11" customFormat="1" x14ac:dyDescent="0.25">
      <c r="A34" s="18" t="str">
        <f>'2_MechAdd_Script'!A34</f>
        <v>eSHRUBS_PRIMARY_LAYER_HEIGHT</v>
      </c>
      <c r="B34" t="s">
        <v>318</v>
      </c>
      <c r="C34" s="4"/>
      <c r="D34" s="5"/>
      <c r="E34" s="6"/>
      <c r="F34" s="11">
        <v>2.2000000000000002</v>
      </c>
      <c r="G34" s="12">
        <f>F34</f>
        <v>2.2000000000000002</v>
      </c>
      <c r="H34" s="15">
        <f t="shared" si="7"/>
        <v>2.2000000000000002</v>
      </c>
      <c r="I34" s="16">
        <f t="shared" ref="I34:I47" si="35">H34</f>
        <v>2.2000000000000002</v>
      </c>
      <c r="J34" s="11">
        <v>5</v>
      </c>
      <c r="K34" s="12">
        <f>J34</f>
        <v>5</v>
      </c>
      <c r="L34" s="15">
        <f t="shared" si="9"/>
        <v>5</v>
      </c>
      <c r="M34" s="16">
        <f t="shared" ref="M34:M47" si="36">L34</f>
        <v>5</v>
      </c>
      <c r="N34" s="11">
        <v>3</v>
      </c>
      <c r="O34" s="12">
        <f>N34</f>
        <v>3</v>
      </c>
      <c r="P34" s="15">
        <f t="shared" si="11"/>
        <v>3</v>
      </c>
      <c r="Q34" s="16">
        <f t="shared" ref="Q34:Q47" si="37">P34</f>
        <v>3</v>
      </c>
      <c r="R34" s="11">
        <v>5</v>
      </c>
      <c r="S34" s="12">
        <f>R34</f>
        <v>5</v>
      </c>
      <c r="T34" s="15">
        <f t="shared" si="13"/>
        <v>5</v>
      </c>
      <c r="U34" s="16">
        <f t="shared" ref="U34:U47" si="38">T34</f>
        <v>5</v>
      </c>
      <c r="V34" s="11">
        <v>6</v>
      </c>
      <c r="W34" s="12">
        <f>V34</f>
        <v>6</v>
      </c>
      <c r="X34" s="15">
        <f t="shared" si="15"/>
        <v>6</v>
      </c>
      <c r="Y34" s="16">
        <f t="shared" ref="Y34:Y47" si="39">X34</f>
        <v>6</v>
      </c>
      <c r="Z34" s="11">
        <v>5</v>
      </c>
      <c r="AA34" s="12">
        <f>Z34</f>
        <v>5</v>
      </c>
      <c r="AB34" s="15">
        <f t="shared" si="17"/>
        <v>5</v>
      </c>
      <c r="AC34" s="16">
        <f t="shared" ref="AC34:AC47" si="40">AB34</f>
        <v>5</v>
      </c>
    </row>
    <row r="35" spans="1:29" s="11" customFormat="1" x14ac:dyDescent="0.25">
      <c r="A35" s="18" t="str">
        <f>'2_MechAdd_Script'!A35</f>
        <v>eSHRUBS_PRIMARY_LAYER_PERCENT_COVER</v>
      </c>
      <c r="B35" t="s">
        <v>319</v>
      </c>
      <c r="C35" s="4">
        <v>0.75</v>
      </c>
      <c r="D35" s="5">
        <v>1.1000000000000001</v>
      </c>
      <c r="E35" s="6">
        <v>1.1000000000000001</v>
      </c>
      <c r="F35" s="11">
        <v>21.6</v>
      </c>
      <c r="G35" s="12">
        <f>$C35*F35</f>
        <v>16.200000000000003</v>
      </c>
      <c r="H35" s="15">
        <f>MIN(100,G35*$D35)</f>
        <v>17.820000000000004</v>
      </c>
      <c r="I35" s="16">
        <f>MIN(100,$E35*H35)</f>
        <v>19.602000000000007</v>
      </c>
      <c r="J35" s="11">
        <v>70</v>
      </c>
      <c r="K35" s="12">
        <f>$C35*J35</f>
        <v>52.5</v>
      </c>
      <c r="L35" s="15">
        <f>MIN(100,K35*$D35)</f>
        <v>57.750000000000007</v>
      </c>
      <c r="M35" s="16">
        <f>MIN(100,$E35*L35)</f>
        <v>63.525000000000013</v>
      </c>
      <c r="N35" s="11">
        <v>2</v>
      </c>
      <c r="O35" s="12">
        <f>$C35*N35</f>
        <v>1.5</v>
      </c>
      <c r="P35" s="15">
        <f>MIN(100,O35*$D35)</f>
        <v>1.6500000000000001</v>
      </c>
      <c r="Q35" s="16">
        <f>MIN(100,$E35*P35)</f>
        <v>1.8150000000000004</v>
      </c>
      <c r="R35" s="11">
        <v>10</v>
      </c>
      <c r="S35" s="12">
        <f>$C35*R35</f>
        <v>7.5</v>
      </c>
      <c r="T35" s="15">
        <f>MIN(100,S35*$D35)</f>
        <v>8.25</v>
      </c>
      <c r="U35" s="16">
        <f>MIN(100,$E35*T35)</f>
        <v>9.0750000000000011</v>
      </c>
      <c r="V35" s="11">
        <v>30</v>
      </c>
      <c r="W35" s="12">
        <f>$C35*V35</f>
        <v>22.5</v>
      </c>
      <c r="X35" s="15">
        <f>MIN(100,W35*$D35)</f>
        <v>24.750000000000004</v>
      </c>
      <c r="Y35" s="16">
        <f>MIN(100,$E35*X35)</f>
        <v>27.225000000000005</v>
      </c>
      <c r="Z35" s="11">
        <v>80</v>
      </c>
      <c r="AA35" s="12">
        <f>$C35*Z35</f>
        <v>60</v>
      </c>
      <c r="AB35" s="15">
        <f>MIN(100,AA35*$D35)</f>
        <v>66</v>
      </c>
      <c r="AC35" s="16">
        <f>MIN(100,$E35*AB35)</f>
        <v>72.600000000000009</v>
      </c>
    </row>
    <row r="36" spans="1:29" s="11" customFormat="1" x14ac:dyDescent="0.25">
      <c r="A36" s="18" t="str">
        <f>'2_MechAdd_Script'!A36</f>
        <v>eSHRUBS_PRIMARY_LAYER_PERCENT_LIVE</v>
      </c>
      <c r="B36" t="s">
        <v>320</v>
      </c>
      <c r="C36" s="4">
        <v>0.5</v>
      </c>
      <c r="D36" s="5">
        <f>1/0.5</f>
        <v>2</v>
      </c>
      <c r="E36" s="6"/>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'2_MechAdd_Script'!A37</f>
        <v>eSHRUBS_SECONDARY_LAYER_HEIGHT</v>
      </c>
      <c r="B37" t="s">
        <v>321</v>
      </c>
      <c r="C37" s="4"/>
      <c r="D37" s="5"/>
      <c r="E37" s="6"/>
      <c r="F37" s="11">
        <v>0.3</v>
      </c>
      <c r="G37" s="12">
        <f t="shared" ref="G37:G44" si="41">F37</f>
        <v>0.3</v>
      </c>
      <c r="H37" s="15">
        <f t="shared" ref="H37:H44" si="42">G37</f>
        <v>0.3</v>
      </c>
      <c r="I37" s="16">
        <f t="shared" si="35"/>
        <v>0.3</v>
      </c>
      <c r="J37" s="11">
        <v>2</v>
      </c>
      <c r="K37" s="12">
        <f t="shared" ref="K37:K44" si="43">J37</f>
        <v>2</v>
      </c>
      <c r="L37" s="15">
        <f t="shared" ref="L37:L44" si="44">K37</f>
        <v>2</v>
      </c>
      <c r="M37" s="16">
        <f t="shared" ref="M37:M50" si="45">L37</f>
        <v>2</v>
      </c>
      <c r="O37" s="12">
        <f t="shared" ref="O37:O44" si="46">N37</f>
        <v>0</v>
      </c>
      <c r="P37" s="15">
        <f t="shared" ref="P37:P44" si="47">O37</f>
        <v>0</v>
      </c>
      <c r="Q37" s="16">
        <f t="shared" ref="Q37:Q50" si="48">P37</f>
        <v>0</v>
      </c>
      <c r="R37" s="11">
        <v>1</v>
      </c>
      <c r="S37" s="12">
        <f t="shared" ref="S37:S44" si="49">R37</f>
        <v>1</v>
      </c>
      <c r="T37" s="15">
        <f t="shared" ref="T37:T44" si="50">S37</f>
        <v>1</v>
      </c>
      <c r="U37" s="16">
        <f t="shared" ref="U37:U50" si="51">T37</f>
        <v>1</v>
      </c>
      <c r="W37" s="12">
        <f t="shared" ref="W37:W44" si="52">V37</f>
        <v>0</v>
      </c>
      <c r="X37" s="15">
        <f t="shared" ref="X37:X44" si="53">W37</f>
        <v>0</v>
      </c>
      <c r="Y37" s="16">
        <f t="shared" ref="Y37:Y50" si="54">X37</f>
        <v>0</v>
      </c>
      <c r="AA37" s="12">
        <f t="shared" ref="AA37:AA44" si="55">Z37</f>
        <v>0</v>
      </c>
      <c r="AB37" s="15">
        <f t="shared" ref="AB37:AB44" si="56">AA37</f>
        <v>0</v>
      </c>
      <c r="AC37" s="16">
        <f t="shared" ref="AC37:AC50" si="57">AB37</f>
        <v>0</v>
      </c>
    </row>
    <row r="38" spans="1:29" s="11" customFormat="1" x14ac:dyDescent="0.25">
      <c r="A38" s="18" t="str">
        <f>'2_MechAdd_Script'!A38</f>
        <v>eSHRUBS_SECONDARY_LAYER_PERCENT_COVER</v>
      </c>
      <c r="B38" t="s">
        <v>322</v>
      </c>
      <c r="C38" s="4">
        <v>0.75</v>
      </c>
      <c r="D38" s="5">
        <v>1.1000000000000001</v>
      </c>
      <c r="E38" s="6">
        <v>1.1000000000000001</v>
      </c>
      <c r="F38" s="11">
        <v>1.2</v>
      </c>
      <c r="G38" s="12">
        <f>$C38*F38</f>
        <v>0.89999999999999991</v>
      </c>
      <c r="H38" s="15">
        <f>MIN(100,G38*$D38)</f>
        <v>0.99</v>
      </c>
      <c r="I38" s="16">
        <f>MIN(100,$E38*H38)</f>
        <v>1.089</v>
      </c>
      <c r="J38" s="11">
        <v>5</v>
      </c>
      <c r="K38" s="12">
        <f>$C38*J38</f>
        <v>3.75</v>
      </c>
      <c r="L38" s="15">
        <f>MIN(100,K38*$D38)</f>
        <v>4.125</v>
      </c>
      <c r="M38" s="16">
        <f>MIN(100,$E38*L38)</f>
        <v>4.5375000000000005</v>
      </c>
      <c r="O38" s="12">
        <f>$C38*N38</f>
        <v>0</v>
      </c>
      <c r="P38" s="15">
        <f>MIN(100,O38*$D38)</f>
        <v>0</v>
      </c>
      <c r="Q38" s="16">
        <f>MIN(100,$E38*P38)</f>
        <v>0</v>
      </c>
      <c r="R38" s="11">
        <v>20</v>
      </c>
      <c r="S38" s="12">
        <f>$C38*R38</f>
        <v>15</v>
      </c>
      <c r="T38" s="15">
        <f>MIN(100,S38*$D38)</f>
        <v>16.5</v>
      </c>
      <c r="U38" s="16">
        <f>MIN(100,$E38*T38)</f>
        <v>18.150000000000002</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323</v>
      </c>
      <c r="C39" s="4">
        <v>0.5</v>
      </c>
      <c r="D39" s="5">
        <f>1/0.5</f>
        <v>2</v>
      </c>
      <c r="E39" s="6"/>
      <c r="F39" s="11">
        <v>95</v>
      </c>
      <c r="G39" s="12">
        <f>$C39*F39</f>
        <v>47.5</v>
      </c>
      <c r="H39" s="15">
        <f>MIN(100,G39*$D39)</f>
        <v>95</v>
      </c>
      <c r="I39" s="16">
        <f>H39</f>
        <v>95</v>
      </c>
      <c r="J39" s="11">
        <v>85</v>
      </c>
      <c r="K39" s="12">
        <f>$C39*J39</f>
        <v>42.5</v>
      </c>
      <c r="L39" s="15">
        <f>MIN(100,K39*$D39)</f>
        <v>85</v>
      </c>
      <c r="M39" s="16">
        <f>L39</f>
        <v>85</v>
      </c>
      <c r="O39" s="12">
        <f>$C39*N39</f>
        <v>0</v>
      </c>
      <c r="P39" s="15">
        <f>MIN(100,O39*$D39)</f>
        <v>0</v>
      </c>
      <c r="Q39" s="16">
        <f>P39</f>
        <v>0</v>
      </c>
      <c r="R39" s="11">
        <v>90</v>
      </c>
      <c r="S39" s="12">
        <f>$C39*R39</f>
        <v>45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'2_MechAdd_Script'!A40</f>
        <v>eHERBACEOUS_PRIMARY_LAYER_HEIGHT</v>
      </c>
      <c r="B40" t="s">
        <v>324</v>
      </c>
      <c r="C40" s="4"/>
      <c r="D40" s="5"/>
      <c r="E40" s="6"/>
      <c r="F40" s="11">
        <v>0.9</v>
      </c>
      <c r="G40" s="12">
        <f t="shared" si="41"/>
        <v>0.9</v>
      </c>
      <c r="H40" s="15">
        <f t="shared" si="42"/>
        <v>0.9</v>
      </c>
      <c r="I40" s="16">
        <f t="shared" si="35"/>
        <v>0.9</v>
      </c>
      <c r="K40" s="12">
        <f t="shared" ref="K40:K47" si="58">J40</f>
        <v>0</v>
      </c>
      <c r="L40" s="15">
        <f t="shared" ref="L40:L47" si="59">K40</f>
        <v>0</v>
      </c>
      <c r="M40" s="16">
        <f t="shared" ref="M40:M53" si="60">L40</f>
        <v>0</v>
      </c>
      <c r="N40" s="11">
        <v>2</v>
      </c>
      <c r="O40" s="12">
        <f t="shared" ref="O40:O47" si="61">N40</f>
        <v>2</v>
      </c>
      <c r="P40" s="15">
        <f t="shared" ref="P40:P47" si="62">O40</f>
        <v>2</v>
      </c>
      <c r="Q40" s="16">
        <f t="shared" ref="Q40:Q53" si="63">P40</f>
        <v>2</v>
      </c>
      <c r="R40" s="11">
        <v>1</v>
      </c>
      <c r="S40" s="12">
        <f t="shared" ref="S40:S47" si="64">R40</f>
        <v>1</v>
      </c>
      <c r="T40" s="15">
        <f t="shared" ref="T40:T47" si="65">S40</f>
        <v>1</v>
      </c>
      <c r="U40" s="16">
        <f t="shared" ref="U40:U53" si="66">T40</f>
        <v>1</v>
      </c>
      <c r="V40" s="11">
        <v>2.5</v>
      </c>
      <c r="W40" s="12">
        <f t="shared" ref="W40:W47" si="67">V40</f>
        <v>2.5</v>
      </c>
      <c r="X40" s="15">
        <f t="shared" ref="X40:X47" si="68">W40</f>
        <v>2.5</v>
      </c>
      <c r="Y40" s="16">
        <f t="shared" ref="Y40:Y53" si="69">X40</f>
        <v>2.5</v>
      </c>
      <c r="Z40" s="11">
        <v>2</v>
      </c>
      <c r="AA40" s="12">
        <f t="shared" ref="AA40:AA47" si="70">Z40</f>
        <v>2</v>
      </c>
      <c r="AB40" s="15">
        <f t="shared" ref="AB40:AB47" si="71">AA40</f>
        <v>2</v>
      </c>
      <c r="AC40" s="16">
        <f t="shared" ref="AC40:AC53" si="72">AB40</f>
        <v>2</v>
      </c>
    </row>
    <row r="41" spans="1:29" s="11" customFormat="1" x14ac:dyDescent="0.25">
      <c r="A41" s="18" t="str">
        <f>'2_MechAdd_Script'!A41</f>
        <v>eHERBACEOUS_PRIMARY_LAYER_LOADING</v>
      </c>
      <c r="B41" t="s">
        <v>325</v>
      </c>
      <c r="C41" s="4">
        <v>0.75</v>
      </c>
      <c r="D41" s="5">
        <v>1.25</v>
      </c>
      <c r="E41" s="31">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'2_MechAdd_Script'!A42</f>
        <v>eHERBACEOUS_PRIMARY_LAYER_PERCENT_COVER</v>
      </c>
      <c r="B42" t="s">
        <v>326</v>
      </c>
      <c r="C42" s="4">
        <v>0.75</v>
      </c>
      <c r="D42" s="5">
        <v>1.25</v>
      </c>
      <c r="E42" s="31">
        <v>1.25</v>
      </c>
      <c r="F42" s="11">
        <v>0.7</v>
      </c>
      <c r="G42" s="12">
        <f>$C42*F42</f>
        <v>0.52499999999999991</v>
      </c>
      <c r="H42" s="15">
        <f>MIN(100,G42*$D42)</f>
        <v>0.65624999999999989</v>
      </c>
      <c r="I42" s="16">
        <f>MIN(100,$E42*H42)</f>
        <v>0.82031249999999989</v>
      </c>
      <c r="K42" s="12">
        <f>$C42*J42</f>
        <v>0</v>
      </c>
      <c r="L42" s="15">
        <f>MIN(100,K42*$D42)</f>
        <v>0</v>
      </c>
      <c r="M42" s="16">
        <f>MIN(100,$E42*L42)</f>
        <v>0</v>
      </c>
      <c r="N42" s="11">
        <v>90</v>
      </c>
      <c r="O42" s="12">
        <f>$C42*N42</f>
        <v>67.5</v>
      </c>
      <c r="P42" s="15">
        <f>MIN(100,O42*$D42)</f>
        <v>84.375</v>
      </c>
      <c r="Q42" s="16">
        <f>MIN(100,$E42*P42)</f>
        <v>100</v>
      </c>
      <c r="R42" s="11">
        <v>2</v>
      </c>
      <c r="S42" s="12">
        <f>$C42*R42</f>
        <v>1.5</v>
      </c>
      <c r="T42" s="15">
        <f>MIN(100,S42*$D42)</f>
        <v>1.875</v>
      </c>
      <c r="U42" s="16">
        <f>MIN(100,$E42*T42)</f>
        <v>2.34375</v>
      </c>
      <c r="V42" s="11">
        <v>30</v>
      </c>
      <c r="W42" s="12">
        <f>$C42*V42</f>
        <v>22.5</v>
      </c>
      <c r="X42" s="15">
        <f>MIN(100,W42*$D42)</f>
        <v>28.125</v>
      </c>
      <c r="Y42" s="16">
        <f>MIN(100,$E42*X42)</f>
        <v>35.15625</v>
      </c>
      <c r="Z42" s="11">
        <v>20</v>
      </c>
      <c r="AA42" s="12">
        <f>$C42*Z42</f>
        <v>15</v>
      </c>
      <c r="AB42" s="15">
        <f>MIN(100,AA42*$D42)</f>
        <v>18.75</v>
      </c>
      <c r="AC42" s="16">
        <f>MIN(100,$E42*AB42)</f>
        <v>23.4375</v>
      </c>
    </row>
    <row r="43" spans="1:29" s="11" customFormat="1" x14ac:dyDescent="0.25">
      <c r="A43" s="18" t="str">
        <f>'2_MechAdd_Script'!A43</f>
        <v>eHERBACEOUS_PRIMARY_LAYER_PERCENT_LIVE</v>
      </c>
      <c r="B43" t="s">
        <v>327</v>
      </c>
      <c r="C43" s="4">
        <v>0.75</v>
      </c>
      <c r="D43" s="5">
        <f>1/0.75</f>
        <v>1.3333333333333333</v>
      </c>
      <c r="E43" s="6"/>
      <c r="F43" s="11">
        <v>95</v>
      </c>
      <c r="G43" s="12">
        <f>$C43*F43</f>
        <v>71.25</v>
      </c>
      <c r="H43" s="15">
        <f>G43*$D43</f>
        <v>95</v>
      </c>
      <c r="I43" s="16">
        <f t="shared" si="35"/>
        <v>95</v>
      </c>
      <c r="K43" s="12">
        <f>$C43*J43</f>
        <v>0</v>
      </c>
      <c r="L43" s="15">
        <f>K43*$D43</f>
        <v>0</v>
      </c>
      <c r="M43" s="16">
        <f t="shared" ref="M43:M56" si="73">L43</f>
        <v>0</v>
      </c>
      <c r="N43" s="11">
        <v>85</v>
      </c>
      <c r="O43" s="12">
        <f>$C43*N43</f>
        <v>63.75</v>
      </c>
      <c r="P43" s="15">
        <f>O43*$D43</f>
        <v>85</v>
      </c>
      <c r="Q43" s="16">
        <f t="shared" ref="Q43:Q56" si="74">P43</f>
        <v>85</v>
      </c>
      <c r="R43" s="11">
        <v>90</v>
      </c>
      <c r="S43" s="12">
        <f>$C43*R43</f>
        <v>67.5</v>
      </c>
      <c r="T43" s="15">
        <f>S43*$D43</f>
        <v>90</v>
      </c>
      <c r="U43" s="16">
        <f t="shared" ref="U43:U56" si="75">T43</f>
        <v>90</v>
      </c>
      <c r="V43" s="11">
        <v>80</v>
      </c>
      <c r="W43" s="12">
        <f>$C43*V43</f>
        <v>60</v>
      </c>
      <c r="X43" s="15">
        <f>W43*$D43</f>
        <v>80</v>
      </c>
      <c r="Y43" s="16">
        <f t="shared" ref="Y43:Y56" si="76">X43</f>
        <v>80</v>
      </c>
      <c r="Z43" s="11">
        <v>60</v>
      </c>
      <c r="AA43" s="12">
        <f>$C43*Z43</f>
        <v>45</v>
      </c>
      <c r="AB43" s="15">
        <f>AA43*$D43</f>
        <v>60</v>
      </c>
      <c r="AC43" s="16">
        <f t="shared" ref="AC43:AC56" si="77">AB43</f>
        <v>60</v>
      </c>
    </row>
    <row r="44" spans="1:29" s="11" customFormat="1" x14ac:dyDescent="0.25">
      <c r="A44" s="18" t="str">
        <f>'2_MechAdd_Script'!A44</f>
        <v>eHERBACEOUS_SECONDARY_LAYER_HEIGHT</v>
      </c>
      <c r="B44" t="s">
        <v>328</v>
      </c>
      <c r="C44" s="4"/>
      <c r="D44" s="5"/>
      <c r="E44" s="6"/>
      <c r="F44" s="11">
        <v>0.9</v>
      </c>
      <c r="G44" s="12">
        <f t="shared" si="41"/>
        <v>0.9</v>
      </c>
      <c r="H44" s="15">
        <f t="shared" si="42"/>
        <v>0.9</v>
      </c>
      <c r="I44" s="16">
        <f t="shared" si="35"/>
        <v>0.9</v>
      </c>
      <c r="K44" s="12">
        <f t="shared" ref="K44:K51" si="78">J44</f>
        <v>0</v>
      </c>
      <c r="L44" s="15">
        <f t="shared" ref="L44:L51" si="79">K44</f>
        <v>0</v>
      </c>
      <c r="M44" s="16">
        <f t="shared" si="73"/>
        <v>0</v>
      </c>
      <c r="N44" s="11">
        <v>1</v>
      </c>
      <c r="O44" s="12">
        <f t="shared" ref="O44:O51" si="80">N44</f>
        <v>1</v>
      </c>
      <c r="P44" s="15">
        <f t="shared" ref="P44:P51" si="81">O44</f>
        <v>1</v>
      </c>
      <c r="Q44" s="16">
        <f t="shared" si="74"/>
        <v>1</v>
      </c>
      <c r="R44" s="11">
        <v>0.5</v>
      </c>
      <c r="S44" s="12">
        <f t="shared" ref="S44:S51" si="82">R44</f>
        <v>0.5</v>
      </c>
      <c r="T44" s="15">
        <f t="shared" ref="T44:T51" si="83">S44</f>
        <v>0.5</v>
      </c>
      <c r="U44" s="16">
        <f t="shared" si="75"/>
        <v>0.5</v>
      </c>
      <c r="W44" s="12">
        <f t="shared" ref="W44:W51" si="84">V44</f>
        <v>0</v>
      </c>
      <c r="X44" s="15">
        <f t="shared" ref="X44:X51" si="85">W44</f>
        <v>0</v>
      </c>
      <c r="Y44" s="16">
        <f t="shared" si="76"/>
        <v>0</v>
      </c>
      <c r="Z44" s="11">
        <v>1</v>
      </c>
      <c r="AA44" s="12">
        <f t="shared" ref="AA44:AA51" si="86">Z44</f>
        <v>1</v>
      </c>
      <c r="AB44" s="15">
        <f t="shared" ref="AB44:AB51" si="87">AA44</f>
        <v>1</v>
      </c>
      <c r="AC44" s="16">
        <f t="shared" si="77"/>
        <v>1</v>
      </c>
    </row>
    <row r="45" spans="1:29" s="11" customFormat="1" x14ac:dyDescent="0.25">
      <c r="A45" s="18" t="str">
        <f>'2_MechAdd_Script'!A45</f>
        <v>eHERBACEOUS_SECONDARY_LAYER_LOADING</v>
      </c>
      <c r="B45" t="s">
        <v>329</v>
      </c>
      <c r="C45" s="4">
        <v>0.75</v>
      </c>
      <c r="D45" s="5">
        <v>1.25</v>
      </c>
      <c r="E45" s="31">
        <v>1.25</v>
      </c>
      <c r="F45" s="11">
        <v>0.1</v>
      </c>
      <c r="G45" s="12">
        <f>$C45*F45</f>
        <v>7.5000000000000011E-2</v>
      </c>
      <c r="H45" s="15">
        <f t="shared" ref="H45:H55" si="88">G45*$D45</f>
        <v>9.3750000000000014E-2</v>
      </c>
      <c r="I45" s="16">
        <f>MIN(100,$E45*H45)</f>
        <v>0.11718750000000001</v>
      </c>
      <c r="K45" s="12">
        <f>$C45*J45</f>
        <v>0</v>
      </c>
      <c r="L45" s="15">
        <f t="shared" ref="L45:L55" si="89">K45*$D45</f>
        <v>0</v>
      </c>
      <c r="M45" s="16">
        <f>MIN(100,$E45*L45)</f>
        <v>0</v>
      </c>
      <c r="N45" s="11">
        <v>0.01</v>
      </c>
      <c r="O45" s="12">
        <f>$C45*N45</f>
        <v>7.4999999999999997E-3</v>
      </c>
      <c r="P45" s="15">
        <f t="shared" ref="P45:P55" si="90">O45*$D45</f>
        <v>9.3749999999999997E-3</v>
      </c>
      <c r="Q45" s="16">
        <f>MIN(100,$E45*P45)</f>
        <v>1.171875E-2</v>
      </c>
      <c r="R45" s="11">
        <v>0.02</v>
      </c>
      <c r="S45" s="12">
        <f>$C45*R45</f>
        <v>1.4999999999999999E-2</v>
      </c>
      <c r="T45" s="15">
        <f t="shared" ref="T45:T55" si="91">S45*$D45</f>
        <v>1.8749999999999999E-2</v>
      </c>
      <c r="U45" s="16">
        <f>MIN(100,$E45*T45)</f>
        <v>2.34375E-2</v>
      </c>
      <c r="W45" s="12">
        <f>$C45*V45</f>
        <v>0</v>
      </c>
      <c r="X45" s="15">
        <f t="shared" ref="X45:X55" si="92">W45*$D45</f>
        <v>0</v>
      </c>
      <c r="Y45" s="16">
        <f>MIN(100,$E45*X45)</f>
        <v>0</v>
      </c>
      <c r="Z45" s="11">
        <v>0.1</v>
      </c>
      <c r="AA45" s="12">
        <f>$C45*Z45</f>
        <v>7.5000000000000011E-2</v>
      </c>
      <c r="AB45" s="15">
        <f t="shared" ref="AB45:AB55" si="93">AA45*$D45</f>
        <v>9.3750000000000014E-2</v>
      </c>
      <c r="AC45" s="16">
        <f>MIN(100,$E45*AB45)</f>
        <v>0.11718750000000001</v>
      </c>
    </row>
    <row r="46" spans="1:29" s="11" customFormat="1" x14ac:dyDescent="0.25">
      <c r="A46" s="18" t="str">
        <f>'2_MechAdd_Script'!A46</f>
        <v>eHERBACEOUS_SECONDARY_LAYER_PERCENT_COVER</v>
      </c>
      <c r="B46" t="s">
        <v>330</v>
      </c>
      <c r="C46" s="4">
        <v>0.75</v>
      </c>
      <c r="D46" s="5">
        <v>1.25</v>
      </c>
      <c r="E46" s="31">
        <v>1.25</v>
      </c>
      <c r="F46" s="11">
        <v>0.2</v>
      </c>
      <c r="G46" s="12">
        <f>$C46*F46</f>
        <v>0.15000000000000002</v>
      </c>
      <c r="H46" s="15">
        <f>MIN(100,G46*$D46)</f>
        <v>0.18750000000000003</v>
      </c>
      <c r="I46" s="16">
        <f>MIN(100,$E46*H46)</f>
        <v>0.23437500000000003</v>
      </c>
      <c r="K46" s="12">
        <f>$C46*J46</f>
        <v>0</v>
      </c>
      <c r="L46" s="15">
        <f>MIN(100,K46*$D46)</f>
        <v>0</v>
      </c>
      <c r="M46" s="16">
        <f>MIN(100,$E46*L46)</f>
        <v>0</v>
      </c>
      <c r="N46" s="11">
        <v>8</v>
      </c>
      <c r="O46" s="12">
        <f>$C46*N46</f>
        <v>6</v>
      </c>
      <c r="P46" s="15">
        <f>MIN(100,O46*$D46)</f>
        <v>7.5</v>
      </c>
      <c r="Q46" s="16">
        <f>MIN(100,$E46*P46)</f>
        <v>9.375</v>
      </c>
      <c r="R46" s="11">
        <v>5</v>
      </c>
      <c r="S46" s="12">
        <f>$C46*R46</f>
        <v>3.75</v>
      </c>
      <c r="T46" s="15">
        <f>MIN(100,S46*$D46)</f>
        <v>4.6875</v>
      </c>
      <c r="U46" s="16">
        <f>MIN(100,$E46*T46)</f>
        <v>5.859375</v>
      </c>
      <c r="W46" s="12">
        <f>$C46*V46</f>
        <v>0</v>
      </c>
      <c r="X46" s="15">
        <f>MIN(100,W46*$D46)</f>
        <v>0</v>
      </c>
      <c r="Y46" s="16">
        <f>MIN(100,$E46*X46)</f>
        <v>0</v>
      </c>
      <c r="Z46" s="11">
        <v>20</v>
      </c>
      <c r="AA46" s="12">
        <f>$C46*Z46</f>
        <v>15</v>
      </c>
      <c r="AB46" s="15">
        <f>MIN(100,AA46*$D46)</f>
        <v>18.75</v>
      </c>
      <c r="AC46" s="16">
        <f>MIN(100,$E46*AB46)</f>
        <v>23.4375</v>
      </c>
    </row>
    <row r="47" spans="1:29" s="11" customFormat="1" x14ac:dyDescent="0.25">
      <c r="A47" s="18" t="str">
        <f>'2_MechAdd_Script'!A47</f>
        <v>eHERBACEOUS_SECONDARY_LAYER_PERCENT_LIVE</v>
      </c>
      <c r="B47" t="s">
        <v>331</v>
      </c>
      <c r="C47" s="4">
        <v>0.75</v>
      </c>
      <c r="D47" s="5">
        <f>1/0.75</f>
        <v>1.3333333333333333</v>
      </c>
      <c r="E47" s="6"/>
      <c r="F47" s="11">
        <v>85</v>
      </c>
      <c r="G47" s="12">
        <f>$C47*F47</f>
        <v>63.75</v>
      </c>
      <c r="H47" s="15">
        <f t="shared" si="88"/>
        <v>85</v>
      </c>
      <c r="I47" s="16">
        <f t="shared" si="35"/>
        <v>85</v>
      </c>
      <c r="K47" s="12">
        <f>$C47*J47</f>
        <v>0</v>
      </c>
      <c r="L47" s="15">
        <f t="shared" ref="L47:L57" si="94">K47*$D47</f>
        <v>0</v>
      </c>
      <c r="M47" s="16">
        <f t="shared" ref="M47:M60" si="95">L47</f>
        <v>0</v>
      </c>
      <c r="N47" s="11">
        <v>70</v>
      </c>
      <c r="O47" s="12">
        <f>$C47*N47</f>
        <v>52.5</v>
      </c>
      <c r="P47" s="15">
        <f t="shared" ref="P47:P57" si="96">O47*$D47</f>
        <v>70</v>
      </c>
      <c r="Q47" s="16">
        <f t="shared" ref="Q47:Q60" si="97">P47</f>
        <v>70</v>
      </c>
      <c r="R47" s="11">
        <v>90</v>
      </c>
      <c r="S47" s="12">
        <f>$C47*R47</f>
        <v>67.5</v>
      </c>
      <c r="T47" s="15">
        <f t="shared" ref="T47:T57" si="98">S47*$D47</f>
        <v>90</v>
      </c>
      <c r="U47" s="16">
        <f t="shared" ref="U47:U60" si="99">T47</f>
        <v>90</v>
      </c>
      <c r="W47" s="12">
        <f>$C47*V47</f>
        <v>0</v>
      </c>
      <c r="X47" s="15">
        <f t="shared" ref="X47:X57" si="100">W47*$D47</f>
        <v>0</v>
      </c>
      <c r="Y47" s="16">
        <f t="shared" ref="Y47:Y60" si="101">X47</f>
        <v>0</v>
      </c>
      <c r="Z47" s="11">
        <v>60</v>
      </c>
      <c r="AA47" s="12">
        <f>$C47*Z47</f>
        <v>45</v>
      </c>
      <c r="AB47" s="15">
        <f t="shared" ref="AB47:AB57" si="102">AA47*$D47</f>
        <v>60</v>
      </c>
      <c r="AC47" s="16">
        <f t="shared" ref="AC47:AC60" si="103">AB47</f>
        <v>60</v>
      </c>
    </row>
    <row r="48" spans="1:29" s="11" customFormat="1" x14ac:dyDescent="0.25">
      <c r="A48" s="18" t="str">
        <f>'2_MechAdd_Script'!A48</f>
        <v>eWOODY_FUEL_ALL_DOWNED_WOODY_FUEL_DEPTH</v>
      </c>
      <c r="B48" t="s">
        <v>332</v>
      </c>
      <c r="C48" s="4">
        <v>1.25</v>
      </c>
      <c r="D48" s="5">
        <v>0.75</v>
      </c>
      <c r="E48" s="6">
        <v>0.5</v>
      </c>
      <c r="F48" s="11">
        <v>4</v>
      </c>
      <c r="G48" s="12">
        <f>$C48*F48</f>
        <v>5</v>
      </c>
      <c r="H48" s="15">
        <f t="shared" si="88"/>
        <v>3.75</v>
      </c>
      <c r="I48" s="16">
        <f t="shared" ref="I48:I52" si="104">$E48*H48</f>
        <v>1.875</v>
      </c>
      <c r="J48" s="11">
        <v>1</v>
      </c>
      <c r="K48" s="12">
        <f>$C48*J48</f>
        <v>1.25</v>
      </c>
      <c r="L48" s="15">
        <f t="shared" si="94"/>
        <v>0.9375</v>
      </c>
      <c r="M48" s="16">
        <f t="shared" ref="M48:M52" si="105">$E48*L48</f>
        <v>0.46875</v>
      </c>
      <c r="O48" s="12">
        <f>$C48*N48</f>
        <v>0</v>
      </c>
      <c r="P48" s="15">
        <f t="shared" si="96"/>
        <v>0</v>
      </c>
      <c r="Q48" s="16">
        <f t="shared" ref="Q48:Q52" si="106">$E48*P48</f>
        <v>0</v>
      </c>
      <c r="R48" s="11">
        <v>0.5</v>
      </c>
      <c r="S48" s="12">
        <f>$C48*R48</f>
        <v>0.625</v>
      </c>
      <c r="T48" s="15">
        <f t="shared" si="98"/>
        <v>0.46875</v>
      </c>
      <c r="U48" s="16">
        <f t="shared" ref="U48:U52" si="107">$E48*T48</f>
        <v>0.234375</v>
      </c>
      <c r="V48" s="11">
        <v>1</v>
      </c>
      <c r="W48" s="12">
        <f>$C48*V48</f>
        <v>1.25</v>
      </c>
      <c r="X48" s="15">
        <f t="shared" si="100"/>
        <v>0.9375</v>
      </c>
      <c r="Y48" s="16">
        <f t="shared" ref="Y48:Y52" si="108">$E48*X48</f>
        <v>0.46875</v>
      </c>
      <c r="Z48" s="11">
        <v>0.5</v>
      </c>
      <c r="AA48" s="12">
        <f>$C48*Z48</f>
        <v>0.625</v>
      </c>
      <c r="AB48" s="15">
        <f t="shared" si="102"/>
        <v>0.46875</v>
      </c>
      <c r="AC48" s="16">
        <f t="shared" ref="AC48:AC52" si="109">$E48*AB48</f>
        <v>0.234375</v>
      </c>
    </row>
    <row r="49" spans="1:29" s="11" customFormat="1" x14ac:dyDescent="0.25">
      <c r="A49" s="18" t="str">
        <f>'2_MechAdd_Script'!A49</f>
        <v>eWOODY_FUEL_ALL_DOWNED_WOODY_FUEL_TOTAL_PERCENT_COVER</v>
      </c>
      <c r="B49" t="s">
        <v>333</v>
      </c>
      <c r="C49" s="4">
        <v>1.25</v>
      </c>
      <c r="D49" s="5">
        <v>0.75</v>
      </c>
      <c r="E49" s="6">
        <v>0.5</v>
      </c>
      <c r="F49" s="11">
        <v>70</v>
      </c>
      <c r="G49" s="12">
        <f>MIN(100,$C49*F49)</f>
        <v>87.5</v>
      </c>
      <c r="H49" s="15">
        <f>MIN(100,G49*$D49)</f>
        <v>65.625</v>
      </c>
      <c r="I49" s="16">
        <f>MIN(100,$E49*H49)</f>
        <v>32.8125</v>
      </c>
      <c r="J49" s="11">
        <v>50</v>
      </c>
      <c r="K49" s="12">
        <f>MIN(100,$C49*J49)</f>
        <v>62.5</v>
      </c>
      <c r="L49" s="15">
        <f>MIN(100,K49*$D49)</f>
        <v>46.875</v>
      </c>
      <c r="M49" s="16">
        <f>MIN(100,$E49*L49)</f>
        <v>23.4375</v>
      </c>
      <c r="O49" s="12">
        <f>MIN(100,$C49*N49)</f>
        <v>0</v>
      </c>
      <c r="P49" s="15">
        <f>MIN(100,O49*$D49)</f>
        <v>0</v>
      </c>
      <c r="Q49" s="16">
        <f>MIN(100,$E49*P49)</f>
        <v>0</v>
      </c>
      <c r="R49" s="11">
        <v>30</v>
      </c>
      <c r="S49" s="12">
        <f>MIN(100,$C49*R49)</f>
        <v>37.5</v>
      </c>
      <c r="T49" s="15">
        <f>MIN(100,S49*$D49)</f>
        <v>28.125</v>
      </c>
      <c r="U49" s="16">
        <f>MIN(100,$E49*T49)</f>
        <v>14.0625</v>
      </c>
      <c r="V49" s="11">
        <v>40</v>
      </c>
      <c r="W49" s="12">
        <f>MIN(100,$C49*V49)</f>
        <v>50</v>
      </c>
      <c r="X49" s="15">
        <f>MIN(100,W49*$D49)</f>
        <v>37.5</v>
      </c>
      <c r="Y49" s="16">
        <f>MIN(100,$E49*X49)</f>
        <v>18.75</v>
      </c>
      <c r="Z49" s="11">
        <v>15</v>
      </c>
      <c r="AA49" s="12">
        <f>MIN(100,$C49*Z49)</f>
        <v>18.75</v>
      </c>
      <c r="AB49" s="15">
        <f>MIN(100,AA49*$D49)</f>
        <v>14.0625</v>
      </c>
      <c r="AC49" s="16">
        <f>MIN(100,$E49*AB49)</f>
        <v>7.03125</v>
      </c>
    </row>
    <row r="50" spans="1:29" s="11" customFormat="1" x14ac:dyDescent="0.25">
      <c r="A50" s="18" t="str">
        <f>'2_MechAdd_Script'!A50</f>
        <v>eWOODY_FUEL_SOUND_WOOD_LOADINGS_ZERO_TO_THREE_INCHES_ONE_TO_THREE_INCHES</v>
      </c>
      <c r="B50" t="s">
        <v>334</v>
      </c>
      <c r="C50" s="4">
        <v>1.25</v>
      </c>
      <c r="D50" s="5">
        <v>0.75</v>
      </c>
      <c r="E50" s="6">
        <v>0.5</v>
      </c>
      <c r="F50" s="11">
        <v>2</v>
      </c>
      <c r="G50" s="12">
        <f>MAX(0.5,$C50*F50)</f>
        <v>2.5</v>
      </c>
      <c r="H50" s="15">
        <f t="shared" si="88"/>
        <v>1.875</v>
      </c>
      <c r="I50" s="16">
        <f t="shared" si="104"/>
        <v>0.9375</v>
      </c>
      <c r="J50" s="11">
        <v>1</v>
      </c>
      <c r="K50" s="12">
        <f>MAX(0.5,$C50*J50)</f>
        <v>1.25</v>
      </c>
      <c r="L50" s="15">
        <f t="shared" ref="L50:L60" si="110">K50*$D50</f>
        <v>0.9375</v>
      </c>
      <c r="M50" s="16">
        <f t="shared" ref="M50:M61" si="111">$E50*L50</f>
        <v>0.46875</v>
      </c>
      <c r="O50" s="12">
        <f>MAX(0.5,$C50*N50)</f>
        <v>0.5</v>
      </c>
      <c r="P50" s="15">
        <f t="shared" ref="P50:P60" si="112">O50*$D50</f>
        <v>0.375</v>
      </c>
      <c r="Q50" s="16">
        <f t="shared" ref="Q50:Q61" si="113">$E50*P50</f>
        <v>0.1875</v>
      </c>
      <c r="R50" s="11">
        <v>0.5</v>
      </c>
      <c r="S50" s="12">
        <f>MAX(0.5,$C50*R50)</f>
        <v>0.625</v>
      </c>
      <c r="T50" s="15">
        <f t="shared" ref="T50:T60" si="114">S50*$D50</f>
        <v>0.46875</v>
      </c>
      <c r="U50" s="16">
        <f t="shared" ref="U50:U61" si="115">$E50*T50</f>
        <v>0.234375</v>
      </c>
      <c r="V50" s="11">
        <v>1</v>
      </c>
      <c r="W50" s="12">
        <f>MAX(0.5,$C50*V50)</f>
        <v>1.25</v>
      </c>
      <c r="X50" s="15">
        <f t="shared" ref="X50:X60" si="116">W50*$D50</f>
        <v>0.9375</v>
      </c>
      <c r="Y50" s="16">
        <f t="shared" ref="Y50:Y61" si="117">$E50*X50</f>
        <v>0.46875</v>
      </c>
      <c r="Z50" s="11">
        <v>0.3</v>
      </c>
      <c r="AA50" s="12">
        <f>MAX(0.5,$C50*Z50)</f>
        <v>0.5</v>
      </c>
      <c r="AB50" s="15">
        <f t="shared" ref="AB50:AB60" si="118">AA50*$D50</f>
        <v>0.375</v>
      </c>
      <c r="AC50" s="16">
        <f t="shared" ref="AC50:AC61" si="119">$E50*AB50</f>
        <v>0.1875</v>
      </c>
    </row>
    <row r="51" spans="1:29" s="11" customFormat="1" x14ac:dyDescent="0.25">
      <c r="A51" s="18" t="str">
        <f>'2_MechAdd_Script'!A51</f>
        <v>eWOODY_FUEL_SOUND_WOOD_LOADINGS_ZERO_TO_THREE_INCHES_QUARTER_INCH_TO_ONE_INCH</v>
      </c>
      <c r="B51" t="s">
        <v>335</v>
      </c>
      <c r="C51" s="4">
        <v>1.25</v>
      </c>
      <c r="D51" s="5">
        <v>0.75</v>
      </c>
      <c r="E51" s="6">
        <v>0.5</v>
      </c>
      <c r="F51" s="11">
        <v>1.5</v>
      </c>
      <c r="G51" s="12">
        <f>MAX(1,$C51*F51)</f>
        <v>1.875</v>
      </c>
      <c r="H51" s="15">
        <f t="shared" si="88"/>
        <v>1.40625</v>
      </c>
      <c r="I51" s="16">
        <f t="shared" si="104"/>
        <v>0.703125</v>
      </c>
      <c r="J51" s="11">
        <v>1</v>
      </c>
      <c r="K51" s="12">
        <f>MAX(1,$C51*J51)</f>
        <v>1.25</v>
      </c>
      <c r="L51" s="15">
        <f t="shared" si="110"/>
        <v>0.9375</v>
      </c>
      <c r="M51" s="16">
        <f t="shared" si="111"/>
        <v>0.46875</v>
      </c>
      <c r="O51" s="12">
        <f>MAX(1,$C51*N51)</f>
        <v>1</v>
      </c>
      <c r="P51" s="15">
        <f t="shared" si="112"/>
        <v>0.75</v>
      </c>
      <c r="Q51" s="16">
        <f t="shared" si="113"/>
        <v>0.375</v>
      </c>
      <c r="R51" s="11">
        <v>0.2</v>
      </c>
      <c r="S51" s="12">
        <f>MAX(1,$C51*R51)</f>
        <v>1</v>
      </c>
      <c r="T51" s="15">
        <f t="shared" si="114"/>
        <v>0.75</v>
      </c>
      <c r="U51" s="16">
        <f t="shared" si="115"/>
        <v>0.375</v>
      </c>
      <c r="V51" s="11">
        <v>0.5</v>
      </c>
      <c r="W51" s="12">
        <f>MAX(1,$C51*V51)</f>
        <v>1</v>
      </c>
      <c r="X51" s="15">
        <f t="shared" si="116"/>
        <v>0.75</v>
      </c>
      <c r="Y51" s="16">
        <f t="shared" si="117"/>
        <v>0.375</v>
      </c>
      <c r="Z51" s="11">
        <v>0.4</v>
      </c>
      <c r="AA51" s="12">
        <f>MAX(1,$C51*Z51)</f>
        <v>1</v>
      </c>
      <c r="AB51" s="15">
        <f t="shared" si="118"/>
        <v>0.75</v>
      </c>
      <c r="AC51" s="16">
        <f t="shared" si="119"/>
        <v>0.375</v>
      </c>
    </row>
    <row r="52" spans="1:29" s="11" customFormat="1" x14ac:dyDescent="0.25">
      <c r="A52" s="18" t="str">
        <f>'2_MechAdd_Script'!A52</f>
        <v>eWOODY_FUEL_SOUND_WOOD_LOADINGS_ZERO_TO_THREE_INCHES_ZERO_TO_QUARTER_INCH</v>
      </c>
      <c r="B52" t="s">
        <v>336</v>
      </c>
      <c r="C52" s="4">
        <v>1.25</v>
      </c>
      <c r="D52" s="5">
        <v>0.75</v>
      </c>
      <c r="E52" s="6">
        <v>0.5</v>
      </c>
      <c r="F52" s="11">
        <v>1</v>
      </c>
      <c r="G52" s="12">
        <f>MAX(0.5,$C52*F52)</f>
        <v>1.25</v>
      </c>
      <c r="H52" s="15">
        <f t="shared" si="88"/>
        <v>0.9375</v>
      </c>
      <c r="I52" s="16">
        <f t="shared" si="104"/>
        <v>0.46875</v>
      </c>
      <c r="J52" s="11">
        <v>0.5</v>
      </c>
      <c r="K52" s="12">
        <f>MAX(0.5,$C52*J52)</f>
        <v>0.625</v>
      </c>
      <c r="L52" s="15">
        <f t="shared" si="110"/>
        <v>0.46875</v>
      </c>
      <c r="M52" s="16">
        <f t="shared" si="111"/>
        <v>0.234375</v>
      </c>
      <c r="O52" s="12">
        <f>MAX(0.5,$C52*N52)</f>
        <v>0.5</v>
      </c>
      <c r="P52" s="15">
        <f t="shared" si="112"/>
        <v>0.375</v>
      </c>
      <c r="Q52" s="16">
        <f t="shared" si="113"/>
        <v>0.1875</v>
      </c>
      <c r="R52" s="11">
        <v>0.1</v>
      </c>
      <c r="S52" s="12">
        <f>MAX(0.5,$C52*R52)</f>
        <v>0.5</v>
      </c>
      <c r="T52" s="15">
        <f t="shared" si="114"/>
        <v>0.375</v>
      </c>
      <c r="U52" s="16">
        <f t="shared" si="115"/>
        <v>0.1875</v>
      </c>
      <c r="V52" s="11">
        <v>0.3</v>
      </c>
      <c r="W52" s="12">
        <f>MAX(0.5,$C52*V52)</f>
        <v>0.5</v>
      </c>
      <c r="X52" s="15">
        <f t="shared" si="116"/>
        <v>0.375</v>
      </c>
      <c r="Y52" s="16">
        <f t="shared" si="117"/>
        <v>0.1875</v>
      </c>
      <c r="Z52" s="11">
        <v>0.02</v>
      </c>
      <c r="AA52" s="12">
        <f>MAX(0.5,$C52*Z52)</f>
        <v>0.5</v>
      </c>
      <c r="AB52" s="15">
        <f t="shared" si="118"/>
        <v>0.375</v>
      </c>
      <c r="AC52" s="16">
        <f t="shared" si="119"/>
        <v>0.1875</v>
      </c>
    </row>
    <row r="53" spans="1:29" s="11" customFormat="1" x14ac:dyDescent="0.25">
      <c r="A53" s="18" t="str">
        <f>'2_MechAdd_Script'!A53</f>
        <v>eWOODY_FUEL_SOUND_WOOD_LOADINGS_GREATER_THAN_THREE_INCHES_THREE_TO_NINE_INCHES</v>
      </c>
      <c r="B53" t="s">
        <v>337</v>
      </c>
      <c r="C53" s="4"/>
      <c r="D53" s="5">
        <v>0.75</v>
      </c>
      <c r="E53" s="6">
        <v>0.5</v>
      </c>
      <c r="F53" s="11">
        <v>6</v>
      </c>
      <c r="G53" s="12">
        <f t="shared" ref="G53:H93" si="120">F53</f>
        <v>6</v>
      </c>
      <c r="H53" s="15">
        <f>G53*$D53</f>
        <v>4.5</v>
      </c>
      <c r="I53" s="16">
        <f t="shared" ref="I53:I61" si="121">$E53*H53</f>
        <v>2.25</v>
      </c>
      <c r="J53" s="11">
        <v>0</v>
      </c>
      <c r="K53" s="12">
        <f t="shared" ref="K53:K93" si="122">J53</f>
        <v>0</v>
      </c>
      <c r="L53" s="15">
        <f>K53*$D53</f>
        <v>0</v>
      </c>
      <c r="M53" s="16">
        <f t="shared" si="111"/>
        <v>0</v>
      </c>
      <c r="O53" s="12">
        <f t="shared" ref="O53:O93" si="123">N53</f>
        <v>0</v>
      </c>
      <c r="P53" s="15">
        <f>O53*$D53</f>
        <v>0</v>
      </c>
      <c r="Q53" s="16">
        <f t="shared" si="113"/>
        <v>0</v>
      </c>
      <c r="R53" s="11">
        <v>1</v>
      </c>
      <c r="S53" s="12">
        <f t="shared" ref="S53:S93" si="124">R53</f>
        <v>1</v>
      </c>
      <c r="T53" s="15">
        <f>S53*$D53</f>
        <v>0.75</v>
      </c>
      <c r="U53" s="16">
        <f t="shared" si="115"/>
        <v>0.375</v>
      </c>
      <c r="V53" s="11">
        <v>1.2</v>
      </c>
      <c r="W53" s="12">
        <f t="shared" ref="W53:W93" si="125">V53</f>
        <v>1.2</v>
      </c>
      <c r="X53" s="15">
        <f>W53*$D53</f>
        <v>0.89999999999999991</v>
      </c>
      <c r="Y53" s="16">
        <f t="shared" si="117"/>
        <v>0.44999999999999996</v>
      </c>
      <c r="Z53" s="11">
        <v>0.5</v>
      </c>
      <c r="AA53" s="12">
        <f t="shared" ref="AA53:AA93" si="126">Z53</f>
        <v>0.5</v>
      </c>
      <c r="AB53" s="15">
        <f>AA53*$D53</f>
        <v>0.375</v>
      </c>
      <c r="AC53" s="16">
        <f t="shared" si="119"/>
        <v>0.1875</v>
      </c>
    </row>
    <row r="54" spans="1:29" s="11" customFormat="1" x14ac:dyDescent="0.25">
      <c r="A54" s="18" t="str">
        <f>'2_MechAdd_Script'!A54</f>
        <v>eWOODY_FUEL_SOUND_WOOD_LOADINGS_GREATER_THAN_THREE_INCHES_NINE_TO_TWENTY_INCHES</v>
      </c>
      <c r="B54" t="s">
        <v>338</v>
      </c>
      <c r="C54" s="4"/>
      <c r="D54" s="5">
        <v>0.75</v>
      </c>
      <c r="E54" s="6">
        <v>0.5</v>
      </c>
      <c r="F54" s="11">
        <v>12</v>
      </c>
      <c r="G54" s="12">
        <f t="shared" si="120"/>
        <v>12</v>
      </c>
      <c r="H54" s="15">
        <f t="shared" si="88"/>
        <v>9</v>
      </c>
      <c r="I54" s="16">
        <f t="shared" si="121"/>
        <v>4.5</v>
      </c>
      <c r="J54" s="11">
        <v>0</v>
      </c>
      <c r="K54" s="12">
        <f t="shared" si="122"/>
        <v>0</v>
      </c>
      <c r="L54" s="15">
        <f t="shared" ref="L54:L64" si="127">K54*$D54</f>
        <v>0</v>
      </c>
      <c r="M54" s="16">
        <f t="shared" si="111"/>
        <v>0</v>
      </c>
      <c r="O54" s="12">
        <f t="shared" si="123"/>
        <v>0</v>
      </c>
      <c r="P54" s="15">
        <f t="shared" ref="P54:P64" si="128">O54*$D54</f>
        <v>0</v>
      </c>
      <c r="Q54" s="16">
        <f t="shared" si="113"/>
        <v>0</v>
      </c>
      <c r="R54" s="11">
        <v>0</v>
      </c>
      <c r="S54" s="12">
        <f t="shared" si="124"/>
        <v>0</v>
      </c>
      <c r="T54" s="15">
        <f t="shared" ref="T54:T64" si="129">S54*$D54</f>
        <v>0</v>
      </c>
      <c r="U54" s="16">
        <f t="shared" si="115"/>
        <v>0</v>
      </c>
      <c r="V54" s="11">
        <v>0.5</v>
      </c>
      <c r="W54" s="12">
        <f t="shared" si="125"/>
        <v>0.5</v>
      </c>
      <c r="X54" s="15">
        <f t="shared" ref="X54:X64" si="130">W54*$D54</f>
        <v>0.375</v>
      </c>
      <c r="Y54" s="16">
        <f t="shared" si="117"/>
        <v>0.1875</v>
      </c>
      <c r="Z54" s="11">
        <v>0</v>
      </c>
      <c r="AA54" s="12">
        <f t="shared" si="126"/>
        <v>0</v>
      </c>
      <c r="AB54" s="15">
        <f t="shared" ref="AB54:AB64" si="131">AA54*$D54</f>
        <v>0</v>
      </c>
      <c r="AC54" s="16">
        <f t="shared" si="119"/>
        <v>0</v>
      </c>
    </row>
    <row r="55" spans="1:29" s="11" customFormat="1" x14ac:dyDescent="0.25">
      <c r="A55" s="18" t="str">
        <f>'2_MechAdd_Script'!A55</f>
        <v>eWOODY_FUEL_SOUND_WOOD_LOADINGS_GREATER_THAN_THREE_INCHES_GREATER_THAN_TWENTY_INCHES</v>
      </c>
      <c r="B55" t="s">
        <v>339</v>
      </c>
      <c r="C55" s="4"/>
      <c r="D55" s="5">
        <v>0.75</v>
      </c>
      <c r="E55" s="6">
        <v>0.5</v>
      </c>
      <c r="F55" s="11">
        <v>0</v>
      </c>
      <c r="G55" s="12">
        <f t="shared" si="120"/>
        <v>0</v>
      </c>
      <c r="H55" s="15">
        <f t="shared" si="88"/>
        <v>0</v>
      </c>
      <c r="I55" s="16">
        <f t="shared" si="121"/>
        <v>0</v>
      </c>
      <c r="J55" s="11">
        <v>0</v>
      </c>
      <c r="K55" s="12">
        <f t="shared" si="122"/>
        <v>0</v>
      </c>
      <c r="L55" s="15">
        <f t="shared" si="127"/>
        <v>0</v>
      </c>
      <c r="M55" s="16">
        <f t="shared" si="111"/>
        <v>0</v>
      </c>
      <c r="O55" s="12">
        <f t="shared" si="123"/>
        <v>0</v>
      </c>
      <c r="P55" s="15">
        <f t="shared" si="128"/>
        <v>0</v>
      </c>
      <c r="Q55" s="16">
        <f t="shared" si="113"/>
        <v>0</v>
      </c>
      <c r="R55" s="11">
        <v>0</v>
      </c>
      <c r="S55" s="12">
        <f t="shared" si="124"/>
        <v>0</v>
      </c>
      <c r="T55" s="15">
        <f t="shared" si="129"/>
        <v>0</v>
      </c>
      <c r="U55" s="16">
        <f t="shared" si="115"/>
        <v>0</v>
      </c>
      <c r="V55" s="11">
        <v>0.5</v>
      </c>
      <c r="W55" s="12">
        <f t="shared" si="125"/>
        <v>0.5</v>
      </c>
      <c r="X55" s="15">
        <f t="shared" si="130"/>
        <v>0.375</v>
      </c>
      <c r="Y55" s="16">
        <f t="shared" si="117"/>
        <v>0.1875</v>
      </c>
      <c r="Z55" s="11">
        <v>0</v>
      </c>
      <c r="AA55" s="12">
        <f t="shared" si="126"/>
        <v>0</v>
      </c>
      <c r="AB55" s="15">
        <f t="shared" si="131"/>
        <v>0</v>
      </c>
      <c r="AC55" s="16">
        <f t="shared" si="119"/>
        <v>0</v>
      </c>
    </row>
    <row r="56" spans="1:29" s="11" customFormat="1" x14ac:dyDescent="0.25">
      <c r="A56" s="18" t="str">
        <f>'2_MechAdd_Script'!A56</f>
        <v>eWOODY_FUEL_ROTTEN_WOOD_LOADINGS_GREATER_THAN_THREE_INCHES_THREE_TO_NINE_INCHES</v>
      </c>
      <c r="B56" t="s">
        <v>340</v>
      </c>
      <c r="C56" s="4"/>
      <c r="D56" s="5">
        <v>0.25</v>
      </c>
      <c r="E56" s="6">
        <v>0.5</v>
      </c>
      <c r="F56" s="11">
        <v>5</v>
      </c>
      <c r="G56" s="12">
        <f t="shared" si="120"/>
        <v>5</v>
      </c>
      <c r="H56" s="15">
        <f>(G53*$D56)+G56</f>
        <v>6.5</v>
      </c>
      <c r="I56" s="16">
        <f t="shared" si="121"/>
        <v>3.25</v>
      </c>
      <c r="K56" s="12">
        <f t="shared" si="122"/>
        <v>0</v>
      </c>
      <c r="L56" s="15">
        <f>(K53*$D56)+K56</f>
        <v>0</v>
      </c>
      <c r="M56" s="16">
        <f t="shared" si="111"/>
        <v>0</v>
      </c>
      <c r="O56" s="12">
        <f t="shared" si="123"/>
        <v>0</v>
      </c>
      <c r="P56" s="15">
        <f>(O53*$D56)+O56</f>
        <v>0</v>
      </c>
      <c r="Q56" s="16">
        <f t="shared" si="113"/>
        <v>0</v>
      </c>
      <c r="R56" s="11">
        <v>0.5</v>
      </c>
      <c r="S56" s="12">
        <f t="shared" si="124"/>
        <v>0.5</v>
      </c>
      <c r="T56" s="15">
        <f>(S53*$D56)+S56</f>
        <v>0.75</v>
      </c>
      <c r="U56" s="16">
        <f t="shared" si="115"/>
        <v>0.375</v>
      </c>
      <c r="V56" s="11">
        <v>0.75</v>
      </c>
      <c r="W56" s="12">
        <f t="shared" si="125"/>
        <v>0.75</v>
      </c>
      <c r="X56" s="15">
        <f>(W53*$D56)+W56</f>
        <v>1.05</v>
      </c>
      <c r="Y56" s="16">
        <f t="shared" si="117"/>
        <v>0.52500000000000002</v>
      </c>
      <c r="AA56" s="12">
        <f t="shared" si="126"/>
        <v>0</v>
      </c>
      <c r="AB56" s="15">
        <f>(AA53*$D56)+AA56</f>
        <v>0.125</v>
      </c>
      <c r="AC56" s="16">
        <f t="shared" si="119"/>
        <v>6.25E-2</v>
      </c>
    </row>
    <row r="57" spans="1:29" s="11" customFormat="1" x14ac:dyDescent="0.25">
      <c r="A57" s="18" t="str">
        <f>'2_MechAdd_Script'!A57</f>
        <v>eWOODY_FUEL_ROTTEN_WOOD_LOADINGS_GREATER_THAN_THREE_INCHES_NINE_TO_TWENTY_INCHES</v>
      </c>
      <c r="B57" t="s">
        <v>341</v>
      </c>
      <c r="C57" s="4"/>
      <c r="D57" s="5">
        <v>0.25</v>
      </c>
      <c r="E57" s="6">
        <v>0.5</v>
      </c>
      <c r="F57" s="11">
        <v>11</v>
      </c>
      <c r="G57" s="12">
        <f t="shared" si="120"/>
        <v>11</v>
      </c>
      <c r="H57" s="15">
        <f>(G54*$D57)+G57</f>
        <v>14</v>
      </c>
      <c r="I57" s="16">
        <f t="shared" si="121"/>
        <v>7</v>
      </c>
      <c r="K57" s="12">
        <f t="shared" si="122"/>
        <v>0</v>
      </c>
      <c r="L57" s="15">
        <f>(K54*$D57)+K57</f>
        <v>0</v>
      </c>
      <c r="M57" s="16">
        <f t="shared" si="111"/>
        <v>0</v>
      </c>
      <c r="O57" s="12">
        <f t="shared" si="123"/>
        <v>0</v>
      </c>
      <c r="P57" s="15">
        <f>(O54*$D57)+O57</f>
        <v>0</v>
      </c>
      <c r="Q57" s="16">
        <f t="shared" si="113"/>
        <v>0</v>
      </c>
      <c r="R57" s="11">
        <v>0</v>
      </c>
      <c r="S57" s="12">
        <f t="shared" si="124"/>
        <v>0</v>
      </c>
      <c r="T57" s="15">
        <f>(S54*$D57)+S57</f>
        <v>0</v>
      </c>
      <c r="U57" s="16">
        <f t="shared" si="115"/>
        <v>0</v>
      </c>
      <c r="V57" s="11">
        <v>0.3</v>
      </c>
      <c r="W57" s="12">
        <f t="shared" si="125"/>
        <v>0.3</v>
      </c>
      <c r="X57" s="15">
        <f>(W54*$D57)+W57</f>
        <v>0.42499999999999999</v>
      </c>
      <c r="Y57" s="16">
        <f t="shared" si="117"/>
        <v>0.21249999999999999</v>
      </c>
      <c r="AA57" s="12">
        <f t="shared" si="126"/>
        <v>0</v>
      </c>
      <c r="AB57" s="15">
        <f>(AA54*$D57)+AA57</f>
        <v>0</v>
      </c>
      <c r="AC57" s="16">
        <f t="shared" si="119"/>
        <v>0</v>
      </c>
    </row>
    <row r="58" spans="1:29" s="11" customFormat="1" x14ac:dyDescent="0.25">
      <c r="A58" s="18" t="str">
        <f>'2_MechAdd_Script'!A58</f>
        <v>eWOODY_FUEL_ROTTEN_WOOD_LOADINGS_GREATER_THAN_THREE_INCHES_GREATER_THAN_TWENTY_INCHES</v>
      </c>
      <c r="B58" t="s">
        <v>342</v>
      </c>
      <c r="C58" s="4"/>
      <c r="D58" s="5">
        <v>0.25</v>
      </c>
      <c r="E58" s="6">
        <v>0.5</v>
      </c>
      <c r="F58" s="11">
        <v>0</v>
      </c>
      <c r="G58" s="12">
        <f t="shared" si="120"/>
        <v>0</v>
      </c>
      <c r="H58" s="15">
        <f>(G55*$D58)+G58</f>
        <v>0</v>
      </c>
      <c r="I58" s="16">
        <f t="shared" si="121"/>
        <v>0</v>
      </c>
      <c r="K58" s="12">
        <f t="shared" si="122"/>
        <v>0</v>
      </c>
      <c r="L58" s="15">
        <f>(K55*$D58)+K58</f>
        <v>0</v>
      </c>
      <c r="M58" s="16">
        <f t="shared" si="111"/>
        <v>0</v>
      </c>
      <c r="O58" s="12">
        <f t="shared" si="123"/>
        <v>0</v>
      </c>
      <c r="P58" s="15">
        <f>(O55*$D58)+O58</f>
        <v>0</v>
      </c>
      <c r="Q58" s="16">
        <f t="shared" si="113"/>
        <v>0</v>
      </c>
      <c r="R58" s="11">
        <v>0</v>
      </c>
      <c r="S58" s="12">
        <f t="shared" si="124"/>
        <v>0</v>
      </c>
      <c r="T58" s="15">
        <f>(S55*$D58)+S58</f>
        <v>0</v>
      </c>
      <c r="U58" s="16">
        <f t="shared" si="115"/>
        <v>0</v>
      </c>
      <c r="V58" s="11">
        <v>0</v>
      </c>
      <c r="W58" s="12">
        <f t="shared" si="125"/>
        <v>0</v>
      </c>
      <c r="X58" s="15">
        <f>(W55*$D58)+W58</f>
        <v>0.125</v>
      </c>
      <c r="Y58" s="16">
        <f t="shared" si="117"/>
        <v>6.25E-2</v>
      </c>
      <c r="AA58" s="12">
        <f t="shared" si="126"/>
        <v>0</v>
      </c>
      <c r="AB58" s="15">
        <f>(AA55*$D58)+AA58</f>
        <v>0</v>
      </c>
      <c r="AC58" s="16">
        <f t="shared" si="119"/>
        <v>0</v>
      </c>
    </row>
    <row r="59" spans="1:29" s="11" customFormat="1" x14ac:dyDescent="0.25">
      <c r="A59" s="18" t="str">
        <f>'2_MechAdd_Script'!A59</f>
        <v>eWOODY_FUEL_STUMPS_SOUND_DIAMETER</v>
      </c>
      <c r="B59" t="s">
        <v>343</v>
      </c>
      <c r="C59" s="4"/>
      <c r="D59" s="5"/>
      <c r="E59" s="6">
        <v>0</v>
      </c>
      <c r="F59" s="11">
        <v>9.6</v>
      </c>
      <c r="G59" s="12">
        <f t="shared" si="120"/>
        <v>9.6</v>
      </c>
      <c r="H59" s="15">
        <f t="shared" si="120"/>
        <v>9.6</v>
      </c>
      <c r="I59" s="16">
        <f t="shared" si="121"/>
        <v>0</v>
      </c>
      <c r="K59" s="12">
        <f t="shared" si="122"/>
        <v>0</v>
      </c>
      <c r="L59" s="15">
        <f t="shared" ref="L59:L93" si="132">K59</f>
        <v>0</v>
      </c>
      <c r="M59" s="16">
        <f t="shared" si="111"/>
        <v>0</v>
      </c>
      <c r="O59" s="12">
        <f t="shared" si="123"/>
        <v>0</v>
      </c>
      <c r="P59" s="15">
        <f t="shared" ref="P59:P93" si="133">O59</f>
        <v>0</v>
      </c>
      <c r="Q59" s="16">
        <f t="shared" si="113"/>
        <v>0</v>
      </c>
      <c r="R59" s="11">
        <v>3.5</v>
      </c>
      <c r="S59" s="12">
        <f t="shared" si="124"/>
        <v>3.5</v>
      </c>
      <c r="T59" s="15">
        <f t="shared" ref="T59:T93" si="134">S59</f>
        <v>3.5</v>
      </c>
      <c r="U59" s="16">
        <f t="shared" si="115"/>
        <v>0</v>
      </c>
      <c r="W59" s="12">
        <f t="shared" si="125"/>
        <v>0</v>
      </c>
      <c r="X59" s="15">
        <f t="shared" ref="X59:X93" si="135">W59</f>
        <v>0</v>
      </c>
      <c r="Y59" s="16">
        <f t="shared" si="117"/>
        <v>0</v>
      </c>
      <c r="AA59" s="12">
        <f t="shared" si="126"/>
        <v>0</v>
      </c>
      <c r="AB59" s="15">
        <f t="shared" ref="AB59:AB93" si="136">AA59</f>
        <v>0</v>
      </c>
      <c r="AC59" s="16">
        <f t="shared" si="119"/>
        <v>0</v>
      </c>
    </row>
    <row r="60" spans="1:29" s="11" customFormat="1" x14ac:dyDescent="0.25">
      <c r="A60" s="18" t="str">
        <f>'2_MechAdd_Script'!A60</f>
        <v>eWOODY_FUEL_STUMPS_SOUND_HEIGHT</v>
      </c>
      <c r="B60" t="s">
        <v>344</v>
      </c>
      <c r="C60" s="4"/>
      <c r="D60" s="5"/>
      <c r="E60" s="6">
        <v>0</v>
      </c>
      <c r="F60" s="11">
        <v>0.4</v>
      </c>
      <c r="G60" s="12">
        <f t="shared" si="120"/>
        <v>0.4</v>
      </c>
      <c r="H60" s="15">
        <f t="shared" si="120"/>
        <v>0.4</v>
      </c>
      <c r="I60" s="16">
        <f t="shared" si="121"/>
        <v>0</v>
      </c>
      <c r="K60" s="12">
        <f t="shared" si="122"/>
        <v>0</v>
      </c>
      <c r="L60" s="15">
        <f t="shared" si="132"/>
        <v>0</v>
      </c>
      <c r="M60" s="16">
        <f t="shared" si="111"/>
        <v>0</v>
      </c>
      <c r="O60" s="12">
        <f t="shared" si="123"/>
        <v>0</v>
      </c>
      <c r="P60" s="15">
        <f t="shared" si="133"/>
        <v>0</v>
      </c>
      <c r="Q60" s="16">
        <f t="shared" si="113"/>
        <v>0</v>
      </c>
      <c r="R60" s="11">
        <v>2</v>
      </c>
      <c r="S60" s="12">
        <f t="shared" si="124"/>
        <v>2</v>
      </c>
      <c r="T60" s="15">
        <f t="shared" si="134"/>
        <v>2</v>
      </c>
      <c r="U60" s="16">
        <f t="shared" si="115"/>
        <v>0</v>
      </c>
      <c r="W60" s="12">
        <f t="shared" si="125"/>
        <v>0</v>
      </c>
      <c r="X60" s="15">
        <f t="shared" si="135"/>
        <v>0</v>
      </c>
      <c r="Y60" s="16">
        <f t="shared" si="117"/>
        <v>0</v>
      </c>
      <c r="AA60" s="12">
        <f t="shared" si="126"/>
        <v>0</v>
      </c>
      <c r="AB60" s="15">
        <f t="shared" si="136"/>
        <v>0</v>
      </c>
      <c r="AC60" s="16">
        <f t="shared" si="119"/>
        <v>0</v>
      </c>
    </row>
    <row r="61" spans="1:29" s="11" customFormat="1" x14ac:dyDescent="0.25">
      <c r="A61" s="18" t="str">
        <f>'2_MechAdd_Script'!A61</f>
        <v>eWOODY_FUEL_STUMPS_SOUND_STEM_DENSITY</v>
      </c>
      <c r="B61" t="s">
        <v>345</v>
      </c>
      <c r="C61" s="4">
        <v>0.25</v>
      </c>
      <c r="D61" s="5"/>
      <c r="E61" s="6">
        <v>0</v>
      </c>
      <c r="F61" s="11">
        <v>115</v>
      </c>
      <c r="G61" s="12">
        <f>F61+(F7*0.25)+(F12*0.25)</f>
        <v>118</v>
      </c>
      <c r="H61" s="15">
        <f t="shared" si="120"/>
        <v>118</v>
      </c>
      <c r="I61" s="16">
        <f t="shared" si="121"/>
        <v>0</v>
      </c>
      <c r="K61" s="12">
        <f>J61+(J7*0.25)+(J12*0.25)</f>
        <v>0</v>
      </c>
      <c r="L61" s="15">
        <f t="shared" si="132"/>
        <v>0</v>
      </c>
      <c r="M61" s="16">
        <f t="shared" si="111"/>
        <v>0</v>
      </c>
      <c r="O61" s="12">
        <f>N61+(N7*0.25)+(N12*0.25)</f>
        <v>0</v>
      </c>
      <c r="P61" s="15">
        <f t="shared" si="133"/>
        <v>0</v>
      </c>
      <c r="Q61" s="16">
        <f t="shared" si="113"/>
        <v>0</v>
      </c>
      <c r="R61" s="11">
        <v>50</v>
      </c>
      <c r="S61" s="12">
        <f>R61+(R7*0.25)+(R12*0.25)</f>
        <v>925</v>
      </c>
      <c r="T61" s="15">
        <f t="shared" si="134"/>
        <v>925</v>
      </c>
      <c r="U61" s="16">
        <f t="shared" si="115"/>
        <v>0</v>
      </c>
      <c r="W61" s="12">
        <f>V61+(V7*0.25)+(V12*0.25)</f>
        <v>48.75</v>
      </c>
      <c r="X61" s="15">
        <f t="shared" si="135"/>
        <v>48.75</v>
      </c>
      <c r="Y61" s="16">
        <f t="shared" si="117"/>
        <v>0</v>
      </c>
      <c r="AA61" s="12">
        <f>Z61+(Z7*0.25)+(Z12*0.25)</f>
        <v>25</v>
      </c>
      <c r="AB61" s="15">
        <f t="shared" si="136"/>
        <v>25</v>
      </c>
      <c r="AC61" s="16">
        <f t="shared" si="119"/>
        <v>0</v>
      </c>
    </row>
    <row r="62" spans="1:29" s="11" customFormat="1" x14ac:dyDescent="0.25">
      <c r="A62" s="18" t="str">
        <f>'2_MechAdd_Script'!A62</f>
        <v>eWOODY_FUEL_STUMPS_ROTTEN_DIAMETER</v>
      </c>
      <c r="B62" t="s">
        <v>346</v>
      </c>
      <c r="C62" s="4"/>
      <c r="D62" s="5"/>
      <c r="E62" s="6"/>
      <c r="F62" s="11">
        <v>9.6</v>
      </c>
      <c r="G62" s="12">
        <f t="shared" si="120"/>
        <v>9.6</v>
      </c>
      <c r="H62" s="15">
        <f t="shared" si="120"/>
        <v>9.6</v>
      </c>
      <c r="I62" s="16">
        <f t="shared" ref="I62:I63" si="137">H59</f>
        <v>9.6</v>
      </c>
      <c r="K62" s="12">
        <f t="shared" ref="K62:K93" si="138">J62</f>
        <v>0</v>
      </c>
      <c r="L62" s="15">
        <f t="shared" si="132"/>
        <v>0</v>
      </c>
      <c r="M62" s="16">
        <f t="shared" ref="M62:M63" si="139">L59</f>
        <v>0</v>
      </c>
      <c r="O62" s="12">
        <f t="shared" ref="O62:O93" si="140">N62</f>
        <v>0</v>
      </c>
      <c r="P62" s="15">
        <f t="shared" si="133"/>
        <v>0</v>
      </c>
      <c r="Q62" s="16">
        <f t="shared" ref="Q62:Q63" si="141">P59</f>
        <v>0</v>
      </c>
      <c r="R62" s="11">
        <v>3.5</v>
      </c>
      <c r="S62" s="12">
        <f t="shared" ref="S62:S93" si="142">R62</f>
        <v>3.5</v>
      </c>
      <c r="T62" s="15">
        <f t="shared" si="134"/>
        <v>3.5</v>
      </c>
      <c r="U62" s="16">
        <f t="shared" ref="U62:U63" si="143">T59</f>
        <v>3.5</v>
      </c>
      <c r="V62" s="11">
        <v>10</v>
      </c>
      <c r="W62" s="12">
        <f t="shared" ref="W62:W93" si="144">V62</f>
        <v>10</v>
      </c>
      <c r="X62" s="15">
        <f t="shared" si="135"/>
        <v>10</v>
      </c>
      <c r="Y62" s="16">
        <f t="shared" ref="Y62:Y63" si="145">X59</f>
        <v>0</v>
      </c>
      <c r="Z62" s="11">
        <v>10</v>
      </c>
      <c r="AA62" s="12">
        <f t="shared" ref="AA62:AA93" si="146">Z62</f>
        <v>10</v>
      </c>
      <c r="AB62" s="15">
        <f t="shared" si="136"/>
        <v>10</v>
      </c>
      <c r="AC62" s="16">
        <f t="shared" ref="AC62:AC63" si="147">AB59</f>
        <v>0</v>
      </c>
    </row>
    <row r="63" spans="1:29" s="11" customFormat="1" x14ac:dyDescent="0.25">
      <c r="A63" s="18" t="str">
        <f>'2_MechAdd_Script'!A63</f>
        <v>eWOODY_FUEL_STUMPS_ROTTEN_HEIGHT</v>
      </c>
      <c r="B63" t="s">
        <v>347</v>
      </c>
      <c r="C63" s="4"/>
      <c r="D63" s="5"/>
      <c r="E63" s="6"/>
      <c r="F63" s="11">
        <v>0.4</v>
      </c>
      <c r="G63" s="12">
        <f t="shared" si="120"/>
        <v>0.4</v>
      </c>
      <c r="H63" s="15">
        <f t="shared" si="120"/>
        <v>0.4</v>
      </c>
      <c r="I63" s="16">
        <f t="shared" si="137"/>
        <v>0.4</v>
      </c>
      <c r="K63" s="12">
        <f t="shared" si="138"/>
        <v>0</v>
      </c>
      <c r="L63" s="15">
        <f t="shared" si="132"/>
        <v>0</v>
      </c>
      <c r="M63" s="16">
        <f t="shared" si="139"/>
        <v>0</v>
      </c>
      <c r="O63" s="12">
        <f t="shared" si="140"/>
        <v>0</v>
      </c>
      <c r="P63" s="15">
        <f t="shared" si="133"/>
        <v>0</v>
      </c>
      <c r="Q63" s="16">
        <f t="shared" si="141"/>
        <v>0</v>
      </c>
      <c r="R63" s="11">
        <v>2</v>
      </c>
      <c r="S63" s="12">
        <f t="shared" si="142"/>
        <v>2</v>
      </c>
      <c r="T63" s="15">
        <f t="shared" si="134"/>
        <v>2</v>
      </c>
      <c r="U63" s="16">
        <f t="shared" si="143"/>
        <v>2</v>
      </c>
      <c r="V63" s="11">
        <v>1</v>
      </c>
      <c r="W63" s="12">
        <f t="shared" si="144"/>
        <v>1</v>
      </c>
      <c r="X63" s="15">
        <f t="shared" si="135"/>
        <v>1</v>
      </c>
      <c r="Y63" s="16">
        <f t="shared" si="145"/>
        <v>0</v>
      </c>
      <c r="Z63" s="11">
        <v>1</v>
      </c>
      <c r="AA63" s="12">
        <f t="shared" si="146"/>
        <v>1</v>
      </c>
      <c r="AB63" s="15">
        <f t="shared" si="136"/>
        <v>1</v>
      </c>
      <c r="AC63" s="16">
        <f t="shared" si="147"/>
        <v>0</v>
      </c>
    </row>
    <row r="64" spans="1:29" s="11" customFormat="1" x14ac:dyDescent="0.25">
      <c r="A64" s="18" t="str">
        <f>'2_MechAdd_Script'!A64</f>
        <v>eWOODY_FUEL_STUMPS_ROTTEN_STEM_DENSITY</v>
      </c>
      <c r="B64" t="s">
        <v>348</v>
      </c>
      <c r="C64" s="4"/>
      <c r="D64" s="5"/>
      <c r="E64" s="9" t="s">
        <v>446</v>
      </c>
      <c r="F64" s="11">
        <v>115</v>
      </c>
      <c r="G64" s="12">
        <f t="shared" si="120"/>
        <v>115</v>
      </c>
      <c r="H64" s="15">
        <f t="shared" si="120"/>
        <v>115</v>
      </c>
      <c r="I64" s="16">
        <f>H64+H61</f>
        <v>233</v>
      </c>
      <c r="K64" s="12">
        <f t="shared" si="138"/>
        <v>0</v>
      </c>
      <c r="L64" s="15">
        <f t="shared" si="132"/>
        <v>0</v>
      </c>
      <c r="M64" s="16">
        <f>L64+L61</f>
        <v>0</v>
      </c>
      <c r="O64" s="12">
        <f t="shared" si="140"/>
        <v>0</v>
      </c>
      <c r="P64" s="15">
        <f t="shared" si="133"/>
        <v>0</v>
      </c>
      <c r="Q64" s="16">
        <f>P64+P61</f>
        <v>0</v>
      </c>
      <c r="R64" s="11">
        <v>50</v>
      </c>
      <c r="S64" s="12">
        <f t="shared" si="142"/>
        <v>50</v>
      </c>
      <c r="T64" s="15">
        <f t="shared" si="134"/>
        <v>50</v>
      </c>
      <c r="U64" s="16">
        <f>T64+T61</f>
        <v>975</v>
      </c>
      <c r="V64" s="11">
        <v>5</v>
      </c>
      <c r="W64" s="12">
        <f t="shared" si="144"/>
        <v>5</v>
      </c>
      <c r="X64" s="15">
        <f t="shared" si="135"/>
        <v>5</v>
      </c>
      <c r="Y64" s="16">
        <f>X64+X61</f>
        <v>53.75</v>
      </c>
      <c r="Z64" s="11">
        <v>3</v>
      </c>
      <c r="AA64" s="12">
        <f t="shared" si="146"/>
        <v>3</v>
      </c>
      <c r="AB64" s="15">
        <f t="shared" si="136"/>
        <v>3</v>
      </c>
      <c r="AC64" s="16">
        <f>AB64+AB61</f>
        <v>28</v>
      </c>
    </row>
    <row r="65" spans="1:29" s="11" customFormat="1" x14ac:dyDescent="0.25">
      <c r="A65" s="18" t="str">
        <f>'2_MechAdd_Script'!A65</f>
        <v>eWOODY_FUEL_STUMPS_LIGHTERED_PITCHY_DIAMETER</v>
      </c>
      <c r="B65" t="s">
        <v>346</v>
      </c>
      <c r="C65" s="4"/>
      <c r="D65" s="5"/>
      <c r="E65" s="6"/>
      <c r="G65" s="12">
        <f t="shared" si="120"/>
        <v>0</v>
      </c>
      <c r="H65" s="15">
        <f t="shared" si="120"/>
        <v>0</v>
      </c>
      <c r="I65" s="16">
        <v>0</v>
      </c>
      <c r="K65" s="12">
        <f t="shared" si="138"/>
        <v>0</v>
      </c>
      <c r="L65" s="15">
        <f t="shared" si="132"/>
        <v>0</v>
      </c>
      <c r="M65" s="16">
        <v>0</v>
      </c>
      <c r="O65" s="12">
        <f t="shared" si="140"/>
        <v>0</v>
      </c>
      <c r="P65" s="15">
        <f t="shared" si="133"/>
        <v>0</v>
      </c>
      <c r="Q65" s="16">
        <v>0</v>
      </c>
      <c r="S65" s="12">
        <f t="shared" si="142"/>
        <v>0</v>
      </c>
      <c r="T65" s="15">
        <f t="shared" si="134"/>
        <v>0</v>
      </c>
      <c r="U65" s="16">
        <v>0</v>
      </c>
      <c r="W65" s="12">
        <f t="shared" si="144"/>
        <v>0</v>
      </c>
      <c r="X65" s="15">
        <f t="shared" si="135"/>
        <v>0</v>
      </c>
      <c r="Y65" s="16">
        <v>0</v>
      </c>
      <c r="AA65" s="12">
        <f t="shared" si="146"/>
        <v>0</v>
      </c>
      <c r="AB65" s="15">
        <f t="shared" si="136"/>
        <v>0</v>
      </c>
      <c r="AC65" s="16">
        <v>0</v>
      </c>
    </row>
    <row r="66" spans="1:29" s="11" customFormat="1" x14ac:dyDescent="0.25">
      <c r="A66" s="18" t="str">
        <f>'2_MechAdd_Script'!A66</f>
        <v>eWOODY_FUEL_STUMPS_LIGHTERED_PITCHY_HEIGHT</v>
      </c>
      <c r="B66" t="s">
        <v>347</v>
      </c>
      <c r="C66" s="4"/>
      <c r="D66" s="5"/>
      <c r="E66" s="6"/>
      <c r="G66" s="12">
        <f t="shared" si="120"/>
        <v>0</v>
      </c>
      <c r="H66" s="15">
        <f t="shared" si="120"/>
        <v>0</v>
      </c>
      <c r="I66" s="16">
        <f t="shared" ref="I66:I93" si="148">H66</f>
        <v>0</v>
      </c>
      <c r="K66" s="12">
        <f t="shared" si="138"/>
        <v>0</v>
      </c>
      <c r="L66" s="15">
        <f t="shared" si="132"/>
        <v>0</v>
      </c>
      <c r="M66" s="16">
        <f t="shared" ref="M66:M93" si="149">L66</f>
        <v>0</v>
      </c>
      <c r="O66" s="12">
        <f t="shared" si="140"/>
        <v>0</v>
      </c>
      <c r="P66" s="15">
        <f t="shared" si="133"/>
        <v>0</v>
      </c>
      <c r="Q66" s="16">
        <f t="shared" ref="Q66:Q93" si="150">P66</f>
        <v>0</v>
      </c>
      <c r="S66" s="12">
        <f t="shared" si="142"/>
        <v>0</v>
      </c>
      <c r="T66" s="15">
        <f t="shared" si="134"/>
        <v>0</v>
      </c>
      <c r="U66" s="16">
        <f t="shared" ref="U66:U93" si="151">T66</f>
        <v>0</v>
      </c>
      <c r="W66" s="12">
        <f t="shared" si="144"/>
        <v>0</v>
      </c>
      <c r="X66" s="15">
        <f t="shared" si="135"/>
        <v>0</v>
      </c>
      <c r="Y66" s="16">
        <f t="shared" ref="Y66:Y93" si="152">X66</f>
        <v>0</v>
      </c>
      <c r="AA66" s="12">
        <f t="shared" si="146"/>
        <v>0</v>
      </c>
      <c r="AB66" s="15">
        <f t="shared" si="136"/>
        <v>0</v>
      </c>
      <c r="AC66" s="16">
        <f t="shared" ref="AC66:AC93" si="153">AB66</f>
        <v>0</v>
      </c>
    </row>
    <row r="67" spans="1:29" s="11" customFormat="1" x14ac:dyDescent="0.25">
      <c r="A67" s="18" t="str">
        <f>'2_MechAdd_Script'!A67</f>
        <v>eWOODY_FUEL_STUMPS_LIGHTERED_PITCHY_STEM_DENSITY</v>
      </c>
      <c r="B67" t="s">
        <v>348</v>
      </c>
      <c r="C67" s="4"/>
      <c r="D67" s="5"/>
      <c r="E67" s="6"/>
      <c r="G67" s="12">
        <f t="shared" si="120"/>
        <v>0</v>
      </c>
      <c r="H67" s="15">
        <f t="shared" si="120"/>
        <v>0</v>
      </c>
      <c r="I67" s="16">
        <f t="shared" si="148"/>
        <v>0</v>
      </c>
      <c r="K67" s="12">
        <f t="shared" si="138"/>
        <v>0</v>
      </c>
      <c r="L67" s="15">
        <f t="shared" si="132"/>
        <v>0</v>
      </c>
      <c r="M67" s="16">
        <f t="shared" si="149"/>
        <v>0</v>
      </c>
      <c r="O67" s="12">
        <f t="shared" si="140"/>
        <v>0</v>
      </c>
      <c r="P67" s="15">
        <f t="shared" si="133"/>
        <v>0</v>
      </c>
      <c r="Q67" s="16">
        <f t="shared" si="150"/>
        <v>0</v>
      </c>
      <c r="S67" s="12">
        <f t="shared" si="142"/>
        <v>0</v>
      </c>
      <c r="T67" s="15">
        <f t="shared" si="134"/>
        <v>0</v>
      </c>
      <c r="U67" s="16">
        <f t="shared" si="151"/>
        <v>0</v>
      </c>
      <c r="W67" s="12">
        <f t="shared" si="144"/>
        <v>0</v>
      </c>
      <c r="X67" s="15">
        <f t="shared" si="135"/>
        <v>0</v>
      </c>
      <c r="Y67" s="16">
        <f t="shared" si="152"/>
        <v>0</v>
      </c>
      <c r="AA67" s="12">
        <f t="shared" si="146"/>
        <v>0</v>
      </c>
      <c r="AB67" s="15">
        <f t="shared" si="136"/>
        <v>0</v>
      </c>
      <c r="AC67" s="16">
        <f t="shared" si="153"/>
        <v>0</v>
      </c>
    </row>
    <row r="68" spans="1:29" s="11" customFormat="1" x14ac:dyDescent="0.25">
      <c r="A68" s="18" t="str">
        <f>'2_MechAdd_Script'!A68</f>
        <v>eWOODY_FUEL_PILES_CLEAN_LOADING</v>
      </c>
      <c r="B68" t="s">
        <v>349</v>
      </c>
      <c r="C68" s="4"/>
      <c r="D68" s="5"/>
      <c r="E68" s="6"/>
      <c r="F68" s="11">
        <v>7.8118999999999994E-2</v>
      </c>
      <c r="G68" s="12">
        <f t="shared" si="120"/>
        <v>7.8118999999999994E-2</v>
      </c>
      <c r="H68" s="15">
        <f t="shared" si="120"/>
        <v>7.8118999999999994E-2</v>
      </c>
      <c r="I68" s="16">
        <f t="shared" si="148"/>
        <v>7.8118999999999994E-2</v>
      </c>
      <c r="J68" s="11">
        <v>0</v>
      </c>
      <c r="K68" s="12">
        <f t="shared" si="138"/>
        <v>0</v>
      </c>
      <c r="L68" s="15">
        <f t="shared" si="132"/>
        <v>0</v>
      </c>
      <c r="M68" s="16">
        <f t="shared" si="149"/>
        <v>0</v>
      </c>
      <c r="N68" s="11">
        <v>0</v>
      </c>
      <c r="O68" s="12">
        <f t="shared" si="140"/>
        <v>0</v>
      </c>
      <c r="P68" s="15">
        <f t="shared" si="133"/>
        <v>0</v>
      </c>
      <c r="Q68" s="16">
        <f t="shared" si="150"/>
        <v>0</v>
      </c>
      <c r="R68" s="11">
        <v>8.1810999999999995E-2</v>
      </c>
      <c r="S68" s="12">
        <f t="shared" si="142"/>
        <v>8.1810999999999995E-2</v>
      </c>
      <c r="T68" s="15">
        <f t="shared" si="134"/>
        <v>8.1810999999999995E-2</v>
      </c>
      <c r="U68" s="16">
        <f t="shared" si="151"/>
        <v>8.1810999999999995E-2</v>
      </c>
      <c r="V68" s="11">
        <v>0.13589300000000001</v>
      </c>
      <c r="W68" s="12">
        <f t="shared" si="144"/>
        <v>0.13589300000000001</v>
      </c>
      <c r="X68" s="15">
        <f t="shared" si="135"/>
        <v>0.13589300000000001</v>
      </c>
      <c r="Y68" s="16">
        <f t="shared" si="152"/>
        <v>0.13589300000000001</v>
      </c>
      <c r="Z68" s="11">
        <v>0</v>
      </c>
      <c r="AA68" s="12">
        <f t="shared" si="146"/>
        <v>0</v>
      </c>
      <c r="AB68" s="15">
        <f t="shared" si="136"/>
        <v>0</v>
      </c>
      <c r="AC68" s="16">
        <f t="shared" si="153"/>
        <v>0</v>
      </c>
    </row>
    <row r="69" spans="1:29" s="11" customFormat="1" ht="16.5" customHeight="1" x14ac:dyDescent="0.25">
      <c r="A69" s="18" t="str">
        <f>'2_MechAdd_Script'!A69</f>
        <v>eWOODY_FUEL_PILES_DIRTY_LOADING</v>
      </c>
      <c r="B69" t="s">
        <v>350</v>
      </c>
      <c r="C69" s="4"/>
      <c r="D69" s="5"/>
      <c r="E69" s="6"/>
      <c r="F69" s="11">
        <v>0</v>
      </c>
      <c r="G69" s="12">
        <f t="shared" si="120"/>
        <v>0</v>
      </c>
      <c r="H69" s="15">
        <f t="shared" si="120"/>
        <v>0</v>
      </c>
      <c r="I69" s="16">
        <f t="shared" si="148"/>
        <v>0</v>
      </c>
      <c r="J69" s="11">
        <v>0</v>
      </c>
      <c r="K69" s="12">
        <f t="shared" si="138"/>
        <v>0</v>
      </c>
      <c r="L69" s="15">
        <f t="shared" si="132"/>
        <v>0</v>
      </c>
      <c r="M69" s="16">
        <f t="shared" si="149"/>
        <v>0</v>
      </c>
      <c r="N69" s="11">
        <v>0</v>
      </c>
      <c r="O69" s="12">
        <f t="shared" si="140"/>
        <v>0</v>
      </c>
      <c r="P69" s="15">
        <f t="shared" si="133"/>
        <v>0</v>
      </c>
      <c r="Q69" s="16">
        <f t="shared" si="150"/>
        <v>0</v>
      </c>
      <c r="R69" s="11">
        <v>0</v>
      </c>
      <c r="S69" s="12">
        <f t="shared" si="142"/>
        <v>0</v>
      </c>
      <c r="T69" s="15">
        <f t="shared" si="134"/>
        <v>0</v>
      </c>
      <c r="U69" s="16">
        <f t="shared" si="151"/>
        <v>0</v>
      </c>
      <c r="V69" s="11">
        <v>0</v>
      </c>
      <c r="W69" s="12">
        <f t="shared" si="144"/>
        <v>0</v>
      </c>
      <c r="X69" s="15">
        <f t="shared" si="135"/>
        <v>0</v>
      </c>
      <c r="Y69" s="16">
        <f t="shared" si="152"/>
        <v>0</v>
      </c>
      <c r="Z69" s="11">
        <v>0</v>
      </c>
      <c r="AA69" s="12">
        <f t="shared" si="146"/>
        <v>0</v>
      </c>
      <c r="AB69" s="15">
        <f t="shared" si="136"/>
        <v>0</v>
      </c>
      <c r="AC69" s="16">
        <f t="shared" si="153"/>
        <v>0</v>
      </c>
    </row>
    <row r="70" spans="1:29" s="11" customFormat="1" x14ac:dyDescent="0.25">
      <c r="A70" s="18" t="str">
        <f>'2_MechAdd_Script'!A70</f>
        <v>eWOODY_FUEL_PILES_VERYDIRTY_LOADING</v>
      </c>
      <c r="B70" t="s">
        <v>351</v>
      </c>
      <c r="C70" s="4"/>
      <c r="D70" s="5"/>
      <c r="E70" s="6"/>
      <c r="F70" s="11">
        <v>0</v>
      </c>
      <c r="G70" s="12">
        <f t="shared" si="120"/>
        <v>0</v>
      </c>
      <c r="H70" s="15">
        <f t="shared" si="120"/>
        <v>0</v>
      </c>
      <c r="I70" s="16">
        <f t="shared" si="148"/>
        <v>0</v>
      </c>
      <c r="J70" s="11">
        <v>0</v>
      </c>
      <c r="K70" s="12">
        <f t="shared" si="138"/>
        <v>0</v>
      </c>
      <c r="L70" s="15">
        <f t="shared" si="132"/>
        <v>0</v>
      </c>
      <c r="M70" s="16">
        <f t="shared" si="149"/>
        <v>0</v>
      </c>
      <c r="N70" s="11">
        <v>0</v>
      </c>
      <c r="O70" s="12">
        <f t="shared" si="140"/>
        <v>0</v>
      </c>
      <c r="P70" s="15">
        <f t="shared" si="133"/>
        <v>0</v>
      </c>
      <c r="Q70" s="16">
        <f t="shared" si="150"/>
        <v>0</v>
      </c>
      <c r="R70" s="11">
        <v>0</v>
      </c>
      <c r="S70" s="12">
        <f t="shared" si="142"/>
        <v>0</v>
      </c>
      <c r="T70" s="15">
        <f t="shared" si="134"/>
        <v>0</v>
      </c>
      <c r="U70" s="16">
        <f t="shared" si="151"/>
        <v>0</v>
      </c>
      <c r="V70" s="11">
        <v>0</v>
      </c>
      <c r="W70" s="12">
        <f t="shared" si="144"/>
        <v>0</v>
      </c>
      <c r="X70" s="15">
        <f t="shared" si="135"/>
        <v>0</v>
      </c>
      <c r="Y70" s="16">
        <f t="shared" si="152"/>
        <v>0</v>
      </c>
      <c r="Z70" s="11">
        <v>0</v>
      </c>
      <c r="AA70" s="12">
        <f t="shared" si="146"/>
        <v>0</v>
      </c>
      <c r="AB70" s="15">
        <f t="shared" si="136"/>
        <v>0</v>
      </c>
      <c r="AC70" s="16">
        <f t="shared" si="153"/>
        <v>0</v>
      </c>
    </row>
    <row r="71" spans="1:29" s="11" customFormat="1" x14ac:dyDescent="0.25">
      <c r="A71" s="18" t="str">
        <f>'2_MechAdd_Script'!A71</f>
        <v>eLITTER_LITTER_TYPE_BROADLEAF_DECIDUOUS_RELATIVE_COVER</v>
      </c>
      <c r="B71" t="s">
        <v>352</v>
      </c>
      <c r="C71" s="4"/>
      <c r="D71" s="5"/>
      <c r="E71" s="6"/>
      <c r="G71" s="12">
        <f t="shared" si="120"/>
        <v>0</v>
      </c>
      <c r="H71" s="15">
        <f t="shared" si="120"/>
        <v>0</v>
      </c>
      <c r="I71" s="16">
        <f t="shared" si="148"/>
        <v>0</v>
      </c>
      <c r="K71" s="12">
        <f t="shared" si="138"/>
        <v>0</v>
      </c>
      <c r="L71" s="15">
        <f t="shared" si="132"/>
        <v>0</v>
      </c>
      <c r="M71" s="16">
        <f t="shared" si="149"/>
        <v>0</v>
      </c>
      <c r="O71" s="12">
        <f t="shared" si="140"/>
        <v>0</v>
      </c>
      <c r="P71" s="15">
        <f t="shared" si="133"/>
        <v>0</v>
      </c>
      <c r="Q71" s="16">
        <f t="shared" si="150"/>
        <v>0</v>
      </c>
      <c r="S71" s="12">
        <f t="shared" si="142"/>
        <v>0</v>
      </c>
      <c r="T71" s="15">
        <f t="shared" si="134"/>
        <v>0</v>
      </c>
      <c r="U71" s="16">
        <f t="shared" si="151"/>
        <v>0</v>
      </c>
      <c r="V71" s="11">
        <v>90</v>
      </c>
      <c r="W71" s="12">
        <f t="shared" si="144"/>
        <v>90</v>
      </c>
      <c r="X71" s="15">
        <f t="shared" si="135"/>
        <v>90</v>
      </c>
      <c r="Y71" s="16">
        <f t="shared" si="152"/>
        <v>90</v>
      </c>
      <c r="AA71" s="12">
        <f t="shared" si="146"/>
        <v>0</v>
      </c>
      <c r="AB71" s="15">
        <f t="shared" si="136"/>
        <v>0</v>
      </c>
      <c r="AC71" s="16">
        <f t="shared" si="153"/>
        <v>0</v>
      </c>
    </row>
    <row r="72" spans="1:29" s="11" customFormat="1" x14ac:dyDescent="0.25">
      <c r="A72" s="18" t="str">
        <f>'2_MechAdd_Script'!A72</f>
        <v>eLITTER_LITTER_TYPE_BROADLEAF_EVERGREEN_RELATIVE_COVER</v>
      </c>
      <c r="B72" t="s">
        <v>353</v>
      </c>
      <c r="C72" s="4"/>
      <c r="D72" s="5"/>
      <c r="E72" s="6"/>
      <c r="G72" s="12">
        <f t="shared" si="120"/>
        <v>0</v>
      </c>
      <c r="H72" s="15">
        <f t="shared" si="120"/>
        <v>0</v>
      </c>
      <c r="I72" s="16">
        <f t="shared" si="148"/>
        <v>0</v>
      </c>
      <c r="J72" s="11">
        <v>100</v>
      </c>
      <c r="K72" s="12">
        <f t="shared" si="138"/>
        <v>100</v>
      </c>
      <c r="L72" s="15">
        <f t="shared" si="132"/>
        <v>100</v>
      </c>
      <c r="M72" s="16">
        <f t="shared" si="149"/>
        <v>100</v>
      </c>
      <c r="O72" s="12">
        <f t="shared" si="140"/>
        <v>0</v>
      </c>
      <c r="P72" s="15">
        <f t="shared" si="133"/>
        <v>0</v>
      </c>
      <c r="Q72" s="16">
        <f t="shared" si="150"/>
        <v>0</v>
      </c>
      <c r="S72" s="12">
        <f t="shared" si="142"/>
        <v>0</v>
      </c>
      <c r="T72" s="15">
        <f t="shared" si="134"/>
        <v>0</v>
      </c>
      <c r="U72" s="16">
        <f t="shared" si="151"/>
        <v>0</v>
      </c>
      <c r="W72" s="12">
        <f t="shared" si="144"/>
        <v>0</v>
      </c>
      <c r="X72" s="15">
        <f t="shared" si="135"/>
        <v>0</v>
      </c>
      <c r="Y72" s="16">
        <f t="shared" si="152"/>
        <v>0</v>
      </c>
      <c r="AA72" s="12">
        <f t="shared" si="146"/>
        <v>0</v>
      </c>
      <c r="AB72" s="15">
        <f t="shared" si="136"/>
        <v>0</v>
      </c>
      <c r="AC72" s="16">
        <f t="shared" si="153"/>
        <v>0</v>
      </c>
    </row>
    <row r="73" spans="1:29" s="11" customFormat="1" x14ac:dyDescent="0.25">
      <c r="A73" s="18" t="str">
        <f>'2_MechAdd_Script'!A73</f>
        <v>eLITTER_LITTER_TYPE_GRASS_RELATIVE_COVER</v>
      </c>
      <c r="B73" t="s">
        <v>354</v>
      </c>
      <c r="C73" s="4"/>
      <c r="D73" s="5"/>
      <c r="E73" s="6"/>
      <c r="G73" s="12">
        <f t="shared" si="120"/>
        <v>0</v>
      </c>
      <c r="H73" s="15">
        <f t="shared" si="120"/>
        <v>0</v>
      </c>
      <c r="I73" s="16">
        <f t="shared" si="148"/>
        <v>0</v>
      </c>
      <c r="K73" s="12">
        <f t="shared" si="138"/>
        <v>0</v>
      </c>
      <c r="L73" s="15">
        <f t="shared" si="132"/>
        <v>0</v>
      </c>
      <c r="M73" s="16">
        <f t="shared" si="149"/>
        <v>0</v>
      </c>
      <c r="N73" s="11">
        <v>100</v>
      </c>
      <c r="O73" s="12">
        <f t="shared" si="140"/>
        <v>100</v>
      </c>
      <c r="P73" s="15">
        <f t="shared" si="133"/>
        <v>100</v>
      </c>
      <c r="Q73" s="16">
        <f t="shared" si="150"/>
        <v>100</v>
      </c>
      <c r="S73" s="12">
        <f t="shared" si="142"/>
        <v>0</v>
      </c>
      <c r="T73" s="15">
        <f t="shared" si="134"/>
        <v>0</v>
      </c>
      <c r="U73" s="16">
        <f t="shared" si="151"/>
        <v>0</v>
      </c>
      <c r="W73" s="12">
        <f t="shared" si="144"/>
        <v>0</v>
      </c>
      <c r="X73" s="15">
        <f t="shared" si="135"/>
        <v>0</v>
      </c>
      <c r="Y73" s="16">
        <f t="shared" si="152"/>
        <v>0</v>
      </c>
      <c r="AA73" s="12">
        <f t="shared" si="146"/>
        <v>0</v>
      </c>
      <c r="AB73" s="15">
        <f t="shared" si="136"/>
        <v>0</v>
      </c>
      <c r="AC73" s="16">
        <f t="shared" si="153"/>
        <v>0</v>
      </c>
    </row>
    <row r="74" spans="1:29" s="11" customFormat="1" x14ac:dyDescent="0.25">
      <c r="A74" s="18" t="str">
        <f>'2_MechAdd_Script'!A74</f>
        <v>eLITTER_LITTER_TYPE_LONG_NEEDLE_PINE_RELATIVE_COVER</v>
      </c>
      <c r="B74" t="s">
        <v>355</v>
      </c>
      <c r="C74" s="4"/>
      <c r="D74" s="5"/>
      <c r="E74" s="6"/>
      <c r="F74" s="13">
        <v>50</v>
      </c>
      <c r="G74" s="12">
        <f t="shared" si="120"/>
        <v>50</v>
      </c>
      <c r="H74" s="15">
        <f t="shared" si="120"/>
        <v>50</v>
      </c>
      <c r="I74" s="16">
        <f t="shared" si="148"/>
        <v>50</v>
      </c>
      <c r="K74" s="12">
        <f t="shared" si="138"/>
        <v>0</v>
      </c>
      <c r="L74" s="15">
        <f t="shared" si="132"/>
        <v>0</v>
      </c>
      <c r="M74" s="16">
        <f t="shared" si="149"/>
        <v>0</v>
      </c>
      <c r="O74" s="12">
        <f t="shared" si="140"/>
        <v>0</v>
      </c>
      <c r="P74" s="15">
        <f t="shared" si="133"/>
        <v>0</v>
      </c>
      <c r="Q74" s="16">
        <f t="shared" si="150"/>
        <v>0</v>
      </c>
      <c r="S74" s="12">
        <f t="shared" si="142"/>
        <v>0</v>
      </c>
      <c r="T74" s="15">
        <f t="shared" si="134"/>
        <v>0</v>
      </c>
      <c r="U74" s="16">
        <f t="shared" si="151"/>
        <v>0</v>
      </c>
      <c r="V74" s="11">
        <v>10</v>
      </c>
      <c r="W74" s="12">
        <f t="shared" si="144"/>
        <v>10</v>
      </c>
      <c r="X74" s="15">
        <f t="shared" si="135"/>
        <v>10</v>
      </c>
      <c r="Y74" s="16">
        <f t="shared" si="152"/>
        <v>10</v>
      </c>
      <c r="Z74" s="11">
        <v>40</v>
      </c>
      <c r="AA74" s="12">
        <f t="shared" si="146"/>
        <v>40</v>
      </c>
      <c r="AB74" s="15">
        <f t="shared" si="136"/>
        <v>40</v>
      </c>
      <c r="AC74" s="16">
        <f t="shared" si="153"/>
        <v>40</v>
      </c>
    </row>
    <row r="75" spans="1:29" s="11" customFormat="1" x14ac:dyDescent="0.25">
      <c r="A75" s="18" t="str">
        <f>'2_MechAdd_Script'!A75</f>
        <v>eLITTER_LITTER_TYPE_OTHER_CONIFER_RELATIVE_COVER</v>
      </c>
      <c r="B75" t="s">
        <v>356</v>
      </c>
      <c r="C75" s="4"/>
      <c r="D75" s="5"/>
      <c r="E75" s="6"/>
      <c r="F75" s="13">
        <v>50</v>
      </c>
      <c r="G75" s="12">
        <f t="shared" si="120"/>
        <v>50</v>
      </c>
      <c r="H75" s="15">
        <f t="shared" si="120"/>
        <v>50</v>
      </c>
      <c r="I75" s="16">
        <f t="shared" si="148"/>
        <v>50</v>
      </c>
      <c r="K75" s="12">
        <f t="shared" si="138"/>
        <v>0</v>
      </c>
      <c r="L75" s="15">
        <f t="shared" si="132"/>
        <v>0</v>
      </c>
      <c r="M75" s="16">
        <f t="shared" si="149"/>
        <v>0</v>
      </c>
      <c r="O75" s="12">
        <f t="shared" si="140"/>
        <v>0</v>
      </c>
      <c r="P75" s="15">
        <f t="shared" si="133"/>
        <v>0</v>
      </c>
      <c r="Q75" s="16">
        <f t="shared" si="150"/>
        <v>0</v>
      </c>
      <c r="R75" s="11">
        <v>100</v>
      </c>
      <c r="S75" s="12">
        <f t="shared" si="142"/>
        <v>100</v>
      </c>
      <c r="T75" s="15">
        <f t="shared" si="134"/>
        <v>100</v>
      </c>
      <c r="U75" s="16">
        <f t="shared" si="151"/>
        <v>100</v>
      </c>
      <c r="W75" s="12">
        <f t="shared" si="144"/>
        <v>0</v>
      </c>
      <c r="X75" s="15">
        <f t="shared" si="135"/>
        <v>0</v>
      </c>
      <c r="Y75" s="16">
        <f t="shared" si="152"/>
        <v>0</v>
      </c>
      <c r="AA75" s="12">
        <f t="shared" si="146"/>
        <v>0</v>
      </c>
      <c r="AB75" s="15">
        <f t="shared" si="136"/>
        <v>0</v>
      </c>
      <c r="AC75" s="16">
        <f t="shared" si="153"/>
        <v>0</v>
      </c>
    </row>
    <row r="76" spans="1:29" s="11" customFormat="1" x14ac:dyDescent="0.25">
      <c r="A76" s="18" t="str">
        <f>'2_MechAdd_Script'!A76</f>
        <v>eLITTER_LITTER_TYPE_PALM_FROND_RELATIVE_COVER</v>
      </c>
      <c r="B76" t="s">
        <v>357</v>
      </c>
      <c r="C76" s="4"/>
      <c r="D76" s="5"/>
      <c r="E76" s="6"/>
      <c r="G76" s="12">
        <f t="shared" si="120"/>
        <v>0</v>
      </c>
      <c r="H76" s="15">
        <f t="shared" si="120"/>
        <v>0</v>
      </c>
      <c r="I76" s="16">
        <f t="shared" si="148"/>
        <v>0</v>
      </c>
      <c r="K76" s="12">
        <f t="shared" si="138"/>
        <v>0</v>
      </c>
      <c r="L76" s="15">
        <f t="shared" si="132"/>
        <v>0</v>
      </c>
      <c r="M76" s="16">
        <f t="shared" si="149"/>
        <v>0</v>
      </c>
      <c r="O76" s="12">
        <f t="shared" si="140"/>
        <v>0</v>
      </c>
      <c r="P76" s="15">
        <f t="shared" si="133"/>
        <v>0</v>
      </c>
      <c r="Q76" s="16">
        <f t="shared" si="150"/>
        <v>0</v>
      </c>
      <c r="S76" s="12">
        <f t="shared" si="142"/>
        <v>0</v>
      </c>
      <c r="T76" s="15">
        <f t="shared" si="134"/>
        <v>0</v>
      </c>
      <c r="U76" s="16">
        <f t="shared" si="151"/>
        <v>0</v>
      </c>
      <c r="W76" s="12">
        <f t="shared" si="144"/>
        <v>0</v>
      </c>
      <c r="X76" s="15">
        <f t="shared" si="135"/>
        <v>0</v>
      </c>
      <c r="Y76" s="16">
        <f t="shared" si="152"/>
        <v>0</v>
      </c>
      <c r="Z76" s="11">
        <v>60</v>
      </c>
      <c r="AA76" s="12">
        <f t="shared" si="146"/>
        <v>60</v>
      </c>
      <c r="AB76" s="15">
        <f t="shared" si="136"/>
        <v>60</v>
      </c>
      <c r="AC76" s="16">
        <f t="shared" si="153"/>
        <v>60</v>
      </c>
    </row>
    <row r="77" spans="1:29" s="11" customFormat="1" x14ac:dyDescent="0.25">
      <c r="A77" s="18" t="str">
        <f>'2_MechAdd_Script'!A77</f>
        <v>eLITTER_LITTER_TYPE_SHORT_NEEDLE_PINE_RELATIVE_COVER</v>
      </c>
      <c r="B77" t="s">
        <v>358</v>
      </c>
      <c r="C77" s="4"/>
      <c r="D77" s="5"/>
      <c r="E77" s="6"/>
      <c r="G77" s="12">
        <f t="shared" si="120"/>
        <v>0</v>
      </c>
      <c r="H77" s="15">
        <f t="shared" si="120"/>
        <v>0</v>
      </c>
      <c r="I77" s="16">
        <f t="shared" si="148"/>
        <v>0</v>
      </c>
      <c r="K77" s="12">
        <f t="shared" si="138"/>
        <v>0</v>
      </c>
      <c r="L77" s="15">
        <f t="shared" si="132"/>
        <v>0</v>
      </c>
      <c r="M77" s="16">
        <f t="shared" si="149"/>
        <v>0</v>
      </c>
      <c r="O77" s="12">
        <f t="shared" si="140"/>
        <v>0</v>
      </c>
      <c r="P77" s="15">
        <f t="shared" si="133"/>
        <v>0</v>
      </c>
      <c r="Q77" s="16">
        <f t="shared" si="150"/>
        <v>0</v>
      </c>
      <c r="S77" s="12">
        <f t="shared" si="142"/>
        <v>0</v>
      </c>
      <c r="T77" s="15">
        <f t="shared" si="134"/>
        <v>0</v>
      </c>
      <c r="U77" s="16">
        <f t="shared" si="151"/>
        <v>0</v>
      </c>
      <c r="W77" s="12">
        <f t="shared" si="144"/>
        <v>0</v>
      </c>
      <c r="X77" s="15">
        <f t="shared" si="135"/>
        <v>0</v>
      </c>
      <c r="Y77" s="16">
        <f t="shared" si="152"/>
        <v>0</v>
      </c>
      <c r="AA77" s="12">
        <f t="shared" si="146"/>
        <v>0</v>
      </c>
      <c r="AB77" s="15">
        <f t="shared" si="136"/>
        <v>0</v>
      </c>
      <c r="AC77" s="16">
        <f t="shared" si="153"/>
        <v>0</v>
      </c>
    </row>
    <row r="78" spans="1:29" s="11" customFormat="1" x14ac:dyDescent="0.25">
      <c r="A78" s="18" t="str">
        <f>'2_MechAdd_Script'!A78</f>
        <v>eMOSS_LICHEN_LITTER_GROUND_LICHEN_DEPTH</v>
      </c>
      <c r="B78" t="s">
        <v>359</v>
      </c>
      <c r="C78" s="4"/>
      <c r="D78" s="5"/>
      <c r="E78" s="6"/>
      <c r="G78" s="12">
        <f t="shared" si="120"/>
        <v>0</v>
      </c>
      <c r="H78" s="15">
        <f t="shared" si="120"/>
        <v>0</v>
      </c>
      <c r="I78" s="16">
        <f t="shared" si="148"/>
        <v>0</v>
      </c>
      <c r="K78" s="12">
        <f t="shared" si="138"/>
        <v>0</v>
      </c>
      <c r="L78" s="15">
        <f t="shared" si="132"/>
        <v>0</v>
      </c>
      <c r="M78" s="16">
        <f t="shared" si="149"/>
        <v>0</v>
      </c>
      <c r="O78" s="12">
        <f t="shared" si="140"/>
        <v>0</v>
      </c>
      <c r="P78" s="15">
        <f t="shared" si="133"/>
        <v>0</v>
      </c>
      <c r="Q78" s="16">
        <f t="shared" si="150"/>
        <v>0</v>
      </c>
      <c r="R78" s="11">
        <v>2</v>
      </c>
      <c r="S78" s="12">
        <f t="shared" si="142"/>
        <v>2</v>
      </c>
      <c r="T78" s="15">
        <f t="shared" si="134"/>
        <v>2</v>
      </c>
      <c r="U78" s="16">
        <f t="shared" si="151"/>
        <v>2</v>
      </c>
      <c r="W78" s="12">
        <f t="shared" si="144"/>
        <v>0</v>
      </c>
      <c r="X78" s="15">
        <f t="shared" si="135"/>
        <v>0</v>
      </c>
      <c r="Y78" s="16">
        <f t="shared" si="152"/>
        <v>0</v>
      </c>
      <c r="AA78" s="12">
        <f t="shared" si="146"/>
        <v>0</v>
      </c>
      <c r="AB78" s="15">
        <f t="shared" si="136"/>
        <v>0</v>
      </c>
      <c r="AC78" s="16">
        <f t="shared" si="153"/>
        <v>0</v>
      </c>
    </row>
    <row r="79" spans="1:29" s="11" customFormat="1" x14ac:dyDescent="0.25">
      <c r="A79" s="18" t="str">
        <f>'2_MechAdd_Script'!A79</f>
        <v>eMOSS_LICHEN_LITTER_GROUND_LICHEN_PERCENT_COVER</v>
      </c>
      <c r="B79" t="s">
        <v>360</v>
      </c>
      <c r="C79" s="4"/>
      <c r="D79" s="5"/>
      <c r="E79" s="6"/>
      <c r="G79" s="12">
        <f t="shared" si="120"/>
        <v>0</v>
      </c>
      <c r="H79" s="15">
        <f t="shared" si="120"/>
        <v>0</v>
      </c>
      <c r="I79" s="16">
        <f t="shared" si="148"/>
        <v>0</v>
      </c>
      <c r="K79" s="12">
        <f t="shared" si="138"/>
        <v>0</v>
      </c>
      <c r="L79" s="15">
        <f t="shared" si="132"/>
        <v>0</v>
      </c>
      <c r="M79" s="16">
        <f t="shared" si="149"/>
        <v>0</v>
      </c>
      <c r="O79" s="12">
        <f t="shared" si="140"/>
        <v>0</v>
      </c>
      <c r="P79" s="15">
        <f t="shared" si="133"/>
        <v>0</v>
      </c>
      <c r="Q79" s="16">
        <f t="shared" si="150"/>
        <v>0</v>
      </c>
      <c r="R79" s="11">
        <v>5</v>
      </c>
      <c r="S79" s="12">
        <f t="shared" si="142"/>
        <v>5</v>
      </c>
      <c r="T79" s="15">
        <f t="shared" si="134"/>
        <v>5</v>
      </c>
      <c r="U79" s="16">
        <f t="shared" si="151"/>
        <v>5</v>
      </c>
      <c r="W79" s="12">
        <f t="shared" si="144"/>
        <v>0</v>
      </c>
      <c r="X79" s="15">
        <f t="shared" si="135"/>
        <v>0</v>
      </c>
      <c r="Y79" s="16">
        <f t="shared" si="152"/>
        <v>0</v>
      </c>
      <c r="AA79" s="12">
        <f t="shared" si="146"/>
        <v>0</v>
      </c>
      <c r="AB79" s="15">
        <f t="shared" si="136"/>
        <v>0</v>
      </c>
      <c r="AC79" s="16">
        <f t="shared" si="153"/>
        <v>0</v>
      </c>
    </row>
    <row r="80" spans="1:29" s="11" customFormat="1" x14ac:dyDescent="0.25">
      <c r="A80" s="18" t="str">
        <f>'2_MechAdd_Script'!A80</f>
        <v>eMOSS_LICHEN_LITTER_LITTER_DEPTH</v>
      </c>
      <c r="B80" t="s">
        <v>361</v>
      </c>
      <c r="C80" s="4">
        <v>1.25</v>
      </c>
      <c r="D80" s="5"/>
      <c r="E80" s="6"/>
      <c r="F80" s="11">
        <v>0.2</v>
      </c>
      <c r="G80" s="12">
        <f>$C80*F80</f>
        <v>0.25</v>
      </c>
      <c r="H80" s="15">
        <f t="shared" si="120"/>
        <v>0.25</v>
      </c>
      <c r="I80" s="16">
        <f t="shared" si="148"/>
        <v>0.25</v>
      </c>
      <c r="J80" s="11">
        <v>1</v>
      </c>
      <c r="K80" s="12">
        <f>$C80*J80</f>
        <v>1.25</v>
      </c>
      <c r="L80" s="15">
        <f t="shared" si="132"/>
        <v>1.25</v>
      </c>
      <c r="M80" s="16">
        <f t="shared" si="149"/>
        <v>1.25</v>
      </c>
      <c r="N80" s="11">
        <v>2.5</v>
      </c>
      <c r="O80" s="12">
        <f>$C80*N80</f>
        <v>3.125</v>
      </c>
      <c r="P80" s="15">
        <f t="shared" si="133"/>
        <v>3.125</v>
      </c>
      <c r="Q80" s="16">
        <f t="shared" si="150"/>
        <v>3.125</v>
      </c>
      <c r="R80" s="11">
        <v>1</v>
      </c>
      <c r="S80" s="12">
        <f>$C80*R80</f>
        <v>1.25</v>
      </c>
      <c r="T80" s="15">
        <f t="shared" si="134"/>
        <v>1.25</v>
      </c>
      <c r="U80" s="16">
        <f t="shared" si="151"/>
        <v>1.25</v>
      </c>
      <c r="V80" s="11">
        <v>1.5</v>
      </c>
      <c r="W80" s="12">
        <f>$C80*V80</f>
        <v>1.875</v>
      </c>
      <c r="X80" s="15">
        <f t="shared" si="135"/>
        <v>1.875</v>
      </c>
      <c r="Y80" s="16">
        <f t="shared" si="152"/>
        <v>1.875</v>
      </c>
      <c r="Z80" s="11">
        <v>2</v>
      </c>
      <c r="AA80" s="12">
        <f>$C80*Z80</f>
        <v>2.5</v>
      </c>
      <c r="AB80" s="15">
        <f t="shared" si="136"/>
        <v>2.5</v>
      </c>
      <c r="AC80" s="16">
        <f t="shared" si="153"/>
        <v>2.5</v>
      </c>
    </row>
    <row r="81" spans="1:29" s="11" customFormat="1" x14ac:dyDescent="0.25">
      <c r="A81" s="18" t="str">
        <f>'2_MechAdd_Script'!A81</f>
        <v>eMOSS_LICHEN_LITTER_LITTER_PERCENT_COVER</v>
      </c>
      <c r="B81" t="s">
        <v>362</v>
      </c>
      <c r="C81" s="4">
        <v>1.25</v>
      </c>
      <c r="D81" s="5"/>
      <c r="E81" s="6"/>
      <c r="F81" s="11">
        <v>70</v>
      </c>
      <c r="G81" s="12">
        <f>MIN(100,$C81*F81)</f>
        <v>87.5</v>
      </c>
      <c r="H81" s="15">
        <f t="shared" si="120"/>
        <v>87.5</v>
      </c>
      <c r="I81" s="16">
        <f t="shared" si="148"/>
        <v>87.5</v>
      </c>
      <c r="J81" s="11">
        <v>60</v>
      </c>
      <c r="K81" s="12">
        <f>MIN(100,$C81*J81)</f>
        <v>75</v>
      </c>
      <c r="L81" s="15">
        <f t="shared" si="132"/>
        <v>75</v>
      </c>
      <c r="M81" s="16">
        <f t="shared" si="149"/>
        <v>75</v>
      </c>
      <c r="N81" s="11">
        <v>5</v>
      </c>
      <c r="O81" s="12">
        <f>MIN(100,$C81*N81)</f>
        <v>6.25</v>
      </c>
      <c r="P81" s="15">
        <f t="shared" si="133"/>
        <v>6.25</v>
      </c>
      <c r="Q81" s="16">
        <f t="shared" si="150"/>
        <v>6.25</v>
      </c>
      <c r="R81" s="11">
        <v>15</v>
      </c>
      <c r="S81" s="12">
        <f>MIN(100,$C81*R81)</f>
        <v>18.75</v>
      </c>
      <c r="T81" s="15">
        <f t="shared" si="134"/>
        <v>18.75</v>
      </c>
      <c r="U81" s="16">
        <f t="shared" si="151"/>
        <v>18.75</v>
      </c>
      <c r="V81" s="11">
        <v>90</v>
      </c>
      <c r="W81" s="12">
        <f>MIN(100,$C81*V81)</f>
        <v>100</v>
      </c>
      <c r="X81" s="15">
        <f t="shared" si="135"/>
        <v>100</v>
      </c>
      <c r="Y81" s="16">
        <f t="shared" si="152"/>
        <v>100</v>
      </c>
      <c r="Z81" s="11">
        <v>70</v>
      </c>
      <c r="AA81" s="12">
        <f>MIN(100,$C81*Z81)</f>
        <v>87.5</v>
      </c>
      <c r="AB81" s="15">
        <f t="shared" si="136"/>
        <v>87.5</v>
      </c>
      <c r="AC81" s="16">
        <f t="shared" si="153"/>
        <v>87.5</v>
      </c>
    </row>
    <row r="82" spans="1:29" s="11" customFormat="1" x14ac:dyDescent="0.25">
      <c r="A82" s="18" t="str">
        <f>'2_MechAdd_Script'!A82</f>
        <v>eMOSS_LICHEN_LITTER_MOSS_DEPTH</v>
      </c>
      <c r="B82" t="s">
        <v>363</v>
      </c>
      <c r="C82" s="4"/>
      <c r="D82" s="5"/>
      <c r="E82" s="6"/>
      <c r="G82" s="12">
        <f t="shared" si="120"/>
        <v>0</v>
      </c>
      <c r="H82" s="15">
        <f t="shared" si="120"/>
        <v>0</v>
      </c>
      <c r="I82" s="16">
        <f t="shared" si="148"/>
        <v>0</v>
      </c>
      <c r="K82" s="12">
        <f t="shared" ref="K82:K93" si="154">J82</f>
        <v>0</v>
      </c>
      <c r="L82" s="15">
        <f t="shared" si="132"/>
        <v>0</v>
      </c>
      <c r="M82" s="16">
        <f t="shared" si="149"/>
        <v>0</v>
      </c>
      <c r="O82" s="12">
        <f t="shared" ref="O82:O93" si="155">N82</f>
        <v>0</v>
      </c>
      <c r="P82" s="15">
        <f t="shared" si="133"/>
        <v>0</v>
      </c>
      <c r="Q82" s="16">
        <f t="shared" si="150"/>
        <v>0</v>
      </c>
      <c r="R82" s="11">
        <v>2.5</v>
      </c>
      <c r="S82" s="12">
        <f t="shared" ref="S82:S93" si="156">R82</f>
        <v>2.5</v>
      </c>
      <c r="T82" s="15">
        <f t="shared" si="134"/>
        <v>2.5</v>
      </c>
      <c r="U82" s="16">
        <f t="shared" si="151"/>
        <v>2.5</v>
      </c>
      <c r="V82" s="11">
        <v>1</v>
      </c>
      <c r="W82" s="12">
        <f t="shared" ref="W82:W93" si="157">V82</f>
        <v>1</v>
      </c>
      <c r="X82" s="15">
        <f t="shared" si="135"/>
        <v>1</v>
      </c>
      <c r="Y82" s="16">
        <f t="shared" si="152"/>
        <v>1</v>
      </c>
      <c r="AA82" s="12">
        <f t="shared" ref="AA82:AA93" si="158">Z82</f>
        <v>0</v>
      </c>
      <c r="AB82" s="15">
        <f t="shared" si="136"/>
        <v>0</v>
      </c>
      <c r="AC82" s="16">
        <f t="shared" si="153"/>
        <v>0</v>
      </c>
    </row>
    <row r="83" spans="1:29" s="11" customFormat="1" x14ac:dyDescent="0.25">
      <c r="A83" s="18" t="str">
        <f>'2_MechAdd_Script'!A83</f>
        <v>eMOSS_LICHEN_LITTER_MOSS_PERCENT_COVER</v>
      </c>
      <c r="B83" t="s">
        <v>364</v>
      </c>
      <c r="C83" s="4"/>
      <c r="D83" s="5"/>
      <c r="E83" s="6"/>
      <c r="G83" s="12">
        <f t="shared" si="120"/>
        <v>0</v>
      </c>
      <c r="H83" s="15">
        <f t="shared" si="120"/>
        <v>0</v>
      </c>
      <c r="I83" s="16">
        <f t="shared" si="148"/>
        <v>0</v>
      </c>
      <c r="K83" s="12">
        <f t="shared" si="154"/>
        <v>0</v>
      </c>
      <c r="L83" s="15">
        <f t="shared" si="132"/>
        <v>0</v>
      </c>
      <c r="M83" s="16">
        <f t="shared" si="149"/>
        <v>0</v>
      </c>
      <c r="O83" s="12">
        <f t="shared" si="155"/>
        <v>0</v>
      </c>
      <c r="P83" s="15">
        <f t="shared" si="133"/>
        <v>0</v>
      </c>
      <c r="Q83" s="16">
        <f t="shared" si="150"/>
        <v>0</v>
      </c>
      <c r="R83" s="11">
        <v>80</v>
      </c>
      <c r="S83" s="12">
        <f t="shared" si="156"/>
        <v>80</v>
      </c>
      <c r="T83" s="15">
        <f t="shared" si="134"/>
        <v>80</v>
      </c>
      <c r="U83" s="16">
        <f t="shared" si="151"/>
        <v>80</v>
      </c>
      <c r="V83" s="11">
        <v>5</v>
      </c>
      <c r="W83" s="12">
        <f t="shared" si="157"/>
        <v>5</v>
      </c>
      <c r="X83" s="15">
        <f t="shared" si="135"/>
        <v>5</v>
      </c>
      <c r="Y83" s="16">
        <f t="shared" si="152"/>
        <v>5</v>
      </c>
      <c r="AA83" s="12">
        <f t="shared" si="158"/>
        <v>0</v>
      </c>
      <c r="AB83" s="15">
        <f t="shared" si="136"/>
        <v>0</v>
      </c>
      <c r="AC83" s="16">
        <f t="shared" si="153"/>
        <v>0</v>
      </c>
    </row>
    <row r="84" spans="1:29" s="11" customFormat="1" x14ac:dyDescent="0.25">
      <c r="A84" s="18" t="str">
        <f>'2_MechAdd_Script'!A84</f>
        <v>eGROUND_FUEL_DUFF_LOWER_DEPTH</v>
      </c>
      <c r="B84" t="s">
        <v>365</v>
      </c>
      <c r="C84" s="4"/>
      <c r="D84" s="5"/>
      <c r="E84" s="6"/>
      <c r="G84" s="12">
        <f t="shared" si="120"/>
        <v>0</v>
      </c>
      <c r="H84" s="15">
        <f t="shared" si="120"/>
        <v>0</v>
      </c>
      <c r="I84" s="16">
        <f t="shared" si="148"/>
        <v>0</v>
      </c>
      <c r="J84" s="11">
        <v>0.2</v>
      </c>
      <c r="K84" s="12">
        <f t="shared" si="154"/>
        <v>0.2</v>
      </c>
      <c r="L84" s="15">
        <f t="shared" si="132"/>
        <v>0.2</v>
      </c>
      <c r="M84" s="16">
        <f t="shared" si="149"/>
        <v>0.2</v>
      </c>
      <c r="O84" s="12">
        <f t="shared" si="155"/>
        <v>0</v>
      </c>
      <c r="P84" s="15">
        <f t="shared" si="133"/>
        <v>0</v>
      </c>
      <c r="Q84" s="16">
        <f t="shared" si="150"/>
        <v>0</v>
      </c>
      <c r="R84" s="11">
        <v>2</v>
      </c>
      <c r="S84" s="12">
        <f t="shared" si="156"/>
        <v>2</v>
      </c>
      <c r="T84" s="15">
        <f t="shared" si="134"/>
        <v>2</v>
      </c>
      <c r="U84" s="16">
        <f t="shared" si="151"/>
        <v>2</v>
      </c>
      <c r="W84" s="12">
        <f t="shared" si="157"/>
        <v>0</v>
      </c>
      <c r="X84" s="15">
        <f t="shared" si="135"/>
        <v>0</v>
      </c>
      <c r="Y84" s="16">
        <f t="shared" si="152"/>
        <v>0</v>
      </c>
      <c r="AA84" s="12">
        <f t="shared" si="158"/>
        <v>0</v>
      </c>
      <c r="AB84" s="15">
        <f t="shared" si="136"/>
        <v>0</v>
      </c>
      <c r="AC84" s="16">
        <f t="shared" si="153"/>
        <v>0</v>
      </c>
    </row>
    <row r="85" spans="1:29" s="11" customFormat="1" x14ac:dyDescent="0.25">
      <c r="A85" s="18" t="str">
        <f>'2_MechAdd_Script'!A85</f>
        <v>eGROUND_FUEL_DUFF_LOWER_PERCENT_COVER</v>
      </c>
      <c r="B85" t="s">
        <v>366</v>
      </c>
      <c r="C85" s="4"/>
      <c r="D85" s="5"/>
      <c r="E85" s="6"/>
      <c r="G85" s="12">
        <f t="shared" si="120"/>
        <v>0</v>
      </c>
      <c r="H85" s="15">
        <f t="shared" si="120"/>
        <v>0</v>
      </c>
      <c r="I85" s="16">
        <f t="shared" si="148"/>
        <v>0</v>
      </c>
      <c r="J85" s="11">
        <v>60</v>
      </c>
      <c r="K85" s="12">
        <f t="shared" si="154"/>
        <v>60</v>
      </c>
      <c r="L85" s="15">
        <f t="shared" si="132"/>
        <v>60</v>
      </c>
      <c r="M85" s="16">
        <f t="shared" si="149"/>
        <v>60</v>
      </c>
      <c r="O85" s="12">
        <f t="shared" si="155"/>
        <v>0</v>
      </c>
      <c r="P85" s="15">
        <f t="shared" si="133"/>
        <v>0</v>
      </c>
      <c r="Q85" s="16">
        <f t="shared" si="150"/>
        <v>0</v>
      </c>
      <c r="R85" s="11">
        <v>90</v>
      </c>
      <c r="S85" s="12">
        <f t="shared" si="156"/>
        <v>90</v>
      </c>
      <c r="T85" s="15">
        <f t="shared" si="134"/>
        <v>90</v>
      </c>
      <c r="U85" s="16">
        <f t="shared" si="151"/>
        <v>90</v>
      </c>
      <c r="W85" s="12">
        <f t="shared" si="157"/>
        <v>0</v>
      </c>
      <c r="X85" s="15">
        <f t="shared" si="135"/>
        <v>0</v>
      </c>
      <c r="Y85" s="16">
        <f t="shared" si="152"/>
        <v>0</v>
      </c>
      <c r="AA85" s="12">
        <f t="shared" si="158"/>
        <v>0</v>
      </c>
      <c r="AB85" s="15">
        <f t="shared" si="136"/>
        <v>0</v>
      </c>
      <c r="AC85" s="16">
        <f t="shared" si="153"/>
        <v>0</v>
      </c>
    </row>
    <row r="86" spans="1:29" s="11" customFormat="1" x14ac:dyDescent="0.25">
      <c r="A86" s="18" t="str">
        <f>'2_MechAdd_Script'!A86</f>
        <v>eGROUND_FUEL_DUFF_UPPER_DEPTH</v>
      </c>
      <c r="B86" t="s">
        <v>367</v>
      </c>
      <c r="C86" s="4"/>
      <c r="D86" s="5"/>
      <c r="E86" s="6"/>
      <c r="F86" s="11">
        <v>0.5</v>
      </c>
      <c r="G86" s="12">
        <f t="shared" si="120"/>
        <v>0.5</v>
      </c>
      <c r="H86" s="15">
        <f t="shared" si="120"/>
        <v>0.5</v>
      </c>
      <c r="I86" s="16">
        <f t="shared" si="148"/>
        <v>0.5</v>
      </c>
      <c r="J86" s="11">
        <v>0.4</v>
      </c>
      <c r="K86" s="12">
        <f t="shared" si="154"/>
        <v>0.4</v>
      </c>
      <c r="L86" s="15">
        <f t="shared" si="132"/>
        <v>0.4</v>
      </c>
      <c r="M86" s="16">
        <f t="shared" si="149"/>
        <v>0.4</v>
      </c>
      <c r="N86" s="11">
        <v>0.2</v>
      </c>
      <c r="O86" s="12">
        <f t="shared" si="155"/>
        <v>0.2</v>
      </c>
      <c r="P86" s="15">
        <f t="shared" si="133"/>
        <v>0.2</v>
      </c>
      <c r="Q86" s="16">
        <f t="shared" si="150"/>
        <v>0.2</v>
      </c>
      <c r="R86" s="11">
        <v>4</v>
      </c>
      <c r="S86" s="12">
        <f t="shared" si="156"/>
        <v>4</v>
      </c>
      <c r="T86" s="15">
        <f t="shared" si="134"/>
        <v>4</v>
      </c>
      <c r="U86" s="16">
        <f t="shared" si="151"/>
        <v>4</v>
      </c>
      <c r="V86" s="11">
        <v>1</v>
      </c>
      <c r="W86" s="12">
        <f t="shared" si="157"/>
        <v>1</v>
      </c>
      <c r="X86" s="15">
        <f t="shared" si="135"/>
        <v>1</v>
      </c>
      <c r="Y86" s="16">
        <f t="shared" si="152"/>
        <v>1</v>
      </c>
      <c r="Z86" s="11">
        <v>1.5</v>
      </c>
      <c r="AA86" s="12">
        <f t="shared" si="158"/>
        <v>1.5</v>
      </c>
      <c r="AB86" s="15">
        <f t="shared" si="136"/>
        <v>1.5</v>
      </c>
      <c r="AC86" s="16">
        <f t="shared" si="153"/>
        <v>1.5</v>
      </c>
    </row>
    <row r="87" spans="1:29" s="11" customFormat="1" x14ac:dyDescent="0.25">
      <c r="A87" s="18" t="str">
        <f>'2_MechAdd_Script'!A87</f>
        <v>eGROUND_FUEL_DUFF_UPPER_PERCENT_COVER</v>
      </c>
      <c r="B87" t="s">
        <v>368</v>
      </c>
      <c r="C87" s="4"/>
      <c r="D87" s="5"/>
      <c r="E87" s="6"/>
      <c r="F87" s="11">
        <v>70</v>
      </c>
      <c r="G87" s="12">
        <f t="shared" si="120"/>
        <v>70</v>
      </c>
      <c r="H87" s="15">
        <f t="shared" si="120"/>
        <v>70</v>
      </c>
      <c r="I87" s="16">
        <f t="shared" si="148"/>
        <v>70</v>
      </c>
      <c r="J87" s="11">
        <v>60</v>
      </c>
      <c r="K87" s="12">
        <f t="shared" si="154"/>
        <v>60</v>
      </c>
      <c r="L87" s="15">
        <f t="shared" si="132"/>
        <v>60</v>
      </c>
      <c r="M87" s="16">
        <f t="shared" si="149"/>
        <v>60</v>
      </c>
      <c r="N87" s="11">
        <v>70</v>
      </c>
      <c r="O87" s="12">
        <f t="shared" si="155"/>
        <v>70</v>
      </c>
      <c r="P87" s="15">
        <f t="shared" si="133"/>
        <v>70</v>
      </c>
      <c r="Q87" s="16">
        <f t="shared" si="150"/>
        <v>70</v>
      </c>
      <c r="R87" s="11">
        <v>100</v>
      </c>
      <c r="S87" s="12">
        <f t="shared" si="156"/>
        <v>100</v>
      </c>
      <c r="T87" s="15">
        <f t="shared" si="134"/>
        <v>100</v>
      </c>
      <c r="U87" s="16">
        <f t="shared" si="151"/>
        <v>100</v>
      </c>
      <c r="V87" s="11">
        <v>90</v>
      </c>
      <c r="W87" s="12">
        <f t="shared" si="157"/>
        <v>90</v>
      </c>
      <c r="X87" s="15">
        <f t="shared" si="135"/>
        <v>90</v>
      </c>
      <c r="Y87" s="16">
        <f t="shared" si="152"/>
        <v>90</v>
      </c>
      <c r="Z87" s="11">
        <v>70</v>
      </c>
      <c r="AA87" s="12">
        <f t="shared" si="158"/>
        <v>70</v>
      </c>
      <c r="AB87" s="15">
        <f t="shared" si="136"/>
        <v>70</v>
      </c>
      <c r="AC87" s="16">
        <f t="shared" si="153"/>
        <v>70</v>
      </c>
    </row>
    <row r="88" spans="1:29" s="11" customFormat="1" x14ac:dyDescent="0.25">
      <c r="A88" s="18" t="str">
        <f>'2_MechAdd_Script'!A88</f>
        <v>eGROUND_FUEL_BASAL_ACCUMULATION_DEPTH</v>
      </c>
      <c r="B88" t="s">
        <v>369</v>
      </c>
      <c r="C88" s="4"/>
      <c r="D88" s="5"/>
      <c r="E88" s="6"/>
      <c r="G88" s="12">
        <f t="shared" si="120"/>
        <v>0</v>
      </c>
      <c r="H88" s="15">
        <f t="shared" si="120"/>
        <v>0</v>
      </c>
      <c r="I88" s="16">
        <f t="shared" si="148"/>
        <v>0</v>
      </c>
      <c r="K88" s="12">
        <f t="shared" si="154"/>
        <v>0</v>
      </c>
      <c r="L88" s="15">
        <f t="shared" si="132"/>
        <v>0</v>
      </c>
      <c r="M88" s="16">
        <f t="shared" si="149"/>
        <v>0</v>
      </c>
      <c r="O88" s="12">
        <f t="shared" si="155"/>
        <v>0</v>
      </c>
      <c r="P88" s="15">
        <f t="shared" si="133"/>
        <v>0</v>
      </c>
      <c r="Q88" s="16">
        <f t="shared" si="150"/>
        <v>0</v>
      </c>
      <c r="S88" s="12">
        <f t="shared" si="156"/>
        <v>0</v>
      </c>
      <c r="T88" s="15">
        <f t="shared" si="134"/>
        <v>0</v>
      </c>
      <c r="U88" s="16">
        <f t="shared" si="151"/>
        <v>0</v>
      </c>
      <c r="W88" s="12">
        <f t="shared" si="157"/>
        <v>0</v>
      </c>
      <c r="X88" s="15">
        <f t="shared" si="135"/>
        <v>0</v>
      </c>
      <c r="Y88" s="16">
        <f t="shared" si="152"/>
        <v>0</v>
      </c>
      <c r="AA88" s="12">
        <f t="shared" si="158"/>
        <v>0</v>
      </c>
      <c r="AB88" s="15">
        <f t="shared" si="136"/>
        <v>0</v>
      </c>
      <c r="AC88" s="16">
        <f t="shared" si="153"/>
        <v>0</v>
      </c>
    </row>
    <row r="89" spans="1:29" s="11" customFormat="1" x14ac:dyDescent="0.25">
      <c r="A89" s="18" t="str">
        <f>'2_MechAdd_Script'!A89</f>
        <v>eGROUND_FUEL_BASAL_ACCUMULATION_NUMBER_PER_UNIT_AREA</v>
      </c>
      <c r="B89" t="s">
        <v>370</v>
      </c>
      <c r="C89" s="4"/>
      <c r="D89" s="5"/>
      <c r="E89" s="6"/>
      <c r="G89" s="12">
        <f t="shared" si="120"/>
        <v>0</v>
      </c>
      <c r="H89" s="15">
        <f t="shared" si="120"/>
        <v>0</v>
      </c>
      <c r="I89" s="16">
        <f t="shared" si="148"/>
        <v>0</v>
      </c>
      <c r="K89" s="12">
        <f t="shared" si="154"/>
        <v>0</v>
      </c>
      <c r="L89" s="15">
        <f t="shared" si="132"/>
        <v>0</v>
      </c>
      <c r="M89" s="16">
        <f t="shared" si="149"/>
        <v>0</v>
      </c>
      <c r="O89" s="12">
        <f t="shared" si="155"/>
        <v>0</v>
      </c>
      <c r="P89" s="15">
        <f t="shared" si="133"/>
        <v>0</v>
      </c>
      <c r="Q89" s="16">
        <f t="shared" si="150"/>
        <v>0</v>
      </c>
      <c r="S89" s="12">
        <f t="shared" si="156"/>
        <v>0</v>
      </c>
      <c r="T89" s="15">
        <f t="shared" si="134"/>
        <v>0</v>
      </c>
      <c r="U89" s="16">
        <f t="shared" si="151"/>
        <v>0</v>
      </c>
      <c r="W89" s="12">
        <f t="shared" si="157"/>
        <v>0</v>
      </c>
      <c r="X89" s="15">
        <f t="shared" si="135"/>
        <v>0</v>
      </c>
      <c r="Y89" s="16">
        <f t="shared" si="152"/>
        <v>0</v>
      </c>
      <c r="AA89" s="12">
        <f t="shared" si="158"/>
        <v>0</v>
      </c>
      <c r="AB89" s="15">
        <f t="shared" si="136"/>
        <v>0</v>
      </c>
      <c r="AC89" s="16">
        <f t="shared" si="153"/>
        <v>0</v>
      </c>
    </row>
    <row r="90" spans="1:29" s="11" customFormat="1" x14ac:dyDescent="0.25">
      <c r="A90" s="18" t="str">
        <f>'2_MechAdd_Script'!A90</f>
        <v>eGROUND_FUEL_BASAL_ACCUMULATION_RADIUS</v>
      </c>
      <c r="B90" t="s">
        <v>371</v>
      </c>
      <c r="C90" s="4"/>
      <c r="D90" s="5"/>
      <c r="E90" s="6"/>
      <c r="G90" s="12">
        <f t="shared" si="120"/>
        <v>0</v>
      </c>
      <c r="H90" s="15">
        <f t="shared" si="120"/>
        <v>0</v>
      </c>
      <c r="I90" s="16">
        <f t="shared" si="148"/>
        <v>0</v>
      </c>
      <c r="K90" s="12">
        <f t="shared" si="154"/>
        <v>0</v>
      </c>
      <c r="L90" s="15">
        <f t="shared" si="132"/>
        <v>0</v>
      </c>
      <c r="M90" s="16">
        <f t="shared" si="149"/>
        <v>0</v>
      </c>
      <c r="O90" s="12">
        <f t="shared" si="155"/>
        <v>0</v>
      </c>
      <c r="P90" s="15">
        <f t="shared" si="133"/>
        <v>0</v>
      </c>
      <c r="Q90" s="16">
        <f t="shared" si="150"/>
        <v>0</v>
      </c>
      <c r="S90" s="12">
        <f t="shared" si="156"/>
        <v>0</v>
      </c>
      <c r="T90" s="15">
        <f t="shared" si="134"/>
        <v>0</v>
      </c>
      <c r="U90" s="16">
        <f t="shared" si="151"/>
        <v>0</v>
      </c>
      <c r="W90" s="12">
        <f t="shared" si="157"/>
        <v>0</v>
      </c>
      <c r="X90" s="15">
        <f t="shared" si="135"/>
        <v>0</v>
      </c>
      <c r="Y90" s="16">
        <f t="shared" si="152"/>
        <v>0</v>
      </c>
      <c r="AA90" s="12">
        <f t="shared" si="158"/>
        <v>0</v>
      </c>
      <c r="AB90" s="15">
        <f t="shared" si="136"/>
        <v>0</v>
      </c>
      <c r="AC90" s="16">
        <f t="shared" si="153"/>
        <v>0</v>
      </c>
    </row>
    <row r="91" spans="1:29" s="11" customFormat="1" x14ac:dyDescent="0.25">
      <c r="A91" s="18" t="str">
        <f>'2_MechAdd_Script'!A91</f>
        <v>eGROUND_FUEL_SQUIRREL_MIDDENS_DEPTH</v>
      </c>
      <c r="B91" t="s">
        <v>372</v>
      </c>
      <c r="C91" s="4"/>
      <c r="D91" s="5"/>
      <c r="E91" s="6"/>
      <c r="G91" s="12">
        <f t="shared" si="120"/>
        <v>0</v>
      </c>
      <c r="H91" s="15">
        <f t="shared" si="120"/>
        <v>0</v>
      </c>
      <c r="I91" s="16">
        <f t="shared" si="148"/>
        <v>0</v>
      </c>
      <c r="K91" s="12">
        <f t="shared" si="154"/>
        <v>0</v>
      </c>
      <c r="L91" s="15">
        <f t="shared" si="132"/>
        <v>0</v>
      </c>
      <c r="M91" s="16">
        <f t="shared" si="149"/>
        <v>0</v>
      </c>
      <c r="O91" s="12">
        <f t="shared" si="155"/>
        <v>0</v>
      </c>
      <c r="P91" s="15">
        <f t="shared" si="133"/>
        <v>0</v>
      </c>
      <c r="Q91" s="16">
        <f t="shared" si="150"/>
        <v>0</v>
      </c>
      <c r="R91" s="11">
        <v>18</v>
      </c>
      <c r="S91" s="12">
        <f t="shared" si="156"/>
        <v>18</v>
      </c>
      <c r="T91" s="15">
        <f t="shared" si="134"/>
        <v>18</v>
      </c>
      <c r="U91" s="16">
        <f t="shared" si="151"/>
        <v>18</v>
      </c>
      <c r="W91" s="12">
        <f t="shared" si="157"/>
        <v>0</v>
      </c>
      <c r="X91" s="15">
        <f t="shared" si="135"/>
        <v>0</v>
      </c>
      <c r="Y91" s="16">
        <f t="shared" si="152"/>
        <v>0</v>
      </c>
      <c r="AA91" s="12">
        <f t="shared" si="158"/>
        <v>0</v>
      </c>
      <c r="AB91" s="15">
        <f t="shared" si="136"/>
        <v>0</v>
      </c>
      <c r="AC91" s="16">
        <f t="shared" si="153"/>
        <v>0</v>
      </c>
    </row>
    <row r="92" spans="1:29" s="11" customFormat="1" x14ac:dyDescent="0.25">
      <c r="A92" s="18" t="str">
        <f>'2_MechAdd_Script'!A92</f>
        <v>eGROUND_FUEL_SQUIRREL_MIDDENS_NUMBER_PER_UNIT_AREA</v>
      </c>
      <c r="B92" t="s">
        <v>373</v>
      </c>
      <c r="C92" s="4"/>
      <c r="D92" s="5"/>
      <c r="E92" s="6"/>
      <c r="G92" s="12">
        <f t="shared" si="120"/>
        <v>0</v>
      </c>
      <c r="H92" s="15">
        <f t="shared" si="120"/>
        <v>0</v>
      </c>
      <c r="I92" s="16">
        <f t="shared" si="148"/>
        <v>0</v>
      </c>
      <c r="K92" s="12">
        <f t="shared" si="154"/>
        <v>0</v>
      </c>
      <c r="L92" s="15">
        <f t="shared" si="132"/>
        <v>0</v>
      </c>
      <c r="M92" s="16">
        <f t="shared" si="149"/>
        <v>0</v>
      </c>
      <c r="O92" s="12">
        <f t="shared" si="155"/>
        <v>0</v>
      </c>
      <c r="P92" s="15">
        <f t="shared" si="133"/>
        <v>0</v>
      </c>
      <c r="Q92" s="16">
        <f t="shared" si="150"/>
        <v>0</v>
      </c>
      <c r="R92" s="11">
        <v>1</v>
      </c>
      <c r="S92" s="12">
        <f t="shared" si="156"/>
        <v>1</v>
      </c>
      <c r="T92" s="15">
        <f t="shared" si="134"/>
        <v>1</v>
      </c>
      <c r="U92" s="16">
        <f t="shared" si="151"/>
        <v>1</v>
      </c>
      <c r="W92" s="12">
        <f t="shared" si="157"/>
        <v>0</v>
      </c>
      <c r="X92" s="15">
        <f t="shared" si="135"/>
        <v>0</v>
      </c>
      <c r="Y92" s="16">
        <f t="shared" si="152"/>
        <v>0</v>
      </c>
      <c r="AA92" s="12">
        <f t="shared" si="158"/>
        <v>0</v>
      </c>
      <c r="AB92" s="15">
        <f t="shared" si="136"/>
        <v>0</v>
      </c>
      <c r="AC92" s="16">
        <f t="shared" si="153"/>
        <v>0</v>
      </c>
    </row>
    <row r="93" spans="1:29" s="11" customFormat="1" x14ac:dyDescent="0.25">
      <c r="A93" s="18" t="str">
        <f>'2_MechAdd_Script'!A93</f>
        <v>eGROUND_FUEL_SQUIRREL_MIDDENS_RADIUS</v>
      </c>
      <c r="B93" t="s">
        <v>374</v>
      </c>
      <c r="C93" s="4"/>
      <c r="D93" s="5"/>
      <c r="E93" s="6"/>
      <c r="G93" s="12">
        <f t="shared" si="120"/>
        <v>0</v>
      </c>
      <c r="H93" s="15">
        <f t="shared" si="120"/>
        <v>0</v>
      </c>
      <c r="I93" s="16">
        <f t="shared" si="148"/>
        <v>0</v>
      </c>
      <c r="K93" s="12">
        <f t="shared" si="154"/>
        <v>0</v>
      </c>
      <c r="L93" s="15">
        <f t="shared" si="132"/>
        <v>0</v>
      </c>
      <c r="M93" s="16">
        <f t="shared" si="149"/>
        <v>0</v>
      </c>
      <c r="O93" s="12">
        <f t="shared" si="155"/>
        <v>0</v>
      </c>
      <c r="P93" s="15">
        <f t="shared" si="133"/>
        <v>0</v>
      </c>
      <c r="Q93" s="16">
        <f t="shared" si="150"/>
        <v>0</v>
      </c>
      <c r="R93" s="11">
        <v>5</v>
      </c>
      <c r="S93" s="12">
        <f t="shared" si="156"/>
        <v>5</v>
      </c>
      <c r="T93" s="15">
        <f t="shared" si="134"/>
        <v>5</v>
      </c>
      <c r="U93" s="16">
        <f t="shared" si="151"/>
        <v>5</v>
      </c>
      <c r="W93" s="12">
        <f t="shared" si="157"/>
        <v>0</v>
      </c>
      <c r="X93" s="15">
        <f t="shared" si="135"/>
        <v>0</v>
      </c>
      <c r="Y93" s="16">
        <f t="shared" si="152"/>
        <v>0</v>
      </c>
      <c r="AA93" s="12">
        <f t="shared" si="158"/>
        <v>0</v>
      </c>
      <c r="AB93" s="15">
        <f t="shared" si="136"/>
        <v>0</v>
      </c>
      <c r="AC93" s="16">
        <f t="shared" si="153"/>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U1" zoomScale="75" zoomScaleNormal="75" workbookViewId="0">
      <selection activeCell="AG2" sqref="AG2"/>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285</v>
      </c>
      <c r="C1" s="14" t="s">
        <v>263</v>
      </c>
      <c r="D1" s="2" t="s">
        <v>264</v>
      </c>
      <c r="E1" s="3" t="s">
        <v>265</v>
      </c>
      <c r="F1" s="13" t="s">
        <v>14</v>
      </c>
      <c r="G1" t="s">
        <v>399</v>
      </c>
      <c r="H1" t="s">
        <v>400</v>
      </c>
      <c r="I1" t="s">
        <v>401</v>
      </c>
      <c r="J1" t="s">
        <v>15</v>
      </c>
      <c r="K1" t="s">
        <v>402</v>
      </c>
      <c r="L1" t="s">
        <v>403</v>
      </c>
      <c r="M1" t="s">
        <v>404</v>
      </c>
      <c r="N1" t="s">
        <v>16</v>
      </c>
      <c r="O1" t="s">
        <v>405</v>
      </c>
      <c r="P1" t="s">
        <v>406</v>
      </c>
      <c r="Q1" t="s">
        <v>407</v>
      </c>
      <c r="R1" t="s">
        <v>21</v>
      </c>
      <c r="S1" t="s">
        <v>408</v>
      </c>
      <c r="T1" t="s">
        <v>409</v>
      </c>
      <c r="U1" t="s">
        <v>410</v>
      </c>
      <c r="V1" t="s">
        <v>22</v>
      </c>
      <c r="W1" t="s">
        <v>411</v>
      </c>
      <c r="X1" t="s">
        <v>412</v>
      </c>
      <c r="Y1" t="s">
        <v>413</v>
      </c>
      <c r="Z1" t="s">
        <v>27</v>
      </c>
      <c r="AA1" t="s">
        <v>414</v>
      </c>
      <c r="AB1" t="s">
        <v>415</v>
      </c>
      <c r="AC1" t="s">
        <v>416</v>
      </c>
    </row>
    <row r="2" spans="1:29" s="11" customFormat="1" x14ac:dyDescent="0.25">
      <c r="A2" s="30" t="str">
        <f>'2_MechAdd_Script'!A2</f>
        <v>eCANOPY_TREES_TOTAL_PERCENT_COVER</v>
      </c>
      <c r="B2" t="s">
        <v>286</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287</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'2_MechAdd_Script'!A4</f>
        <v>eCANOPY_TREES_OVERSTORY_HEIGHT_TO_LIVE_CROWN</v>
      </c>
      <c r="B4" t="s">
        <v>288</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289</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'2_MechAdd_Script'!A6</f>
        <v>eCANOPY_TREES_OVERSTORY_PERCENT_COVER</v>
      </c>
      <c r="B6" t="s">
        <v>290</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291</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292</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293</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294</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'2_MechAdd_Script'!A11</f>
        <v>eCANOPY_TREES_MIDSTORY_PERCENT_COVER</v>
      </c>
      <c r="B11" t="s">
        <v>295</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296</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297</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298</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299</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300</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301</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302</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'2_MechAdd_Script'!A19</f>
        <v>eCANOPY_SNAGS_CLASS_1_ALL_OTHERS_HEIGHT</v>
      </c>
      <c r="B19" t="s">
        <v>303</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'2_MechAdd_Script'!A20</f>
        <v>eCANOPY_SNAGS_CLASS_1_ALL_OTHERS_STEM_DENSITY</v>
      </c>
      <c r="B20" t="s">
        <v>304</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'2_MechAdd_Script'!A21</f>
        <v>eCANOPY_SNAGS_CLASS_1_CONIFERS_WITH_FOLIAGE_HEIGHT_TO_CROWN_BASE</v>
      </c>
      <c r="B21" t="s">
        <v>305</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'2_MechAdd_Script'!A22</f>
        <v>eCANOPY_SNAGS_CLASS_1_CONIFERS_WITH_FOLIAGE_DIAMETER</v>
      </c>
      <c r="B22" t="s">
        <v>306</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'2_MechAdd_Script'!A23</f>
        <v>eCANOPY_SNAGS_CLASS_1_CONIFERS_WITH_FOLIAGE_HEIGHT</v>
      </c>
      <c r="B23" t="s">
        <v>307</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'2_MechAdd_Script'!A24</f>
        <v>eCANOPY_SNAGS_CLASS_1_CONIFERS_WITH_FOLIAGE_PERCENT_COVER</v>
      </c>
      <c r="B24" t="s">
        <v>308</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'2_MechAdd_Script'!A25</f>
        <v>eCANOPY_SNAGS_CLASS_1_CONIFERS_WITH_FOLIAGE_STEM_DENSITY</v>
      </c>
      <c r="B25" t="s">
        <v>309</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'2_MechAdd_Script'!A26</f>
        <v>eCANOPY_SNAGS_CLASS_2_DIAMETER</v>
      </c>
      <c r="B26" t="s">
        <v>310</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'2_MechAdd_Script'!A27</f>
        <v>eCANOPY_SNAGS_CLASS_2_HEIGHT</v>
      </c>
      <c r="B27" t="s">
        <v>311</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'2_MechAdd_Script'!A28</f>
        <v>eCANOPY_SNAGS_CLASS_2_STEM_DENSITY</v>
      </c>
      <c r="B28" t="s">
        <v>312</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'2_MechAdd_Script'!A29</f>
        <v>eCANOPY_SNAGS_CLASS_3_DIAMETER</v>
      </c>
      <c r="B29" t="s">
        <v>313</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'2_MechAdd_Script'!A30</f>
        <v>eCANOPY_SNAGS_CLASS_3_HEIGHT</v>
      </c>
      <c r="B30" t="s">
        <v>314</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'2_MechAdd_Script'!A31</f>
        <v>eCANOPY_SNAGS_CLASS_3_STEM_DENSITY</v>
      </c>
      <c r="B31" t="s">
        <v>315</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'2_MechAdd_Script'!A32</f>
        <v>eCANOPY_LADDER_FUELS_MAXIMUM_HEIGHT</v>
      </c>
      <c r="B32" t="s">
        <v>316</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'2_MechAdd_Script'!A33</f>
        <v>eCANOPY_LADDER_FUELS_MINIMUM_HEIGHT</v>
      </c>
      <c r="B33" t="s">
        <v>317</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'2_MechAdd_Script'!A34</f>
        <v>eSHRUBS_PRIMARY_LAYER_HEIGHT</v>
      </c>
      <c r="B34" t="s">
        <v>318</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'2_MechAdd_Script'!A35</f>
        <v>eSHRUBS_PRIMARY_LAYER_PERCENT_COVER</v>
      </c>
      <c r="B35" t="s">
        <v>319</v>
      </c>
      <c r="C35" s="4">
        <v>0.5</v>
      </c>
      <c r="D35" s="8">
        <v>1.25</v>
      </c>
      <c r="E35" s="9">
        <v>1.25</v>
      </c>
      <c r="F35" s="11">
        <v>21.6</v>
      </c>
      <c r="G35" s="12">
        <f>$C35*F35</f>
        <v>10.8</v>
      </c>
      <c r="H35" s="15">
        <f>MIN(100,G35*$D35)</f>
        <v>13.5</v>
      </c>
      <c r="I35" s="16">
        <f>MIN(100,$E35*H35)</f>
        <v>16.875</v>
      </c>
      <c r="J35" s="11">
        <v>70</v>
      </c>
      <c r="K35" s="12">
        <f>$C35*J35</f>
        <v>35</v>
      </c>
      <c r="L35" s="15">
        <f>MIN(100,K35*$D35)</f>
        <v>43.75</v>
      </c>
      <c r="M35" s="16">
        <f>MIN(100,$E35*L35)</f>
        <v>54.6875</v>
      </c>
      <c r="N35" s="11">
        <v>2</v>
      </c>
      <c r="O35" s="12">
        <f>$C35*N35</f>
        <v>1</v>
      </c>
      <c r="P35" s="15">
        <f>MIN(100,O35*$D35)</f>
        <v>1.25</v>
      </c>
      <c r="Q35" s="16">
        <f>MIN(100,$E35*P35)</f>
        <v>1.5625</v>
      </c>
      <c r="R35" s="11">
        <v>10</v>
      </c>
      <c r="S35" s="12">
        <f>$C35*R35</f>
        <v>5</v>
      </c>
      <c r="T35" s="15">
        <f>MIN(100,S35*$D35)</f>
        <v>6.25</v>
      </c>
      <c r="U35" s="16">
        <f>MIN(100,$E35*T35)</f>
        <v>7.8125</v>
      </c>
      <c r="V35" s="11">
        <v>30</v>
      </c>
      <c r="W35" s="12">
        <f>$C35*V35</f>
        <v>15</v>
      </c>
      <c r="X35" s="15">
        <f>MIN(100,W35*$D35)</f>
        <v>18.75</v>
      </c>
      <c r="Y35" s="16">
        <f>MIN(100,$E35*X35)</f>
        <v>23.4375</v>
      </c>
      <c r="Z35" s="11">
        <v>80</v>
      </c>
      <c r="AA35" s="12">
        <f>$C35*Z35</f>
        <v>40</v>
      </c>
      <c r="AB35" s="15">
        <f>MIN(100,AA35*$D35)</f>
        <v>50</v>
      </c>
      <c r="AC35" s="16">
        <f>MIN(100,$E35*AB35)</f>
        <v>62.5</v>
      </c>
    </row>
    <row r="36" spans="1:29" s="11" customFormat="1" x14ac:dyDescent="0.25">
      <c r="A36" s="30" t="str">
        <f>'2_MechAdd_Script'!A36</f>
        <v>eSHRUBS_PRIMARY_LAYER_PERCENT_LIVE</v>
      </c>
      <c r="B36" t="s">
        <v>320</v>
      </c>
      <c r="C36" s="4">
        <v>0.25</v>
      </c>
      <c r="D36" s="8">
        <f>1/0.25</f>
        <v>4</v>
      </c>
      <c r="E36" s="9"/>
      <c r="F36" s="11">
        <v>85</v>
      </c>
      <c r="G36" s="12">
        <f>$C36*F36</f>
        <v>21.25</v>
      </c>
      <c r="H36" s="15">
        <f>MIN(100,G36*$D36)</f>
        <v>85</v>
      </c>
      <c r="I36" s="16">
        <f>H36</f>
        <v>85</v>
      </c>
      <c r="J36" s="11">
        <v>85</v>
      </c>
      <c r="K36" s="12">
        <f>$C36*J36</f>
        <v>21.25</v>
      </c>
      <c r="L36" s="15">
        <f>MIN(100,K36*$D36)</f>
        <v>85</v>
      </c>
      <c r="M36" s="16">
        <f>L36</f>
        <v>85</v>
      </c>
      <c r="N36" s="11">
        <v>100</v>
      </c>
      <c r="O36" s="12">
        <f>$C36*N36</f>
        <v>25</v>
      </c>
      <c r="P36" s="15">
        <f>MIN(100,O36*$D36)</f>
        <v>100</v>
      </c>
      <c r="Q36" s="16">
        <f>P36</f>
        <v>100</v>
      </c>
      <c r="R36" s="11">
        <v>90</v>
      </c>
      <c r="S36" s="12">
        <f>$C36*R36</f>
        <v>22.5</v>
      </c>
      <c r="T36" s="15">
        <f>MIN(100,S36*$D36)</f>
        <v>90</v>
      </c>
      <c r="U36" s="16">
        <f>T36</f>
        <v>90</v>
      </c>
      <c r="V36" s="11">
        <v>85</v>
      </c>
      <c r="W36" s="12">
        <f>$C36*V36</f>
        <v>21.25</v>
      </c>
      <c r="X36" s="15">
        <f>MIN(100,W36*$D36)</f>
        <v>85</v>
      </c>
      <c r="Y36" s="16">
        <f>X36</f>
        <v>85</v>
      </c>
      <c r="Z36" s="11">
        <v>90</v>
      </c>
      <c r="AA36" s="12">
        <f>$C36*Z36</f>
        <v>22.5</v>
      </c>
      <c r="AB36" s="15">
        <f>MIN(100,AA36*$D36)</f>
        <v>90</v>
      </c>
      <c r="AC36" s="16">
        <f>AB36</f>
        <v>90</v>
      </c>
    </row>
    <row r="37" spans="1:29" s="11" customFormat="1" x14ac:dyDescent="0.25">
      <c r="A37" s="30" t="str">
        <f>'2_MechAdd_Script'!A37</f>
        <v>eSHRUBS_SECONDARY_LAYER_HEIGHT</v>
      </c>
      <c r="B37" t="s">
        <v>321</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30" t="str">
        <f>'2_MechAdd_Script'!A38</f>
        <v>eSHRUBS_SECONDARY_LAYER_PERCENT_COVER</v>
      </c>
      <c r="B38" t="s">
        <v>322</v>
      </c>
      <c r="C38" s="4">
        <v>0.5</v>
      </c>
      <c r="D38" s="8">
        <v>1.25</v>
      </c>
      <c r="E38" s="9">
        <v>1.25</v>
      </c>
      <c r="F38" s="11">
        <v>1.2</v>
      </c>
      <c r="G38" s="12">
        <f>$C38*F38</f>
        <v>0.6</v>
      </c>
      <c r="H38" s="15">
        <f>MIN(100,G38*$D38)</f>
        <v>0.75</v>
      </c>
      <c r="I38" s="16">
        <f>MIN(100,$E38*H38)</f>
        <v>0.9375</v>
      </c>
      <c r="J38" s="11">
        <v>5</v>
      </c>
      <c r="K38" s="12">
        <f>$C38*J38</f>
        <v>2.5</v>
      </c>
      <c r="L38" s="15">
        <f>MIN(100,K38*$D38)</f>
        <v>3.125</v>
      </c>
      <c r="M38" s="16">
        <f>MIN(100,$E38*L38)</f>
        <v>3.90625</v>
      </c>
      <c r="O38" s="12">
        <f>$C38*N38</f>
        <v>0</v>
      </c>
      <c r="P38" s="15">
        <f>MIN(100,O38*$D38)</f>
        <v>0</v>
      </c>
      <c r="Q38" s="16">
        <f>MIN(100,$E38*P38)</f>
        <v>0</v>
      </c>
      <c r="R38" s="11">
        <v>20</v>
      </c>
      <c r="S38" s="12">
        <f>$C38*R38</f>
        <v>10</v>
      </c>
      <c r="T38" s="15">
        <f>MIN(100,S38*$D38)</f>
        <v>12.5</v>
      </c>
      <c r="U38" s="16">
        <f>MIN(100,$E38*T38)</f>
        <v>15.625</v>
      </c>
      <c r="W38" s="12">
        <f>$C38*V38</f>
        <v>0</v>
      </c>
      <c r="X38" s="15">
        <f>MIN(100,W38*$D38)</f>
        <v>0</v>
      </c>
      <c r="Y38" s="16">
        <f>MIN(100,$E38*X38)</f>
        <v>0</v>
      </c>
      <c r="AA38" s="12">
        <f>$C38*Z38</f>
        <v>0</v>
      </c>
      <c r="AB38" s="15">
        <f>MIN(100,AA38*$D38)</f>
        <v>0</v>
      </c>
      <c r="AC38" s="16">
        <f>MIN(100,$E38*AB38)</f>
        <v>0</v>
      </c>
    </row>
    <row r="39" spans="1:29" s="11" customFormat="1" x14ac:dyDescent="0.25">
      <c r="A39" s="30" t="str">
        <f>'2_MechAdd_Script'!A39</f>
        <v>eSHRUBS_SECONDARY_LAYER_PERCENT_LIVE</v>
      </c>
      <c r="B39" t="s">
        <v>323</v>
      </c>
      <c r="C39" s="4">
        <v>0.25</v>
      </c>
      <c r="D39" s="8">
        <f>1/0.25</f>
        <v>4</v>
      </c>
      <c r="E39" s="9"/>
      <c r="F39" s="11">
        <v>95</v>
      </c>
      <c r="G39" s="12">
        <f>$C39*F39</f>
        <v>23.75</v>
      </c>
      <c r="H39" s="15">
        <f>MIN(100,G39*$D39)</f>
        <v>95</v>
      </c>
      <c r="I39" s="16">
        <f>H39</f>
        <v>95</v>
      </c>
      <c r="J39" s="11">
        <v>85</v>
      </c>
      <c r="K39" s="12">
        <f>$C39*J39</f>
        <v>21.25</v>
      </c>
      <c r="L39" s="15">
        <f>MIN(100,K39*$D39)</f>
        <v>85</v>
      </c>
      <c r="M39" s="16">
        <f>L39</f>
        <v>85</v>
      </c>
      <c r="O39" s="12">
        <f>$C39*N39</f>
        <v>0</v>
      </c>
      <c r="P39" s="15">
        <f>MIN(100,O39*$D39)</f>
        <v>0</v>
      </c>
      <c r="Q39" s="16">
        <f>P39</f>
        <v>0</v>
      </c>
      <c r="R39" s="11">
        <v>90</v>
      </c>
      <c r="S39" s="12">
        <f>$C39*R39</f>
        <v>22.5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30" t="str">
        <f>'2_MechAdd_Script'!A40</f>
        <v>eHERBACEOUS_PRIMARY_LAYER_HEIGHT</v>
      </c>
      <c r="B40" t="s">
        <v>324</v>
      </c>
      <c r="C40" s="4"/>
      <c r="D40" s="8"/>
      <c r="E40" s="9"/>
      <c r="F40" s="11">
        <v>0.9</v>
      </c>
      <c r="G40" s="12">
        <f t="shared" si="35"/>
        <v>0.9</v>
      </c>
      <c r="H40" s="15">
        <f t="shared" si="35"/>
        <v>0.9</v>
      </c>
      <c r="I40" s="16">
        <f t="shared" si="34"/>
        <v>0.9</v>
      </c>
      <c r="K40" s="12">
        <f t="shared" ref="K40:K47" si="51">J40</f>
        <v>0</v>
      </c>
      <c r="L40" s="15">
        <f t="shared" ref="L40:L47" si="52">K40</f>
        <v>0</v>
      </c>
      <c r="M40" s="16">
        <f t="shared" ref="M40:M53" si="53">L40</f>
        <v>0</v>
      </c>
      <c r="N40" s="11">
        <v>2</v>
      </c>
      <c r="O40" s="12">
        <f t="shared" ref="O40:O47" si="54">N40</f>
        <v>2</v>
      </c>
      <c r="P40" s="15">
        <f t="shared" ref="P40:P47" si="55">O40</f>
        <v>2</v>
      </c>
      <c r="Q40" s="16">
        <f t="shared" ref="Q40:Q53" si="56">P40</f>
        <v>2</v>
      </c>
      <c r="R40" s="11">
        <v>1</v>
      </c>
      <c r="S40" s="12">
        <f t="shared" ref="S40:S47" si="57">R40</f>
        <v>1</v>
      </c>
      <c r="T40" s="15">
        <f t="shared" ref="T40:T47" si="58">S40</f>
        <v>1</v>
      </c>
      <c r="U40" s="16">
        <f t="shared" ref="U40:U53" si="59">T40</f>
        <v>1</v>
      </c>
      <c r="V40" s="11">
        <v>2.5</v>
      </c>
      <c r="W40" s="12">
        <f t="shared" ref="W40:W47" si="60">V40</f>
        <v>2.5</v>
      </c>
      <c r="X40" s="15">
        <f t="shared" ref="X40:X47" si="61">W40</f>
        <v>2.5</v>
      </c>
      <c r="Y40" s="16">
        <f t="shared" ref="Y40:Y53" si="62">X40</f>
        <v>2.5</v>
      </c>
      <c r="Z40" s="11">
        <v>2</v>
      </c>
      <c r="AA40" s="12">
        <f t="shared" ref="AA40:AA47" si="63">Z40</f>
        <v>2</v>
      </c>
      <c r="AB40" s="15">
        <f t="shared" ref="AB40:AB47" si="64">AA40</f>
        <v>2</v>
      </c>
      <c r="AC40" s="16">
        <f t="shared" ref="AC40:AC53" si="65">AB40</f>
        <v>2</v>
      </c>
    </row>
    <row r="41" spans="1:29" s="11" customFormat="1" x14ac:dyDescent="0.25">
      <c r="A41" s="30" t="str">
        <f>'2_MechAdd_Script'!A41</f>
        <v>eHERBACEOUS_PRIMARY_LAYER_LOADING</v>
      </c>
      <c r="B41" t="s">
        <v>325</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326</v>
      </c>
      <c r="C42" s="4">
        <v>0.5</v>
      </c>
      <c r="D42" s="8">
        <v>1.5</v>
      </c>
      <c r="E42" s="9">
        <v>1.5</v>
      </c>
      <c r="F42" s="11">
        <v>0.7</v>
      </c>
      <c r="G42" s="12">
        <f>$C42*F42</f>
        <v>0.35</v>
      </c>
      <c r="H42" s="15">
        <f>MIN(100,G42*$D42)</f>
        <v>0.52499999999999991</v>
      </c>
      <c r="I42" s="16">
        <f>MIN(100,$E42*H42)</f>
        <v>0.78749999999999987</v>
      </c>
      <c r="K42" s="12">
        <f>$C42*J42</f>
        <v>0</v>
      </c>
      <c r="L42" s="15">
        <f>MIN(100,K42*$D42)</f>
        <v>0</v>
      </c>
      <c r="M42" s="16">
        <f>MIN(100,$E42*L42)</f>
        <v>0</v>
      </c>
      <c r="N42" s="11">
        <v>90</v>
      </c>
      <c r="O42" s="12">
        <f>$C42*N42</f>
        <v>45</v>
      </c>
      <c r="P42" s="15">
        <f>MIN(100,O42*$D42)</f>
        <v>67.5</v>
      </c>
      <c r="Q42" s="16">
        <f>MIN(100,$E42*P42)</f>
        <v>100</v>
      </c>
      <c r="R42" s="11">
        <v>2</v>
      </c>
      <c r="S42" s="12">
        <f>$C42*R42</f>
        <v>1</v>
      </c>
      <c r="T42" s="15">
        <f>MIN(100,S42*$D42)</f>
        <v>1.5</v>
      </c>
      <c r="U42" s="16">
        <f>MIN(100,$E42*T42)</f>
        <v>2.25</v>
      </c>
      <c r="V42" s="11">
        <v>30</v>
      </c>
      <c r="W42" s="12">
        <f>$C42*V42</f>
        <v>15</v>
      </c>
      <c r="X42" s="15">
        <f>MIN(100,W42*$D42)</f>
        <v>22.5</v>
      </c>
      <c r="Y42" s="16">
        <f>MIN(100,$E42*X42)</f>
        <v>33.75</v>
      </c>
      <c r="Z42" s="11">
        <v>20</v>
      </c>
      <c r="AA42" s="12">
        <f>$C42*Z42</f>
        <v>10</v>
      </c>
      <c r="AB42" s="15">
        <f>MIN(100,AA42*$D42)</f>
        <v>15</v>
      </c>
      <c r="AC42" s="16">
        <f>MIN(100,$E42*AB42)</f>
        <v>22.5</v>
      </c>
    </row>
    <row r="43" spans="1:29" s="11" customFormat="1" x14ac:dyDescent="0.25">
      <c r="A43" s="30" t="str">
        <f>'2_MechAdd_Script'!A43</f>
        <v>eHERBACEOUS_PRIMARY_LAYER_PERCENT_LIVE</v>
      </c>
      <c r="B43" t="s">
        <v>327</v>
      </c>
      <c r="C43" s="4">
        <v>0.5</v>
      </c>
      <c r="D43" s="8">
        <f>1/0.5</f>
        <v>2</v>
      </c>
      <c r="E43" s="9"/>
      <c r="F43" s="11">
        <v>95</v>
      </c>
      <c r="G43" s="12">
        <f>$C43*F43</f>
        <v>47.5</v>
      </c>
      <c r="H43" s="15">
        <f>MIN(100,G43*$D43)</f>
        <v>95</v>
      </c>
      <c r="I43" s="16">
        <f t="shared" si="34"/>
        <v>95</v>
      </c>
      <c r="K43" s="12">
        <f>$C43*J43</f>
        <v>0</v>
      </c>
      <c r="L43" s="15">
        <f>MIN(100,K43*$D43)</f>
        <v>0</v>
      </c>
      <c r="M43" s="16">
        <f t="shared" ref="M43:M56" si="66">L43</f>
        <v>0</v>
      </c>
      <c r="N43" s="11">
        <v>85</v>
      </c>
      <c r="O43" s="12">
        <f>$C43*N43</f>
        <v>42.5</v>
      </c>
      <c r="P43" s="15">
        <f>MIN(100,O43*$D43)</f>
        <v>85</v>
      </c>
      <c r="Q43" s="16">
        <f t="shared" ref="Q43:Q56" si="67">P43</f>
        <v>85</v>
      </c>
      <c r="R43" s="11">
        <v>90</v>
      </c>
      <c r="S43" s="12">
        <f>$C43*R43</f>
        <v>45</v>
      </c>
      <c r="T43" s="15">
        <f>MIN(100,S43*$D43)</f>
        <v>90</v>
      </c>
      <c r="U43" s="16">
        <f t="shared" ref="U43:U56" si="68">T43</f>
        <v>90</v>
      </c>
      <c r="V43" s="11">
        <v>80</v>
      </c>
      <c r="W43" s="12">
        <f>$C43*V43</f>
        <v>40</v>
      </c>
      <c r="X43" s="15">
        <f>MIN(100,W43*$D43)</f>
        <v>80</v>
      </c>
      <c r="Y43" s="16">
        <f t="shared" ref="Y43:Y56" si="69">X43</f>
        <v>80</v>
      </c>
      <c r="Z43" s="11">
        <v>60</v>
      </c>
      <c r="AA43" s="12">
        <f>$C43*Z43</f>
        <v>30</v>
      </c>
      <c r="AB43" s="15">
        <f>MIN(100,AA43*$D43)</f>
        <v>60</v>
      </c>
      <c r="AC43" s="16">
        <f t="shared" ref="AC43:AC56" si="70">AB43</f>
        <v>60</v>
      </c>
    </row>
    <row r="44" spans="1:29" s="11" customFormat="1" x14ac:dyDescent="0.25">
      <c r="A44" s="30" t="str">
        <f>'2_MechAdd_Script'!A44</f>
        <v>eHERBACEOUS_SECONDARY_LAYER_HEIGHT</v>
      </c>
      <c r="B44" t="s">
        <v>328</v>
      </c>
      <c r="C44" s="4"/>
      <c r="D44" s="8"/>
      <c r="E44" s="9"/>
      <c r="F44" s="11">
        <v>0.9</v>
      </c>
      <c r="G44" s="12">
        <f t="shared" si="35"/>
        <v>0.9</v>
      </c>
      <c r="H44" s="15">
        <f t="shared" si="35"/>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30" t="str">
        <f>'2_MechAdd_Script'!A45</f>
        <v>eHERBACEOUS_SECONDARY_LAYER_LOADING</v>
      </c>
      <c r="B45" t="s">
        <v>329</v>
      </c>
      <c r="C45" s="4">
        <v>0.5</v>
      </c>
      <c r="D45" s="8">
        <v>1.5</v>
      </c>
      <c r="E45" s="9">
        <v>1.5</v>
      </c>
      <c r="F45" s="11">
        <v>0.1</v>
      </c>
      <c r="G45" s="12">
        <f>$C45*F45</f>
        <v>0.05</v>
      </c>
      <c r="H45" s="15">
        <f t="shared" ref="H45:H55" si="81">G45*$D45</f>
        <v>7.5000000000000011E-2</v>
      </c>
      <c r="I45" s="16">
        <f>$E45*H45</f>
        <v>0.11250000000000002</v>
      </c>
      <c r="K45" s="12">
        <f>$C45*J45</f>
        <v>0</v>
      </c>
      <c r="L45" s="15">
        <f t="shared" ref="L45:L55" si="82">K45*$D45</f>
        <v>0</v>
      </c>
      <c r="M45" s="16">
        <f>$E45*L45</f>
        <v>0</v>
      </c>
      <c r="N45" s="11">
        <v>0.01</v>
      </c>
      <c r="O45" s="12">
        <f>$C45*N45</f>
        <v>5.0000000000000001E-3</v>
      </c>
      <c r="P45" s="15">
        <f t="shared" ref="P45:P55" si="83">O45*$D45</f>
        <v>7.4999999999999997E-3</v>
      </c>
      <c r="Q45" s="16">
        <f>$E45*P45</f>
        <v>1.125E-2</v>
      </c>
      <c r="R45" s="11">
        <v>0.02</v>
      </c>
      <c r="S45" s="12">
        <f>$C45*R45</f>
        <v>0.01</v>
      </c>
      <c r="T45" s="15">
        <f t="shared" ref="T45:T55" si="84">S45*$D45</f>
        <v>1.4999999999999999E-2</v>
      </c>
      <c r="U45" s="16">
        <f>$E45*T45</f>
        <v>2.2499999999999999E-2</v>
      </c>
      <c r="W45" s="12">
        <f>$C45*V45</f>
        <v>0</v>
      </c>
      <c r="X45" s="15">
        <f t="shared" ref="X45:X55" si="85">W45*$D45</f>
        <v>0</v>
      </c>
      <c r="Y45" s="16">
        <f>$E45*X45</f>
        <v>0</v>
      </c>
      <c r="Z45" s="11">
        <v>0.1</v>
      </c>
      <c r="AA45" s="12">
        <f>$C45*Z45</f>
        <v>0.05</v>
      </c>
      <c r="AB45" s="15">
        <f t="shared" ref="AB45:AB55" si="86">AA45*$D45</f>
        <v>7.5000000000000011E-2</v>
      </c>
      <c r="AC45" s="16">
        <f>$E45*AB45</f>
        <v>0.11250000000000002</v>
      </c>
    </row>
    <row r="46" spans="1:29" s="11" customFormat="1" x14ac:dyDescent="0.25">
      <c r="A46" s="30" t="str">
        <f>'2_MechAdd_Script'!A46</f>
        <v>eHERBACEOUS_SECONDARY_LAYER_PERCENT_COVER</v>
      </c>
      <c r="B46" t="s">
        <v>330</v>
      </c>
      <c r="C46" s="4">
        <v>0.5</v>
      </c>
      <c r="D46" s="8">
        <v>1.5</v>
      </c>
      <c r="E46" s="9">
        <v>1.5</v>
      </c>
      <c r="F46" s="11">
        <v>0.2</v>
      </c>
      <c r="G46" s="12">
        <f>$C46*F46</f>
        <v>0.1</v>
      </c>
      <c r="H46" s="15">
        <f>MIN(100,G46*$D46)</f>
        <v>0.15000000000000002</v>
      </c>
      <c r="I46" s="16">
        <f>MIN(100,$E46*H46)</f>
        <v>0.22500000000000003</v>
      </c>
      <c r="K46" s="12">
        <f>$C46*J46</f>
        <v>0</v>
      </c>
      <c r="L46" s="15">
        <f>MIN(100,K46*$D46)</f>
        <v>0</v>
      </c>
      <c r="M46" s="16">
        <f>MIN(100,$E46*L46)</f>
        <v>0</v>
      </c>
      <c r="N46" s="11">
        <v>8</v>
      </c>
      <c r="O46" s="12">
        <f>$C46*N46</f>
        <v>4</v>
      </c>
      <c r="P46" s="15">
        <f>MIN(100,O46*$D46)</f>
        <v>6</v>
      </c>
      <c r="Q46" s="16">
        <f>MIN(100,$E46*P46)</f>
        <v>9</v>
      </c>
      <c r="R46" s="11">
        <v>5</v>
      </c>
      <c r="S46" s="12">
        <f>$C46*R46</f>
        <v>2.5</v>
      </c>
      <c r="T46" s="15">
        <f>MIN(100,S46*$D46)</f>
        <v>3.75</v>
      </c>
      <c r="U46" s="16">
        <f>MIN(100,$E46*T46)</f>
        <v>5.625</v>
      </c>
      <c r="W46" s="12">
        <f>$C46*V46</f>
        <v>0</v>
      </c>
      <c r="X46" s="15">
        <f>MIN(100,W46*$D46)</f>
        <v>0</v>
      </c>
      <c r="Y46" s="16">
        <f>MIN(100,$E46*X46)</f>
        <v>0</v>
      </c>
      <c r="Z46" s="11">
        <v>20</v>
      </c>
      <c r="AA46" s="12">
        <f>$C46*Z46</f>
        <v>10</v>
      </c>
      <c r="AB46" s="15">
        <f>MIN(100,AA46*$D46)</f>
        <v>15</v>
      </c>
      <c r="AC46" s="16">
        <f>MIN(100,$E46*AB46)</f>
        <v>22.5</v>
      </c>
    </row>
    <row r="47" spans="1:29" s="11" customFormat="1" x14ac:dyDescent="0.25">
      <c r="A47" s="30" t="str">
        <f>'2_MechAdd_Script'!A47</f>
        <v>eHERBACEOUS_SECONDARY_LAYER_PERCENT_LIVE</v>
      </c>
      <c r="B47" t="s">
        <v>331</v>
      </c>
      <c r="C47" s="4">
        <v>0.5</v>
      </c>
      <c r="D47" s="8">
        <f>1/0.5</f>
        <v>2</v>
      </c>
      <c r="E47" s="9"/>
      <c r="F47" s="11">
        <v>85</v>
      </c>
      <c r="G47" s="12">
        <f>$C47*F47</f>
        <v>42.5</v>
      </c>
      <c r="H47" s="15">
        <f>MIN(100,G47*$D47)</f>
        <v>85</v>
      </c>
      <c r="I47" s="16">
        <f t="shared" si="34"/>
        <v>85</v>
      </c>
      <c r="K47" s="12">
        <f>$C47*J47</f>
        <v>0</v>
      </c>
      <c r="L47" s="15">
        <f>MIN(100,K47*$D47)</f>
        <v>0</v>
      </c>
      <c r="M47" s="16">
        <f t="shared" ref="M47:M60" si="87">L47</f>
        <v>0</v>
      </c>
      <c r="N47" s="11">
        <v>70</v>
      </c>
      <c r="O47" s="12">
        <f>$C47*N47</f>
        <v>35</v>
      </c>
      <c r="P47" s="15">
        <f>MIN(100,O47*$D47)</f>
        <v>70</v>
      </c>
      <c r="Q47" s="16">
        <f t="shared" ref="Q47:Q60" si="88">P47</f>
        <v>70</v>
      </c>
      <c r="R47" s="11">
        <v>90</v>
      </c>
      <c r="S47" s="12">
        <f>$C47*R47</f>
        <v>45</v>
      </c>
      <c r="T47" s="15">
        <f>MIN(100,S47*$D47)</f>
        <v>90</v>
      </c>
      <c r="U47" s="16">
        <f t="shared" ref="U47:U60" si="89">T47</f>
        <v>90</v>
      </c>
      <c r="W47" s="12">
        <f>$C47*V47</f>
        <v>0</v>
      </c>
      <c r="X47" s="15">
        <f>MIN(100,W47*$D47)</f>
        <v>0</v>
      </c>
      <c r="Y47" s="16">
        <f t="shared" ref="Y47:Y60" si="90">X47</f>
        <v>0</v>
      </c>
      <c r="Z47" s="11">
        <v>60</v>
      </c>
      <c r="AA47" s="12">
        <f>$C47*Z47</f>
        <v>30</v>
      </c>
      <c r="AB47" s="15">
        <f>MIN(100,AA47*$D47)</f>
        <v>60</v>
      </c>
      <c r="AC47" s="16">
        <f t="shared" ref="AC47:AC60" si="91">AB47</f>
        <v>60</v>
      </c>
    </row>
    <row r="48" spans="1:29" s="11" customFormat="1" x14ac:dyDescent="0.25">
      <c r="A48" s="30" t="str">
        <f>'2_MechAdd_Script'!A48</f>
        <v>eWOODY_FUEL_ALL_DOWNED_WOODY_FUEL_DEPTH</v>
      </c>
      <c r="B48" t="s">
        <v>332</v>
      </c>
      <c r="C48" s="4">
        <v>1.5</v>
      </c>
      <c r="D48" s="8">
        <v>0.75</v>
      </c>
      <c r="E48" s="9">
        <v>0.5</v>
      </c>
      <c r="F48" s="11">
        <v>4</v>
      </c>
      <c r="G48" s="12">
        <f>$C48*F48</f>
        <v>6</v>
      </c>
      <c r="H48" s="15">
        <f t="shared" si="81"/>
        <v>4.5</v>
      </c>
      <c r="I48" s="16">
        <f>$E48*H48</f>
        <v>2.25</v>
      </c>
      <c r="J48" s="11">
        <v>1</v>
      </c>
      <c r="K48" s="12">
        <f>$C48*J48</f>
        <v>1.5</v>
      </c>
      <c r="L48" s="15">
        <f t="shared" ref="L48:L58" si="92">K48*$D48</f>
        <v>1.125</v>
      </c>
      <c r="M48" s="16">
        <f>$E48*L48</f>
        <v>0.5625</v>
      </c>
      <c r="O48" s="12">
        <f>$C48*N48</f>
        <v>0</v>
      </c>
      <c r="P48" s="15">
        <f t="shared" ref="P48:P58" si="93">O48*$D48</f>
        <v>0</v>
      </c>
      <c r="Q48" s="16">
        <f>$E48*P48</f>
        <v>0</v>
      </c>
      <c r="R48" s="11">
        <v>0.5</v>
      </c>
      <c r="S48" s="12">
        <f>$C48*R48</f>
        <v>0.75</v>
      </c>
      <c r="T48" s="15">
        <f t="shared" ref="T48:T58" si="94">S48*$D48</f>
        <v>0.5625</v>
      </c>
      <c r="U48" s="16">
        <f>$E48*T48</f>
        <v>0.28125</v>
      </c>
      <c r="V48" s="11">
        <v>1</v>
      </c>
      <c r="W48" s="12">
        <f>$C48*V48</f>
        <v>1.5</v>
      </c>
      <c r="X48" s="15">
        <f t="shared" ref="X48:X58" si="95">W48*$D48</f>
        <v>1.125</v>
      </c>
      <c r="Y48" s="16">
        <f>$E48*X48</f>
        <v>0.5625</v>
      </c>
      <c r="Z48" s="11">
        <v>0.5</v>
      </c>
      <c r="AA48" s="12">
        <f>$C48*Z48</f>
        <v>0.75</v>
      </c>
      <c r="AB48" s="15">
        <f t="shared" ref="AB48:AB58" si="96">AA48*$D48</f>
        <v>0.5625</v>
      </c>
      <c r="AC48" s="16">
        <f>$E48*AB48</f>
        <v>0.28125</v>
      </c>
    </row>
    <row r="49" spans="1:29" s="11" customFormat="1" x14ac:dyDescent="0.25">
      <c r="A49" s="30" t="str">
        <f>'2_MechAdd_Script'!A49</f>
        <v>eWOODY_FUEL_ALL_DOWNED_WOODY_FUEL_TOTAL_PERCENT_COVER</v>
      </c>
      <c r="B49" t="s">
        <v>333</v>
      </c>
      <c r="C49" s="4">
        <v>1.5</v>
      </c>
      <c r="D49" s="8">
        <v>0.75</v>
      </c>
      <c r="E49" s="9">
        <v>0.5</v>
      </c>
      <c r="F49" s="11">
        <v>70</v>
      </c>
      <c r="G49" s="12">
        <f>MIN(100,$C49*F49)</f>
        <v>100</v>
      </c>
      <c r="H49" s="15">
        <f>MIN(100,G49*$D49)</f>
        <v>75</v>
      </c>
      <c r="I49" s="16">
        <f>$E49*H49</f>
        <v>37.5</v>
      </c>
      <c r="J49" s="11">
        <v>50</v>
      </c>
      <c r="K49" s="12">
        <f>MIN(100,$C49*J49)</f>
        <v>75</v>
      </c>
      <c r="L49" s="15">
        <f>MIN(100,K49*$D49)</f>
        <v>56.25</v>
      </c>
      <c r="M49" s="16">
        <f>$E49*L49</f>
        <v>28.125</v>
      </c>
      <c r="O49" s="12">
        <f>MIN(100,$C49*N49)</f>
        <v>0</v>
      </c>
      <c r="P49" s="15">
        <f>MIN(100,O49*$D49)</f>
        <v>0</v>
      </c>
      <c r="Q49" s="16">
        <f>$E49*P49</f>
        <v>0</v>
      </c>
      <c r="R49" s="11">
        <v>30</v>
      </c>
      <c r="S49" s="12">
        <f>MIN(100,$C49*R49)</f>
        <v>45</v>
      </c>
      <c r="T49" s="15">
        <f>MIN(100,S49*$D49)</f>
        <v>33.75</v>
      </c>
      <c r="U49" s="16">
        <f>$E49*T49</f>
        <v>16.875</v>
      </c>
      <c r="V49" s="11">
        <v>40</v>
      </c>
      <c r="W49" s="12">
        <f>MIN(100,$C49*V49)</f>
        <v>60</v>
      </c>
      <c r="X49" s="15">
        <f>MIN(100,W49*$D49)</f>
        <v>45</v>
      </c>
      <c r="Y49" s="16">
        <f>$E49*X49</f>
        <v>22.5</v>
      </c>
      <c r="Z49" s="11">
        <v>15</v>
      </c>
      <c r="AA49" s="12">
        <f>MIN(100,$C49*Z49)</f>
        <v>22.5</v>
      </c>
      <c r="AB49" s="15">
        <f>MIN(100,AA49*$D49)</f>
        <v>16.875</v>
      </c>
      <c r="AC49" s="16">
        <f>$E49*AB49</f>
        <v>8.4375</v>
      </c>
    </row>
    <row r="50" spans="1:29" s="11" customFormat="1" x14ac:dyDescent="0.25">
      <c r="A50" s="30" t="str">
        <f>'2_MechAdd_Script'!A50</f>
        <v>eWOODY_FUEL_SOUND_WOOD_LOADINGS_ZERO_TO_THREE_INCHES_ONE_TO_THREE_INCHES</v>
      </c>
      <c r="B50" t="s">
        <v>334</v>
      </c>
      <c r="C50" s="4">
        <v>1.5</v>
      </c>
      <c r="D50" s="8">
        <v>0.75</v>
      </c>
      <c r="E50" s="9">
        <v>0.5</v>
      </c>
      <c r="F50" s="11">
        <v>2</v>
      </c>
      <c r="G50" s="12">
        <f>MAX(1,$C50*F50)</f>
        <v>3</v>
      </c>
      <c r="H50" s="15">
        <f t="shared" si="81"/>
        <v>2.25</v>
      </c>
      <c r="I50" s="16">
        <f>$E50*H50</f>
        <v>1.125</v>
      </c>
      <c r="J50" s="11">
        <v>1</v>
      </c>
      <c r="K50" s="12">
        <f>MAX(1,$C50*J50)</f>
        <v>1.5</v>
      </c>
      <c r="L50" s="15">
        <f t="shared" ref="L50:L60" si="97">K50*$D50</f>
        <v>1.125</v>
      </c>
      <c r="M50" s="16">
        <f>$E50*L50</f>
        <v>0.5625</v>
      </c>
      <c r="O50" s="12">
        <f>MAX(1,$C50*N50)</f>
        <v>1</v>
      </c>
      <c r="P50" s="15">
        <f t="shared" ref="P50:P60" si="98">O50*$D50</f>
        <v>0.75</v>
      </c>
      <c r="Q50" s="16">
        <f>$E50*P50</f>
        <v>0.375</v>
      </c>
      <c r="R50" s="11">
        <v>0.5</v>
      </c>
      <c r="S50" s="12">
        <f>MAX(1,$C50*R50)</f>
        <v>1</v>
      </c>
      <c r="T50" s="15">
        <f t="shared" ref="T50:T60" si="99">S50*$D50</f>
        <v>0.75</v>
      </c>
      <c r="U50" s="16">
        <f>$E50*T50</f>
        <v>0.375</v>
      </c>
      <c r="V50" s="11">
        <v>1</v>
      </c>
      <c r="W50" s="12">
        <f>MAX(1,$C50*V50)</f>
        <v>1.5</v>
      </c>
      <c r="X50" s="15">
        <f t="shared" ref="X50:X60" si="100">W50*$D50</f>
        <v>1.125</v>
      </c>
      <c r="Y50" s="16">
        <f>$E50*X50</f>
        <v>0.5625</v>
      </c>
      <c r="Z50" s="11">
        <v>0.3</v>
      </c>
      <c r="AA50" s="12">
        <f>MAX(1,$C50*Z50)</f>
        <v>1</v>
      </c>
      <c r="AB50" s="15">
        <f t="shared" ref="AB50:AB60" si="101">AA50*$D50</f>
        <v>0.75</v>
      </c>
      <c r="AC50" s="16">
        <f>$E50*AB50</f>
        <v>0.375</v>
      </c>
    </row>
    <row r="51" spans="1:29" s="11" customFormat="1" x14ac:dyDescent="0.25">
      <c r="A51" s="30" t="str">
        <f>'2_MechAdd_Script'!A51</f>
        <v>eWOODY_FUEL_SOUND_WOOD_LOADINGS_ZERO_TO_THREE_INCHES_QUARTER_INCH_TO_ONE_INCH</v>
      </c>
      <c r="B51" t="s">
        <v>335</v>
      </c>
      <c r="C51" s="4">
        <v>1.5</v>
      </c>
      <c r="D51" s="8">
        <v>0.75</v>
      </c>
      <c r="E51" s="9">
        <v>0.5</v>
      </c>
      <c r="F51" s="11">
        <v>1.5</v>
      </c>
      <c r="G51" s="12">
        <f>MAX(2,$C51*F51)</f>
        <v>2.25</v>
      </c>
      <c r="H51" s="15">
        <f t="shared" si="81"/>
        <v>1.6875</v>
      </c>
      <c r="I51" s="16">
        <f>$E51*H51</f>
        <v>0.84375</v>
      </c>
      <c r="J51" s="11">
        <v>1</v>
      </c>
      <c r="K51" s="12">
        <f>MAX(2,$C51*J51)</f>
        <v>2</v>
      </c>
      <c r="L51" s="15">
        <f t="shared" si="97"/>
        <v>1.5</v>
      </c>
      <c r="M51" s="16">
        <f>$E51*L51</f>
        <v>0.75</v>
      </c>
      <c r="O51" s="12">
        <f>MAX(2,$C51*N51)</f>
        <v>2</v>
      </c>
      <c r="P51" s="15">
        <f t="shared" si="98"/>
        <v>1.5</v>
      </c>
      <c r="Q51" s="16">
        <f>$E51*P51</f>
        <v>0.75</v>
      </c>
      <c r="R51" s="11">
        <v>0.2</v>
      </c>
      <c r="S51" s="12">
        <f>MAX(2,$C51*R51)</f>
        <v>2</v>
      </c>
      <c r="T51" s="15">
        <f t="shared" si="99"/>
        <v>1.5</v>
      </c>
      <c r="U51" s="16">
        <f>$E51*T51</f>
        <v>0.75</v>
      </c>
      <c r="V51" s="11">
        <v>0.5</v>
      </c>
      <c r="W51" s="12">
        <f>MAX(2,$C51*V51)</f>
        <v>2</v>
      </c>
      <c r="X51" s="15">
        <f t="shared" si="100"/>
        <v>1.5</v>
      </c>
      <c r="Y51" s="16">
        <f>$E51*X51</f>
        <v>0.75</v>
      </c>
      <c r="Z51" s="11">
        <v>0.4</v>
      </c>
      <c r="AA51" s="12">
        <f>MAX(2,$C51*Z51)</f>
        <v>2</v>
      </c>
      <c r="AB51" s="15">
        <f t="shared" si="101"/>
        <v>1.5</v>
      </c>
      <c r="AC51" s="16">
        <f>$E51*AB51</f>
        <v>0.75</v>
      </c>
    </row>
    <row r="52" spans="1:29" s="11" customFormat="1" x14ac:dyDescent="0.25">
      <c r="A52" s="30" t="str">
        <f>'2_MechAdd_Script'!A52</f>
        <v>eWOODY_FUEL_SOUND_WOOD_LOADINGS_ZERO_TO_THREE_INCHES_ZERO_TO_QUARTER_INCH</v>
      </c>
      <c r="B52" t="s">
        <v>336</v>
      </c>
      <c r="C52" s="4">
        <v>1.5</v>
      </c>
      <c r="D52" s="8">
        <v>0.75</v>
      </c>
      <c r="E52" s="9">
        <v>0.5</v>
      </c>
      <c r="F52" s="11">
        <v>1</v>
      </c>
      <c r="G52" s="12">
        <f>MAX(1,$C52*F52)</f>
        <v>1.5</v>
      </c>
      <c r="H52" s="15">
        <f t="shared" si="81"/>
        <v>1.125</v>
      </c>
      <c r="I52" s="16">
        <f>$E52*H52</f>
        <v>0.5625</v>
      </c>
      <c r="J52" s="11">
        <v>0.5</v>
      </c>
      <c r="K52" s="12">
        <f>MAX(1,$C52*J52)</f>
        <v>1</v>
      </c>
      <c r="L52" s="15">
        <f t="shared" si="97"/>
        <v>0.75</v>
      </c>
      <c r="M52" s="16">
        <f>$E52*L52</f>
        <v>0.375</v>
      </c>
      <c r="O52" s="12">
        <f>MAX(1,$C52*N52)</f>
        <v>1</v>
      </c>
      <c r="P52" s="15">
        <f t="shared" si="98"/>
        <v>0.75</v>
      </c>
      <c r="Q52" s="16">
        <f>$E52*P52</f>
        <v>0.375</v>
      </c>
      <c r="R52" s="11">
        <v>0.1</v>
      </c>
      <c r="S52" s="12">
        <f>MAX(1,$C52*R52)</f>
        <v>1</v>
      </c>
      <c r="T52" s="15">
        <f t="shared" si="99"/>
        <v>0.75</v>
      </c>
      <c r="U52" s="16">
        <f>$E52*T52</f>
        <v>0.375</v>
      </c>
      <c r="V52" s="11">
        <v>0.3</v>
      </c>
      <c r="W52" s="12">
        <f>MAX(1,$C52*V52)</f>
        <v>1</v>
      </c>
      <c r="X52" s="15">
        <f t="shared" si="100"/>
        <v>0.75</v>
      </c>
      <c r="Y52" s="16">
        <f>$E52*X52</f>
        <v>0.375</v>
      </c>
      <c r="Z52" s="11">
        <v>0.02</v>
      </c>
      <c r="AA52" s="12">
        <f>MAX(1,$C52*Z52)</f>
        <v>1</v>
      </c>
      <c r="AB52" s="15">
        <f t="shared" si="101"/>
        <v>0.75</v>
      </c>
      <c r="AC52" s="16">
        <f>$E52*AB52</f>
        <v>0.375</v>
      </c>
    </row>
    <row r="53" spans="1:29" s="11" customFormat="1" x14ac:dyDescent="0.25">
      <c r="A53" s="30" t="str">
        <f>'2_MechAdd_Script'!A53</f>
        <v>eWOODY_FUEL_SOUND_WOOD_LOADINGS_GREATER_THAN_THREE_INCHES_THREE_TO_NINE_INCHES</v>
      </c>
      <c r="B53" t="s">
        <v>337</v>
      </c>
      <c r="C53" s="4"/>
      <c r="D53" s="8">
        <v>0.75</v>
      </c>
      <c r="E53" s="9"/>
      <c r="F53" s="11">
        <v>6</v>
      </c>
      <c r="G53" s="12">
        <f t="shared" ref="G53:H93" si="102">F53</f>
        <v>6</v>
      </c>
      <c r="H53" s="15">
        <f t="shared" si="81"/>
        <v>4.5</v>
      </c>
      <c r="I53" s="16">
        <f>H53</f>
        <v>4.5</v>
      </c>
      <c r="J53" s="11">
        <v>0</v>
      </c>
      <c r="K53" s="12">
        <f t="shared" ref="K53:K93" si="103">J53</f>
        <v>0</v>
      </c>
      <c r="L53" s="15">
        <f t="shared" si="97"/>
        <v>0</v>
      </c>
      <c r="M53" s="16">
        <f>L53</f>
        <v>0</v>
      </c>
      <c r="O53" s="12">
        <f t="shared" ref="O53:O93" si="104">N53</f>
        <v>0</v>
      </c>
      <c r="P53" s="15">
        <f t="shared" si="98"/>
        <v>0</v>
      </c>
      <c r="Q53" s="16">
        <f>P53</f>
        <v>0</v>
      </c>
      <c r="R53" s="11">
        <v>1</v>
      </c>
      <c r="S53" s="12">
        <f t="shared" ref="S53:S93" si="105">R53</f>
        <v>1</v>
      </c>
      <c r="T53" s="15">
        <f t="shared" si="99"/>
        <v>0.75</v>
      </c>
      <c r="U53" s="16">
        <f>T53</f>
        <v>0.75</v>
      </c>
      <c r="V53" s="11">
        <v>1.2</v>
      </c>
      <c r="W53" s="12">
        <f t="shared" ref="W53:W93" si="106">V53</f>
        <v>1.2</v>
      </c>
      <c r="X53" s="15">
        <f t="shared" si="100"/>
        <v>0.89999999999999991</v>
      </c>
      <c r="Y53" s="16">
        <f>X53</f>
        <v>0.89999999999999991</v>
      </c>
      <c r="Z53" s="11">
        <v>0.5</v>
      </c>
      <c r="AA53" s="12">
        <f t="shared" ref="AA53:AA93" si="107">Z53</f>
        <v>0.5</v>
      </c>
      <c r="AB53" s="15">
        <f t="shared" si="101"/>
        <v>0.375</v>
      </c>
      <c r="AC53" s="16">
        <f>AB53</f>
        <v>0.375</v>
      </c>
    </row>
    <row r="54" spans="1:29" s="11" customFormat="1" x14ac:dyDescent="0.25">
      <c r="A54" s="30" t="str">
        <f>'2_MechAdd_Script'!A54</f>
        <v>eWOODY_FUEL_SOUND_WOOD_LOADINGS_GREATER_THAN_THREE_INCHES_NINE_TO_TWENTY_INCHES</v>
      </c>
      <c r="B54" t="s">
        <v>338</v>
      </c>
      <c r="C54" s="4"/>
      <c r="D54" s="8">
        <v>0.75</v>
      </c>
      <c r="E54" s="9"/>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30" t="str">
        <f>'2_MechAdd_Script'!A55</f>
        <v>eWOODY_FUEL_SOUND_WOOD_LOADINGS_GREATER_THAN_THREE_INCHES_GREATER_THAN_TWENTY_INCHES</v>
      </c>
      <c r="B55" t="s">
        <v>339</v>
      </c>
      <c r="C55" s="4"/>
      <c r="D55" s="8">
        <v>0.75</v>
      </c>
      <c r="E55" s="9"/>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30" t="str">
        <f>'2_MechAdd_Script'!A56</f>
        <v>eWOODY_FUEL_ROTTEN_WOOD_LOADINGS_GREATER_THAN_THREE_INCHES_THREE_TO_NINE_INCHES</v>
      </c>
      <c r="B56" t="s">
        <v>340</v>
      </c>
      <c r="C56" s="4"/>
      <c r="D56" s="8" t="s">
        <v>280</v>
      </c>
      <c r="E56" s="9" t="s">
        <v>281</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30" t="str">
        <f>'2_MechAdd_Script'!A57</f>
        <v>eWOODY_FUEL_ROTTEN_WOOD_LOADINGS_GREATER_THAN_THREE_INCHES_NINE_TO_TWENTY_INCHES</v>
      </c>
      <c r="B57" t="s">
        <v>341</v>
      </c>
      <c r="C57" s="4"/>
      <c r="D57" s="8" t="s">
        <v>280</v>
      </c>
      <c r="E57" s="9" t="s">
        <v>281</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30" t="str">
        <f>'2_MechAdd_Script'!A58</f>
        <v>eWOODY_FUEL_ROTTEN_WOOD_LOADINGS_GREATER_THAN_THREE_INCHES_GREATER_THAN_TWENTY_INCHES</v>
      </c>
      <c r="B58" t="s">
        <v>342</v>
      </c>
      <c r="C58" s="4"/>
      <c r="D58" s="8" t="s">
        <v>280</v>
      </c>
      <c r="E58" s="9" t="s">
        <v>281</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30" t="str">
        <f>'2_MechAdd_Script'!A59</f>
        <v>eWOODY_FUEL_STUMPS_SOUND_DIAMETER</v>
      </c>
      <c r="B59" t="s">
        <v>343</v>
      </c>
      <c r="C59" s="4"/>
      <c r="D59" s="8"/>
      <c r="E59" s="9"/>
      <c r="F59" s="11">
        <v>9.6</v>
      </c>
      <c r="G59" s="12">
        <f t="shared" si="102"/>
        <v>9.6</v>
      </c>
      <c r="H59" s="15">
        <f t="shared" si="102"/>
        <v>9.6</v>
      </c>
      <c r="I59" s="16">
        <f>H59</f>
        <v>9.6</v>
      </c>
      <c r="K59" s="12">
        <f t="shared" si="103"/>
        <v>0</v>
      </c>
      <c r="L59" s="15">
        <f t="shared" ref="L59:L93" si="108">K59</f>
        <v>0</v>
      </c>
      <c r="M59" s="16">
        <f>L59</f>
        <v>0</v>
      </c>
      <c r="O59" s="12">
        <f t="shared" si="104"/>
        <v>0</v>
      </c>
      <c r="P59" s="15">
        <f t="shared" ref="P59:P93" si="109">O59</f>
        <v>0</v>
      </c>
      <c r="Q59" s="16">
        <f>P59</f>
        <v>0</v>
      </c>
      <c r="R59" s="11">
        <v>3.5</v>
      </c>
      <c r="S59" s="12">
        <f t="shared" si="105"/>
        <v>3.5</v>
      </c>
      <c r="T59" s="15">
        <f t="shared" ref="T59:T93" si="110">S59</f>
        <v>3.5</v>
      </c>
      <c r="U59" s="16">
        <f>T59</f>
        <v>3.5</v>
      </c>
      <c r="W59" s="12">
        <f t="shared" si="106"/>
        <v>0</v>
      </c>
      <c r="X59" s="15">
        <f t="shared" ref="X59:X93" si="111">W59</f>
        <v>0</v>
      </c>
      <c r="Y59" s="16">
        <f>X59</f>
        <v>0</v>
      </c>
      <c r="AA59" s="12">
        <f t="shared" si="107"/>
        <v>0</v>
      </c>
      <c r="AB59" s="15">
        <f t="shared" ref="AB59:AB93" si="112">AA59</f>
        <v>0</v>
      </c>
      <c r="AC59" s="16">
        <f>AB59</f>
        <v>0</v>
      </c>
    </row>
    <row r="60" spans="1:29" s="11" customFormat="1" x14ac:dyDescent="0.25">
      <c r="A60" s="30" t="str">
        <f>'2_MechAdd_Script'!A60</f>
        <v>eWOODY_FUEL_STUMPS_SOUND_HEIGHT</v>
      </c>
      <c r="B60" t="s">
        <v>344</v>
      </c>
      <c r="C60" s="4"/>
      <c r="D60" s="8"/>
      <c r="E60" s="9"/>
      <c r="F60" s="11">
        <v>0.4</v>
      </c>
      <c r="G60" s="12">
        <f t="shared" si="102"/>
        <v>0.4</v>
      </c>
      <c r="H60" s="15">
        <f t="shared" si="102"/>
        <v>0.4</v>
      </c>
      <c r="I60" s="16">
        <f>H60</f>
        <v>0.4</v>
      </c>
      <c r="K60" s="12">
        <f t="shared" si="103"/>
        <v>0</v>
      </c>
      <c r="L60" s="15">
        <f t="shared" si="108"/>
        <v>0</v>
      </c>
      <c r="M60" s="16">
        <f>L60</f>
        <v>0</v>
      </c>
      <c r="O60" s="12">
        <f t="shared" si="104"/>
        <v>0</v>
      </c>
      <c r="P60" s="15">
        <f t="shared" si="109"/>
        <v>0</v>
      </c>
      <c r="Q60" s="16">
        <f>P60</f>
        <v>0</v>
      </c>
      <c r="R60" s="11">
        <v>2</v>
      </c>
      <c r="S60" s="12">
        <f t="shared" si="105"/>
        <v>2</v>
      </c>
      <c r="T60" s="15">
        <f t="shared" si="110"/>
        <v>2</v>
      </c>
      <c r="U60" s="16">
        <f>T60</f>
        <v>2</v>
      </c>
      <c r="W60" s="12">
        <f t="shared" si="106"/>
        <v>0</v>
      </c>
      <c r="X60" s="15">
        <f t="shared" si="111"/>
        <v>0</v>
      </c>
      <c r="Y60" s="16">
        <f>X60</f>
        <v>0</v>
      </c>
      <c r="AA60" s="12">
        <f t="shared" si="107"/>
        <v>0</v>
      </c>
      <c r="AB60" s="15">
        <f t="shared" si="112"/>
        <v>0</v>
      </c>
      <c r="AC60" s="16">
        <f>AB60</f>
        <v>0</v>
      </c>
    </row>
    <row r="61" spans="1:29" s="11" customFormat="1" x14ac:dyDescent="0.25">
      <c r="A61" s="30" t="str">
        <f>'2_MechAdd_Script'!A61</f>
        <v>eWOODY_FUEL_STUMPS_SOUND_STEM_DENSITY</v>
      </c>
      <c r="B61" t="s">
        <v>345</v>
      </c>
      <c r="C61" s="4" t="s">
        <v>282</v>
      </c>
      <c r="D61" s="8"/>
      <c r="E61" s="9">
        <v>0</v>
      </c>
      <c r="F61" s="11">
        <v>115</v>
      </c>
      <c r="G61" s="12">
        <f>F61+(F7*0.5)+(F12*0.5)</f>
        <v>121</v>
      </c>
      <c r="H61" s="15">
        <f t="shared" si="102"/>
        <v>121</v>
      </c>
      <c r="I61" s="16">
        <f>$E61*H61</f>
        <v>0</v>
      </c>
      <c r="K61" s="12">
        <f>J61+(J7*0.5)+(J12*0.5)</f>
        <v>0</v>
      </c>
      <c r="L61" s="15">
        <f t="shared" si="108"/>
        <v>0</v>
      </c>
      <c r="M61" s="16">
        <f>$E61*L61</f>
        <v>0</v>
      </c>
      <c r="O61" s="12">
        <f>N61+(N7*0.5)+(N12*0.5)</f>
        <v>0</v>
      </c>
      <c r="P61" s="15">
        <f t="shared" si="109"/>
        <v>0</v>
      </c>
      <c r="Q61" s="16">
        <f>$E61*P61</f>
        <v>0</v>
      </c>
      <c r="R61" s="11">
        <v>50</v>
      </c>
      <c r="S61" s="12">
        <f>R61+(R7*0.5)+(R12*0.5)</f>
        <v>1800</v>
      </c>
      <c r="T61" s="15">
        <f t="shared" si="110"/>
        <v>1800</v>
      </c>
      <c r="U61" s="16">
        <f>$E61*T61</f>
        <v>0</v>
      </c>
      <c r="W61" s="12">
        <f>V61+(V7*0.5)+(V12*0.5)</f>
        <v>97.5</v>
      </c>
      <c r="X61" s="15">
        <f t="shared" si="111"/>
        <v>97.5</v>
      </c>
      <c r="Y61" s="16">
        <f>$E61*X61</f>
        <v>0</v>
      </c>
      <c r="AA61" s="12">
        <f>Z61+(Z7*0.5)+(Z12*0.5)</f>
        <v>50</v>
      </c>
      <c r="AB61" s="15">
        <f t="shared" si="112"/>
        <v>50</v>
      </c>
      <c r="AC61" s="16">
        <f>$E61*AB61</f>
        <v>0</v>
      </c>
    </row>
    <row r="62" spans="1:29" s="11" customFormat="1" x14ac:dyDescent="0.25">
      <c r="A62" s="30" t="str">
        <f>'2_MechAdd_Script'!A62</f>
        <v>eWOODY_FUEL_STUMPS_ROTTEN_DIAMETER</v>
      </c>
      <c r="B62" t="s">
        <v>346</v>
      </c>
      <c r="C62" s="4"/>
      <c r="D62" s="8"/>
      <c r="E62" s="9"/>
      <c r="F62" s="11">
        <v>9.6</v>
      </c>
      <c r="G62" s="12">
        <f t="shared" si="102"/>
        <v>9.6</v>
      </c>
      <c r="H62" s="15">
        <f t="shared" si="102"/>
        <v>9.6</v>
      </c>
      <c r="I62" s="16">
        <f>H62</f>
        <v>9.6</v>
      </c>
      <c r="K62" s="12">
        <f t="shared" ref="K62:K93" si="113">J62</f>
        <v>0</v>
      </c>
      <c r="L62" s="15">
        <f t="shared" si="108"/>
        <v>0</v>
      </c>
      <c r="M62" s="16">
        <f>L62</f>
        <v>0</v>
      </c>
      <c r="O62" s="12">
        <f t="shared" ref="O62:O93" si="114">N62</f>
        <v>0</v>
      </c>
      <c r="P62" s="15">
        <f t="shared" si="109"/>
        <v>0</v>
      </c>
      <c r="Q62" s="16">
        <f>P62</f>
        <v>0</v>
      </c>
      <c r="R62" s="11">
        <v>3.5</v>
      </c>
      <c r="S62" s="12">
        <f t="shared" ref="S62:S93" si="115">R62</f>
        <v>3.5</v>
      </c>
      <c r="T62" s="15">
        <f t="shared" si="110"/>
        <v>3.5</v>
      </c>
      <c r="U62" s="16">
        <f>T62</f>
        <v>3.5</v>
      </c>
      <c r="V62" s="11">
        <v>10</v>
      </c>
      <c r="W62" s="12">
        <f t="shared" ref="W62:W93" si="116">V62</f>
        <v>10</v>
      </c>
      <c r="X62" s="15">
        <f t="shared" si="111"/>
        <v>10</v>
      </c>
      <c r="Y62" s="16">
        <f>X62</f>
        <v>10</v>
      </c>
      <c r="Z62" s="11">
        <v>10</v>
      </c>
      <c r="AA62" s="12">
        <f t="shared" ref="AA62:AA93" si="117">Z62</f>
        <v>10</v>
      </c>
      <c r="AB62" s="15">
        <f t="shared" si="112"/>
        <v>10</v>
      </c>
      <c r="AC62" s="16">
        <f>AB62</f>
        <v>10</v>
      </c>
    </row>
    <row r="63" spans="1:29" s="11" customFormat="1" x14ac:dyDescent="0.25">
      <c r="A63" s="30" t="str">
        <f>'2_MechAdd_Script'!A63</f>
        <v>eWOODY_FUEL_STUMPS_ROTTEN_HEIGHT</v>
      </c>
      <c r="B63" t="s">
        <v>347</v>
      </c>
      <c r="C63" s="4"/>
      <c r="D63" s="8"/>
      <c r="E63" s="9"/>
      <c r="F63" s="11">
        <v>0.4</v>
      </c>
      <c r="G63" s="12">
        <f t="shared" si="102"/>
        <v>0.4</v>
      </c>
      <c r="H63" s="15">
        <f t="shared" si="102"/>
        <v>0.4</v>
      </c>
      <c r="I63" s="16">
        <f>H63</f>
        <v>0.4</v>
      </c>
      <c r="K63" s="12">
        <f t="shared" si="113"/>
        <v>0</v>
      </c>
      <c r="L63" s="15">
        <f t="shared" si="108"/>
        <v>0</v>
      </c>
      <c r="M63" s="16">
        <f>L63</f>
        <v>0</v>
      </c>
      <c r="O63" s="12">
        <f t="shared" si="114"/>
        <v>0</v>
      </c>
      <c r="P63" s="15">
        <f t="shared" si="109"/>
        <v>0</v>
      </c>
      <c r="Q63" s="16">
        <f>P63</f>
        <v>0</v>
      </c>
      <c r="R63" s="11">
        <v>2</v>
      </c>
      <c r="S63" s="12">
        <f t="shared" si="115"/>
        <v>2</v>
      </c>
      <c r="T63" s="15">
        <f t="shared" si="110"/>
        <v>2</v>
      </c>
      <c r="U63" s="16">
        <f>T63</f>
        <v>2</v>
      </c>
      <c r="V63" s="11">
        <v>1</v>
      </c>
      <c r="W63" s="12">
        <f t="shared" si="116"/>
        <v>1</v>
      </c>
      <c r="X63" s="15">
        <f t="shared" si="111"/>
        <v>1</v>
      </c>
      <c r="Y63" s="16">
        <f>X63</f>
        <v>1</v>
      </c>
      <c r="Z63" s="11">
        <v>1</v>
      </c>
      <c r="AA63" s="12">
        <f t="shared" si="117"/>
        <v>1</v>
      </c>
      <c r="AB63" s="15">
        <f t="shared" si="112"/>
        <v>1</v>
      </c>
      <c r="AC63" s="16">
        <f>AB63</f>
        <v>1</v>
      </c>
    </row>
    <row r="64" spans="1:29" s="11" customFormat="1" x14ac:dyDescent="0.25">
      <c r="A64" s="30" t="str">
        <f>'2_MechAdd_Script'!A64</f>
        <v>eWOODY_FUEL_STUMPS_ROTTEN_STEM_DENSITY</v>
      </c>
      <c r="B64" t="s">
        <v>348</v>
      </c>
      <c r="C64" s="4"/>
      <c r="D64" s="8"/>
      <c r="E64" s="9" t="s">
        <v>283</v>
      </c>
      <c r="F64" s="11">
        <v>115</v>
      </c>
      <c r="G64" s="12">
        <f t="shared" si="102"/>
        <v>115</v>
      </c>
      <c r="H64" s="15">
        <f t="shared" si="102"/>
        <v>115</v>
      </c>
      <c r="I64" s="16">
        <f>H64+H61</f>
        <v>236</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1850</v>
      </c>
      <c r="V64" s="11">
        <v>5</v>
      </c>
      <c r="W64" s="12">
        <f t="shared" si="116"/>
        <v>5</v>
      </c>
      <c r="X64" s="15">
        <f t="shared" si="111"/>
        <v>5</v>
      </c>
      <c r="Y64" s="16">
        <f>X64+X61</f>
        <v>102.5</v>
      </c>
      <c r="Z64" s="11">
        <v>3</v>
      </c>
      <c r="AA64" s="12">
        <f t="shared" si="117"/>
        <v>3</v>
      </c>
      <c r="AB64" s="15">
        <f t="shared" si="112"/>
        <v>3</v>
      </c>
      <c r="AC64" s="16">
        <f>AB64+AB61</f>
        <v>53</v>
      </c>
    </row>
    <row r="65" spans="1:29" s="11" customFormat="1" x14ac:dyDescent="0.25">
      <c r="A65" s="30" t="str">
        <f>'2_MechAdd_Script'!A65</f>
        <v>eWOODY_FUEL_STUMPS_LIGHTERED_PITCHY_DIAMETER</v>
      </c>
      <c r="B65" t="s">
        <v>346</v>
      </c>
      <c r="C65" s="4"/>
      <c r="D65" s="8"/>
      <c r="E65" s="9"/>
      <c r="G65" s="12">
        <f t="shared" si="102"/>
        <v>0</v>
      </c>
      <c r="H65" s="15">
        <f t="shared" si="102"/>
        <v>0</v>
      </c>
      <c r="I65" s="16">
        <f t="shared" ref="I65:I70" si="118">H65</f>
        <v>0</v>
      </c>
      <c r="K65" s="12">
        <f t="shared" si="113"/>
        <v>0</v>
      </c>
      <c r="L65" s="15">
        <f t="shared" si="108"/>
        <v>0</v>
      </c>
      <c r="M65" s="16">
        <f t="shared" ref="M65:M85" si="119">L65</f>
        <v>0</v>
      </c>
      <c r="O65" s="12">
        <f t="shared" si="114"/>
        <v>0</v>
      </c>
      <c r="P65" s="15">
        <f t="shared" si="109"/>
        <v>0</v>
      </c>
      <c r="Q65" s="16">
        <f t="shared" ref="Q65:Q85" si="120">P65</f>
        <v>0</v>
      </c>
      <c r="S65" s="12">
        <f t="shared" si="115"/>
        <v>0</v>
      </c>
      <c r="T65" s="15">
        <f t="shared" si="110"/>
        <v>0</v>
      </c>
      <c r="U65" s="16">
        <f t="shared" ref="U65:U85" si="121">T65</f>
        <v>0</v>
      </c>
      <c r="W65" s="12">
        <f t="shared" si="116"/>
        <v>0</v>
      </c>
      <c r="X65" s="15">
        <f t="shared" si="111"/>
        <v>0</v>
      </c>
      <c r="Y65" s="16">
        <f t="shared" ref="Y65:Y85" si="122">X65</f>
        <v>0</v>
      </c>
      <c r="AA65" s="12">
        <f t="shared" si="117"/>
        <v>0</v>
      </c>
      <c r="AB65" s="15">
        <f t="shared" si="112"/>
        <v>0</v>
      </c>
      <c r="AC65" s="16">
        <f t="shared" ref="AC65:AC85" si="123">AB65</f>
        <v>0</v>
      </c>
    </row>
    <row r="66" spans="1:29" s="11" customFormat="1" x14ac:dyDescent="0.25">
      <c r="A66" s="30" t="str">
        <f>'2_MechAdd_Script'!A66</f>
        <v>eWOODY_FUEL_STUMPS_LIGHTERED_PITCHY_HEIGHT</v>
      </c>
      <c r="B66" t="s">
        <v>347</v>
      </c>
      <c r="C66" s="4"/>
      <c r="D66" s="8"/>
      <c r="E66" s="9"/>
      <c r="G66" s="12">
        <f t="shared" si="102"/>
        <v>0</v>
      </c>
      <c r="H66" s="15">
        <f t="shared" si="102"/>
        <v>0</v>
      </c>
      <c r="I66" s="16">
        <f t="shared" si="118"/>
        <v>0</v>
      </c>
      <c r="K66" s="12">
        <f t="shared" si="113"/>
        <v>0</v>
      </c>
      <c r="L66" s="15">
        <f t="shared" si="108"/>
        <v>0</v>
      </c>
      <c r="M66" s="16">
        <f t="shared" si="119"/>
        <v>0</v>
      </c>
      <c r="O66" s="12">
        <f t="shared" si="114"/>
        <v>0</v>
      </c>
      <c r="P66" s="15">
        <f t="shared" si="109"/>
        <v>0</v>
      </c>
      <c r="Q66" s="16">
        <f t="shared" si="120"/>
        <v>0</v>
      </c>
      <c r="S66" s="12">
        <f t="shared" si="115"/>
        <v>0</v>
      </c>
      <c r="T66" s="15">
        <f t="shared" si="110"/>
        <v>0</v>
      </c>
      <c r="U66" s="16">
        <f t="shared" si="121"/>
        <v>0</v>
      </c>
      <c r="W66" s="12">
        <f t="shared" si="116"/>
        <v>0</v>
      </c>
      <c r="X66" s="15">
        <f t="shared" si="111"/>
        <v>0</v>
      </c>
      <c r="Y66" s="16">
        <f t="shared" si="122"/>
        <v>0</v>
      </c>
      <c r="AA66" s="12">
        <f t="shared" si="117"/>
        <v>0</v>
      </c>
      <c r="AB66" s="15">
        <f t="shared" si="112"/>
        <v>0</v>
      </c>
      <c r="AC66" s="16">
        <f t="shared" si="123"/>
        <v>0</v>
      </c>
    </row>
    <row r="67" spans="1:29" s="11" customFormat="1" x14ac:dyDescent="0.25">
      <c r="A67" s="30" t="str">
        <f>'2_MechAdd_Script'!A67</f>
        <v>eWOODY_FUEL_STUMPS_LIGHTERED_PITCHY_STEM_DENSITY</v>
      </c>
      <c r="B67" t="s">
        <v>348</v>
      </c>
      <c r="C67" s="4"/>
      <c r="D67" s="8"/>
      <c r="E67" s="9"/>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30" t="str">
        <f>'2_MechAdd_Script'!A68</f>
        <v>eWOODY_FUEL_PILES_CLEAN_LOADING</v>
      </c>
      <c r="B68" t="s">
        <v>349</v>
      </c>
      <c r="C68" s="4"/>
      <c r="D68" s="8"/>
      <c r="E68" s="9"/>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30" t="str">
        <f>'2_MechAdd_Script'!A69</f>
        <v>eWOODY_FUEL_PILES_DIRTY_LOADING</v>
      </c>
      <c r="B69" t="s">
        <v>350</v>
      </c>
      <c r="C69" s="4"/>
      <c r="D69" s="8"/>
      <c r="E69" s="9"/>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30" t="str">
        <f>'2_MechAdd_Script'!A70</f>
        <v>eWOODY_FUEL_PILES_VERYDIRTY_LOADING</v>
      </c>
      <c r="B70" t="s">
        <v>351</v>
      </c>
      <c r="C70" s="4"/>
      <c r="D70" s="8"/>
      <c r="E70" s="9"/>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30" t="str">
        <f>'2_MechAdd_Script'!A71</f>
        <v>eLITTER_LITTER_TYPE_BROADLEAF_DECIDUOUS_RELATIVE_COVER</v>
      </c>
      <c r="B71" t="s">
        <v>352</v>
      </c>
      <c r="C71" s="4"/>
      <c r="D71" s="8"/>
      <c r="E71" s="9"/>
      <c r="G71" s="12">
        <f t="shared" si="102"/>
        <v>0</v>
      </c>
      <c r="H71" s="15">
        <f t="shared" si="102"/>
        <v>0</v>
      </c>
      <c r="I71" s="16">
        <f t="shared" ref="I71:I93" si="124">H71</f>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30" t="str">
        <f>'2_MechAdd_Script'!A72</f>
        <v>eLITTER_LITTER_TYPE_BROADLEAF_EVERGREEN_RELATIVE_COVER</v>
      </c>
      <c r="B72" t="s">
        <v>353</v>
      </c>
      <c r="C72" s="4"/>
      <c r="D72" s="8"/>
      <c r="E72" s="9"/>
      <c r="G72" s="12">
        <f t="shared" si="102"/>
        <v>0</v>
      </c>
      <c r="H72" s="15">
        <f t="shared" si="102"/>
        <v>0</v>
      </c>
      <c r="I72" s="16">
        <f t="shared" si="124"/>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30" t="str">
        <f>'2_MechAdd_Script'!A73</f>
        <v>eLITTER_LITTER_TYPE_GRASS_RELATIVE_COVER</v>
      </c>
      <c r="B73" t="s">
        <v>354</v>
      </c>
      <c r="C73" s="4"/>
      <c r="D73" s="8"/>
      <c r="E73" s="9"/>
      <c r="G73" s="12">
        <f t="shared" si="102"/>
        <v>0</v>
      </c>
      <c r="H73" s="15">
        <f t="shared" si="102"/>
        <v>0</v>
      </c>
      <c r="I73" s="16">
        <f t="shared" si="124"/>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30" t="str">
        <f>'2_MechAdd_Script'!A74</f>
        <v>eLITTER_LITTER_TYPE_LONG_NEEDLE_PINE_RELATIVE_COVER</v>
      </c>
      <c r="B74" t="s">
        <v>355</v>
      </c>
      <c r="C74" s="4"/>
      <c r="D74" s="8"/>
      <c r="E74" s="9"/>
      <c r="F74" s="13">
        <v>50</v>
      </c>
      <c r="G74" s="12">
        <f t="shared" si="102"/>
        <v>50</v>
      </c>
      <c r="H74" s="15">
        <f t="shared" si="102"/>
        <v>50</v>
      </c>
      <c r="I74" s="16">
        <f t="shared" si="124"/>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30" t="str">
        <f>'2_MechAdd_Script'!A75</f>
        <v>eLITTER_LITTER_TYPE_OTHER_CONIFER_RELATIVE_COVER</v>
      </c>
      <c r="B75" t="s">
        <v>356</v>
      </c>
      <c r="C75" s="4"/>
      <c r="D75" s="8"/>
      <c r="E75" s="9"/>
      <c r="F75" s="13">
        <v>50</v>
      </c>
      <c r="G75" s="12">
        <f t="shared" si="102"/>
        <v>50</v>
      </c>
      <c r="H75" s="15">
        <f t="shared" si="102"/>
        <v>50</v>
      </c>
      <c r="I75" s="16">
        <f t="shared" si="124"/>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30" t="str">
        <f>'2_MechAdd_Script'!A76</f>
        <v>eLITTER_LITTER_TYPE_PALM_FROND_RELATIVE_COVER</v>
      </c>
      <c r="B76" t="s">
        <v>357</v>
      </c>
      <c r="C76" s="4"/>
      <c r="D76" s="8"/>
      <c r="E76" s="9"/>
      <c r="G76" s="12">
        <f t="shared" si="102"/>
        <v>0</v>
      </c>
      <c r="H76" s="15">
        <f t="shared" si="102"/>
        <v>0</v>
      </c>
      <c r="I76" s="16">
        <f t="shared" si="124"/>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30" t="str">
        <f>'2_MechAdd_Script'!A77</f>
        <v>eLITTER_LITTER_TYPE_SHORT_NEEDLE_PINE_RELATIVE_COVER</v>
      </c>
      <c r="B77" t="s">
        <v>358</v>
      </c>
      <c r="C77" s="4"/>
      <c r="D77" s="8"/>
      <c r="E77" s="9"/>
      <c r="G77" s="12">
        <f t="shared" si="102"/>
        <v>0</v>
      </c>
      <c r="H77" s="15">
        <f t="shared" si="102"/>
        <v>0</v>
      </c>
      <c r="I77" s="16">
        <f t="shared" si="124"/>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30" t="str">
        <f>'2_MechAdd_Script'!A78</f>
        <v>eMOSS_LICHEN_LITTER_GROUND_LICHEN_DEPTH</v>
      </c>
      <c r="B78" t="s">
        <v>359</v>
      </c>
      <c r="C78" s="4"/>
      <c r="D78" s="8"/>
      <c r="E78" s="9"/>
      <c r="G78" s="12">
        <f t="shared" si="102"/>
        <v>0</v>
      </c>
      <c r="H78" s="15">
        <f t="shared" si="102"/>
        <v>0</v>
      </c>
      <c r="I78" s="16">
        <f t="shared" si="124"/>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30" t="str">
        <f>'2_MechAdd_Script'!A79</f>
        <v>eMOSS_LICHEN_LITTER_GROUND_LICHEN_PERCENT_COVER</v>
      </c>
      <c r="B79" t="s">
        <v>360</v>
      </c>
      <c r="C79" s="4"/>
      <c r="D79" s="8"/>
      <c r="E79" s="9"/>
      <c r="G79" s="12">
        <f t="shared" si="102"/>
        <v>0</v>
      </c>
      <c r="H79" s="15">
        <f t="shared" si="102"/>
        <v>0</v>
      </c>
      <c r="I79" s="16">
        <f t="shared" si="124"/>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30" t="str">
        <f>'2_MechAdd_Script'!A80</f>
        <v>eMOSS_LICHEN_LITTER_LITTER_DEPTH</v>
      </c>
      <c r="B80" t="s">
        <v>361</v>
      </c>
      <c r="C80" s="4">
        <v>1.5</v>
      </c>
      <c r="D80" s="8"/>
      <c r="E80" s="9"/>
      <c r="F80" s="11">
        <v>0.2</v>
      </c>
      <c r="G80" s="12">
        <f>$C80*F80</f>
        <v>0.30000000000000004</v>
      </c>
      <c r="H80" s="15">
        <f t="shared" si="102"/>
        <v>0.30000000000000004</v>
      </c>
      <c r="I80" s="16">
        <f t="shared" si="124"/>
        <v>0.30000000000000004</v>
      </c>
      <c r="J80" s="11">
        <v>1</v>
      </c>
      <c r="K80" s="12">
        <f>$C80*J80</f>
        <v>1.5</v>
      </c>
      <c r="L80" s="15">
        <f t="shared" si="108"/>
        <v>1.5</v>
      </c>
      <c r="M80" s="16">
        <f t="shared" si="119"/>
        <v>1.5</v>
      </c>
      <c r="N80" s="11">
        <v>2.5</v>
      </c>
      <c r="O80" s="12">
        <f>$C80*N80</f>
        <v>3.75</v>
      </c>
      <c r="P80" s="15">
        <f t="shared" si="109"/>
        <v>3.75</v>
      </c>
      <c r="Q80" s="16">
        <f t="shared" si="120"/>
        <v>3.75</v>
      </c>
      <c r="R80" s="11">
        <v>1</v>
      </c>
      <c r="S80" s="12">
        <f>$C80*R80</f>
        <v>1.5</v>
      </c>
      <c r="T80" s="15">
        <f t="shared" si="110"/>
        <v>1.5</v>
      </c>
      <c r="U80" s="16">
        <f t="shared" si="121"/>
        <v>1.5</v>
      </c>
      <c r="V80" s="11">
        <v>1.5</v>
      </c>
      <c r="W80" s="12">
        <f>$C80*V80</f>
        <v>2.25</v>
      </c>
      <c r="X80" s="15">
        <f t="shared" si="111"/>
        <v>2.25</v>
      </c>
      <c r="Y80" s="16">
        <f t="shared" si="122"/>
        <v>2.25</v>
      </c>
      <c r="Z80" s="11">
        <v>2</v>
      </c>
      <c r="AA80" s="12">
        <f>$C80*Z80</f>
        <v>3</v>
      </c>
      <c r="AB80" s="15">
        <f t="shared" si="112"/>
        <v>3</v>
      </c>
      <c r="AC80" s="16">
        <f t="shared" si="123"/>
        <v>3</v>
      </c>
    </row>
    <row r="81" spans="1:29" s="11" customFormat="1" x14ac:dyDescent="0.25">
      <c r="A81" s="30" t="str">
        <f>'2_MechAdd_Script'!A81</f>
        <v>eMOSS_LICHEN_LITTER_LITTER_PERCENT_COVER</v>
      </c>
      <c r="B81" t="s">
        <v>362</v>
      </c>
      <c r="C81" s="4">
        <v>1.5</v>
      </c>
      <c r="D81" s="8"/>
      <c r="E81" s="9"/>
      <c r="F81" s="11">
        <v>70</v>
      </c>
      <c r="G81" s="12">
        <f>MIN(100,$C81*F81)</f>
        <v>100</v>
      </c>
      <c r="H81" s="15">
        <f t="shared" si="102"/>
        <v>100</v>
      </c>
      <c r="I81" s="16">
        <f t="shared" si="124"/>
        <v>100</v>
      </c>
      <c r="J81" s="11">
        <v>60</v>
      </c>
      <c r="K81" s="12">
        <f>MIN(100,$C81*J81)</f>
        <v>90</v>
      </c>
      <c r="L81" s="15">
        <f t="shared" si="108"/>
        <v>90</v>
      </c>
      <c r="M81" s="16">
        <f t="shared" si="119"/>
        <v>90</v>
      </c>
      <c r="N81" s="11">
        <v>5</v>
      </c>
      <c r="O81" s="12">
        <f>MIN(100,$C81*N81)</f>
        <v>7.5</v>
      </c>
      <c r="P81" s="15">
        <f t="shared" si="109"/>
        <v>7.5</v>
      </c>
      <c r="Q81" s="16">
        <f t="shared" si="120"/>
        <v>7.5</v>
      </c>
      <c r="R81" s="11">
        <v>15</v>
      </c>
      <c r="S81" s="12">
        <f>MIN(100,$C81*R81)</f>
        <v>22.5</v>
      </c>
      <c r="T81" s="15">
        <f t="shared" si="110"/>
        <v>22.5</v>
      </c>
      <c r="U81" s="16">
        <f t="shared" si="121"/>
        <v>22.5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30" t="str">
        <f>'2_MechAdd_Script'!A82</f>
        <v>eMOSS_LICHEN_LITTER_MOSS_DEPTH</v>
      </c>
      <c r="B82" t="s">
        <v>363</v>
      </c>
      <c r="C82" s="4"/>
      <c r="D82" s="8"/>
      <c r="E82" s="9"/>
      <c r="G82" s="12">
        <f t="shared" si="102"/>
        <v>0</v>
      </c>
      <c r="H82" s="15">
        <f t="shared" si="102"/>
        <v>0</v>
      </c>
      <c r="I82" s="16">
        <f t="shared" si="124"/>
        <v>0</v>
      </c>
      <c r="K82" s="12">
        <f t="shared" ref="K82:K93" si="125">J82</f>
        <v>0</v>
      </c>
      <c r="L82" s="15">
        <f t="shared" si="108"/>
        <v>0</v>
      </c>
      <c r="M82" s="16">
        <f t="shared" si="119"/>
        <v>0</v>
      </c>
      <c r="O82" s="12">
        <f t="shared" ref="O82:O93" si="126">N82</f>
        <v>0</v>
      </c>
      <c r="P82" s="15">
        <f t="shared" si="109"/>
        <v>0</v>
      </c>
      <c r="Q82" s="16">
        <f t="shared" si="120"/>
        <v>0</v>
      </c>
      <c r="R82" s="11">
        <v>2.5</v>
      </c>
      <c r="S82" s="12">
        <f t="shared" ref="S82:S93" si="127">R82</f>
        <v>2.5</v>
      </c>
      <c r="T82" s="15">
        <f t="shared" si="110"/>
        <v>2.5</v>
      </c>
      <c r="U82" s="16">
        <f t="shared" si="121"/>
        <v>2.5</v>
      </c>
      <c r="V82" s="11">
        <v>1</v>
      </c>
      <c r="W82" s="12">
        <f t="shared" ref="W82:W93" si="128">V82</f>
        <v>1</v>
      </c>
      <c r="X82" s="15">
        <f t="shared" si="111"/>
        <v>1</v>
      </c>
      <c r="Y82" s="16">
        <f t="shared" si="122"/>
        <v>1</v>
      </c>
      <c r="AA82" s="12">
        <f t="shared" ref="AA82:AA93" si="129">Z82</f>
        <v>0</v>
      </c>
      <c r="AB82" s="15">
        <f t="shared" si="112"/>
        <v>0</v>
      </c>
      <c r="AC82" s="16">
        <f t="shared" si="123"/>
        <v>0</v>
      </c>
    </row>
    <row r="83" spans="1:29" s="11" customFormat="1" x14ac:dyDescent="0.25">
      <c r="A83" s="30" t="str">
        <f>'2_MechAdd_Script'!A83</f>
        <v>eMOSS_LICHEN_LITTER_MOSS_PERCENT_COVER</v>
      </c>
      <c r="B83" t="s">
        <v>364</v>
      </c>
      <c r="C83" s="4"/>
      <c r="D83" s="8"/>
      <c r="E83" s="9"/>
      <c r="G83" s="12">
        <f t="shared" si="102"/>
        <v>0</v>
      </c>
      <c r="H83" s="15">
        <f t="shared" si="102"/>
        <v>0</v>
      </c>
      <c r="I83" s="16">
        <f t="shared" si="124"/>
        <v>0</v>
      </c>
      <c r="K83" s="12">
        <f t="shared" si="125"/>
        <v>0</v>
      </c>
      <c r="L83" s="15">
        <f t="shared" si="108"/>
        <v>0</v>
      </c>
      <c r="M83" s="16">
        <f t="shared" si="119"/>
        <v>0</v>
      </c>
      <c r="O83" s="12">
        <f t="shared" si="126"/>
        <v>0</v>
      </c>
      <c r="P83" s="15">
        <f t="shared" si="109"/>
        <v>0</v>
      </c>
      <c r="Q83" s="16">
        <f t="shared" si="120"/>
        <v>0</v>
      </c>
      <c r="R83" s="11">
        <v>80</v>
      </c>
      <c r="S83" s="12">
        <f t="shared" si="127"/>
        <v>80</v>
      </c>
      <c r="T83" s="15">
        <f t="shared" si="110"/>
        <v>80</v>
      </c>
      <c r="U83" s="16">
        <f t="shared" si="121"/>
        <v>80</v>
      </c>
      <c r="V83" s="11">
        <v>5</v>
      </c>
      <c r="W83" s="12">
        <f t="shared" si="128"/>
        <v>5</v>
      </c>
      <c r="X83" s="15">
        <f t="shared" si="111"/>
        <v>5</v>
      </c>
      <c r="Y83" s="16">
        <f t="shared" si="122"/>
        <v>5</v>
      </c>
      <c r="AA83" s="12">
        <f t="shared" si="129"/>
        <v>0</v>
      </c>
      <c r="AB83" s="15">
        <f t="shared" si="112"/>
        <v>0</v>
      </c>
      <c r="AC83" s="16">
        <f t="shared" si="123"/>
        <v>0</v>
      </c>
    </row>
    <row r="84" spans="1:29" s="11" customFormat="1" x14ac:dyDescent="0.25">
      <c r="A84" s="30" t="str">
        <f>'2_MechAdd_Script'!A84</f>
        <v>eGROUND_FUEL_DUFF_LOWER_DEPTH</v>
      </c>
      <c r="B84" t="s">
        <v>365</v>
      </c>
      <c r="C84" s="4"/>
      <c r="D84" s="8"/>
      <c r="E84" s="9"/>
      <c r="G84" s="12">
        <f t="shared" si="102"/>
        <v>0</v>
      </c>
      <c r="H84" s="15">
        <f t="shared" si="102"/>
        <v>0</v>
      </c>
      <c r="I84" s="16">
        <f t="shared" si="124"/>
        <v>0</v>
      </c>
      <c r="J84" s="11">
        <v>0.2</v>
      </c>
      <c r="K84" s="12">
        <f t="shared" si="125"/>
        <v>0.2</v>
      </c>
      <c r="L84" s="15">
        <f t="shared" si="108"/>
        <v>0.2</v>
      </c>
      <c r="M84" s="16">
        <f t="shared" si="119"/>
        <v>0.2</v>
      </c>
      <c r="O84" s="12">
        <f t="shared" si="126"/>
        <v>0</v>
      </c>
      <c r="P84" s="15">
        <f t="shared" si="109"/>
        <v>0</v>
      </c>
      <c r="Q84" s="16">
        <f t="shared" si="120"/>
        <v>0</v>
      </c>
      <c r="R84" s="11">
        <v>2</v>
      </c>
      <c r="S84" s="12">
        <f t="shared" si="127"/>
        <v>2</v>
      </c>
      <c r="T84" s="15">
        <f t="shared" si="110"/>
        <v>2</v>
      </c>
      <c r="U84" s="16">
        <f t="shared" si="121"/>
        <v>2</v>
      </c>
      <c r="W84" s="12">
        <f t="shared" si="128"/>
        <v>0</v>
      </c>
      <c r="X84" s="15">
        <f t="shared" si="111"/>
        <v>0</v>
      </c>
      <c r="Y84" s="16">
        <f t="shared" si="122"/>
        <v>0</v>
      </c>
      <c r="AA84" s="12">
        <f t="shared" si="129"/>
        <v>0</v>
      </c>
      <c r="AB84" s="15">
        <f t="shared" si="112"/>
        <v>0</v>
      </c>
      <c r="AC84" s="16">
        <f t="shared" si="123"/>
        <v>0</v>
      </c>
    </row>
    <row r="85" spans="1:29" s="11" customFormat="1" x14ac:dyDescent="0.25">
      <c r="A85" s="30" t="str">
        <f>'2_MechAdd_Script'!A85</f>
        <v>eGROUND_FUEL_DUFF_LOWER_PERCENT_COVER</v>
      </c>
      <c r="B85" t="s">
        <v>366</v>
      </c>
      <c r="C85" s="4"/>
      <c r="D85" s="8"/>
      <c r="E85" s="9"/>
      <c r="G85" s="12">
        <f t="shared" si="102"/>
        <v>0</v>
      </c>
      <c r="H85" s="15">
        <f t="shared" si="102"/>
        <v>0</v>
      </c>
      <c r="I85" s="16">
        <f t="shared" si="124"/>
        <v>0</v>
      </c>
      <c r="J85" s="11">
        <v>60</v>
      </c>
      <c r="K85" s="12">
        <f t="shared" si="125"/>
        <v>60</v>
      </c>
      <c r="L85" s="15">
        <f t="shared" si="108"/>
        <v>60</v>
      </c>
      <c r="M85" s="16">
        <f t="shared" si="119"/>
        <v>60</v>
      </c>
      <c r="O85" s="12">
        <f t="shared" si="126"/>
        <v>0</v>
      </c>
      <c r="P85" s="15">
        <f t="shared" si="109"/>
        <v>0</v>
      </c>
      <c r="Q85" s="16">
        <f t="shared" si="120"/>
        <v>0</v>
      </c>
      <c r="R85" s="11">
        <v>90</v>
      </c>
      <c r="S85" s="12">
        <f t="shared" si="127"/>
        <v>90</v>
      </c>
      <c r="T85" s="15">
        <f t="shared" si="110"/>
        <v>90</v>
      </c>
      <c r="U85" s="16">
        <f t="shared" si="121"/>
        <v>90</v>
      </c>
      <c r="W85" s="12">
        <f t="shared" si="128"/>
        <v>0</v>
      </c>
      <c r="X85" s="15">
        <f t="shared" si="111"/>
        <v>0</v>
      </c>
      <c r="Y85" s="16">
        <f t="shared" si="122"/>
        <v>0</v>
      </c>
      <c r="AA85" s="12">
        <f t="shared" si="129"/>
        <v>0</v>
      </c>
      <c r="AB85" s="15">
        <f t="shared" si="112"/>
        <v>0</v>
      </c>
      <c r="AC85" s="16">
        <f t="shared" si="123"/>
        <v>0</v>
      </c>
    </row>
    <row r="86" spans="1:29" s="11" customFormat="1" x14ac:dyDescent="0.25">
      <c r="A86" s="30" t="str">
        <f>'2_MechAdd_Script'!A86</f>
        <v>eGROUND_FUEL_DUFF_UPPER_DEPTH</v>
      </c>
      <c r="B86" t="s">
        <v>367</v>
      </c>
      <c r="C86" s="4"/>
      <c r="D86" s="8"/>
      <c r="E86" s="9">
        <v>1.2</v>
      </c>
      <c r="F86" s="11">
        <v>0.5</v>
      </c>
      <c r="G86" s="12">
        <f t="shared" si="102"/>
        <v>0.5</v>
      </c>
      <c r="H86" s="15">
        <f t="shared" si="102"/>
        <v>0.5</v>
      </c>
      <c r="I86" s="16">
        <f>$E86*H86</f>
        <v>0.6</v>
      </c>
      <c r="J86" s="11">
        <v>0.4</v>
      </c>
      <c r="K86" s="12">
        <f t="shared" si="125"/>
        <v>0.4</v>
      </c>
      <c r="L86" s="15">
        <f t="shared" si="108"/>
        <v>0.4</v>
      </c>
      <c r="M86" s="16">
        <f>$E86*L86</f>
        <v>0.48</v>
      </c>
      <c r="N86" s="11">
        <v>0.2</v>
      </c>
      <c r="O86" s="12">
        <f t="shared" si="126"/>
        <v>0.2</v>
      </c>
      <c r="P86" s="15">
        <f t="shared" si="109"/>
        <v>0.2</v>
      </c>
      <c r="Q86" s="16">
        <f>$E86*P86</f>
        <v>0.24</v>
      </c>
      <c r="R86" s="11">
        <v>4</v>
      </c>
      <c r="S86" s="12">
        <f t="shared" si="127"/>
        <v>4</v>
      </c>
      <c r="T86" s="15">
        <f t="shared" si="110"/>
        <v>4</v>
      </c>
      <c r="U86" s="16">
        <f>$E86*T86</f>
        <v>4.8</v>
      </c>
      <c r="V86" s="11">
        <v>1</v>
      </c>
      <c r="W86" s="12">
        <f t="shared" si="128"/>
        <v>1</v>
      </c>
      <c r="X86" s="15">
        <f t="shared" si="111"/>
        <v>1</v>
      </c>
      <c r="Y86" s="16">
        <f>$E86*X86</f>
        <v>1.2</v>
      </c>
      <c r="Z86" s="11">
        <v>1.5</v>
      </c>
      <c r="AA86" s="12">
        <f t="shared" si="129"/>
        <v>1.5</v>
      </c>
      <c r="AB86" s="15">
        <f t="shared" si="112"/>
        <v>1.5</v>
      </c>
      <c r="AC86" s="16">
        <f>$E86*AB86</f>
        <v>1.7999999999999998</v>
      </c>
    </row>
    <row r="87" spans="1:29" s="11" customFormat="1" x14ac:dyDescent="0.25">
      <c r="A87" s="30" t="str">
        <f>'2_MechAdd_Script'!A87</f>
        <v>eGROUND_FUEL_DUFF_UPPER_PERCENT_COVER</v>
      </c>
      <c r="B87" t="s">
        <v>368</v>
      </c>
      <c r="C87" s="4"/>
      <c r="D87" s="8"/>
      <c r="E87" s="9">
        <v>1.2</v>
      </c>
      <c r="F87" s="11">
        <v>70</v>
      </c>
      <c r="G87" s="12">
        <f t="shared" si="102"/>
        <v>70</v>
      </c>
      <c r="H87" s="15">
        <f t="shared" si="102"/>
        <v>70</v>
      </c>
      <c r="I87" s="16">
        <f>MIN(100,$E87*H87)</f>
        <v>84</v>
      </c>
      <c r="J87" s="11">
        <v>60</v>
      </c>
      <c r="K87" s="12">
        <f t="shared" si="125"/>
        <v>60</v>
      </c>
      <c r="L87" s="15">
        <f t="shared" si="108"/>
        <v>60</v>
      </c>
      <c r="M87" s="16">
        <f>MIN(100,$E87*L87)</f>
        <v>72</v>
      </c>
      <c r="N87" s="11">
        <v>70</v>
      </c>
      <c r="O87" s="12">
        <f t="shared" si="126"/>
        <v>70</v>
      </c>
      <c r="P87" s="15">
        <f t="shared" si="109"/>
        <v>70</v>
      </c>
      <c r="Q87" s="16">
        <f>MIN(100,$E87*P87)</f>
        <v>84</v>
      </c>
      <c r="R87" s="11">
        <v>100</v>
      </c>
      <c r="S87" s="12">
        <f t="shared" si="127"/>
        <v>100</v>
      </c>
      <c r="T87" s="15">
        <f t="shared" si="110"/>
        <v>100</v>
      </c>
      <c r="U87" s="16">
        <f>MIN(100,$E87*T87)</f>
        <v>100</v>
      </c>
      <c r="V87" s="11">
        <v>90</v>
      </c>
      <c r="W87" s="12">
        <f t="shared" si="128"/>
        <v>90</v>
      </c>
      <c r="X87" s="15">
        <f t="shared" si="111"/>
        <v>90</v>
      </c>
      <c r="Y87" s="16">
        <f>MIN(100,$E87*X87)</f>
        <v>100</v>
      </c>
      <c r="Z87" s="11">
        <v>70</v>
      </c>
      <c r="AA87" s="12">
        <f t="shared" si="129"/>
        <v>70</v>
      </c>
      <c r="AB87" s="15">
        <f t="shared" si="112"/>
        <v>70</v>
      </c>
      <c r="AC87" s="16">
        <f>MIN(100,$E87*AB87)</f>
        <v>84</v>
      </c>
    </row>
    <row r="88" spans="1:29" s="11" customFormat="1" x14ac:dyDescent="0.25">
      <c r="A88" s="30" t="str">
        <f>'2_MechAdd_Script'!A88</f>
        <v>eGROUND_FUEL_BASAL_ACCUMULATION_DEPTH</v>
      </c>
      <c r="B88" t="s">
        <v>369</v>
      </c>
      <c r="C88" s="4"/>
      <c r="D88" s="8"/>
      <c r="E88" s="9"/>
      <c r="G88" s="12">
        <f t="shared" si="102"/>
        <v>0</v>
      </c>
      <c r="H88" s="15">
        <f t="shared" si="102"/>
        <v>0</v>
      </c>
      <c r="I88" s="16">
        <f t="shared" si="124"/>
        <v>0</v>
      </c>
      <c r="K88" s="12">
        <f t="shared" si="125"/>
        <v>0</v>
      </c>
      <c r="L88" s="15">
        <f t="shared" si="108"/>
        <v>0</v>
      </c>
      <c r="M88" s="16">
        <f t="shared" ref="M88:M93" si="130">L88</f>
        <v>0</v>
      </c>
      <c r="O88" s="12">
        <f t="shared" si="126"/>
        <v>0</v>
      </c>
      <c r="P88" s="15">
        <f t="shared" si="109"/>
        <v>0</v>
      </c>
      <c r="Q88" s="16">
        <f t="shared" ref="Q88:Q93" si="131">P88</f>
        <v>0</v>
      </c>
      <c r="S88" s="12">
        <f t="shared" si="127"/>
        <v>0</v>
      </c>
      <c r="T88" s="15">
        <f t="shared" si="110"/>
        <v>0</v>
      </c>
      <c r="U88" s="16">
        <f t="shared" ref="U88:U93" si="132">T88</f>
        <v>0</v>
      </c>
      <c r="W88" s="12">
        <f t="shared" si="128"/>
        <v>0</v>
      </c>
      <c r="X88" s="15">
        <f t="shared" si="111"/>
        <v>0</v>
      </c>
      <c r="Y88" s="16">
        <f t="shared" ref="Y88:Y93" si="133">X88</f>
        <v>0</v>
      </c>
      <c r="AA88" s="12">
        <f t="shared" si="129"/>
        <v>0</v>
      </c>
      <c r="AB88" s="15">
        <f t="shared" si="112"/>
        <v>0</v>
      </c>
      <c r="AC88" s="16">
        <f t="shared" ref="AC88:AC93" si="134">AB88</f>
        <v>0</v>
      </c>
    </row>
    <row r="89" spans="1:29" s="11" customFormat="1" x14ac:dyDescent="0.25">
      <c r="A89" s="30" t="str">
        <f>'2_MechAdd_Script'!A89</f>
        <v>eGROUND_FUEL_BASAL_ACCUMULATION_NUMBER_PER_UNIT_AREA</v>
      </c>
      <c r="B89" t="s">
        <v>370</v>
      </c>
      <c r="C89" s="4"/>
      <c r="D89" s="8"/>
      <c r="E89" s="9"/>
      <c r="G89" s="12">
        <f t="shared" si="102"/>
        <v>0</v>
      </c>
      <c r="H89" s="15">
        <f t="shared" si="102"/>
        <v>0</v>
      </c>
      <c r="I89" s="16">
        <f t="shared" si="124"/>
        <v>0</v>
      </c>
      <c r="K89" s="12">
        <f t="shared" si="125"/>
        <v>0</v>
      </c>
      <c r="L89" s="15">
        <f t="shared" si="108"/>
        <v>0</v>
      </c>
      <c r="M89" s="16">
        <f t="shared" si="130"/>
        <v>0</v>
      </c>
      <c r="O89" s="12">
        <f t="shared" si="126"/>
        <v>0</v>
      </c>
      <c r="P89" s="15">
        <f t="shared" si="109"/>
        <v>0</v>
      </c>
      <c r="Q89" s="16">
        <f t="shared" si="131"/>
        <v>0</v>
      </c>
      <c r="S89" s="12">
        <f t="shared" si="127"/>
        <v>0</v>
      </c>
      <c r="T89" s="15">
        <f t="shared" si="110"/>
        <v>0</v>
      </c>
      <c r="U89" s="16">
        <f t="shared" si="132"/>
        <v>0</v>
      </c>
      <c r="W89" s="12">
        <f t="shared" si="128"/>
        <v>0</v>
      </c>
      <c r="X89" s="15">
        <f t="shared" si="111"/>
        <v>0</v>
      </c>
      <c r="Y89" s="16">
        <f t="shared" si="133"/>
        <v>0</v>
      </c>
      <c r="AA89" s="12">
        <f t="shared" si="129"/>
        <v>0</v>
      </c>
      <c r="AB89" s="15">
        <f t="shared" si="112"/>
        <v>0</v>
      </c>
      <c r="AC89" s="16">
        <f t="shared" si="134"/>
        <v>0</v>
      </c>
    </row>
    <row r="90" spans="1:29" s="11" customFormat="1" x14ac:dyDescent="0.25">
      <c r="A90" s="30" t="str">
        <f>'2_MechAdd_Script'!A90</f>
        <v>eGROUND_FUEL_BASAL_ACCUMULATION_RADIUS</v>
      </c>
      <c r="B90" t="s">
        <v>371</v>
      </c>
      <c r="C90" s="4"/>
      <c r="D90" s="8"/>
      <c r="E90" s="9"/>
      <c r="G90" s="12">
        <f t="shared" si="102"/>
        <v>0</v>
      </c>
      <c r="H90" s="15">
        <f t="shared" si="102"/>
        <v>0</v>
      </c>
      <c r="I90" s="16">
        <f t="shared" si="124"/>
        <v>0</v>
      </c>
      <c r="K90" s="12">
        <f t="shared" si="125"/>
        <v>0</v>
      </c>
      <c r="L90" s="15">
        <f t="shared" si="108"/>
        <v>0</v>
      </c>
      <c r="M90" s="16">
        <f t="shared" si="130"/>
        <v>0</v>
      </c>
      <c r="O90" s="12">
        <f t="shared" si="126"/>
        <v>0</v>
      </c>
      <c r="P90" s="15">
        <f t="shared" si="109"/>
        <v>0</v>
      </c>
      <c r="Q90" s="16">
        <f t="shared" si="131"/>
        <v>0</v>
      </c>
      <c r="S90" s="12">
        <f t="shared" si="127"/>
        <v>0</v>
      </c>
      <c r="T90" s="15">
        <f t="shared" si="110"/>
        <v>0</v>
      </c>
      <c r="U90" s="16">
        <f t="shared" si="132"/>
        <v>0</v>
      </c>
      <c r="W90" s="12">
        <f t="shared" si="128"/>
        <v>0</v>
      </c>
      <c r="X90" s="15">
        <f t="shared" si="111"/>
        <v>0</v>
      </c>
      <c r="Y90" s="16">
        <f t="shared" si="133"/>
        <v>0</v>
      </c>
      <c r="AA90" s="12">
        <f t="shared" si="129"/>
        <v>0</v>
      </c>
      <c r="AB90" s="15">
        <f t="shared" si="112"/>
        <v>0</v>
      </c>
      <c r="AC90" s="16">
        <f t="shared" si="134"/>
        <v>0</v>
      </c>
    </row>
    <row r="91" spans="1:29" s="11" customFormat="1" x14ac:dyDescent="0.25">
      <c r="A91" s="30" t="str">
        <f>'2_MechAdd_Script'!A91</f>
        <v>eGROUND_FUEL_SQUIRREL_MIDDENS_DEPTH</v>
      </c>
      <c r="B91" t="s">
        <v>372</v>
      </c>
      <c r="C91" s="4"/>
      <c r="D91" s="8"/>
      <c r="E91" s="9"/>
      <c r="G91" s="12">
        <f t="shared" si="102"/>
        <v>0</v>
      </c>
      <c r="H91" s="15">
        <f t="shared" si="102"/>
        <v>0</v>
      </c>
      <c r="I91" s="16">
        <f t="shared" si="124"/>
        <v>0</v>
      </c>
      <c r="K91" s="12">
        <f t="shared" si="125"/>
        <v>0</v>
      </c>
      <c r="L91" s="15">
        <f t="shared" si="108"/>
        <v>0</v>
      </c>
      <c r="M91" s="16">
        <f t="shared" si="130"/>
        <v>0</v>
      </c>
      <c r="O91" s="12">
        <f t="shared" si="126"/>
        <v>0</v>
      </c>
      <c r="P91" s="15">
        <f t="shared" si="109"/>
        <v>0</v>
      </c>
      <c r="Q91" s="16">
        <f t="shared" si="131"/>
        <v>0</v>
      </c>
      <c r="R91" s="11">
        <v>18</v>
      </c>
      <c r="S91" s="12">
        <f t="shared" si="127"/>
        <v>18</v>
      </c>
      <c r="T91" s="15">
        <f t="shared" si="110"/>
        <v>18</v>
      </c>
      <c r="U91" s="16">
        <f t="shared" si="132"/>
        <v>18</v>
      </c>
      <c r="W91" s="12">
        <f t="shared" si="128"/>
        <v>0</v>
      </c>
      <c r="X91" s="15">
        <f t="shared" si="111"/>
        <v>0</v>
      </c>
      <c r="Y91" s="16">
        <f t="shared" si="133"/>
        <v>0</v>
      </c>
      <c r="AA91" s="12">
        <f t="shared" si="129"/>
        <v>0</v>
      </c>
      <c r="AB91" s="15">
        <f t="shared" si="112"/>
        <v>0</v>
      </c>
      <c r="AC91" s="16">
        <f t="shared" si="134"/>
        <v>0</v>
      </c>
    </row>
    <row r="92" spans="1:29" s="11" customFormat="1" x14ac:dyDescent="0.25">
      <c r="A92" s="30" t="str">
        <f>'2_MechAdd_Script'!A92</f>
        <v>eGROUND_FUEL_SQUIRREL_MIDDENS_NUMBER_PER_UNIT_AREA</v>
      </c>
      <c r="B92" t="s">
        <v>373</v>
      </c>
      <c r="C92" s="4"/>
      <c r="D92" s="8"/>
      <c r="E92" s="9"/>
      <c r="G92" s="12">
        <f t="shared" si="102"/>
        <v>0</v>
      </c>
      <c r="H92" s="15">
        <f t="shared" si="102"/>
        <v>0</v>
      </c>
      <c r="I92" s="16">
        <f t="shared" si="124"/>
        <v>0</v>
      </c>
      <c r="K92" s="12">
        <f t="shared" si="125"/>
        <v>0</v>
      </c>
      <c r="L92" s="15">
        <f t="shared" si="108"/>
        <v>0</v>
      </c>
      <c r="M92" s="16">
        <f t="shared" si="130"/>
        <v>0</v>
      </c>
      <c r="O92" s="12">
        <f t="shared" si="126"/>
        <v>0</v>
      </c>
      <c r="P92" s="15">
        <f t="shared" si="109"/>
        <v>0</v>
      </c>
      <c r="Q92" s="16">
        <f t="shared" si="131"/>
        <v>0</v>
      </c>
      <c r="R92" s="11">
        <v>1</v>
      </c>
      <c r="S92" s="12">
        <f t="shared" si="127"/>
        <v>1</v>
      </c>
      <c r="T92" s="15">
        <f t="shared" si="110"/>
        <v>1</v>
      </c>
      <c r="U92" s="16">
        <f t="shared" si="132"/>
        <v>1</v>
      </c>
      <c r="W92" s="12">
        <f t="shared" si="128"/>
        <v>0</v>
      </c>
      <c r="X92" s="15">
        <f t="shared" si="111"/>
        <v>0</v>
      </c>
      <c r="Y92" s="16">
        <f t="shared" si="133"/>
        <v>0</v>
      </c>
      <c r="AA92" s="12">
        <f t="shared" si="129"/>
        <v>0</v>
      </c>
      <c r="AB92" s="15">
        <f t="shared" si="112"/>
        <v>0</v>
      </c>
      <c r="AC92" s="16">
        <f t="shared" si="134"/>
        <v>0</v>
      </c>
    </row>
    <row r="93" spans="1:29" s="11" customFormat="1" x14ac:dyDescent="0.25">
      <c r="A93" s="30" t="str">
        <f>'2_MechAdd_Script'!A93</f>
        <v>eGROUND_FUEL_SQUIRREL_MIDDENS_RADIUS</v>
      </c>
      <c r="B93" t="s">
        <v>374</v>
      </c>
      <c r="C93" s="4"/>
      <c r="D93" s="8"/>
      <c r="E93" s="9"/>
      <c r="G93" s="12">
        <f t="shared" si="102"/>
        <v>0</v>
      </c>
      <c r="H93" s="15">
        <f t="shared" si="102"/>
        <v>0</v>
      </c>
      <c r="I93" s="16">
        <f t="shared" si="124"/>
        <v>0</v>
      </c>
      <c r="K93" s="12">
        <f t="shared" si="125"/>
        <v>0</v>
      </c>
      <c r="L93" s="15">
        <f t="shared" si="108"/>
        <v>0</v>
      </c>
      <c r="M93" s="16">
        <f t="shared" si="130"/>
        <v>0</v>
      </c>
      <c r="O93" s="12">
        <f t="shared" si="126"/>
        <v>0</v>
      </c>
      <c r="P93" s="15">
        <f t="shared" si="109"/>
        <v>0</v>
      </c>
      <c r="Q93" s="16">
        <f t="shared" si="131"/>
        <v>0</v>
      </c>
      <c r="R93" s="11">
        <v>5</v>
      </c>
      <c r="S93" s="12">
        <f t="shared" si="127"/>
        <v>5</v>
      </c>
      <c r="T93" s="15">
        <f t="shared" si="110"/>
        <v>5</v>
      </c>
      <c r="U93" s="16">
        <f t="shared" si="132"/>
        <v>5</v>
      </c>
      <c r="W93" s="12">
        <f t="shared" si="128"/>
        <v>0</v>
      </c>
      <c r="X93" s="15">
        <f t="shared" si="111"/>
        <v>0</v>
      </c>
      <c r="Y93" s="16">
        <f t="shared" si="133"/>
        <v>0</v>
      </c>
      <c r="AA93" s="12">
        <f t="shared" si="129"/>
        <v>0</v>
      </c>
      <c r="AB93" s="15">
        <f t="shared" si="112"/>
        <v>0</v>
      </c>
      <c r="AC93" s="16">
        <f t="shared" si="134"/>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T1" zoomScale="75" zoomScaleNormal="75" workbookViewId="0">
      <selection activeCell="AG21" sqref="AG21"/>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285</v>
      </c>
      <c r="C1" s="14" t="s">
        <v>266</v>
      </c>
      <c r="D1" s="2" t="s">
        <v>267</v>
      </c>
      <c r="E1" s="3" t="s">
        <v>268</v>
      </c>
      <c r="F1" s="13" t="s">
        <v>14</v>
      </c>
      <c r="G1" t="s">
        <v>417</v>
      </c>
      <c r="H1" t="s">
        <v>418</v>
      </c>
      <c r="I1" t="s">
        <v>419</v>
      </c>
      <c r="J1" t="s">
        <v>15</v>
      </c>
      <c r="K1" t="s">
        <v>420</v>
      </c>
      <c r="L1" t="s">
        <v>421</v>
      </c>
      <c r="M1" t="s">
        <v>422</v>
      </c>
      <c r="N1" t="s">
        <v>16</v>
      </c>
      <c r="O1" t="s">
        <v>423</v>
      </c>
      <c r="P1" t="s">
        <v>424</v>
      </c>
      <c r="Q1" t="s">
        <v>425</v>
      </c>
      <c r="R1" t="s">
        <v>21</v>
      </c>
      <c r="S1" t="s">
        <v>426</v>
      </c>
      <c r="T1" t="s">
        <v>427</v>
      </c>
      <c r="U1" t="s">
        <v>428</v>
      </c>
      <c r="V1" t="s">
        <v>22</v>
      </c>
      <c r="W1" t="s">
        <v>429</v>
      </c>
      <c r="X1" t="s">
        <v>430</v>
      </c>
      <c r="Y1" t="s">
        <v>431</v>
      </c>
      <c r="Z1" t="s">
        <v>27</v>
      </c>
      <c r="AA1" t="s">
        <v>432</v>
      </c>
      <c r="AB1" t="s">
        <v>433</v>
      </c>
      <c r="AC1" t="s">
        <v>434</v>
      </c>
    </row>
    <row r="2" spans="1:29" s="11" customFormat="1" x14ac:dyDescent="0.25">
      <c r="A2" s="18" t="str">
        <f>'2_MechAdd_Script'!A2</f>
        <v>eCANOPY_TREES_TOTAL_PERCENT_COVER</v>
      </c>
      <c r="B2" t="s">
        <v>286</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287</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'2_MechAdd_Script'!A4</f>
        <v>eCANOPY_TREES_OVERSTORY_HEIGHT_TO_LIVE_CROWN</v>
      </c>
      <c r="B4" t="s">
        <v>288</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289</v>
      </c>
      <c r="C5" s="4"/>
      <c r="D5" s="5"/>
      <c r="E5" s="6"/>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18" t="str">
        <f>'2_MechAdd_Script'!A6</f>
        <v>eCANOPY_TREES_OVERSTORY_PERCENT_COVER</v>
      </c>
      <c r="B6" t="s">
        <v>290</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291</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292</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293</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294</v>
      </c>
      <c r="C10" s="4"/>
      <c r="D10" s="5"/>
      <c r="E10" s="6"/>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18" t="str">
        <f>'2_MechAdd_Script'!A11</f>
        <v>eCANOPY_TREES_MIDSTORY_PERCENT_COVER</v>
      </c>
      <c r="B11" t="s">
        <v>295</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296</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297</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298</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299</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300</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301</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302</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'2_MechAdd_Script'!A19</f>
        <v>eCANOPY_SNAGS_CLASS_1_ALL_OTHERS_HEIGHT</v>
      </c>
      <c r="B19" t="s">
        <v>303</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'2_MechAdd_Script'!A20</f>
        <v>eCANOPY_SNAGS_CLASS_1_ALL_OTHERS_STEM_DENSITY</v>
      </c>
      <c r="B20" t="s">
        <v>304</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'2_MechAdd_Script'!A21</f>
        <v>eCANOPY_SNAGS_CLASS_1_CONIFERS_WITH_FOLIAGE_HEIGHT_TO_CROWN_BASE</v>
      </c>
      <c r="B21" t="s">
        <v>305</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'2_MechAdd_Script'!A22</f>
        <v>eCANOPY_SNAGS_CLASS_1_CONIFERS_WITH_FOLIAGE_DIAMETER</v>
      </c>
      <c r="B22" t="s">
        <v>306</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'2_MechAdd_Script'!A23</f>
        <v>eCANOPY_SNAGS_CLASS_1_CONIFERS_WITH_FOLIAGE_HEIGHT</v>
      </c>
      <c r="B23" t="s">
        <v>307</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'2_MechAdd_Script'!A24</f>
        <v>eCANOPY_SNAGS_CLASS_1_CONIFERS_WITH_FOLIAGE_PERCENT_COVER</v>
      </c>
      <c r="B24" t="s">
        <v>308</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'2_MechAdd_Script'!A25</f>
        <v>eCANOPY_SNAGS_CLASS_1_CONIFERS_WITH_FOLIAGE_STEM_DENSITY</v>
      </c>
      <c r="B25" t="s">
        <v>309</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'2_MechAdd_Script'!A26</f>
        <v>eCANOPY_SNAGS_CLASS_2_DIAMETER</v>
      </c>
      <c r="B26" t="s">
        <v>310</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'2_MechAdd_Script'!A27</f>
        <v>eCANOPY_SNAGS_CLASS_2_HEIGHT</v>
      </c>
      <c r="B27" t="s">
        <v>311</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'2_MechAdd_Script'!A28</f>
        <v>eCANOPY_SNAGS_CLASS_2_STEM_DENSITY</v>
      </c>
      <c r="B28" t="s">
        <v>312</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'2_MechAdd_Script'!A29</f>
        <v>eCANOPY_SNAGS_CLASS_3_DIAMETER</v>
      </c>
      <c r="B29" t="s">
        <v>313</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'2_MechAdd_Script'!A30</f>
        <v>eCANOPY_SNAGS_CLASS_3_HEIGHT</v>
      </c>
      <c r="B30" t="s">
        <v>314</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'2_MechAdd_Script'!A31</f>
        <v>eCANOPY_SNAGS_CLASS_3_STEM_DENSITY</v>
      </c>
      <c r="B31" t="s">
        <v>315</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'2_MechAdd_Script'!A32</f>
        <v>eCANOPY_LADDER_FUELS_MAXIMUM_HEIGHT</v>
      </c>
      <c r="B32" t="s">
        <v>316</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'2_MechAdd_Script'!A33</f>
        <v>eCANOPY_LADDER_FUELS_MINIMUM_HEIGHT</v>
      </c>
      <c r="B33" t="s">
        <v>317</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'2_MechAdd_Script'!A34</f>
        <v>eSHRUBS_PRIMARY_LAYER_HEIGHT</v>
      </c>
      <c r="B34" t="s">
        <v>318</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'2_MechAdd_Script'!A35</f>
        <v>eSHRUBS_PRIMARY_LAYER_PERCENT_COVER</v>
      </c>
      <c r="B35" t="s">
        <v>319</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320</v>
      </c>
      <c r="C36" s="4">
        <v>0.25</v>
      </c>
      <c r="D36" s="8">
        <f>1/0.25</f>
        <v>4</v>
      </c>
      <c r="E36" s="9"/>
      <c r="F36" s="11">
        <v>85</v>
      </c>
      <c r="G36" s="12">
        <f>$C36*F36</f>
        <v>21.25</v>
      </c>
      <c r="H36" s="15">
        <f>MIN(100,G36*$D36)</f>
        <v>85</v>
      </c>
      <c r="I36" s="16">
        <f t="shared" si="34"/>
        <v>85</v>
      </c>
      <c r="J36" s="11">
        <v>85</v>
      </c>
      <c r="K36" s="12">
        <f>$C36*J36</f>
        <v>21.25</v>
      </c>
      <c r="L36" s="15">
        <f>MIN(100,K36*$D36)</f>
        <v>85</v>
      </c>
      <c r="M36" s="16">
        <f t="shared" ref="M36:M49" si="35">L36</f>
        <v>85</v>
      </c>
      <c r="N36" s="11">
        <v>100</v>
      </c>
      <c r="O36" s="12">
        <f>$C36*N36</f>
        <v>25</v>
      </c>
      <c r="P36" s="15">
        <f>MIN(100,O36*$D36)</f>
        <v>100</v>
      </c>
      <c r="Q36" s="16">
        <f t="shared" ref="Q36:Q49" si="36">P36</f>
        <v>100</v>
      </c>
      <c r="R36" s="11">
        <v>90</v>
      </c>
      <c r="S36" s="12">
        <f>$C36*R36</f>
        <v>22.5</v>
      </c>
      <c r="T36" s="15">
        <f>MIN(100,S36*$D36)</f>
        <v>90</v>
      </c>
      <c r="U36" s="16">
        <f t="shared" ref="U36:U49" si="37">T36</f>
        <v>90</v>
      </c>
      <c r="V36" s="11">
        <v>85</v>
      </c>
      <c r="W36" s="12">
        <f>$C36*V36</f>
        <v>21.25</v>
      </c>
      <c r="X36" s="15">
        <f>MIN(100,W36*$D36)</f>
        <v>85</v>
      </c>
      <c r="Y36" s="16">
        <f t="shared" ref="Y36:Y49" si="38">X36</f>
        <v>85</v>
      </c>
      <c r="Z36" s="11">
        <v>90</v>
      </c>
      <c r="AA36" s="12">
        <f>$C36*Z36</f>
        <v>22.5</v>
      </c>
      <c r="AB36" s="15">
        <f>MIN(100,AA36*$D36)</f>
        <v>90</v>
      </c>
      <c r="AC36" s="16">
        <f t="shared" ref="AC36:AC49" si="39">AB36</f>
        <v>90</v>
      </c>
    </row>
    <row r="37" spans="1:29" s="11" customFormat="1" x14ac:dyDescent="0.25">
      <c r="A37" s="18" t="str">
        <f>'2_MechAdd_Script'!A37</f>
        <v>eSHRUBS_SECONDARY_LAYER_HEIGHT</v>
      </c>
      <c r="B37" t="s">
        <v>321</v>
      </c>
      <c r="C37" s="4"/>
      <c r="D37" s="8"/>
      <c r="E37" s="9"/>
      <c r="F37" s="11">
        <v>0.3</v>
      </c>
      <c r="G37" s="12">
        <f t="shared" ref="G37:H44" si="40">F37</f>
        <v>0.3</v>
      </c>
      <c r="H37" s="15">
        <f t="shared" si="40"/>
        <v>0.3</v>
      </c>
      <c r="I37" s="16">
        <f t="shared" si="34"/>
        <v>0.3</v>
      </c>
      <c r="J37" s="11">
        <v>2</v>
      </c>
      <c r="K37" s="12">
        <f t="shared" ref="K37:K44" si="41">J37</f>
        <v>2</v>
      </c>
      <c r="L37" s="15">
        <f t="shared" ref="L37:L44" si="42">K37</f>
        <v>2</v>
      </c>
      <c r="M37" s="16">
        <f t="shared" si="35"/>
        <v>2</v>
      </c>
      <c r="O37" s="12">
        <f t="shared" ref="O37:O44" si="43">N37</f>
        <v>0</v>
      </c>
      <c r="P37" s="15">
        <f t="shared" ref="P37:P44" si="44">O37</f>
        <v>0</v>
      </c>
      <c r="Q37" s="16">
        <f t="shared" si="36"/>
        <v>0</v>
      </c>
      <c r="R37" s="11">
        <v>1</v>
      </c>
      <c r="S37" s="12">
        <f t="shared" ref="S37:S44" si="45">R37</f>
        <v>1</v>
      </c>
      <c r="T37" s="15">
        <f t="shared" ref="T37:T44" si="46">S37</f>
        <v>1</v>
      </c>
      <c r="U37" s="16">
        <f t="shared" si="37"/>
        <v>1</v>
      </c>
      <c r="W37" s="12">
        <f t="shared" ref="W37:W44" si="47">V37</f>
        <v>0</v>
      </c>
      <c r="X37" s="15">
        <f t="shared" ref="X37:X44" si="48">W37</f>
        <v>0</v>
      </c>
      <c r="Y37" s="16">
        <f t="shared" si="38"/>
        <v>0</v>
      </c>
      <c r="AA37" s="12">
        <f t="shared" ref="AA37:AA44" si="49">Z37</f>
        <v>0</v>
      </c>
      <c r="AB37" s="15">
        <f t="shared" ref="AB37:AB44" si="50">AA37</f>
        <v>0</v>
      </c>
      <c r="AC37" s="16">
        <f t="shared" si="39"/>
        <v>0</v>
      </c>
    </row>
    <row r="38" spans="1:29" s="11" customFormat="1" x14ac:dyDescent="0.25">
      <c r="A38" s="18" t="str">
        <f>'2_MechAdd_Script'!A38</f>
        <v>eSHRUBS_SECONDARY_LAYER_PERCENT_COVER</v>
      </c>
      <c r="B38" t="s">
        <v>322</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323</v>
      </c>
      <c r="C39" s="4">
        <v>0.25</v>
      </c>
      <c r="D39" s="8">
        <f>1/0.25</f>
        <v>4</v>
      </c>
      <c r="E39" s="9"/>
      <c r="F39" s="11">
        <v>95</v>
      </c>
      <c r="G39" s="12">
        <f>$C39*F39</f>
        <v>23.75</v>
      </c>
      <c r="H39" s="15">
        <f>MIN(100,G39*$D39)</f>
        <v>95</v>
      </c>
      <c r="I39" s="16">
        <f t="shared" si="34"/>
        <v>95</v>
      </c>
      <c r="J39" s="11">
        <v>85</v>
      </c>
      <c r="K39" s="12">
        <f>$C39*J39</f>
        <v>21.25</v>
      </c>
      <c r="L39" s="15">
        <f>MIN(100,K39*$D39)</f>
        <v>85</v>
      </c>
      <c r="M39" s="16">
        <f t="shared" ref="M39:M52" si="51">L39</f>
        <v>85</v>
      </c>
      <c r="O39" s="12">
        <f>$C39*N39</f>
        <v>0</v>
      </c>
      <c r="P39" s="15">
        <f>MIN(100,O39*$D39)</f>
        <v>0</v>
      </c>
      <c r="Q39" s="16">
        <f t="shared" ref="Q39:Q52" si="52">P39</f>
        <v>0</v>
      </c>
      <c r="R39" s="11">
        <v>90</v>
      </c>
      <c r="S39" s="12">
        <f>$C39*R39</f>
        <v>22.5</v>
      </c>
      <c r="T39" s="15">
        <f>MIN(100,S39*$D39)</f>
        <v>90</v>
      </c>
      <c r="U39" s="16">
        <f t="shared" ref="U39:U52" si="53">T39</f>
        <v>90</v>
      </c>
      <c r="W39" s="12">
        <f>$C39*V39</f>
        <v>0</v>
      </c>
      <c r="X39" s="15">
        <f>MIN(100,W39*$D39)</f>
        <v>0</v>
      </c>
      <c r="Y39" s="16">
        <f t="shared" ref="Y39:Y52" si="54">X39</f>
        <v>0</v>
      </c>
      <c r="AA39" s="12">
        <f>$C39*Z39</f>
        <v>0</v>
      </c>
      <c r="AB39" s="15">
        <f>MIN(100,AA39*$D39)</f>
        <v>0</v>
      </c>
      <c r="AC39" s="16">
        <f t="shared" ref="AC39:AC52" si="55">AB39</f>
        <v>0</v>
      </c>
    </row>
    <row r="40" spans="1:29" s="11" customFormat="1" x14ac:dyDescent="0.25">
      <c r="A40" s="18" t="str">
        <f>'2_MechAdd_Script'!A40</f>
        <v>eHERBACEOUS_PRIMARY_LAYER_HEIGHT</v>
      </c>
      <c r="B40" t="s">
        <v>324</v>
      </c>
      <c r="C40" s="4"/>
      <c r="D40" s="8"/>
      <c r="E40" s="9"/>
      <c r="F40" s="11">
        <v>0.9</v>
      </c>
      <c r="G40" s="12">
        <f t="shared" si="40"/>
        <v>0.9</v>
      </c>
      <c r="H40" s="15">
        <f t="shared" si="40"/>
        <v>0.9</v>
      </c>
      <c r="I40" s="16">
        <f t="shared" si="34"/>
        <v>0.9</v>
      </c>
      <c r="K40" s="12">
        <f t="shared" ref="K40:K47" si="56">J40</f>
        <v>0</v>
      </c>
      <c r="L40" s="15">
        <f t="shared" ref="L40:L47" si="57">K40</f>
        <v>0</v>
      </c>
      <c r="M40" s="16">
        <f t="shared" si="51"/>
        <v>0</v>
      </c>
      <c r="N40" s="11">
        <v>2</v>
      </c>
      <c r="O40" s="12">
        <f t="shared" ref="O40:O47" si="58">N40</f>
        <v>2</v>
      </c>
      <c r="P40" s="15">
        <f t="shared" ref="P40:P47" si="59">O40</f>
        <v>2</v>
      </c>
      <c r="Q40" s="16">
        <f t="shared" si="52"/>
        <v>2</v>
      </c>
      <c r="R40" s="11">
        <v>1</v>
      </c>
      <c r="S40" s="12">
        <f t="shared" ref="S40:S47" si="60">R40</f>
        <v>1</v>
      </c>
      <c r="T40" s="15">
        <f t="shared" ref="T40:T47" si="61">S40</f>
        <v>1</v>
      </c>
      <c r="U40" s="16">
        <f t="shared" si="53"/>
        <v>1</v>
      </c>
      <c r="V40" s="11">
        <v>2.5</v>
      </c>
      <c r="W40" s="12">
        <f t="shared" ref="W40:W47" si="62">V40</f>
        <v>2.5</v>
      </c>
      <c r="X40" s="15">
        <f t="shared" ref="X40:X47" si="63">W40</f>
        <v>2.5</v>
      </c>
      <c r="Y40" s="16">
        <f t="shared" si="54"/>
        <v>2.5</v>
      </c>
      <c r="Z40" s="11">
        <v>2</v>
      </c>
      <c r="AA40" s="12">
        <f t="shared" ref="AA40:AA47" si="64">Z40</f>
        <v>2</v>
      </c>
      <c r="AB40" s="15">
        <f t="shared" ref="AB40:AB47" si="65">AA40</f>
        <v>2</v>
      </c>
      <c r="AC40" s="16">
        <f t="shared" si="55"/>
        <v>2</v>
      </c>
    </row>
    <row r="41" spans="1:29" s="11" customFormat="1" x14ac:dyDescent="0.25">
      <c r="A41" s="18" t="str">
        <f>'2_MechAdd_Script'!A41</f>
        <v>eHERBACEOUS_PRIMARY_LAYER_LOADING</v>
      </c>
      <c r="B41" t="s">
        <v>325</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326</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327</v>
      </c>
      <c r="C43" s="4">
        <v>0.25</v>
      </c>
      <c r="D43" s="8">
        <f>1/0.25</f>
        <v>4</v>
      </c>
      <c r="E43" s="9"/>
      <c r="F43" s="11">
        <v>95</v>
      </c>
      <c r="G43" s="12">
        <f>$C43*F43</f>
        <v>23.75</v>
      </c>
      <c r="H43" s="15">
        <f>MIN(100,G43*$D43)</f>
        <v>95</v>
      </c>
      <c r="I43" s="16">
        <f t="shared" si="34"/>
        <v>95</v>
      </c>
      <c r="K43" s="12">
        <f>$C43*J43</f>
        <v>0</v>
      </c>
      <c r="L43" s="15">
        <f>MIN(100,K43*$D43)</f>
        <v>0</v>
      </c>
      <c r="M43" s="16">
        <f t="shared" ref="M43:M56" si="66">L43</f>
        <v>0</v>
      </c>
      <c r="N43" s="11">
        <v>85</v>
      </c>
      <c r="O43" s="12">
        <f>$C43*N43</f>
        <v>21.25</v>
      </c>
      <c r="P43" s="15">
        <f>MIN(100,O43*$D43)</f>
        <v>85</v>
      </c>
      <c r="Q43" s="16">
        <f t="shared" ref="Q43:Q56" si="67">P43</f>
        <v>85</v>
      </c>
      <c r="R43" s="11">
        <v>90</v>
      </c>
      <c r="S43" s="12">
        <f>$C43*R43</f>
        <v>22.5</v>
      </c>
      <c r="T43" s="15">
        <f>MIN(100,S43*$D43)</f>
        <v>90</v>
      </c>
      <c r="U43" s="16">
        <f t="shared" ref="U43:U56" si="68">T43</f>
        <v>90</v>
      </c>
      <c r="V43" s="11">
        <v>80</v>
      </c>
      <c r="W43" s="12">
        <f>$C43*V43</f>
        <v>20</v>
      </c>
      <c r="X43" s="15">
        <f>MIN(100,W43*$D43)</f>
        <v>80</v>
      </c>
      <c r="Y43" s="16">
        <f t="shared" ref="Y43:Y56" si="69">X43</f>
        <v>80</v>
      </c>
      <c r="Z43" s="11">
        <v>60</v>
      </c>
      <c r="AA43" s="12">
        <f>$C43*Z43</f>
        <v>15</v>
      </c>
      <c r="AB43" s="15">
        <f>MIN(100,AA43*$D43)</f>
        <v>60</v>
      </c>
      <c r="AC43" s="16">
        <f t="shared" ref="AC43:AC56" si="70">AB43</f>
        <v>60</v>
      </c>
    </row>
    <row r="44" spans="1:29" s="11" customFormat="1" x14ac:dyDescent="0.25">
      <c r="A44" s="18" t="str">
        <f>'2_MechAdd_Script'!A44</f>
        <v>eHERBACEOUS_SECONDARY_LAYER_HEIGHT</v>
      </c>
      <c r="B44" t="s">
        <v>328</v>
      </c>
      <c r="C44" s="4"/>
      <c r="D44" s="8"/>
      <c r="E44" s="9"/>
      <c r="F44" s="11">
        <v>0.9</v>
      </c>
      <c r="G44" s="12">
        <f t="shared" si="40"/>
        <v>0.9</v>
      </c>
      <c r="H44" s="15">
        <f t="shared" si="40"/>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18" t="str">
        <f>'2_MechAdd_Script'!A45</f>
        <v>eHERBACEOUS_SECONDARY_LAYER_LOADING</v>
      </c>
      <c r="B45" t="s">
        <v>329</v>
      </c>
      <c r="C45" s="4">
        <v>0.25</v>
      </c>
      <c r="D45" s="8">
        <v>1.5</v>
      </c>
      <c r="E45" s="9">
        <v>1.5</v>
      </c>
      <c r="F45" s="11">
        <v>0.1</v>
      </c>
      <c r="G45" s="12">
        <f>$C45*F45</f>
        <v>2.5000000000000001E-2</v>
      </c>
      <c r="H45" s="15">
        <f t="shared" ref="H45:H55" si="81">G45*$D45</f>
        <v>3.7500000000000006E-2</v>
      </c>
      <c r="I45" s="16">
        <f>$E45*H45</f>
        <v>5.6250000000000008E-2</v>
      </c>
      <c r="K45" s="12">
        <f>$C45*J45</f>
        <v>0</v>
      </c>
      <c r="L45" s="15">
        <f t="shared" ref="L45:L55" si="82">K45*$D45</f>
        <v>0</v>
      </c>
      <c r="M45" s="16">
        <f>$E45*L45</f>
        <v>0</v>
      </c>
      <c r="N45" s="11">
        <v>0.01</v>
      </c>
      <c r="O45" s="12">
        <f>$C45*N45</f>
        <v>2.5000000000000001E-3</v>
      </c>
      <c r="P45" s="15">
        <f t="shared" ref="P45:P55" si="83">O45*$D45</f>
        <v>3.7499999999999999E-3</v>
      </c>
      <c r="Q45" s="16">
        <f>$E45*P45</f>
        <v>5.6249999999999998E-3</v>
      </c>
      <c r="R45" s="11">
        <v>0.02</v>
      </c>
      <c r="S45" s="12">
        <f>$C45*R45</f>
        <v>5.0000000000000001E-3</v>
      </c>
      <c r="T45" s="15">
        <f t="shared" ref="T45:T55" si="84">S45*$D45</f>
        <v>7.4999999999999997E-3</v>
      </c>
      <c r="U45" s="16">
        <f>$E45*T45</f>
        <v>1.125E-2</v>
      </c>
      <c r="W45" s="12">
        <f>$C45*V45</f>
        <v>0</v>
      </c>
      <c r="X45" s="15">
        <f t="shared" ref="X45:X55" si="85">W45*$D45</f>
        <v>0</v>
      </c>
      <c r="Y45" s="16">
        <f>$E45*X45</f>
        <v>0</v>
      </c>
      <c r="Z45" s="11">
        <v>0.1</v>
      </c>
      <c r="AA45" s="12">
        <f>$C45*Z45</f>
        <v>2.5000000000000001E-2</v>
      </c>
      <c r="AB45" s="15">
        <f t="shared" ref="AB45:AB55" si="86">AA45*$D45</f>
        <v>3.7500000000000006E-2</v>
      </c>
      <c r="AC45" s="16">
        <f>$E45*AB45</f>
        <v>5.6250000000000008E-2</v>
      </c>
    </row>
    <row r="46" spans="1:29" s="11" customFormat="1" x14ac:dyDescent="0.25">
      <c r="A46" s="18" t="str">
        <f>'2_MechAdd_Script'!A46</f>
        <v>eHERBACEOUS_SECONDARY_LAYER_PERCENT_COVER</v>
      </c>
      <c r="B46" t="s">
        <v>330</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331</v>
      </c>
      <c r="C47" s="4">
        <v>0.25</v>
      </c>
      <c r="D47" s="8">
        <f>1/0.25</f>
        <v>4</v>
      </c>
      <c r="E47" s="9"/>
      <c r="F47" s="11">
        <v>85</v>
      </c>
      <c r="G47" s="12">
        <f>$C47*F47</f>
        <v>21.25</v>
      </c>
      <c r="H47" s="15">
        <f>MIN(100,G47*$D47)</f>
        <v>85</v>
      </c>
      <c r="I47" s="16">
        <f t="shared" si="34"/>
        <v>85</v>
      </c>
      <c r="K47" s="12">
        <f>$C47*J47</f>
        <v>0</v>
      </c>
      <c r="L47" s="15">
        <f>MIN(100,K47*$D47)</f>
        <v>0</v>
      </c>
      <c r="M47" s="16">
        <f t="shared" ref="M47:M60" si="87">L47</f>
        <v>0</v>
      </c>
      <c r="N47" s="11">
        <v>70</v>
      </c>
      <c r="O47" s="12">
        <f>$C47*N47</f>
        <v>17.5</v>
      </c>
      <c r="P47" s="15">
        <f>MIN(100,O47*$D47)</f>
        <v>70</v>
      </c>
      <c r="Q47" s="16">
        <f t="shared" ref="Q47:Q60" si="88">P47</f>
        <v>70</v>
      </c>
      <c r="R47" s="11">
        <v>90</v>
      </c>
      <c r="S47" s="12">
        <f>$C47*R47</f>
        <v>22.5</v>
      </c>
      <c r="T47" s="15">
        <f>MIN(100,S47*$D47)</f>
        <v>90</v>
      </c>
      <c r="U47" s="16">
        <f t="shared" ref="U47:U60" si="89">T47</f>
        <v>90</v>
      </c>
      <c r="W47" s="12">
        <f>$C47*V47</f>
        <v>0</v>
      </c>
      <c r="X47" s="15">
        <f>MIN(100,W47*$D47)</f>
        <v>0</v>
      </c>
      <c r="Y47" s="16">
        <f t="shared" ref="Y47:Y60" si="90">X47</f>
        <v>0</v>
      </c>
      <c r="Z47" s="11">
        <v>60</v>
      </c>
      <c r="AA47" s="12">
        <f>$C47*Z47</f>
        <v>15</v>
      </c>
      <c r="AB47" s="15">
        <f>MIN(100,AA47*$D47)</f>
        <v>60</v>
      </c>
      <c r="AC47" s="16">
        <f t="shared" ref="AC47:AC60" si="91">AB47</f>
        <v>60</v>
      </c>
    </row>
    <row r="48" spans="1:29" s="11" customFormat="1" x14ac:dyDescent="0.25">
      <c r="A48" s="18" t="str">
        <f>'2_MechAdd_Script'!A48</f>
        <v>eWOODY_FUEL_ALL_DOWNED_WOODY_FUEL_DEPTH</v>
      </c>
      <c r="B48" t="s">
        <v>332</v>
      </c>
      <c r="C48" s="4">
        <v>2</v>
      </c>
      <c r="D48" s="8">
        <v>0.75</v>
      </c>
      <c r="E48" s="9">
        <v>0.5</v>
      </c>
      <c r="F48" s="11">
        <v>4</v>
      </c>
      <c r="G48" s="12">
        <f>$C48*F48</f>
        <v>8</v>
      </c>
      <c r="H48" s="15">
        <f t="shared" si="81"/>
        <v>6</v>
      </c>
      <c r="I48" s="16">
        <f>$E48*H48</f>
        <v>3</v>
      </c>
      <c r="J48" s="11">
        <v>1</v>
      </c>
      <c r="K48" s="12">
        <f>$C48*J48</f>
        <v>2</v>
      </c>
      <c r="L48" s="15">
        <f t="shared" ref="L48:L58" si="92">K48*$D48</f>
        <v>1.5</v>
      </c>
      <c r="M48" s="16">
        <f>$E48*L48</f>
        <v>0.75</v>
      </c>
      <c r="O48" s="12">
        <f>$C48*N48</f>
        <v>0</v>
      </c>
      <c r="P48" s="15">
        <f t="shared" ref="P48:P58" si="93">O48*$D48</f>
        <v>0</v>
      </c>
      <c r="Q48" s="16">
        <f>$E48*P48</f>
        <v>0</v>
      </c>
      <c r="R48" s="11">
        <v>0.5</v>
      </c>
      <c r="S48" s="12">
        <f>$C48*R48</f>
        <v>1</v>
      </c>
      <c r="T48" s="15">
        <f t="shared" ref="T48:T58" si="94">S48*$D48</f>
        <v>0.75</v>
      </c>
      <c r="U48" s="16">
        <f>$E48*T48</f>
        <v>0.375</v>
      </c>
      <c r="V48" s="11">
        <v>1</v>
      </c>
      <c r="W48" s="12">
        <f>$C48*V48</f>
        <v>2</v>
      </c>
      <c r="X48" s="15">
        <f t="shared" ref="X48:X58" si="95">W48*$D48</f>
        <v>1.5</v>
      </c>
      <c r="Y48" s="16">
        <f>$E48*X48</f>
        <v>0.75</v>
      </c>
      <c r="Z48" s="11">
        <v>0.5</v>
      </c>
      <c r="AA48" s="12">
        <f>$C48*Z48</f>
        <v>1</v>
      </c>
      <c r="AB48" s="15">
        <f t="shared" ref="AB48:AB58" si="96">AA48*$D48</f>
        <v>0.75</v>
      </c>
      <c r="AC48" s="16">
        <f>$E48*AB48</f>
        <v>0.375</v>
      </c>
    </row>
    <row r="49" spans="1:29" s="11" customFormat="1" x14ac:dyDescent="0.25">
      <c r="A49" s="18" t="str">
        <f>'2_MechAdd_Script'!A49</f>
        <v>eWOODY_FUEL_ALL_DOWNED_WOODY_FUEL_TOTAL_PERCENT_COVER</v>
      </c>
      <c r="B49" t="s">
        <v>333</v>
      </c>
      <c r="C49" s="4">
        <v>2</v>
      </c>
      <c r="D49" s="8">
        <v>0.75</v>
      </c>
      <c r="E49" s="9">
        <v>0.5</v>
      </c>
      <c r="F49" s="11">
        <v>70</v>
      </c>
      <c r="G49" s="12">
        <f>MIN(100,$C49*F49)</f>
        <v>100</v>
      </c>
      <c r="H49" s="15">
        <f>MIN(100,G49*$D49)</f>
        <v>75</v>
      </c>
      <c r="I49" s="16">
        <f>MIN(100,$E49*H49)</f>
        <v>37.5</v>
      </c>
      <c r="J49" s="11">
        <v>50</v>
      </c>
      <c r="K49" s="12">
        <f>MIN(100,$C49*J49)</f>
        <v>100</v>
      </c>
      <c r="L49" s="15">
        <f>MIN(100,K49*$D49)</f>
        <v>75</v>
      </c>
      <c r="M49" s="16">
        <f>MIN(100,$E49*L49)</f>
        <v>37.5</v>
      </c>
      <c r="O49" s="12">
        <f>MIN(100,$C49*N49)</f>
        <v>0</v>
      </c>
      <c r="P49" s="15">
        <f>MIN(100,O49*$D49)</f>
        <v>0</v>
      </c>
      <c r="Q49" s="16">
        <f>MIN(100,$E49*P49)</f>
        <v>0</v>
      </c>
      <c r="R49" s="11">
        <v>30</v>
      </c>
      <c r="S49" s="12">
        <f>MIN(100,$C49*R49)</f>
        <v>60</v>
      </c>
      <c r="T49" s="15">
        <f>MIN(100,S49*$D49)</f>
        <v>45</v>
      </c>
      <c r="U49" s="16">
        <f>MIN(100,$E49*T49)</f>
        <v>22.5</v>
      </c>
      <c r="V49" s="11">
        <v>40</v>
      </c>
      <c r="W49" s="12">
        <f>MIN(100,$C49*V49)</f>
        <v>80</v>
      </c>
      <c r="X49" s="15">
        <f>MIN(100,W49*$D49)</f>
        <v>60</v>
      </c>
      <c r="Y49" s="16">
        <f>MIN(100,$E49*X49)</f>
        <v>30</v>
      </c>
      <c r="Z49" s="11">
        <v>15</v>
      </c>
      <c r="AA49" s="12">
        <f>MIN(100,$C49*Z49)</f>
        <v>30</v>
      </c>
      <c r="AB49" s="15">
        <f>MIN(100,AA49*$D49)</f>
        <v>22.5</v>
      </c>
      <c r="AC49" s="16">
        <f>MIN(100,$E49*AB49)</f>
        <v>11.25</v>
      </c>
    </row>
    <row r="50" spans="1:29" s="11" customFormat="1" x14ac:dyDescent="0.25">
      <c r="A50" s="18" t="str">
        <f>'2_MechAdd_Script'!A50</f>
        <v>eWOODY_FUEL_SOUND_WOOD_LOADINGS_ZERO_TO_THREE_INCHES_ONE_TO_THREE_INCHES</v>
      </c>
      <c r="B50" t="s">
        <v>334</v>
      </c>
      <c r="C50" s="4">
        <v>2</v>
      </c>
      <c r="D50" s="8">
        <v>0.75</v>
      </c>
      <c r="E50" s="9">
        <v>0.5</v>
      </c>
      <c r="F50" s="11">
        <v>2</v>
      </c>
      <c r="G50" s="12">
        <f>MAX(1.5,$C50*F50)</f>
        <v>4</v>
      </c>
      <c r="H50" s="15">
        <f t="shared" si="81"/>
        <v>3</v>
      </c>
      <c r="I50" s="16">
        <f>$E50*H50</f>
        <v>1.5</v>
      </c>
      <c r="J50" s="11">
        <v>1</v>
      </c>
      <c r="K50" s="12">
        <f>MAX(1.5,$C50*J50)</f>
        <v>2</v>
      </c>
      <c r="L50" s="15">
        <f t="shared" ref="L50:L60" si="97">K50*$D50</f>
        <v>1.5</v>
      </c>
      <c r="M50" s="16">
        <f>$E50*L50</f>
        <v>0.75</v>
      </c>
      <c r="O50" s="12">
        <f>MAX(1.5,$C50*N50)</f>
        <v>1.5</v>
      </c>
      <c r="P50" s="15">
        <f t="shared" ref="P50:P60" si="98">O50*$D50</f>
        <v>1.125</v>
      </c>
      <c r="Q50" s="16">
        <f>$E50*P50</f>
        <v>0.5625</v>
      </c>
      <c r="R50" s="11">
        <v>0.5</v>
      </c>
      <c r="S50" s="12">
        <f>MAX(1.5,$C50*R50)</f>
        <v>1.5</v>
      </c>
      <c r="T50" s="15">
        <f t="shared" ref="T50:T60" si="99">S50*$D50</f>
        <v>1.125</v>
      </c>
      <c r="U50" s="16">
        <f>$E50*T50</f>
        <v>0.5625</v>
      </c>
      <c r="V50" s="11">
        <v>1</v>
      </c>
      <c r="W50" s="12">
        <f>MAX(1.5,$C50*V50)</f>
        <v>2</v>
      </c>
      <c r="X50" s="15">
        <f t="shared" ref="X50:X60" si="100">W50*$D50</f>
        <v>1.5</v>
      </c>
      <c r="Y50" s="16">
        <f>$E50*X50</f>
        <v>0.75</v>
      </c>
      <c r="Z50" s="11">
        <v>0.3</v>
      </c>
      <c r="AA50" s="12">
        <f>MAX(1.5,$C50*Z50)</f>
        <v>1.5</v>
      </c>
      <c r="AB50" s="15">
        <f t="shared" ref="AB50:AB60" si="101">AA50*$D50</f>
        <v>1.125</v>
      </c>
      <c r="AC50" s="16">
        <f>$E50*AB50</f>
        <v>0.5625</v>
      </c>
    </row>
    <row r="51" spans="1:29" s="11" customFormat="1" x14ac:dyDescent="0.25">
      <c r="A51" s="18" t="str">
        <f>'2_MechAdd_Script'!A51</f>
        <v>eWOODY_FUEL_SOUND_WOOD_LOADINGS_ZERO_TO_THREE_INCHES_QUARTER_INCH_TO_ONE_INCH</v>
      </c>
      <c r="B51" t="s">
        <v>335</v>
      </c>
      <c r="C51" s="4">
        <v>2</v>
      </c>
      <c r="D51" s="8">
        <v>0.75</v>
      </c>
      <c r="E51" s="9">
        <v>0.5</v>
      </c>
      <c r="F51" s="11">
        <v>1.5</v>
      </c>
      <c r="G51" s="12">
        <f>MAX(3,$C51*F51)</f>
        <v>3</v>
      </c>
      <c r="H51" s="15">
        <f t="shared" si="81"/>
        <v>2.25</v>
      </c>
      <c r="I51" s="16">
        <f>$E51*H51</f>
        <v>1.125</v>
      </c>
      <c r="J51" s="11">
        <v>1</v>
      </c>
      <c r="K51" s="12">
        <f>MAX(3,$C51*J51)</f>
        <v>3</v>
      </c>
      <c r="L51" s="15">
        <f t="shared" si="97"/>
        <v>2.25</v>
      </c>
      <c r="M51" s="16">
        <f>$E51*L51</f>
        <v>1.125</v>
      </c>
      <c r="O51" s="12">
        <f>MAX(3,$C51*N51)</f>
        <v>3</v>
      </c>
      <c r="P51" s="15">
        <f t="shared" si="98"/>
        <v>2.25</v>
      </c>
      <c r="Q51" s="16">
        <f>$E51*P51</f>
        <v>1.125</v>
      </c>
      <c r="R51" s="11">
        <v>0.2</v>
      </c>
      <c r="S51" s="12">
        <f>MAX(3,$C51*R51)</f>
        <v>3</v>
      </c>
      <c r="T51" s="15">
        <f t="shared" si="99"/>
        <v>2.25</v>
      </c>
      <c r="U51" s="16">
        <f>$E51*T51</f>
        <v>1.125</v>
      </c>
      <c r="V51" s="11">
        <v>0.5</v>
      </c>
      <c r="W51" s="12">
        <f>MAX(3,$C51*V51)</f>
        <v>3</v>
      </c>
      <c r="X51" s="15">
        <f t="shared" si="100"/>
        <v>2.25</v>
      </c>
      <c r="Y51" s="16">
        <f>$E51*X51</f>
        <v>1.125</v>
      </c>
      <c r="Z51" s="11">
        <v>0.4</v>
      </c>
      <c r="AA51" s="12">
        <f>MAX(3,$C51*Z51)</f>
        <v>3</v>
      </c>
      <c r="AB51" s="15">
        <f t="shared" si="101"/>
        <v>2.25</v>
      </c>
      <c r="AC51" s="16">
        <f>$E51*AB51</f>
        <v>1.125</v>
      </c>
    </row>
    <row r="52" spans="1:29" s="11" customFormat="1" x14ac:dyDescent="0.25">
      <c r="A52" s="18" t="str">
        <f>'2_MechAdd_Script'!A52</f>
        <v>eWOODY_FUEL_SOUND_WOOD_LOADINGS_ZERO_TO_THREE_INCHES_ZERO_TO_QUARTER_INCH</v>
      </c>
      <c r="B52" t="s">
        <v>336</v>
      </c>
      <c r="C52" s="4">
        <v>2</v>
      </c>
      <c r="D52" s="8">
        <v>0.75</v>
      </c>
      <c r="E52" s="9">
        <v>0.5</v>
      </c>
      <c r="F52" s="11">
        <v>1</v>
      </c>
      <c r="G52" s="12">
        <f>MAX(1.5,$C52*F52)</f>
        <v>2</v>
      </c>
      <c r="H52" s="15">
        <f t="shared" si="81"/>
        <v>1.5</v>
      </c>
      <c r="I52" s="16">
        <f>$E52*H52</f>
        <v>0.75</v>
      </c>
      <c r="J52" s="11">
        <v>0.5</v>
      </c>
      <c r="K52" s="12">
        <f>MAX(1.5,$C52*J52)</f>
        <v>1.5</v>
      </c>
      <c r="L52" s="15">
        <f t="shared" si="97"/>
        <v>1.125</v>
      </c>
      <c r="M52" s="16">
        <f>$E52*L52</f>
        <v>0.5625</v>
      </c>
      <c r="O52" s="12">
        <f>MAX(1.5,$C52*N52)</f>
        <v>1.5</v>
      </c>
      <c r="P52" s="15">
        <f t="shared" si="98"/>
        <v>1.125</v>
      </c>
      <c r="Q52" s="16">
        <f>$E52*P52</f>
        <v>0.5625</v>
      </c>
      <c r="R52" s="11">
        <v>0.1</v>
      </c>
      <c r="S52" s="12">
        <f>MAX(1.5,$C52*R52)</f>
        <v>1.5</v>
      </c>
      <c r="T52" s="15">
        <f t="shared" si="99"/>
        <v>1.125</v>
      </c>
      <c r="U52" s="16">
        <f>$E52*T52</f>
        <v>0.5625</v>
      </c>
      <c r="V52" s="11">
        <v>0.3</v>
      </c>
      <c r="W52" s="12">
        <f>MAX(1.5,$C52*V52)</f>
        <v>1.5</v>
      </c>
      <c r="X52" s="15">
        <f t="shared" si="100"/>
        <v>1.125</v>
      </c>
      <c r="Y52" s="16">
        <f>$E52*X52</f>
        <v>0.5625</v>
      </c>
      <c r="Z52" s="11">
        <v>0.02</v>
      </c>
      <c r="AA52" s="12">
        <f>MAX(1.5,$C52*Z52)</f>
        <v>1.5</v>
      </c>
      <c r="AB52" s="15">
        <f t="shared" si="101"/>
        <v>1.125</v>
      </c>
      <c r="AC52" s="16">
        <f>$E52*AB52</f>
        <v>0.5625</v>
      </c>
    </row>
    <row r="53" spans="1:29" s="11" customFormat="1" x14ac:dyDescent="0.25">
      <c r="A53" s="18" t="str">
        <f>'2_MechAdd_Script'!A53</f>
        <v>eWOODY_FUEL_SOUND_WOOD_LOADINGS_GREATER_THAN_THREE_INCHES_THREE_TO_NINE_INCHES</v>
      </c>
      <c r="B53" t="s">
        <v>337</v>
      </c>
      <c r="C53" s="4"/>
      <c r="D53" s="5">
        <v>0.75</v>
      </c>
      <c r="E53" s="6"/>
      <c r="F53" s="11">
        <v>6</v>
      </c>
      <c r="G53" s="12">
        <f t="shared" ref="G53:H93" si="102">F53</f>
        <v>6</v>
      </c>
      <c r="H53" s="15">
        <f t="shared" si="81"/>
        <v>4.5</v>
      </c>
      <c r="I53" s="16">
        <f>H53</f>
        <v>4.5</v>
      </c>
      <c r="J53" s="11">
        <v>0</v>
      </c>
      <c r="K53" s="12">
        <f t="shared" ref="K53:K93" si="103">J53</f>
        <v>0</v>
      </c>
      <c r="L53" s="15">
        <f t="shared" si="97"/>
        <v>0</v>
      </c>
      <c r="M53" s="16">
        <f>L53</f>
        <v>0</v>
      </c>
      <c r="O53" s="12">
        <f t="shared" ref="O53:O93" si="104">N53</f>
        <v>0</v>
      </c>
      <c r="P53" s="15">
        <f t="shared" si="98"/>
        <v>0</v>
      </c>
      <c r="Q53" s="16">
        <f>P53</f>
        <v>0</v>
      </c>
      <c r="R53" s="11">
        <v>1</v>
      </c>
      <c r="S53" s="12">
        <f t="shared" ref="S53:S93" si="105">R53</f>
        <v>1</v>
      </c>
      <c r="T53" s="15">
        <f t="shared" si="99"/>
        <v>0.75</v>
      </c>
      <c r="U53" s="16">
        <f>T53</f>
        <v>0.75</v>
      </c>
      <c r="V53" s="11">
        <v>1.2</v>
      </c>
      <c r="W53" s="12">
        <f t="shared" ref="W53:W93" si="106">V53</f>
        <v>1.2</v>
      </c>
      <c r="X53" s="15">
        <f t="shared" si="100"/>
        <v>0.89999999999999991</v>
      </c>
      <c r="Y53" s="16">
        <f>X53</f>
        <v>0.89999999999999991</v>
      </c>
      <c r="Z53" s="11">
        <v>0.5</v>
      </c>
      <c r="AA53" s="12">
        <f t="shared" ref="AA53:AA93" si="107">Z53</f>
        <v>0.5</v>
      </c>
      <c r="AB53" s="15">
        <f t="shared" si="101"/>
        <v>0.375</v>
      </c>
      <c r="AC53" s="16">
        <f>AB53</f>
        <v>0.375</v>
      </c>
    </row>
    <row r="54" spans="1:29" s="11" customFormat="1" x14ac:dyDescent="0.25">
      <c r="A54" s="18" t="str">
        <f>'2_MechAdd_Script'!A54</f>
        <v>eWOODY_FUEL_SOUND_WOOD_LOADINGS_GREATER_THAN_THREE_INCHES_NINE_TO_TWENTY_INCHES</v>
      </c>
      <c r="B54" t="s">
        <v>338</v>
      </c>
      <c r="C54" s="4"/>
      <c r="D54" s="5">
        <v>0.75</v>
      </c>
      <c r="E54" s="6"/>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18" t="str">
        <f>'2_MechAdd_Script'!A55</f>
        <v>eWOODY_FUEL_SOUND_WOOD_LOADINGS_GREATER_THAN_THREE_INCHES_GREATER_THAN_TWENTY_INCHES</v>
      </c>
      <c r="B55" t="s">
        <v>339</v>
      </c>
      <c r="C55" s="4"/>
      <c r="D55" s="5">
        <v>0.75</v>
      </c>
      <c r="E55" s="6"/>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18" t="str">
        <f>'2_MechAdd_Script'!A56</f>
        <v>eWOODY_FUEL_ROTTEN_WOOD_LOADINGS_GREATER_THAN_THREE_INCHES_THREE_TO_NINE_INCHES</v>
      </c>
      <c r="B56" t="s">
        <v>340</v>
      </c>
      <c r="C56" s="4"/>
      <c r="D56" s="8" t="s">
        <v>280</v>
      </c>
      <c r="E56" s="9" t="s">
        <v>281</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18" t="str">
        <f>'2_MechAdd_Script'!A57</f>
        <v>eWOODY_FUEL_ROTTEN_WOOD_LOADINGS_GREATER_THAN_THREE_INCHES_NINE_TO_TWENTY_INCHES</v>
      </c>
      <c r="B57" t="s">
        <v>341</v>
      </c>
      <c r="C57" s="4"/>
      <c r="D57" s="8" t="s">
        <v>280</v>
      </c>
      <c r="E57" s="9" t="s">
        <v>281</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18" t="str">
        <f>'2_MechAdd_Script'!A58</f>
        <v>eWOODY_FUEL_ROTTEN_WOOD_LOADINGS_GREATER_THAN_THREE_INCHES_GREATER_THAN_TWENTY_INCHES</v>
      </c>
      <c r="B58" t="s">
        <v>342</v>
      </c>
      <c r="C58" s="4"/>
      <c r="D58" s="8" t="s">
        <v>280</v>
      </c>
      <c r="E58" s="9" t="s">
        <v>281</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18" t="str">
        <f>'2_MechAdd_Script'!A59</f>
        <v>eWOODY_FUEL_STUMPS_SOUND_DIAMETER</v>
      </c>
      <c r="B59" t="s">
        <v>343</v>
      </c>
      <c r="C59" s="4"/>
      <c r="D59" s="5"/>
      <c r="E59" s="6">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18" t="str">
        <f>'2_MechAdd_Script'!A60</f>
        <v>eWOODY_FUEL_STUMPS_SOUND_HEIGHT</v>
      </c>
      <c r="B60" t="s">
        <v>344</v>
      </c>
      <c r="C60" s="4"/>
      <c r="D60" s="5"/>
      <c r="E60" s="6">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18" t="str">
        <f>'2_MechAdd_Script'!A61</f>
        <v>eWOODY_FUEL_STUMPS_SOUND_STEM_DENSITY</v>
      </c>
      <c r="B61" t="s">
        <v>345</v>
      </c>
      <c r="C61" s="4" t="s">
        <v>284</v>
      </c>
      <c r="D61" s="5"/>
      <c r="E61" s="6">
        <v>0</v>
      </c>
      <c r="F61" s="11">
        <v>115</v>
      </c>
      <c r="G61" s="12">
        <f>F61+(F7*0.75)+(F12*0.75)</f>
        <v>124</v>
      </c>
      <c r="H61" s="15">
        <f t="shared" si="102"/>
        <v>124</v>
      </c>
      <c r="I61" s="16">
        <f>$E61*H61</f>
        <v>0</v>
      </c>
      <c r="K61" s="12">
        <f>J61+(J7*0.75)+(J12*0.75)</f>
        <v>0</v>
      </c>
      <c r="L61" s="15">
        <f t="shared" si="108"/>
        <v>0</v>
      </c>
      <c r="M61" s="16">
        <f>$E61*L61</f>
        <v>0</v>
      </c>
      <c r="O61" s="12">
        <f>N61+(N7*0.75)+(N12*0.75)</f>
        <v>0</v>
      </c>
      <c r="P61" s="15">
        <f t="shared" si="109"/>
        <v>0</v>
      </c>
      <c r="Q61" s="16">
        <f>$E61*P61</f>
        <v>0</v>
      </c>
      <c r="R61" s="11">
        <v>50</v>
      </c>
      <c r="S61" s="12">
        <f>R61+(R7*0.75)+(R12*0.75)</f>
        <v>2675</v>
      </c>
      <c r="T61" s="15">
        <f t="shared" si="110"/>
        <v>2675</v>
      </c>
      <c r="U61" s="16">
        <f>$E61*T61</f>
        <v>0</v>
      </c>
      <c r="W61" s="12">
        <f>V61+(V7*0.75)+(V12*0.75)</f>
        <v>146.25</v>
      </c>
      <c r="X61" s="15">
        <f t="shared" si="111"/>
        <v>146.25</v>
      </c>
      <c r="Y61" s="16">
        <f>$E61*X61</f>
        <v>0</v>
      </c>
      <c r="AA61" s="12">
        <f>Z61+(Z7*0.75)+(Z12*0.75)</f>
        <v>75</v>
      </c>
      <c r="AB61" s="15">
        <f t="shared" si="112"/>
        <v>75</v>
      </c>
      <c r="AC61" s="16">
        <f>$E61*AB61</f>
        <v>0</v>
      </c>
    </row>
    <row r="62" spans="1:29" s="11" customFormat="1" x14ac:dyDescent="0.25">
      <c r="A62" s="18" t="str">
        <f>'2_MechAdd_Script'!A62</f>
        <v>eWOODY_FUEL_STUMPS_ROTTEN_DIAMETER</v>
      </c>
      <c r="B62" t="s">
        <v>346</v>
      </c>
      <c r="C62" s="4"/>
      <c r="D62" s="5"/>
      <c r="E62" s="6"/>
      <c r="F62" s="11">
        <v>9.6</v>
      </c>
      <c r="G62" s="12">
        <f t="shared" si="102"/>
        <v>9.6</v>
      </c>
      <c r="H62" s="15">
        <f t="shared" si="102"/>
        <v>9.6</v>
      </c>
      <c r="I62" s="16">
        <f>H62</f>
        <v>9.6</v>
      </c>
      <c r="K62" s="12">
        <f t="shared" ref="K62:K93" si="113">J62</f>
        <v>0</v>
      </c>
      <c r="L62" s="15">
        <f t="shared" si="108"/>
        <v>0</v>
      </c>
      <c r="M62" s="16">
        <f>L62</f>
        <v>0</v>
      </c>
      <c r="O62" s="12">
        <f t="shared" ref="O62:O93" si="114">N62</f>
        <v>0</v>
      </c>
      <c r="P62" s="15">
        <f t="shared" si="109"/>
        <v>0</v>
      </c>
      <c r="Q62" s="16">
        <f>P62</f>
        <v>0</v>
      </c>
      <c r="R62" s="11">
        <v>3.5</v>
      </c>
      <c r="S62" s="12">
        <f t="shared" ref="S62:S93" si="115">R62</f>
        <v>3.5</v>
      </c>
      <c r="T62" s="15">
        <f t="shared" si="110"/>
        <v>3.5</v>
      </c>
      <c r="U62" s="16">
        <f>T62</f>
        <v>3.5</v>
      </c>
      <c r="V62" s="11">
        <v>10</v>
      </c>
      <c r="W62" s="12">
        <f t="shared" ref="W62:W93" si="116">V62</f>
        <v>10</v>
      </c>
      <c r="X62" s="15">
        <f t="shared" si="111"/>
        <v>10</v>
      </c>
      <c r="Y62" s="16">
        <f>X62</f>
        <v>10</v>
      </c>
      <c r="Z62" s="11">
        <v>10</v>
      </c>
      <c r="AA62" s="12">
        <f t="shared" ref="AA62:AA93" si="117">Z62</f>
        <v>10</v>
      </c>
      <c r="AB62" s="15">
        <f t="shared" si="112"/>
        <v>10</v>
      </c>
      <c r="AC62" s="16">
        <f>AB62</f>
        <v>10</v>
      </c>
    </row>
    <row r="63" spans="1:29" s="11" customFormat="1" x14ac:dyDescent="0.25">
      <c r="A63" s="18" t="str">
        <f>'2_MechAdd_Script'!A63</f>
        <v>eWOODY_FUEL_STUMPS_ROTTEN_HEIGHT</v>
      </c>
      <c r="B63" t="s">
        <v>347</v>
      </c>
      <c r="C63" s="4"/>
      <c r="D63" s="5"/>
      <c r="E63" s="6"/>
      <c r="F63" s="11">
        <v>0.4</v>
      </c>
      <c r="G63" s="12">
        <f t="shared" si="102"/>
        <v>0.4</v>
      </c>
      <c r="H63" s="15">
        <f t="shared" si="102"/>
        <v>0.4</v>
      </c>
      <c r="I63" s="16">
        <f>H63</f>
        <v>0.4</v>
      </c>
      <c r="K63" s="12">
        <f t="shared" si="113"/>
        <v>0</v>
      </c>
      <c r="L63" s="15">
        <f t="shared" si="108"/>
        <v>0</v>
      </c>
      <c r="M63" s="16">
        <f>L63</f>
        <v>0</v>
      </c>
      <c r="O63" s="12">
        <f t="shared" si="114"/>
        <v>0</v>
      </c>
      <c r="P63" s="15">
        <f t="shared" si="109"/>
        <v>0</v>
      </c>
      <c r="Q63" s="16">
        <f>P63</f>
        <v>0</v>
      </c>
      <c r="R63" s="11">
        <v>2</v>
      </c>
      <c r="S63" s="12">
        <f t="shared" si="115"/>
        <v>2</v>
      </c>
      <c r="T63" s="15">
        <f t="shared" si="110"/>
        <v>2</v>
      </c>
      <c r="U63" s="16">
        <f>T63</f>
        <v>2</v>
      </c>
      <c r="V63" s="11">
        <v>1</v>
      </c>
      <c r="W63" s="12">
        <f t="shared" si="116"/>
        <v>1</v>
      </c>
      <c r="X63" s="15">
        <f t="shared" si="111"/>
        <v>1</v>
      </c>
      <c r="Y63" s="16">
        <f>X63</f>
        <v>1</v>
      </c>
      <c r="Z63" s="11">
        <v>1</v>
      </c>
      <c r="AA63" s="12">
        <f t="shared" si="117"/>
        <v>1</v>
      </c>
      <c r="AB63" s="15">
        <f t="shared" si="112"/>
        <v>1</v>
      </c>
      <c r="AC63" s="16">
        <f>AB63</f>
        <v>1</v>
      </c>
    </row>
    <row r="64" spans="1:29" s="11" customFormat="1" x14ac:dyDescent="0.25">
      <c r="A64" s="18" t="str">
        <f>'2_MechAdd_Script'!A64</f>
        <v>eWOODY_FUEL_STUMPS_ROTTEN_STEM_DENSITY</v>
      </c>
      <c r="B64" t="s">
        <v>348</v>
      </c>
      <c r="C64" s="4"/>
      <c r="D64" s="5"/>
      <c r="E64" s="9" t="s">
        <v>283</v>
      </c>
      <c r="F64" s="11">
        <v>115</v>
      </c>
      <c r="G64" s="12">
        <f t="shared" si="102"/>
        <v>115</v>
      </c>
      <c r="H64" s="15">
        <f t="shared" si="102"/>
        <v>115</v>
      </c>
      <c r="I64" s="16">
        <f>H64+H61</f>
        <v>239</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2725</v>
      </c>
      <c r="V64" s="11">
        <v>5</v>
      </c>
      <c r="W64" s="12">
        <f t="shared" si="116"/>
        <v>5</v>
      </c>
      <c r="X64" s="15">
        <f t="shared" si="111"/>
        <v>5</v>
      </c>
      <c r="Y64" s="16">
        <f>X64+X61</f>
        <v>151.25</v>
      </c>
      <c r="Z64" s="11">
        <v>3</v>
      </c>
      <c r="AA64" s="12">
        <f t="shared" si="117"/>
        <v>3</v>
      </c>
      <c r="AB64" s="15">
        <f t="shared" si="112"/>
        <v>3</v>
      </c>
      <c r="AC64" s="16">
        <f>AB64+AB61</f>
        <v>78</v>
      </c>
    </row>
    <row r="65" spans="1:29" s="11" customFormat="1" x14ac:dyDescent="0.25">
      <c r="A65" s="18" t="str">
        <f>'2_MechAdd_Script'!A65</f>
        <v>eWOODY_FUEL_STUMPS_LIGHTERED_PITCHY_DIAMETER</v>
      </c>
      <c r="B65" t="s">
        <v>346</v>
      </c>
      <c r="C65" s="4"/>
      <c r="D65" s="5"/>
      <c r="E65" s="6"/>
      <c r="G65" s="12">
        <f t="shared" si="102"/>
        <v>0</v>
      </c>
      <c r="H65" s="15">
        <f t="shared" si="102"/>
        <v>0</v>
      </c>
      <c r="I65" s="16">
        <f>H65</f>
        <v>0</v>
      </c>
      <c r="K65" s="12">
        <f t="shared" si="113"/>
        <v>0</v>
      </c>
      <c r="L65" s="15">
        <f t="shared" si="108"/>
        <v>0</v>
      </c>
      <c r="M65" s="16">
        <f>L65</f>
        <v>0</v>
      </c>
      <c r="O65" s="12">
        <f t="shared" si="114"/>
        <v>0</v>
      </c>
      <c r="P65" s="15">
        <f t="shared" si="109"/>
        <v>0</v>
      </c>
      <c r="Q65" s="16">
        <f>P65</f>
        <v>0</v>
      </c>
      <c r="S65" s="12">
        <f t="shared" si="115"/>
        <v>0</v>
      </c>
      <c r="T65" s="15">
        <f t="shared" si="110"/>
        <v>0</v>
      </c>
      <c r="U65" s="16">
        <f>T65</f>
        <v>0</v>
      </c>
      <c r="W65" s="12">
        <f t="shared" si="116"/>
        <v>0</v>
      </c>
      <c r="X65" s="15">
        <f t="shared" si="111"/>
        <v>0</v>
      </c>
      <c r="Y65" s="16">
        <f>X65</f>
        <v>0</v>
      </c>
      <c r="AA65" s="12">
        <f t="shared" si="117"/>
        <v>0</v>
      </c>
      <c r="AB65" s="15">
        <f t="shared" si="112"/>
        <v>0</v>
      </c>
      <c r="AC65" s="16">
        <f>AB65</f>
        <v>0</v>
      </c>
    </row>
    <row r="66" spans="1:29" s="11" customFormat="1" x14ac:dyDescent="0.25">
      <c r="A66" s="18" t="str">
        <f>'2_MechAdd_Script'!A66</f>
        <v>eWOODY_FUEL_STUMPS_LIGHTERED_PITCHY_HEIGHT</v>
      </c>
      <c r="B66" t="s">
        <v>347</v>
      </c>
      <c r="C66" s="4"/>
      <c r="D66" s="5"/>
      <c r="E66" s="6"/>
      <c r="G66" s="12">
        <f t="shared" si="102"/>
        <v>0</v>
      </c>
      <c r="H66" s="15">
        <f t="shared" si="102"/>
        <v>0</v>
      </c>
      <c r="I66" s="16">
        <f t="shared" ref="I66:I93" si="118">H66</f>
        <v>0</v>
      </c>
      <c r="K66" s="12">
        <f t="shared" si="113"/>
        <v>0</v>
      </c>
      <c r="L66" s="15">
        <f t="shared" si="108"/>
        <v>0</v>
      </c>
      <c r="M66" s="16">
        <f t="shared" ref="M66:M93" si="119">L66</f>
        <v>0</v>
      </c>
      <c r="O66" s="12">
        <f t="shared" si="114"/>
        <v>0</v>
      </c>
      <c r="P66" s="15">
        <f t="shared" si="109"/>
        <v>0</v>
      </c>
      <c r="Q66" s="16">
        <f t="shared" ref="Q66:Q93" si="120">P66</f>
        <v>0</v>
      </c>
      <c r="S66" s="12">
        <f t="shared" si="115"/>
        <v>0</v>
      </c>
      <c r="T66" s="15">
        <f t="shared" si="110"/>
        <v>0</v>
      </c>
      <c r="U66" s="16">
        <f t="shared" ref="U66:U93" si="121">T66</f>
        <v>0</v>
      </c>
      <c r="W66" s="12">
        <f t="shared" si="116"/>
        <v>0</v>
      </c>
      <c r="X66" s="15">
        <f t="shared" si="111"/>
        <v>0</v>
      </c>
      <c r="Y66" s="16">
        <f t="shared" ref="Y66:Y93" si="122">X66</f>
        <v>0</v>
      </c>
      <c r="AA66" s="12">
        <f t="shared" si="117"/>
        <v>0</v>
      </c>
      <c r="AB66" s="15">
        <f t="shared" si="112"/>
        <v>0</v>
      </c>
      <c r="AC66" s="16">
        <f t="shared" ref="AC66:AC93" si="123">AB66</f>
        <v>0</v>
      </c>
    </row>
    <row r="67" spans="1:29" s="11" customFormat="1" x14ac:dyDescent="0.25">
      <c r="A67" s="18" t="str">
        <f>'2_MechAdd_Script'!A67</f>
        <v>eWOODY_FUEL_STUMPS_LIGHTERED_PITCHY_STEM_DENSITY</v>
      </c>
      <c r="B67" t="s">
        <v>348</v>
      </c>
      <c r="C67" s="4"/>
      <c r="D67" s="5"/>
      <c r="E67" s="6"/>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18" t="str">
        <f>'2_MechAdd_Script'!A68</f>
        <v>eWOODY_FUEL_PILES_CLEAN_LOADING</v>
      </c>
      <c r="B68" t="s">
        <v>349</v>
      </c>
      <c r="C68" s="4"/>
      <c r="D68" s="5"/>
      <c r="E68" s="6"/>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18" t="str">
        <f>'2_MechAdd_Script'!A69</f>
        <v>eWOODY_FUEL_PILES_DIRTY_LOADING</v>
      </c>
      <c r="B69" t="s">
        <v>350</v>
      </c>
      <c r="C69" s="4"/>
      <c r="D69" s="5"/>
      <c r="E69" s="6"/>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18" t="str">
        <f>'2_MechAdd_Script'!A70</f>
        <v>eWOODY_FUEL_PILES_VERYDIRTY_LOADING</v>
      </c>
      <c r="B70" t="s">
        <v>351</v>
      </c>
      <c r="C70" s="4"/>
      <c r="D70" s="5"/>
      <c r="E70" s="6"/>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18" t="str">
        <f>'2_MechAdd_Script'!A71</f>
        <v>eLITTER_LITTER_TYPE_BROADLEAF_DECIDUOUS_RELATIVE_COVER</v>
      </c>
      <c r="B71" t="s">
        <v>352</v>
      </c>
      <c r="C71" s="4"/>
      <c r="D71" s="5"/>
      <c r="E71" s="6"/>
      <c r="G71" s="12">
        <f t="shared" si="102"/>
        <v>0</v>
      </c>
      <c r="H71" s="15">
        <f t="shared" si="102"/>
        <v>0</v>
      </c>
      <c r="I71" s="16">
        <f t="shared" si="118"/>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18" t="str">
        <f>'2_MechAdd_Script'!A72</f>
        <v>eLITTER_LITTER_TYPE_BROADLEAF_EVERGREEN_RELATIVE_COVER</v>
      </c>
      <c r="B72" t="s">
        <v>353</v>
      </c>
      <c r="C72" s="4"/>
      <c r="D72" s="5"/>
      <c r="E72" s="6"/>
      <c r="G72" s="12">
        <f t="shared" si="102"/>
        <v>0</v>
      </c>
      <c r="H72" s="15">
        <f t="shared" si="102"/>
        <v>0</v>
      </c>
      <c r="I72" s="16">
        <f t="shared" si="118"/>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18" t="str">
        <f>'2_MechAdd_Script'!A73</f>
        <v>eLITTER_LITTER_TYPE_GRASS_RELATIVE_COVER</v>
      </c>
      <c r="B73" t="s">
        <v>354</v>
      </c>
      <c r="C73" s="4"/>
      <c r="D73" s="5"/>
      <c r="E73" s="6"/>
      <c r="G73" s="12">
        <f t="shared" si="102"/>
        <v>0</v>
      </c>
      <c r="H73" s="15">
        <f t="shared" si="102"/>
        <v>0</v>
      </c>
      <c r="I73" s="16">
        <f t="shared" si="118"/>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18" t="str">
        <f>'2_MechAdd_Script'!A74</f>
        <v>eLITTER_LITTER_TYPE_LONG_NEEDLE_PINE_RELATIVE_COVER</v>
      </c>
      <c r="B74" t="s">
        <v>355</v>
      </c>
      <c r="C74" s="4"/>
      <c r="D74" s="5"/>
      <c r="E74" s="6"/>
      <c r="F74" s="13">
        <v>50</v>
      </c>
      <c r="G74" s="12">
        <f t="shared" si="102"/>
        <v>50</v>
      </c>
      <c r="H74" s="15">
        <f t="shared" si="102"/>
        <v>50</v>
      </c>
      <c r="I74" s="16">
        <f t="shared" si="118"/>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18" t="str">
        <f>'2_MechAdd_Script'!A75</f>
        <v>eLITTER_LITTER_TYPE_OTHER_CONIFER_RELATIVE_COVER</v>
      </c>
      <c r="B75" t="s">
        <v>356</v>
      </c>
      <c r="C75" s="4"/>
      <c r="D75" s="5"/>
      <c r="E75" s="6"/>
      <c r="F75" s="13">
        <v>50</v>
      </c>
      <c r="G75" s="12">
        <f t="shared" si="102"/>
        <v>50</v>
      </c>
      <c r="H75" s="15">
        <f t="shared" si="102"/>
        <v>50</v>
      </c>
      <c r="I75" s="16">
        <f t="shared" si="118"/>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18" t="str">
        <f>'2_MechAdd_Script'!A76</f>
        <v>eLITTER_LITTER_TYPE_PALM_FROND_RELATIVE_COVER</v>
      </c>
      <c r="B76" t="s">
        <v>357</v>
      </c>
      <c r="C76" s="4"/>
      <c r="D76" s="5"/>
      <c r="E76" s="6"/>
      <c r="G76" s="12">
        <f t="shared" si="102"/>
        <v>0</v>
      </c>
      <c r="H76" s="15">
        <f t="shared" si="102"/>
        <v>0</v>
      </c>
      <c r="I76" s="16">
        <f t="shared" si="118"/>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18" t="str">
        <f>'2_MechAdd_Script'!A77</f>
        <v>eLITTER_LITTER_TYPE_SHORT_NEEDLE_PINE_RELATIVE_COVER</v>
      </c>
      <c r="B77" t="s">
        <v>358</v>
      </c>
      <c r="C77" s="4"/>
      <c r="D77" s="5"/>
      <c r="E77" s="6"/>
      <c r="G77" s="12">
        <f t="shared" si="102"/>
        <v>0</v>
      </c>
      <c r="H77" s="15">
        <f t="shared" si="102"/>
        <v>0</v>
      </c>
      <c r="I77" s="16">
        <f t="shared" si="118"/>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18" t="str">
        <f>'2_MechAdd_Script'!A78</f>
        <v>eMOSS_LICHEN_LITTER_GROUND_LICHEN_DEPTH</v>
      </c>
      <c r="B78" t="s">
        <v>359</v>
      </c>
      <c r="C78" s="4"/>
      <c r="D78" s="8"/>
      <c r="E78" s="6"/>
      <c r="G78" s="12">
        <f t="shared" si="102"/>
        <v>0</v>
      </c>
      <c r="H78" s="15">
        <f t="shared" si="102"/>
        <v>0</v>
      </c>
      <c r="I78" s="16">
        <f t="shared" si="118"/>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18" t="str">
        <f>'2_MechAdd_Script'!A79</f>
        <v>eMOSS_LICHEN_LITTER_GROUND_LICHEN_PERCENT_COVER</v>
      </c>
      <c r="B79" t="s">
        <v>360</v>
      </c>
      <c r="C79" s="4"/>
      <c r="D79" s="8"/>
      <c r="E79" s="6"/>
      <c r="G79" s="12">
        <f t="shared" si="102"/>
        <v>0</v>
      </c>
      <c r="H79" s="15">
        <f t="shared" si="102"/>
        <v>0</v>
      </c>
      <c r="I79" s="16">
        <f t="shared" si="118"/>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18" t="str">
        <f>'2_MechAdd_Script'!A80</f>
        <v>eMOSS_LICHEN_LITTER_LITTER_DEPTH</v>
      </c>
      <c r="B80" t="s">
        <v>361</v>
      </c>
      <c r="C80" s="4">
        <v>1.75</v>
      </c>
      <c r="D80" s="8"/>
      <c r="E80" s="6"/>
      <c r="F80" s="11">
        <v>0.2</v>
      </c>
      <c r="G80" s="12">
        <f>$C80*F80</f>
        <v>0.35000000000000003</v>
      </c>
      <c r="H80" s="15">
        <f t="shared" si="102"/>
        <v>0.35000000000000003</v>
      </c>
      <c r="I80" s="16">
        <f t="shared" si="118"/>
        <v>0.35000000000000003</v>
      </c>
      <c r="J80" s="11">
        <v>1</v>
      </c>
      <c r="K80" s="12">
        <f>$C80*J80</f>
        <v>1.75</v>
      </c>
      <c r="L80" s="15">
        <f t="shared" si="108"/>
        <v>1.75</v>
      </c>
      <c r="M80" s="16">
        <f t="shared" si="119"/>
        <v>1.75</v>
      </c>
      <c r="N80" s="11">
        <v>2.5</v>
      </c>
      <c r="O80" s="12">
        <f>$C80*N80</f>
        <v>4.375</v>
      </c>
      <c r="P80" s="15">
        <f t="shared" si="109"/>
        <v>4.375</v>
      </c>
      <c r="Q80" s="16">
        <f t="shared" si="120"/>
        <v>4.375</v>
      </c>
      <c r="R80" s="11">
        <v>1</v>
      </c>
      <c r="S80" s="12">
        <f>$C80*R80</f>
        <v>1.75</v>
      </c>
      <c r="T80" s="15">
        <f t="shared" si="110"/>
        <v>1.75</v>
      </c>
      <c r="U80" s="16">
        <f t="shared" si="121"/>
        <v>1.75</v>
      </c>
      <c r="V80" s="11">
        <v>1.5</v>
      </c>
      <c r="W80" s="12">
        <f>$C80*V80</f>
        <v>2.625</v>
      </c>
      <c r="X80" s="15">
        <f t="shared" si="111"/>
        <v>2.625</v>
      </c>
      <c r="Y80" s="16">
        <f t="shared" si="122"/>
        <v>2.625</v>
      </c>
      <c r="Z80" s="11">
        <v>2</v>
      </c>
      <c r="AA80" s="12">
        <f>$C80*Z80</f>
        <v>3.5</v>
      </c>
      <c r="AB80" s="15">
        <f t="shared" si="112"/>
        <v>3.5</v>
      </c>
      <c r="AC80" s="16">
        <f t="shared" si="123"/>
        <v>3.5</v>
      </c>
    </row>
    <row r="81" spans="1:29" s="11" customFormat="1" x14ac:dyDescent="0.25">
      <c r="A81" s="18" t="str">
        <f>'2_MechAdd_Script'!A81</f>
        <v>eMOSS_LICHEN_LITTER_LITTER_PERCENT_COVER</v>
      </c>
      <c r="B81" t="s">
        <v>362</v>
      </c>
      <c r="C81" s="4">
        <v>1.75</v>
      </c>
      <c r="D81" s="8"/>
      <c r="E81" s="6"/>
      <c r="F81" s="11">
        <v>70</v>
      </c>
      <c r="G81" s="12">
        <f>MIN(100,$C81*F81)</f>
        <v>100</v>
      </c>
      <c r="H81" s="15">
        <f t="shared" si="102"/>
        <v>100</v>
      </c>
      <c r="I81" s="16">
        <f t="shared" si="118"/>
        <v>100</v>
      </c>
      <c r="J81" s="11">
        <v>60</v>
      </c>
      <c r="K81" s="12">
        <f>MIN(100,$C81*J81)</f>
        <v>100</v>
      </c>
      <c r="L81" s="15">
        <f t="shared" si="108"/>
        <v>100</v>
      </c>
      <c r="M81" s="16">
        <f t="shared" si="119"/>
        <v>100</v>
      </c>
      <c r="N81" s="11">
        <v>5</v>
      </c>
      <c r="O81" s="12">
        <f>MIN(100,$C81*N81)</f>
        <v>8.75</v>
      </c>
      <c r="P81" s="15">
        <f t="shared" si="109"/>
        <v>8.75</v>
      </c>
      <c r="Q81" s="16">
        <f t="shared" si="120"/>
        <v>8.75</v>
      </c>
      <c r="R81" s="11">
        <v>15</v>
      </c>
      <c r="S81" s="12">
        <f>MIN(100,$C81*R81)</f>
        <v>26.25</v>
      </c>
      <c r="T81" s="15">
        <f t="shared" si="110"/>
        <v>26.25</v>
      </c>
      <c r="U81" s="16">
        <f t="shared" si="121"/>
        <v>26.25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18" t="str">
        <f>'2_MechAdd_Script'!A82</f>
        <v>eMOSS_LICHEN_LITTER_MOSS_DEPTH</v>
      </c>
      <c r="B82" t="s">
        <v>363</v>
      </c>
      <c r="C82" s="4"/>
      <c r="D82" s="8"/>
      <c r="E82" s="6"/>
      <c r="G82" s="12">
        <f t="shared" si="102"/>
        <v>0</v>
      </c>
      <c r="H82" s="15">
        <f t="shared" si="102"/>
        <v>0</v>
      </c>
      <c r="I82" s="16">
        <f t="shared" si="118"/>
        <v>0</v>
      </c>
      <c r="K82" s="12">
        <f t="shared" ref="K82:K93" si="124">J82</f>
        <v>0</v>
      </c>
      <c r="L82" s="15">
        <f t="shared" si="108"/>
        <v>0</v>
      </c>
      <c r="M82" s="16">
        <f t="shared" si="119"/>
        <v>0</v>
      </c>
      <c r="O82" s="12">
        <f t="shared" ref="O82:O93" si="125">N82</f>
        <v>0</v>
      </c>
      <c r="P82" s="15">
        <f t="shared" si="109"/>
        <v>0</v>
      </c>
      <c r="Q82" s="16">
        <f t="shared" si="120"/>
        <v>0</v>
      </c>
      <c r="R82" s="11">
        <v>2.5</v>
      </c>
      <c r="S82" s="12">
        <f t="shared" ref="S82:S93" si="126">R82</f>
        <v>2.5</v>
      </c>
      <c r="T82" s="15">
        <f t="shared" si="110"/>
        <v>2.5</v>
      </c>
      <c r="U82" s="16">
        <f t="shared" si="121"/>
        <v>2.5</v>
      </c>
      <c r="V82" s="11">
        <v>1</v>
      </c>
      <c r="W82" s="12">
        <f t="shared" ref="W82:W93" si="127">V82</f>
        <v>1</v>
      </c>
      <c r="X82" s="15">
        <f t="shared" si="111"/>
        <v>1</v>
      </c>
      <c r="Y82" s="16">
        <f t="shared" si="122"/>
        <v>1</v>
      </c>
      <c r="AA82" s="12">
        <f t="shared" ref="AA82:AA93" si="128">Z82</f>
        <v>0</v>
      </c>
      <c r="AB82" s="15">
        <f t="shared" si="112"/>
        <v>0</v>
      </c>
      <c r="AC82" s="16">
        <f t="shared" si="123"/>
        <v>0</v>
      </c>
    </row>
    <row r="83" spans="1:29" s="11" customFormat="1" x14ac:dyDescent="0.25">
      <c r="A83" s="18" t="str">
        <f>'2_MechAdd_Script'!A83</f>
        <v>eMOSS_LICHEN_LITTER_MOSS_PERCENT_COVER</v>
      </c>
      <c r="B83" t="s">
        <v>364</v>
      </c>
      <c r="C83" s="4"/>
      <c r="D83" s="8"/>
      <c r="E83" s="6"/>
      <c r="G83" s="12">
        <f t="shared" si="102"/>
        <v>0</v>
      </c>
      <c r="H83" s="15">
        <f t="shared" si="102"/>
        <v>0</v>
      </c>
      <c r="I83" s="16">
        <f t="shared" si="118"/>
        <v>0</v>
      </c>
      <c r="K83" s="12">
        <f t="shared" si="124"/>
        <v>0</v>
      </c>
      <c r="L83" s="15">
        <f t="shared" si="108"/>
        <v>0</v>
      </c>
      <c r="M83" s="16">
        <f t="shared" si="119"/>
        <v>0</v>
      </c>
      <c r="O83" s="12">
        <f t="shared" si="125"/>
        <v>0</v>
      </c>
      <c r="P83" s="15">
        <f t="shared" si="109"/>
        <v>0</v>
      </c>
      <c r="Q83" s="16">
        <f t="shared" si="120"/>
        <v>0</v>
      </c>
      <c r="R83" s="11">
        <v>80</v>
      </c>
      <c r="S83" s="12">
        <f t="shared" si="126"/>
        <v>80</v>
      </c>
      <c r="T83" s="15">
        <f t="shared" si="110"/>
        <v>80</v>
      </c>
      <c r="U83" s="16">
        <f t="shared" si="121"/>
        <v>80</v>
      </c>
      <c r="V83" s="11">
        <v>5</v>
      </c>
      <c r="W83" s="12">
        <f t="shared" si="127"/>
        <v>5</v>
      </c>
      <c r="X83" s="15">
        <f t="shared" si="111"/>
        <v>5</v>
      </c>
      <c r="Y83" s="16">
        <f t="shared" si="122"/>
        <v>5</v>
      </c>
      <c r="AA83" s="12">
        <f t="shared" si="128"/>
        <v>0</v>
      </c>
      <c r="AB83" s="15">
        <f t="shared" si="112"/>
        <v>0</v>
      </c>
      <c r="AC83" s="16">
        <f t="shared" si="123"/>
        <v>0</v>
      </c>
    </row>
    <row r="84" spans="1:29" s="11" customFormat="1" x14ac:dyDescent="0.25">
      <c r="A84" s="18" t="str">
        <f>'2_MechAdd_Script'!A84</f>
        <v>eGROUND_FUEL_DUFF_LOWER_DEPTH</v>
      </c>
      <c r="B84" t="s">
        <v>365</v>
      </c>
      <c r="C84" s="4"/>
      <c r="D84" s="5"/>
      <c r="E84" s="6"/>
      <c r="G84" s="12">
        <f t="shared" si="102"/>
        <v>0</v>
      </c>
      <c r="H84" s="15">
        <f t="shared" si="102"/>
        <v>0</v>
      </c>
      <c r="I84" s="16">
        <f t="shared" si="118"/>
        <v>0</v>
      </c>
      <c r="J84" s="11">
        <v>0.2</v>
      </c>
      <c r="K84" s="12">
        <f t="shared" si="124"/>
        <v>0.2</v>
      </c>
      <c r="L84" s="15">
        <f t="shared" si="108"/>
        <v>0.2</v>
      </c>
      <c r="M84" s="16">
        <f t="shared" si="119"/>
        <v>0.2</v>
      </c>
      <c r="O84" s="12">
        <f t="shared" si="125"/>
        <v>0</v>
      </c>
      <c r="P84" s="15">
        <f t="shared" si="109"/>
        <v>0</v>
      </c>
      <c r="Q84" s="16">
        <f t="shared" si="120"/>
        <v>0</v>
      </c>
      <c r="R84" s="11">
        <v>2</v>
      </c>
      <c r="S84" s="12">
        <f t="shared" si="126"/>
        <v>2</v>
      </c>
      <c r="T84" s="15">
        <f t="shared" si="110"/>
        <v>2</v>
      </c>
      <c r="U84" s="16">
        <f t="shared" si="121"/>
        <v>2</v>
      </c>
      <c r="W84" s="12">
        <f t="shared" si="127"/>
        <v>0</v>
      </c>
      <c r="X84" s="15">
        <f t="shared" si="111"/>
        <v>0</v>
      </c>
      <c r="Y84" s="16">
        <f t="shared" si="122"/>
        <v>0</v>
      </c>
      <c r="AA84" s="12">
        <f t="shared" si="128"/>
        <v>0</v>
      </c>
      <c r="AB84" s="15">
        <f t="shared" si="112"/>
        <v>0</v>
      </c>
      <c r="AC84" s="16">
        <f t="shared" si="123"/>
        <v>0</v>
      </c>
    </row>
    <row r="85" spans="1:29" s="11" customFormat="1" x14ac:dyDescent="0.25">
      <c r="A85" s="18" t="str">
        <f>'2_MechAdd_Script'!A85</f>
        <v>eGROUND_FUEL_DUFF_LOWER_PERCENT_COVER</v>
      </c>
      <c r="B85" t="s">
        <v>366</v>
      </c>
      <c r="C85" s="4"/>
      <c r="D85" s="5"/>
      <c r="E85" s="6"/>
      <c r="G85" s="12">
        <f t="shared" si="102"/>
        <v>0</v>
      </c>
      <c r="H85" s="15">
        <f t="shared" si="102"/>
        <v>0</v>
      </c>
      <c r="I85" s="16">
        <f t="shared" si="118"/>
        <v>0</v>
      </c>
      <c r="J85" s="11">
        <v>60</v>
      </c>
      <c r="K85" s="12">
        <f t="shared" si="124"/>
        <v>60</v>
      </c>
      <c r="L85" s="15">
        <f t="shared" si="108"/>
        <v>60</v>
      </c>
      <c r="M85" s="16">
        <f t="shared" si="119"/>
        <v>60</v>
      </c>
      <c r="O85" s="12">
        <f t="shared" si="125"/>
        <v>0</v>
      </c>
      <c r="P85" s="15">
        <f t="shared" si="109"/>
        <v>0</v>
      </c>
      <c r="Q85" s="16">
        <f t="shared" si="120"/>
        <v>0</v>
      </c>
      <c r="R85" s="11">
        <v>90</v>
      </c>
      <c r="S85" s="12">
        <f t="shared" si="126"/>
        <v>90</v>
      </c>
      <c r="T85" s="15">
        <f t="shared" si="110"/>
        <v>90</v>
      </c>
      <c r="U85" s="16">
        <f t="shared" si="121"/>
        <v>90</v>
      </c>
      <c r="W85" s="12">
        <f t="shared" si="127"/>
        <v>0</v>
      </c>
      <c r="X85" s="15">
        <f t="shared" si="111"/>
        <v>0</v>
      </c>
      <c r="Y85" s="16">
        <f t="shared" si="122"/>
        <v>0</v>
      </c>
      <c r="AA85" s="12">
        <f t="shared" si="128"/>
        <v>0</v>
      </c>
      <c r="AB85" s="15">
        <f t="shared" si="112"/>
        <v>0</v>
      </c>
      <c r="AC85" s="16">
        <f t="shared" si="123"/>
        <v>0</v>
      </c>
    </row>
    <row r="86" spans="1:29" s="11" customFormat="1" x14ac:dyDescent="0.25">
      <c r="A86" s="18" t="str">
        <f>'2_MechAdd_Script'!A86</f>
        <v>eGROUND_FUEL_DUFF_UPPER_DEPTH</v>
      </c>
      <c r="B86" t="s">
        <v>367</v>
      </c>
      <c r="C86" s="4"/>
      <c r="D86" s="5"/>
      <c r="E86" s="6">
        <v>1.4</v>
      </c>
      <c r="F86" s="11">
        <v>0.5</v>
      </c>
      <c r="G86" s="12">
        <f t="shared" si="102"/>
        <v>0.5</v>
      </c>
      <c r="H86" s="15">
        <f t="shared" si="102"/>
        <v>0.5</v>
      </c>
      <c r="I86" s="16">
        <f>$E86*H86</f>
        <v>0.7</v>
      </c>
      <c r="J86" s="11">
        <v>0.4</v>
      </c>
      <c r="K86" s="12">
        <f t="shared" si="124"/>
        <v>0.4</v>
      </c>
      <c r="L86" s="15">
        <f t="shared" si="108"/>
        <v>0.4</v>
      </c>
      <c r="M86" s="16">
        <f>$E86*L86</f>
        <v>0.55999999999999994</v>
      </c>
      <c r="N86" s="11">
        <v>0.2</v>
      </c>
      <c r="O86" s="12">
        <f t="shared" si="125"/>
        <v>0.2</v>
      </c>
      <c r="P86" s="15">
        <f t="shared" si="109"/>
        <v>0.2</v>
      </c>
      <c r="Q86" s="16">
        <f>$E86*P86</f>
        <v>0.27999999999999997</v>
      </c>
      <c r="R86" s="11">
        <v>4</v>
      </c>
      <c r="S86" s="12">
        <f t="shared" si="126"/>
        <v>4</v>
      </c>
      <c r="T86" s="15">
        <f t="shared" si="110"/>
        <v>4</v>
      </c>
      <c r="U86" s="16">
        <f>$E86*T86</f>
        <v>5.6</v>
      </c>
      <c r="V86" s="11">
        <v>1</v>
      </c>
      <c r="W86" s="12">
        <f t="shared" si="127"/>
        <v>1</v>
      </c>
      <c r="X86" s="15">
        <f t="shared" si="111"/>
        <v>1</v>
      </c>
      <c r="Y86" s="16">
        <f>$E86*X86</f>
        <v>1.4</v>
      </c>
      <c r="Z86" s="11">
        <v>1.5</v>
      </c>
      <c r="AA86" s="12">
        <f t="shared" si="128"/>
        <v>1.5</v>
      </c>
      <c r="AB86" s="15">
        <f t="shared" si="112"/>
        <v>1.5</v>
      </c>
      <c r="AC86" s="16">
        <f>$E86*AB86</f>
        <v>2.0999999999999996</v>
      </c>
    </row>
    <row r="87" spans="1:29" s="11" customFormat="1" x14ac:dyDescent="0.25">
      <c r="A87" s="18" t="str">
        <f>'2_MechAdd_Script'!A87</f>
        <v>eGROUND_FUEL_DUFF_UPPER_PERCENT_COVER</v>
      </c>
      <c r="B87" t="s">
        <v>368</v>
      </c>
      <c r="C87" s="4"/>
      <c r="D87" s="5"/>
      <c r="E87" s="6">
        <v>1.4</v>
      </c>
      <c r="F87" s="11">
        <v>70</v>
      </c>
      <c r="G87" s="12">
        <f t="shared" si="102"/>
        <v>70</v>
      </c>
      <c r="H87" s="15">
        <f t="shared" si="102"/>
        <v>70</v>
      </c>
      <c r="I87" s="16">
        <f>MIN(100,$E87*H87)</f>
        <v>98</v>
      </c>
      <c r="J87" s="11">
        <v>60</v>
      </c>
      <c r="K87" s="12">
        <f t="shared" si="124"/>
        <v>60</v>
      </c>
      <c r="L87" s="15">
        <f t="shared" si="108"/>
        <v>60</v>
      </c>
      <c r="M87" s="16">
        <f>MIN(100,$E87*L87)</f>
        <v>84</v>
      </c>
      <c r="N87" s="11">
        <v>70</v>
      </c>
      <c r="O87" s="12">
        <f t="shared" si="125"/>
        <v>70</v>
      </c>
      <c r="P87" s="15">
        <f t="shared" si="109"/>
        <v>70</v>
      </c>
      <c r="Q87" s="16">
        <f>MIN(100,$E87*P87)</f>
        <v>98</v>
      </c>
      <c r="R87" s="11">
        <v>100</v>
      </c>
      <c r="S87" s="12">
        <f t="shared" si="126"/>
        <v>100</v>
      </c>
      <c r="T87" s="15">
        <f t="shared" si="110"/>
        <v>100</v>
      </c>
      <c r="U87" s="16">
        <f>MIN(100,$E87*T87)</f>
        <v>100</v>
      </c>
      <c r="V87" s="11">
        <v>90</v>
      </c>
      <c r="W87" s="12">
        <f t="shared" si="127"/>
        <v>90</v>
      </c>
      <c r="X87" s="15">
        <f t="shared" si="111"/>
        <v>90</v>
      </c>
      <c r="Y87" s="16">
        <f>MIN(100,$E87*X87)</f>
        <v>100</v>
      </c>
      <c r="Z87" s="11">
        <v>70</v>
      </c>
      <c r="AA87" s="12">
        <f t="shared" si="128"/>
        <v>70</v>
      </c>
      <c r="AB87" s="15">
        <f t="shared" si="112"/>
        <v>70</v>
      </c>
      <c r="AC87" s="16">
        <f>MIN(100,$E87*AB87)</f>
        <v>98</v>
      </c>
    </row>
    <row r="88" spans="1:29" s="11" customFormat="1" x14ac:dyDescent="0.25">
      <c r="A88" s="18" t="str">
        <f>'2_MechAdd_Script'!A88</f>
        <v>eGROUND_FUEL_BASAL_ACCUMULATION_DEPTH</v>
      </c>
      <c r="B88" t="s">
        <v>369</v>
      </c>
      <c r="C88" s="4"/>
      <c r="D88" s="5"/>
      <c r="E88" s="6"/>
      <c r="G88" s="12">
        <f t="shared" si="102"/>
        <v>0</v>
      </c>
      <c r="H88" s="15">
        <f t="shared" si="102"/>
        <v>0</v>
      </c>
      <c r="I88" s="16">
        <f t="shared" si="118"/>
        <v>0</v>
      </c>
      <c r="K88" s="12">
        <f t="shared" si="124"/>
        <v>0</v>
      </c>
      <c r="L88" s="15">
        <f t="shared" si="108"/>
        <v>0</v>
      </c>
      <c r="M88" s="16">
        <f t="shared" ref="M88:M93" si="129">L88</f>
        <v>0</v>
      </c>
      <c r="O88" s="12">
        <f t="shared" si="125"/>
        <v>0</v>
      </c>
      <c r="P88" s="15">
        <f t="shared" si="109"/>
        <v>0</v>
      </c>
      <c r="Q88" s="16">
        <f t="shared" ref="Q88:Q93" si="130">P88</f>
        <v>0</v>
      </c>
      <c r="S88" s="12">
        <f t="shared" si="126"/>
        <v>0</v>
      </c>
      <c r="T88" s="15">
        <f t="shared" si="110"/>
        <v>0</v>
      </c>
      <c r="U88" s="16">
        <f t="shared" ref="U88:U93" si="131">T88</f>
        <v>0</v>
      </c>
      <c r="W88" s="12">
        <f t="shared" si="127"/>
        <v>0</v>
      </c>
      <c r="X88" s="15">
        <f t="shared" si="111"/>
        <v>0</v>
      </c>
      <c r="Y88" s="16">
        <f t="shared" ref="Y88:Y93" si="132">X88</f>
        <v>0</v>
      </c>
      <c r="AA88" s="12">
        <f t="shared" si="128"/>
        <v>0</v>
      </c>
      <c r="AB88" s="15">
        <f t="shared" si="112"/>
        <v>0</v>
      </c>
      <c r="AC88" s="16">
        <f t="shared" ref="AC88:AC93" si="133">AB88</f>
        <v>0</v>
      </c>
    </row>
    <row r="89" spans="1:29" s="11" customFormat="1" x14ac:dyDescent="0.25">
      <c r="A89" s="18" t="str">
        <f>'2_MechAdd_Script'!A89</f>
        <v>eGROUND_FUEL_BASAL_ACCUMULATION_NUMBER_PER_UNIT_AREA</v>
      </c>
      <c r="B89" t="s">
        <v>370</v>
      </c>
      <c r="C89" s="4"/>
      <c r="D89" s="5"/>
      <c r="E89" s="6"/>
      <c r="G89" s="12">
        <f t="shared" si="102"/>
        <v>0</v>
      </c>
      <c r="H89" s="15">
        <f t="shared" si="102"/>
        <v>0</v>
      </c>
      <c r="I89" s="16">
        <f t="shared" si="118"/>
        <v>0</v>
      </c>
      <c r="K89" s="12">
        <f t="shared" si="124"/>
        <v>0</v>
      </c>
      <c r="L89" s="15">
        <f t="shared" si="108"/>
        <v>0</v>
      </c>
      <c r="M89" s="16">
        <f t="shared" si="129"/>
        <v>0</v>
      </c>
      <c r="O89" s="12">
        <f t="shared" si="125"/>
        <v>0</v>
      </c>
      <c r="P89" s="15">
        <f t="shared" si="109"/>
        <v>0</v>
      </c>
      <c r="Q89" s="16">
        <f t="shared" si="130"/>
        <v>0</v>
      </c>
      <c r="S89" s="12">
        <f t="shared" si="126"/>
        <v>0</v>
      </c>
      <c r="T89" s="15">
        <f t="shared" si="110"/>
        <v>0</v>
      </c>
      <c r="U89" s="16">
        <f t="shared" si="131"/>
        <v>0</v>
      </c>
      <c r="W89" s="12">
        <f t="shared" si="127"/>
        <v>0</v>
      </c>
      <c r="X89" s="15">
        <f t="shared" si="111"/>
        <v>0</v>
      </c>
      <c r="Y89" s="16">
        <f t="shared" si="132"/>
        <v>0</v>
      </c>
      <c r="AA89" s="12">
        <f t="shared" si="128"/>
        <v>0</v>
      </c>
      <c r="AB89" s="15">
        <f t="shared" si="112"/>
        <v>0</v>
      </c>
      <c r="AC89" s="16">
        <f t="shared" si="133"/>
        <v>0</v>
      </c>
    </row>
    <row r="90" spans="1:29" s="11" customFormat="1" x14ac:dyDescent="0.25">
      <c r="A90" s="18" t="str">
        <f>'2_MechAdd_Script'!A90</f>
        <v>eGROUND_FUEL_BASAL_ACCUMULATION_RADIUS</v>
      </c>
      <c r="B90" t="s">
        <v>371</v>
      </c>
      <c r="C90" s="4"/>
      <c r="D90" s="5"/>
      <c r="E90" s="6"/>
      <c r="G90" s="12">
        <f t="shared" si="102"/>
        <v>0</v>
      </c>
      <c r="H90" s="15">
        <f t="shared" si="102"/>
        <v>0</v>
      </c>
      <c r="I90" s="16">
        <f t="shared" si="118"/>
        <v>0</v>
      </c>
      <c r="K90" s="12">
        <f t="shared" si="124"/>
        <v>0</v>
      </c>
      <c r="L90" s="15">
        <f t="shared" si="108"/>
        <v>0</v>
      </c>
      <c r="M90" s="16">
        <f t="shared" si="129"/>
        <v>0</v>
      </c>
      <c r="O90" s="12">
        <f t="shared" si="125"/>
        <v>0</v>
      </c>
      <c r="P90" s="15">
        <f t="shared" si="109"/>
        <v>0</v>
      </c>
      <c r="Q90" s="16">
        <f t="shared" si="130"/>
        <v>0</v>
      </c>
      <c r="S90" s="12">
        <f t="shared" si="126"/>
        <v>0</v>
      </c>
      <c r="T90" s="15">
        <f t="shared" si="110"/>
        <v>0</v>
      </c>
      <c r="U90" s="16">
        <f t="shared" si="131"/>
        <v>0</v>
      </c>
      <c r="W90" s="12">
        <f t="shared" si="127"/>
        <v>0</v>
      </c>
      <c r="X90" s="15">
        <f t="shared" si="111"/>
        <v>0</v>
      </c>
      <c r="Y90" s="16">
        <f t="shared" si="132"/>
        <v>0</v>
      </c>
      <c r="AA90" s="12">
        <f t="shared" si="128"/>
        <v>0</v>
      </c>
      <c r="AB90" s="15">
        <f t="shared" si="112"/>
        <v>0</v>
      </c>
      <c r="AC90" s="16">
        <f t="shared" si="133"/>
        <v>0</v>
      </c>
    </row>
    <row r="91" spans="1:29" s="11" customFormat="1" x14ac:dyDescent="0.25">
      <c r="A91" s="18" t="str">
        <f>'2_MechAdd_Script'!A91</f>
        <v>eGROUND_FUEL_SQUIRREL_MIDDENS_DEPTH</v>
      </c>
      <c r="B91" t="s">
        <v>372</v>
      </c>
      <c r="C91" s="4"/>
      <c r="D91" s="5"/>
      <c r="E91" s="6"/>
      <c r="G91" s="12">
        <f t="shared" si="102"/>
        <v>0</v>
      </c>
      <c r="H91" s="15">
        <f t="shared" si="102"/>
        <v>0</v>
      </c>
      <c r="I91" s="16">
        <f t="shared" si="118"/>
        <v>0</v>
      </c>
      <c r="K91" s="12">
        <f t="shared" si="124"/>
        <v>0</v>
      </c>
      <c r="L91" s="15">
        <f t="shared" si="108"/>
        <v>0</v>
      </c>
      <c r="M91" s="16">
        <f t="shared" si="129"/>
        <v>0</v>
      </c>
      <c r="O91" s="12">
        <f t="shared" si="125"/>
        <v>0</v>
      </c>
      <c r="P91" s="15">
        <f t="shared" si="109"/>
        <v>0</v>
      </c>
      <c r="Q91" s="16">
        <f t="shared" si="130"/>
        <v>0</v>
      </c>
      <c r="R91" s="11">
        <v>18</v>
      </c>
      <c r="S91" s="12">
        <f t="shared" si="126"/>
        <v>18</v>
      </c>
      <c r="T91" s="15">
        <f t="shared" si="110"/>
        <v>18</v>
      </c>
      <c r="U91" s="16">
        <f t="shared" si="131"/>
        <v>18</v>
      </c>
      <c r="W91" s="12">
        <f t="shared" si="127"/>
        <v>0</v>
      </c>
      <c r="X91" s="15">
        <f t="shared" si="111"/>
        <v>0</v>
      </c>
      <c r="Y91" s="16">
        <f t="shared" si="132"/>
        <v>0</v>
      </c>
      <c r="AA91" s="12">
        <f t="shared" si="128"/>
        <v>0</v>
      </c>
      <c r="AB91" s="15">
        <f t="shared" si="112"/>
        <v>0</v>
      </c>
      <c r="AC91" s="16">
        <f t="shared" si="133"/>
        <v>0</v>
      </c>
    </row>
    <row r="92" spans="1:29" s="11" customFormat="1" x14ac:dyDescent="0.25">
      <c r="A92" s="18" t="str">
        <f>'2_MechAdd_Script'!A92</f>
        <v>eGROUND_FUEL_SQUIRREL_MIDDENS_NUMBER_PER_UNIT_AREA</v>
      </c>
      <c r="B92" t="s">
        <v>373</v>
      </c>
      <c r="C92" s="4"/>
      <c r="D92" s="5"/>
      <c r="E92" s="6"/>
      <c r="G92" s="12">
        <f t="shared" si="102"/>
        <v>0</v>
      </c>
      <c r="H92" s="15">
        <f t="shared" si="102"/>
        <v>0</v>
      </c>
      <c r="I92" s="16">
        <f t="shared" si="118"/>
        <v>0</v>
      </c>
      <c r="K92" s="12">
        <f t="shared" si="124"/>
        <v>0</v>
      </c>
      <c r="L92" s="15">
        <f t="shared" si="108"/>
        <v>0</v>
      </c>
      <c r="M92" s="16">
        <f t="shared" si="129"/>
        <v>0</v>
      </c>
      <c r="O92" s="12">
        <f t="shared" si="125"/>
        <v>0</v>
      </c>
      <c r="P92" s="15">
        <f t="shared" si="109"/>
        <v>0</v>
      </c>
      <c r="Q92" s="16">
        <f t="shared" si="130"/>
        <v>0</v>
      </c>
      <c r="R92" s="11">
        <v>1</v>
      </c>
      <c r="S92" s="12">
        <f t="shared" si="126"/>
        <v>1</v>
      </c>
      <c r="T92" s="15">
        <f t="shared" si="110"/>
        <v>1</v>
      </c>
      <c r="U92" s="16">
        <f t="shared" si="131"/>
        <v>1</v>
      </c>
      <c r="W92" s="12">
        <f t="shared" si="127"/>
        <v>0</v>
      </c>
      <c r="X92" s="15">
        <f t="shared" si="111"/>
        <v>0</v>
      </c>
      <c r="Y92" s="16">
        <f t="shared" si="132"/>
        <v>0</v>
      </c>
      <c r="AA92" s="12">
        <f t="shared" si="128"/>
        <v>0</v>
      </c>
      <c r="AB92" s="15">
        <f t="shared" si="112"/>
        <v>0</v>
      </c>
      <c r="AC92" s="16">
        <f t="shared" si="133"/>
        <v>0</v>
      </c>
    </row>
    <row r="93" spans="1:29" s="11" customFormat="1" x14ac:dyDescent="0.25">
      <c r="A93" s="18" t="str">
        <f>'2_MechAdd_Script'!A93</f>
        <v>eGROUND_FUEL_SQUIRREL_MIDDENS_RADIUS</v>
      </c>
      <c r="B93" t="s">
        <v>374</v>
      </c>
      <c r="C93" s="4"/>
      <c r="D93" s="5"/>
      <c r="E93" s="6"/>
      <c r="G93" s="12">
        <f t="shared" si="102"/>
        <v>0</v>
      </c>
      <c r="H93" s="15">
        <f t="shared" si="102"/>
        <v>0</v>
      </c>
      <c r="I93" s="16">
        <f t="shared" si="118"/>
        <v>0</v>
      </c>
      <c r="K93" s="12">
        <f t="shared" si="124"/>
        <v>0</v>
      </c>
      <c r="L93" s="15">
        <f t="shared" si="108"/>
        <v>0</v>
      </c>
      <c r="M93" s="16">
        <f t="shared" si="129"/>
        <v>0</v>
      </c>
      <c r="O93" s="12">
        <f t="shared" si="125"/>
        <v>0</v>
      </c>
      <c r="P93" s="15">
        <f t="shared" si="109"/>
        <v>0</v>
      </c>
      <c r="Q93" s="16">
        <f t="shared" si="130"/>
        <v>0</v>
      </c>
      <c r="R93" s="11">
        <v>5</v>
      </c>
      <c r="S93" s="12">
        <f t="shared" si="126"/>
        <v>5</v>
      </c>
      <c r="T93" s="15">
        <f t="shared" si="110"/>
        <v>5</v>
      </c>
      <c r="U93" s="16">
        <f t="shared" si="131"/>
        <v>5</v>
      </c>
      <c r="W93" s="12">
        <f t="shared" si="127"/>
        <v>0</v>
      </c>
      <c r="X93" s="15">
        <f t="shared" si="111"/>
        <v>0</v>
      </c>
      <c r="Y93" s="16">
        <f t="shared" si="132"/>
        <v>0</v>
      </c>
      <c r="AA93" s="12">
        <f t="shared" si="128"/>
        <v>0</v>
      </c>
      <c r="AB93" s="15">
        <f t="shared" si="112"/>
        <v>0</v>
      </c>
      <c r="AC93" s="16">
        <f t="shared" si="13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9.375</v>
      </c>
      <c r="AR8">
        <f>'2_MechAdd_LowSeverity'!X8</f>
        <v>9.375</v>
      </c>
      <c r="AS8">
        <f>'2_MechAdd_LowSeverity'!Y8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3.5</v>
      </c>
      <c r="AJ18">
        <f>'2_MechAdd_ModSeverity'!S18</f>
        <v>3.5</v>
      </c>
      <c r="AK18">
        <f>'2_MechAdd_ModSeverity'!T18</f>
        <v>3.5</v>
      </c>
      <c r="AL18">
        <f>'2_MechAdd_ModSeverity'!U18</f>
        <v>3.5</v>
      </c>
      <c r="AM18">
        <f>'2_MechAdd_HighSeverity'!S18</f>
        <v>3.5</v>
      </c>
      <c r="AN18">
        <f>'2_MechAdd_HighSeverity'!T18</f>
        <v>3.5</v>
      </c>
      <c r="AO18">
        <f>'2_MechAdd_HighSeverity'!U18</f>
        <v>3.5</v>
      </c>
      <c r="AP18">
        <f>'2_MechAdd_LowSeverity'!V18</f>
        <v>13</v>
      </c>
      <c r="AQ18">
        <f>'2_MechAdd_LowSeverity'!W18</f>
        <v>13</v>
      </c>
      <c r="AR18">
        <f>'2_MechAdd_LowSeverity'!X18</f>
        <v>13</v>
      </c>
      <c r="AS18">
        <f>'2_MechAdd_LowSeverity'!Y18</f>
        <v>13</v>
      </c>
      <c r="AT18">
        <f>'2_MechAdd_ModSeverity'!W18</f>
        <v>13</v>
      </c>
      <c r="AU18">
        <f>'2_MechAdd_ModSeverity'!X18</f>
        <v>13</v>
      </c>
      <c r="AV18">
        <f>'2_MechAdd_ModSeverity'!Y18</f>
        <v>13</v>
      </c>
      <c r="AW18">
        <f>'2_MechAdd_HighSeverity'!W18</f>
        <v>13</v>
      </c>
      <c r="AX18">
        <f>'2_MechAdd_HighSeverity'!X18</f>
        <v>13</v>
      </c>
      <c r="AY18">
        <f>'2_MechAdd_HighSeverity'!Y18</f>
        <v>13</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25</v>
      </c>
      <c r="AJ19">
        <f>'2_MechAdd_ModSeverity'!S19</f>
        <v>25</v>
      </c>
      <c r="AK19">
        <f>'2_MechAdd_ModSeverity'!T19</f>
        <v>25</v>
      </c>
      <c r="AL19">
        <f>'2_MechAdd_ModSeverity'!U19</f>
        <v>25</v>
      </c>
      <c r="AM19">
        <f>'2_MechAdd_HighSeverity'!S19</f>
        <v>25</v>
      </c>
      <c r="AN19">
        <f>'2_MechAdd_HighSeverity'!T19</f>
        <v>25</v>
      </c>
      <c r="AO19">
        <f>'2_MechAdd_HighSeverity'!U19</f>
        <v>25</v>
      </c>
      <c r="AP19">
        <f>'2_MechAdd_LowSeverity'!V19</f>
        <v>55</v>
      </c>
      <c r="AQ19">
        <f>'2_MechAdd_LowSeverity'!W19</f>
        <v>55</v>
      </c>
      <c r="AR19">
        <f>'2_MechAdd_LowSeverity'!X19</f>
        <v>55</v>
      </c>
      <c r="AS19">
        <f>'2_MechAdd_LowSeverity'!Y19</f>
        <v>55</v>
      </c>
      <c r="AT19">
        <f>'2_MechAdd_ModSeverity'!W19</f>
        <v>55</v>
      </c>
      <c r="AU19">
        <f>'2_MechAdd_ModSeverity'!X19</f>
        <v>55</v>
      </c>
      <c r="AV19">
        <f>'2_MechAdd_ModSeverity'!Y19</f>
        <v>55</v>
      </c>
      <c r="AW19">
        <f>'2_MechAdd_HighSeverity'!W19</f>
        <v>55</v>
      </c>
      <c r="AX19">
        <f>'2_MechAdd_HighSeverity'!X19</f>
        <v>55</v>
      </c>
      <c r="AY19">
        <f>'2_MechAdd_HighSeverity'!Y19</f>
        <v>55</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100</v>
      </c>
      <c r="AJ20">
        <f>'2_MechAdd_ModSeverity'!S20</f>
        <v>100</v>
      </c>
      <c r="AK20">
        <f>'2_MechAdd_ModSeverity'!T20</f>
        <v>100</v>
      </c>
      <c r="AL20">
        <f>'2_MechAdd_ModSeverity'!U20</f>
        <v>100</v>
      </c>
      <c r="AM20">
        <f>'2_MechAdd_HighSeverity'!S20</f>
        <v>100</v>
      </c>
      <c r="AN20">
        <f>'2_MechAdd_HighSeverity'!T20</f>
        <v>100</v>
      </c>
      <c r="AO20">
        <f>'2_MechAdd_HighSeverity'!U20</f>
        <v>100</v>
      </c>
      <c r="AP20">
        <f>'2_MechAdd_LowSeverity'!V20</f>
        <v>5</v>
      </c>
      <c r="AQ20">
        <f>'2_MechAdd_LowSeverity'!W20</f>
        <v>5</v>
      </c>
      <c r="AR20">
        <f>'2_MechAdd_LowSeverity'!X20</f>
        <v>5</v>
      </c>
      <c r="AS20">
        <f>'2_MechAdd_LowSeverity'!Y20</f>
        <v>5</v>
      </c>
      <c r="AT20">
        <f>'2_MechAdd_ModSeverity'!W20</f>
        <v>5</v>
      </c>
      <c r="AU20">
        <f>'2_MechAdd_ModSeverity'!X20</f>
        <v>5</v>
      </c>
      <c r="AV20">
        <f>'2_MechAdd_ModSeverity'!Y20</f>
        <v>5</v>
      </c>
      <c r="AW20">
        <f>'2_MechAdd_HighSeverity'!W20</f>
        <v>5</v>
      </c>
      <c r="AX20">
        <f>'2_MechAdd_HighSeverity'!X20</f>
        <v>5</v>
      </c>
      <c r="AY20">
        <f>'2_MechAdd_HighSeverity'!Y20</f>
        <v>5</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33.35</v>
      </c>
      <c r="AT21">
        <f>'2_MechAdd_ModSeverity'!W21</f>
        <v>33.35</v>
      </c>
      <c r="AU21">
        <f>'2_MechAdd_ModSeverity'!X21</f>
        <v>33.35</v>
      </c>
      <c r="AV21">
        <f>'2_MechAdd_ModSeverity'!Y21</f>
        <v>33.35</v>
      </c>
      <c r="AW21">
        <f>'2_MechAdd_HighSeverity'!W21</f>
        <v>33.35</v>
      </c>
      <c r="AX21">
        <f>'2_MechAdd_HighSeverity'!X21</f>
        <v>33.35</v>
      </c>
      <c r="AY21">
        <f>'2_MechAdd_HighSeverity'!Y21</f>
        <v>33.35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0</v>
      </c>
      <c r="AJ22">
        <f>'2_MechAdd_ModSeverity'!S22</f>
        <v>0</v>
      </c>
      <c r="AK22">
        <f>'2_MechAdd_ModSeverity'!T22</f>
        <v>0</v>
      </c>
      <c r="AL22">
        <f>'2_MechAdd_ModSeverity'!U22</f>
        <v>0</v>
      </c>
      <c r="AM22">
        <f>'2_MechAdd_HighSeverity'!S22</f>
        <v>0</v>
      </c>
      <c r="AN22">
        <f>'2_MechAdd_HighSeverity'!T22</f>
        <v>0</v>
      </c>
      <c r="AO22">
        <f>'2_MechAdd_HighSeverity'!U22</f>
        <v>0</v>
      </c>
      <c r="AP22">
        <f>'2_MechAdd_LowSeverity'!V22</f>
        <v>9</v>
      </c>
      <c r="AQ22">
        <f>'2_MechAdd_LowSeverity'!W22</f>
        <v>9</v>
      </c>
      <c r="AR22">
        <f>'2_MechAdd_LowSeverity'!X22</f>
        <v>9</v>
      </c>
      <c r="AS22">
        <f>'2_MechAdd_LowSeverity'!Y22</f>
        <v>9</v>
      </c>
      <c r="AT22">
        <f>'2_MechAdd_ModSeverity'!W22</f>
        <v>9</v>
      </c>
      <c r="AU22">
        <f>'2_MechAdd_ModSeverity'!X22</f>
        <v>9</v>
      </c>
      <c r="AV22">
        <f>'2_MechAdd_ModSeverity'!Y22</f>
        <v>9</v>
      </c>
      <c r="AW22">
        <f>'2_MechAdd_HighSeverity'!W22</f>
        <v>9</v>
      </c>
      <c r="AX22">
        <f>'2_MechAdd_HighSeverity'!X22</f>
        <v>9</v>
      </c>
      <c r="AY22">
        <f>'2_MechAdd_HighSeverity'!Y22</f>
        <v>9</v>
      </c>
      <c r="AZ22">
        <f>'2_MechAdd_LowSeverity'!Z22</f>
        <v>0</v>
      </c>
      <c r="BA22">
        <f>'2_MechAdd_LowSeverity'!AA22</f>
        <v>0</v>
      </c>
      <c r="BB22">
        <f>'2_MechAdd_LowSeverity'!AB22</f>
        <v>0</v>
      </c>
      <c r="BC22">
        <f>'2_MechAdd_LowSeverity'!AC22</f>
        <v>0</v>
      </c>
      <c r="BD22">
        <f>'2_MechAdd_ModSeverity'!AA22</f>
        <v>0</v>
      </c>
      <c r="BE22">
        <f>'2_MechAdd_ModSeverity'!AB22</f>
        <v>0</v>
      </c>
      <c r="BF22">
        <f>'2_MechAdd_ModSeverity'!AC22</f>
        <v>0</v>
      </c>
      <c r="BG22">
        <f>'2_MechAdd_HighSeverity'!AA22</f>
        <v>0</v>
      </c>
      <c r="BH22">
        <f>'2_MechAdd_HighSeverity'!AB22</f>
        <v>0</v>
      </c>
      <c r="BI22">
        <f>'2_MechAdd_HighSeverity'!AC22</f>
        <v>0</v>
      </c>
    </row>
    <row r="23" spans="1:61" x14ac:dyDescent="0.25">
      <c r="A23" s="18" t="str">
        <f>'2_MechAdd_Script'!A23</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0</v>
      </c>
      <c r="AJ23">
        <f>'2_MechAdd_ModSeverity'!S23</f>
        <v>0</v>
      </c>
      <c r="AK23">
        <f>'2_MechAdd_ModSeverity'!T23</f>
        <v>0</v>
      </c>
      <c r="AL23">
        <f>'2_MechAdd_ModSeverity'!U23</f>
        <v>0</v>
      </c>
      <c r="AM23">
        <f>'2_MechAdd_HighSeverity'!S23</f>
        <v>0</v>
      </c>
      <c r="AN23">
        <f>'2_MechAdd_HighSeverity'!T23</f>
        <v>0</v>
      </c>
      <c r="AO23">
        <f>'2_MechAdd_HighSeverity'!U23</f>
        <v>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0</v>
      </c>
      <c r="BD23">
        <f>'2_MechAdd_ModSeverity'!AA23</f>
        <v>0</v>
      </c>
      <c r="BE23">
        <f>'2_MechAdd_ModSeverity'!AB23</f>
        <v>0</v>
      </c>
      <c r="BF23">
        <f>'2_MechAdd_ModSeverity'!AC23</f>
        <v>0</v>
      </c>
      <c r="BG23">
        <f>'2_MechAdd_HighSeverity'!AA23</f>
        <v>0</v>
      </c>
      <c r="BH23">
        <f>'2_MechAdd_HighSeverity'!AB23</f>
        <v>0</v>
      </c>
      <c r="BI23">
        <f>'2_MechAdd_HighSeverity'!AC23</f>
        <v>0</v>
      </c>
    </row>
    <row r="24" spans="1:61" x14ac:dyDescent="0.25">
      <c r="A24" s="18" t="str">
        <f>'2_MechAdd_Script'!A24</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0</v>
      </c>
      <c r="AJ24">
        <f>'2_MechAdd_ModSeverity'!S24</f>
        <v>0</v>
      </c>
      <c r="AK24">
        <f>'2_MechAdd_ModSeverity'!T24</f>
        <v>0</v>
      </c>
      <c r="AL24">
        <f>'2_MechAdd_ModSeverity'!U24</f>
        <v>0</v>
      </c>
      <c r="AM24">
        <f>'2_MechAdd_HighSeverity'!S24</f>
        <v>0</v>
      </c>
      <c r="AN24">
        <f>'2_MechAdd_HighSeverity'!T24</f>
        <v>0</v>
      </c>
      <c r="AO24">
        <f>'2_MechAdd_HighSeverity'!U24</f>
        <v>0</v>
      </c>
      <c r="AP24">
        <f>'2_MechAdd_LowSeverity'!V24</f>
        <v>0.5071</v>
      </c>
      <c r="AQ24">
        <f>'2_MechAdd_LowSeverity'!W24</f>
        <v>0.5071</v>
      </c>
      <c r="AR24">
        <f>'2_MechAdd_LowSeverity'!X24</f>
        <v>0.5071</v>
      </c>
      <c r="AS24">
        <f>'2_MechAdd_LowSeverity'!Y24</f>
        <v>0.5071</v>
      </c>
      <c r="AT24">
        <f>'2_MechAdd_ModSeverity'!W24</f>
        <v>0.5071</v>
      </c>
      <c r="AU24">
        <f>'2_MechAdd_ModSeverity'!X24</f>
        <v>0.5071</v>
      </c>
      <c r="AV24">
        <f>'2_MechAdd_ModSeverity'!Y24</f>
        <v>0.5071</v>
      </c>
      <c r="AW24">
        <f>'2_MechAdd_HighSeverity'!W24</f>
        <v>0.5071</v>
      </c>
      <c r="AX24">
        <f>'2_MechAdd_HighSeverity'!X24</f>
        <v>0.5071</v>
      </c>
      <c r="AY24">
        <f>'2_MechAdd_HighSeverity'!Y24</f>
        <v>0.5071</v>
      </c>
      <c r="AZ24">
        <f>'2_MechAdd_LowSeverity'!Z24</f>
        <v>0</v>
      </c>
      <c r="BA24">
        <f>'2_MechAdd_LowSeverity'!AA24</f>
        <v>0</v>
      </c>
      <c r="BB24">
        <f>'2_MechAdd_LowSeverity'!AB24</f>
        <v>0</v>
      </c>
      <c r="BC24">
        <f>'2_MechAdd_LowSeverity'!AC24</f>
        <v>0</v>
      </c>
      <c r="BD24">
        <f>'2_MechAdd_ModSeverity'!AA24</f>
        <v>0</v>
      </c>
      <c r="BE24">
        <f>'2_MechAdd_ModSeverity'!AB24</f>
        <v>0</v>
      </c>
      <c r="BF24">
        <f>'2_MechAdd_ModSeverity'!AC24</f>
        <v>0</v>
      </c>
      <c r="BG24">
        <f>'2_MechAdd_HighSeverity'!AA24</f>
        <v>0</v>
      </c>
      <c r="BH24">
        <f>'2_MechAdd_HighSeverity'!AB24</f>
        <v>0</v>
      </c>
      <c r="BI24">
        <f>'2_MechAdd_HighSeverity'!AC24</f>
        <v>0</v>
      </c>
    </row>
    <row r="25" spans="1:61" x14ac:dyDescent="0.25">
      <c r="A25" s="18" t="str">
        <f>'2_MechAdd_Script'!A25</f>
        <v>eCANOPY_SNAGS_CLASS_1_CONIFERS_WITH_FOLIAGE_STEM_DENSITY</v>
      </c>
      <c r="B25">
        <f>'2_MechAdd_LowSeverity'!F25</f>
        <v>0</v>
      </c>
      <c r="C25">
        <f>'2_MechAdd_LowSeverity'!G25</f>
        <v>0</v>
      </c>
      <c r="D25">
        <f>'2_MechAdd_LowSeverity'!H25</f>
        <v>0</v>
      </c>
      <c r="E25">
        <f>'2_MechAdd_LowSeverity'!I25</f>
        <v>0</v>
      </c>
      <c r="F25">
        <f>'2_MechAdd_ModSeverity'!G25</f>
        <v>0</v>
      </c>
      <c r="G25">
        <f>'2_MechAdd_ModSeverity'!H25</f>
        <v>0</v>
      </c>
      <c r="H25">
        <f>'2_MechAdd_ModSeverity'!I25</f>
        <v>0</v>
      </c>
      <c r="I25">
        <f>'2_MechAdd_HighSeverity'!G25</f>
        <v>0</v>
      </c>
      <c r="J25">
        <f>'2_MechAdd_HighSeverity'!H25</f>
        <v>0</v>
      </c>
      <c r="K25">
        <f>'2_MechAdd_HighSeverity'!I25</f>
        <v>0</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0</v>
      </c>
      <c r="AJ25">
        <f>'2_MechAdd_ModSeverity'!S25</f>
        <v>0</v>
      </c>
      <c r="AK25">
        <f>'2_MechAdd_ModSeverity'!T25</f>
        <v>0</v>
      </c>
      <c r="AL25">
        <f>'2_MechAdd_ModSeverity'!U25</f>
        <v>0</v>
      </c>
      <c r="AM25">
        <f>'2_MechAdd_HighSeverity'!S25</f>
        <v>0</v>
      </c>
      <c r="AN25">
        <f>'2_MechAdd_HighSeverity'!T25</f>
        <v>0</v>
      </c>
      <c r="AO25">
        <f>'2_MechAdd_HighSeverity'!U25</f>
        <v>0</v>
      </c>
      <c r="AP25">
        <f>'2_MechAdd_LowSeverity'!V25</f>
        <v>5</v>
      </c>
      <c r="AQ25">
        <f>'2_MechAdd_LowSeverity'!W25</f>
        <v>5</v>
      </c>
      <c r="AR25">
        <f>'2_MechAdd_LowSeverity'!X25</f>
        <v>5</v>
      </c>
      <c r="AS25">
        <f>'2_MechAdd_LowSeverity'!Y25</f>
        <v>5</v>
      </c>
      <c r="AT25">
        <f>'2_MechAdd_ModSeverity'!W25</f>
        <v>5</v>
      </c>
      <c r="AU25">
        <f>'2_MechAdd_ModSeverity'!X25</f>
        <v>5</v>
      </c>
      <c r="AV25">
        <f>'2_MechAdd_ModSeverity'!Y25</f>
        <v>5</v>
      </c>
      <c r="AW25">
        <f>'2_MechAdd_HighSeverity'!W25</f>
        <v>5</v>
      </c>
      <c r="AX25">
        <f>'2_MechAdd_HighSeverity'!X25</f>
        <v>5</v>
      </c>
      <c r="AY25">
        <f>'2_MechAdd_HighSeverity'!Y25</f>
        <v>5</v>
      </c>
      <c r="AZ25">
        <f>'2_MechAdd_LowSeverity'!Z25</f>
        <v>0</v>
      </c>
      <c r="BA25">
        <f>'2_MechAdd_LowSeverity'!AA25</f>
        <v>0</v>
      </c>
      <c r="BB25">
        <f>'2_MechAdd_LowSeverity'!AB25</f>
        <v>0</v>
      </c>
      <c r="BC25">
        <f>'2_MechAdd_LowSeverity'!AC25</f>
        <v>0</v>
      </c>
      <c r="BD25">
        <f>'2_MechAdd_ModSeverity'!AA25</f>
        <v>0</v>
      </c>
      <c r="BE25">
        <f>'2_MechAdd_ModSeverity'!AB25</f>
        <v>0</v>
      </c>
      <c r="BF25">
        <f>'2_MechAdd_ModSeverity'!AC25</f>
        <v>0</v>
      </c>
      <c r="BG25">
        <f>'2_MechAdd_HighSeverity'!AA25</f>
        <v>0</v>
      </c>
      <c r="BH25">
        <f>'2_MechAdd_HighSeverity'!AB25</f>
        <v>0</v>
      </c>
      <c r="BI25">
        <f>'2_MechAdd_HighSeverity'!AC25</f>
        <v>0</v>
      </c>
    </row>
    <row r="26" spans="1:61" x14ac:dyDescent="0.25">
      <c r="A26" s="18" t="str">
        <f>'2_MechAdd_Script'!A26</f>
        <v>eCANOPY_SNAGS_CLASS_2_DIAMETER</v>
      </c>
      <c r="B26">
        <f>'2_MechAdd_LowSeverity'!F26</f>
        <v>0</v>
      </c>
      <c r="C26">
        <f>'2_MechAdd_LowSeverity'!G26</f>
        <v>0</v>
      </c>
      <c r="D26">
        <f>'2_MechAdd_LowSeverity'!H26</f>
        <v>0</v>
      </c>
      <c r="E26">
        <f>'2_MechAdd_LowSeverity'!I26</f>
        <v>0</v>
      </c>
      <c r="F26">
        <f>'2_MechAdd_ModSeverity'!G26</f>
        <v>0</v>
      </c>
      <c r="G26">
        <f>'2_MechAdd_ModSeverity'!H26</f>
        <v>0</v>
      </c>
      <c r="H26">
        <f>'2_MechAdd_ModSeverity'!I26</f>
        <v>0</v>
      </c>
      <c r="I26">
        <f>'2_MechAdd_HighSeverity'!G26</f>
        <v>0</v>
      </c>
      <c r="J26">
        <f>'2_MechAdd_HighSeverity'!H26</f>
        <v>0</v>
      </c>
      <c r="K26">
        <f>'2_MechAdd_HighSeverity'!I26</f>
        <v>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3.5</v>
      </c>
      <c r="AJ26">
        <f>'2_MechAdd_ModSeverity'!S26</f>
        <v>3.5</v>
      </c>
      <c r="AK26">
        <f>'2_MechAdd_ModSeverity'!T26</f>
        <v>3.5</v>
      </c>
      <c r="AL26">
        <f>'2_MechAdd_ModSeverity'!U26</f>
        <v>3.5</v>
      </c>
      <c r="AM26">
        <f>'2_MechAdd_HighSeverity'!S26</f>
        <v>3.5</v>
      </c>
      <c r="AN26">
        <f>'2_MechAdd_HighSeverity'!T26</f>
        <v>3.5</v>
      </c>
      <c r="AO26">
        <f>'2_MechAdd_HighSeverity'!U26</f>
        <v>3.5</v>
      </c>
      <c r="AP26">
        <f>'2_MechAdd_LowSeverity'!V26</f>
        <v>11</v>
      </c>
      <c r="AQ26">
        <f>'2_MechAdd_LowSeverity'!W26</f>
        <v>11</v>
      </c>
      <c r="AR26">
        <f>'2_MechAdd_LowSeverity'!X26</f>
        <v>11</v>
      </c>
      <c r="AS26">
        <f>'2_MechAdd_LowSeverity'!Y26</f>
        <v>11</v>
      </c>
      <c r="AT26">
        <f>'2_MechAdd_ModSeverity'!W26</f>
        <v>11</v>
      </c>
      <c r="AU26">
        <f>'2_MechAdd_ModSeverity'!X26</f>
        <v>11</v>
      </c>
      <c r="AV26">
        <f>'2_MechAdd_ModSeverity'!Y26</f>
        <v>11</v>
      </c>
      <c r="AW26">
        <f>'2_MechAdd_HighSeverity'!W26</f>
        <v>11</v>
      </c>
      <c r="AX26">
        <f>'2_MechAdd_HighSeverity'!X26</f>
        <v>11</v>
      </c>
      <c r="AY26">
        <f>'2_MechAdd_HighSeverity'!Y26</f>
        <v>11</v>
      </c>
      <c r="AZ26">
        <f>'2_MechAdd_LowSeverity'!Z26</f>
        <v>12</v>
      </c>
      <c r="BA26">
        <f>'2_MechAdd_LowSeverity'!AA26</f>
        <v>12</v>
      </c>
      <c r="BB26">
        <f>'2_MechAdd_LowSeverity'!AB26</f>
        <v>12</v>
      </c>
      <c r="BC26">
        <f>'2_MechAdd_LowSeverity'!AC26</f>
        <v>12</v>
      </c>
      <c r="BD26">
        <f>'2_MechAdd_ModSeverity'!AA26</f>
        <v>12</v>
      </c>
      <c r="BE26">
        <f>'2_MechAdd_ModSeverity'!AB26</f>
        <v>12</v>
      </c>
      <c r="BF26">
        <f>'2_MechAdd_ModSeverity'!AC26</f>
        <v>12</v>
      </c>
      <c r="BG26">
        <f>'2_MechAdd_HighSeverity'!AA26</f>
        <v>12</v>
      </c>
      <c r="BH26">
        <f>'2_MechAdd_HighSeverity'!AB26</f>
        <v>12</v>
      </c>
      <c r="BI26">
        <f>'2_MechAdd_HighSeverity'!AC26</f>
        <v>12</v>
      </c>
    </row>
    <row r="27" spans="1:61" x14ac:dyDescent="0.25">
      <c r="A27" s="18" t="str">
        <f>'2_MechAdd_Script'!A27</f>
        <v>eCANOPY_SNAGS_CLASS_2_HEIGHT</v>
      </c>
      <c r="B27">
        <f>'2_MechAdd_LowSeverity'!F27</f>
        <v>0</v>
      </c>
      <c r="C27">
        <f>'2_MechAdd_LowSeverity'!G27</f>
        <v>0</v>
      </c>
      <c r="D27">
        <f>'2_MechAdd_LowSeverity'!H27</f>
        <v>0</v>
      </c>
      <c r="E27">
        <f>'2_MechAdd_LowSeverity'!I27</f>
        <v>0</v>
      </c>
      <c r="F27">
        <f>'2_MechAdd_ModSeverity'!G27</f>
        <v>0</v>
      </c>
      <c r="G27">
        <f>'2_MechAdd_ModSeverity'!H27</f>
        <v>0</v>
      </c>
      <c r="H27">
        <f>'2_MechAdd_ModSeverity'!I27</f>
        <v>0</v>
      </c>
      <c r="I27">
        <f>'2_MechAdd_HighSeverity'!G27</f>
        <v>0</v>
      </c>
      <c r="J27">
        <f>'2_MechAdd_HighSeverity'!H27</f>
        <v>0</v>
      </c>
      <c r="K27">
        <f>'2_MechAdd_HighSeverity'!I27</f>
        <v>0</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20</v>
      </c>
      <c r="AJ27">
        <f>'2_MechAdd_ModSeverity'!S27</f>
        <v>20</v>
      </c>
      <c r="AK27">
        <f>'2_MechAdd_ModSeverity'!T27</f>
        <v>20</v>
      </c>
      <c r="AL27">
        <f>'2_MechAdd_ModSeverity'!U27</f>
        <v>20</v>
      </c>
      <c r="AM27">
        <f>'2_MechAdd_HighSeverity'!S27</f>
        <v>20</v>
      </c>
      <c r="AN27">
        <f>'2_MechAdd_HighSeverity'!T27</f>
        <v>20</v>
      </c>
      <c r="AO27">
        <f>'2_MechAdd_HighSeverity'!U27</f>
        <v>20</v>
      </c>
      <c r="AP27">
        <f>'2_MechAdd_LowSeverity'!V27</f>
        <v>50</v>
      </c>
      <c r="AQ27">
        <f>'2_MechAdd_LowSeverity'!W27</f>
        <v>50</v>
      </c>
      <c r="AR27">
        <f>'2_MechAdd_LowSeverity'!X27</f>
        <v>50</v>
      </c>
      <c r="AS27">
        <f>'2_MechAdd_LowSeverity'!Y27</f>
        <v>50</v>
      </c>
      <c r="AT27">
        <f>'2_MechAdd_ModSeverity'!W27</f>
        <v>50</v>
      </c>
      <c r="AU27">
        <f>'2_MechAdd_ModSeverity'!X27</f>
        <v>50</v>
      </c>
      <c r="AV27">
        <f>'2_MechAdd_ModSeverity'!Y27</f>
        <v>50</v>
      </c>
      <c r="AW27">
        <f>'2_MechAdd_HighSeverity'!W27</f>
        <v>50</v>
      </c>
      <c r="AX27">
        <f>'2_MechAdd_HighSeverity'!X27</f>
        <v>50</v>
      </c>
      <c r="AY27">
        <f>'2_MechAdd_HighSeverity'!Y27</f>
        <v>50</v>
      </c>
      <c r="AZ27">
        <f>'2_MechAdd_LowSeverity'!Z27</f>
        <v>70</v>
      </c>
      <c r="BA27">
        <f>'2_MechAdd_LowSeverity'!AA27</f>
        <v>70</v>
      </c>
      <c r="BB27">
        <f>'2_MechAdd_LowSeverity'!AB27</f>
        <v>70</v>
      </c>
      <c r="BC27">
        <f>'2_MechAdd_LowSeverity'!AC27</f>
        <v>70</v>
      </c>
      <c r="BD27">
        <f>'2_MechAdd_ModSeverity'!AA27</f>
        <v>70</v>
      </c>
      <c r="BE27">
        <f>'2_MechAdd_ModSeverity'!AB27</f>
        <v>70</v>
      </c>
      <c r="BF27">
        <f>'2_MechAdd_ModSeverity'!AC27</f>
        <v>70</v>
      </c>
      <c r="BG27">
        <f>'2_MechAdd_HighSeverity'!AA27</f>
        <v>70</v>
      </c>
      <c r="BH27">
        <f>'2_MechAdd_HighSeverity'!AB27</f>
        <v>70</v>
      </c>
      <c r="BI27">
        <f>'2_MechAdd_HighSeverity'!AC27</f>
        <v>70</v>
      </c>
    </row>
    <row r="28" spans="1:61" x14ac:dyDescent="0.25">
      <c r="A28" s="18" t="str">
        <f>'2_MechAdd_Script'!A28</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150</v>
      </c>
      <c r="AJ28">
        <f>'2_MechAdd_ModSeverity'!S28</f>
        <v>150</v>
      </c>
      <c r="AK28">
        <f>'2_MechAdd_ModSeverity'!T28</f>
        <v>150</v>
      </c>
      <c r="AL28">
        <f>'2_MechAdd_ModSeverity'!U28</f>
        <v>150</v>
      </c>
      <c r="AM28">
        <f>'2_MechAdd_HighSeverity'!S28</f>
        <v>150</v>
      </c>
      <c r="AN28">
        <f>'2_MechAdd_HighSeverity'!T28</f>
        <v>150</v>
      </c>
      <c r="AO28">
        <f>'2_MechAdd_HighSeverity'!U28</f>
        <v>150</v>
      </c>
      <c r="AP28">
        <f>'2_MechAdd_LowSeverity'!V28</f>
        <v>10</v>
      </c>
      <c r="AQ28">
        <f>'2_MechAdd_LowSeverity'!W28</f>
        <v>10</v>
      </c>
      <c r="AR28">
        <f>'2_MechAdd_LowSeverity'!X28</f>
        <v>10</v>
      </c>
      <c r="AS28">
        <f>'2_MechAdd_LowSeverity'!Y28</f>
        <v>10</v>
      </c>
      <c r="AT28">
        <f>'2_MechAdd_ModSeverity'!W28</f>
        <v>10</v>
      </c>
      <c r="AU28">
        <f>'2_MechAdd_ModSeverity'!X28</f>
        <v>10</v>
      </c>
      <c r="AV28">
        <f>'2_MechAdd_ModSeverity'!Y28</f>
        <v>10</v>
      </c>
      <c r="AW28">
        <f>'2_MechAdd_HighSeverity'!W28</f>
        <v>10</v>
      </c>
      <c r="AX28">
        <f>'2_MechAdd_HighSeverity'!X28</f>
        <v>10</v>
      </c>
      <c r="AY28">
        <f>'2_MechAdd_HighSeverity'!Y28</f>
        <v>10</v>
      </c>
      <c r="AZ28">
        <f>'2_MechAdd_LowSeverity'!Z28</f>
        <v>3</v>
      </c>
      <c r="BA28">
        <f>'2_MechAdd_LowSeverity'!AA28</f>
        <v>3</v>
      </c>
      <c r="BB28">
        <f>'2_MechAdd_LowSeverity'!AB28</f>
        <v>3</v>
      </c>
      <c r="BC28">
        <f>'2_MechAdd_LowSeverity'!AC28</f>
        <v>3</v>
      </c>
      <c r="BD28">
        <f>'2_MechAdd_ModSeverity'!AA28</f>
        <v>3</v>
      </c>
      <c r="BE28">
        <f>'2_MechAdd_ModSeverity'!AB28</f>
        <v>3</v>
      </c>
      <c r="BF28">
        <f>'2_MechAdd_ModSeverity'!AC28</f>
        <v>3</v>
      </c>
      <c r="BG28">
        <f>'2_MechAdd_HighSeverity'!AA28</f>
        <v>3</v>
      </c>
      <c r="BH28">
        <f>'2_MechAdd_HighSeverity'!AB28</f>
        <v>3</v>
      </c>
      <c r="BI28">
        <f>'2_MechAdd_HighSeverity'!AC28</f>
        <v>3</v>
      </c>
    </row>
    <row r="29" spans="1:61" x14ac:dyDescent="0.25">
      <c r="A29" s="18" t="str">
        <f>'2_MechAdd_Script'!A29</f>
        <v>eCANOPY_SNAGS_CLASS_3_DIAMETER</v>
      </c>
      <c r="B29">
        <f>'2_MechAdd_LowSeverity'!F29</f>
        <v>9</v>
      </c>
      <c r="C29">
        <f>'2_MechAdd_LowSeverity'!G29</f>
        <v>9</v>
      </c>
      <c r="D29">
        <f>'2_MechAdd_LowSeverity'!H29</f>
        <v>9</v>
      </c>
      <c r="E29">
        <f>'2_MechAdd_LowSeverity'!I29</f>
        <v>9</v>
      </c>
      <c r="F29">
        <f>'2_MechAdd_ModSeverity'!G29</f>
        <v>9</v>
      </c>
      <c r="G29">
        <f>'2_MechAdd_ModSeverity'!H29</f>
        <v>9</v>
      </c>
      <c r="H29">
        <f>'2_MechAdd_ModSeverity'!I29</f>
        <v>9</v>
      </c>
      <c r="I29">
        <f>'2_MechAdd_HighSeverity'!G29</f>
        <v>9</v>
      </c>
      <c r="J29">
        <f>'2_MechAdd_HighSeverity'!H29</f>
        <v>9</v>
      </c>
      <c r="K29">
        <f>'2_MechAdd_HighSeverity'!I29</f>
        <v>9</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3.5</v>
      </c>
      <c r="AJ29">
        <f>'2_MechAdd_ModSeverity'!S29</f>
        <v>3.5</v>
      </c>
      <c r="AK29">
        <f>'2_MechAdd_ModSeverity'!T29</f>
        <v>3.5</v>
      </c>
      <c r="AL29">
        <f>'2_MechAdd_ModSeverity'!U29</f>
        <v>3.5</v>
      </c>
      <c r="AM29">
        <f>'2_MechAdd_HighSeverity'!S29</f>
        <v>3.5</v>
      </c>
      <c r="AN29">
        <f>'2_MechAdd_HighSeverity'!T29</f>
        <v>3.5</v>
      </c>
      <c r="AO29">
        <f>'2_MechAdd_HighSeverity'!U29</f>
        <v>3.5</v>
      </c>
      <c r="AP29">
        <f>'2_MechAdd_LowSeverity'!V29</f>
        <v>11</v>
      </c>
      <c r="AQ29">
        <f>'2_MechAdd_LowSeverity'!W29</f>
        <v>11</v>
      </c>
      <c r="AR29">
        <f>'2_MechAdd_LowSeverity'!X29</f>
        <v>11</v>
      </c>
      <c r="AS29">
        <f>'2_MechAdd_LowSeverity'!Y29</f>
        <v>11</v>
      </c>
      <c r="AT29">
        <f>'2_MechAdd_ModSeverity'!W29</f>
        <v>11</v>
      </c>
      <c r="AU29">
        <f>'2_MechAdd_ModSeverity'!X29</f>
        <v>11</v>
      </c>
      <c r="AV29">
        <f>'2_MechAdd_ModSeverity'!Y29</f>
        <v>11</v>
      </c>
      <c r="AW29">
        <f>'2_MechAdd_HighSeverity'!W29</f>
        <v>11</v>
      </c>
      <c r="AX29">
        <f>'2_MechAdd_HighSeverity'!X29</f>
        <v>11</v>
      </c>
      <c r="AY29">
        <f>'2_MechAdd_HighSeverity'!Y29</f>
        <v>11</v>
      </c>
      <c r="AZ29">
        <f>'2_MechAdd_LowSeverity'!Z29</f>
        <v>10</v>
      </c>
      <c r="BA29">
        <f>'2_MechAdd_LowSeverity'!AA29</f>
        <v>10</v>
      </c>
      <c r="BB29">
        <f>'2_MechAdd_LowSeverity'!AB29</f>
        <v>10</v>
      </c>
      <c r="BC29">
        <f>'2_MechAdd_LowSeverity'!AC29</f>
        <v>10</v>
      </c>
      <c r="BD29">
        <f>'2_MechAdd_ModSeverity'!AA29</f>
        <v>10</v>
      </c>
      <c r="BE29">
        <f>'2_MechAdd_ModSeverity'!AB29</f>
        <v>10</v>
      </c>
      <c r="BF29">
        <f>'2_MechAdd_ModSeverity'!AC29</f>
        <v>10</v>
      </c>
      <c r="BG29">
        <f>'2_MechAdd_HighSeverity'!AA29</f>
        <v>10</v>
      </c>
      <c r="BH29">
        <f>'2_MechAdd_HighSeverity'!AB29</f>
        <v>10</v>
      </c>
      <c r="BI29">
        <f>'2_MechAdd_HighSeverity'!AC29</f>
        <v>10</v>
      </c>
    </row>
    <row r="30" spans="1:61" x14ac:dyDescent="0.25">
      <c r="A30" s="18" t="str">
        <f>'2_MechAdd_Script'!A30</f>
        <v>eCANOPY_SNAGS_CLASS_3_HEIGHT</v>
      </c>
      <c r="B30">
        <f>'2_MechAdd_LowSeverity'!F30</f>
        <v>60</v>
      </c>
      <c r="C30">
        <f>'2_MechAdd_LowSeverity'!G30</f>
        <v>60</v>
      </c>
      <c r="D30">
        <f>'2_MechAdd_LowSeverity'!H30</f>
        <v>60</v>
      </c>
      <c r="E30">
        <f>'2_MechAdd_LowSeverity'!I30</f>
        <v>60</v>
      </c>
      <c r="F30">
        <f>'2_MechAdd_ModSeverity'!G30</f>
        <v>60</v>
      </c>
      <c r="G30">
        <f>'2_MechAdd_ModSeverity'!H30</f>
        <v>60</v>
      </c>
      <c r="H30">
        <f>'2_MechAdd_ModSeverity'!I30</f>
        <v>60</v>
      </c>
      <c r="I30">
        <f>'2_MechAdd_HighSeverity'!G30</f>
        <v>60</v>
      </c>
      <c r="J30">
        <f>'2_MechAdd_HighSeverity'!H30</f>
        <v>60</v>
      </c>
      <c r="K30">
        <f>'2_MechAdd_HighSeverity'!I30</f>
        <v>60</v>
      </c>
      <c r="L30">
        <f>'2_MechAdd_LowSeverity'!J30</f>
        <v>0</v>
      </c>
      <c r="M30">
        <f>'2_MechAdd_LowSeverity'!K30</f>
        <v>0</v>
      </c>
      <c r="N30">
        <f>'2_MechAdd_LowSeverity'!L30</f>
        <v>0</v>
      </c>
      <c r="O30">
        <f>'2_MechAdd_LowSeverity'!M30</f>
        <v>0</v>
      </c>
      <c r="P30">
        <f>'2_MechAdd_ModSeverity'!K30</f>
        <v>0</v>
      </c>
      <c r="Q30">
        <f>'2_MechAdd_ModSeverity'!L30</f>
        <v>0</v>
      </c>
      <c r="R30">
        <f>'2_MechAdd_ModSeverity'!M30</f>
        <v>0</v>
      </c>
      <c r="S30">
        <f>'2_MechAdd_HighSeverity'!K30</f>
        <v>0</v>
      </c>
      <c r="T30">
        <f>'2_MechAdd_HighSeverity'!L30</f>
        <v>0</v>
      </c>
      <c r="U30">
        <f>'2_MechAdd_HighSeverity'!M30</f>
        <v>0</v>
      </c>
      <c r="V30">
        <f>'2_MechAdd_LowSeverity'!N30</f>
        <v>0</v>
      </c>
      <c r="W30">
        <f>'2_MechAdd_LowSeverity'!O30</f>
        <v>0</v>
      </c>
      <c r="X30">
        <f>'2_MechAdd_LowSeverity'!P30</f>
        <v>0</v>
      </c>
      <c r="Y30">
        <f>'2_MechAdd_LowSeverity'!Q30</f>
        <v>0</v>
      </c>
      <c r="Z30">
        <f>'2_MechAdd_ModSeverity'!O30</f>
        <v>0</v>
      </c>
      <c r="AA30">
        <f>'2_MechAdd_ModSeverity'!P30</f>
        <v>0</v>
      </c>
      <c r="AB30">
        <f>'2_MechAdd_ModSeverity'!Q30</f>
        <v>0</v>
      </c>
      <c r="AC30">
        <f>'2_MechAdd_HighSeverity'!O30</f>
        <v>0</v>
      </c>
      <c r="AD30">
        <f>'2_MechAdd_HighSeverity'!P30</f>
        <v>0</v>
      </c>
      <c r="AE30">
        <f>'2_MechAdd_HighSeverity'!Q30</f>
        <v>0</v>
      </c>
      <c r="AF30">
        <f>'2_MechAdd_LowSeverity'!R30</f>
        <v>15</v>
      </c>
      <c r="AG30">
        <f>'2_MechAdd_LowSeverity'!S30</f>
        <v>15</v>
      </c>
      <c r="AH30">
        <f>'2_MechAdd_LowSeverity'!T30</f>
        <v>15</v>
      </c>
      <c r="AI30">
        <f>'2_MechAdd_LowSeverity'!U30</f>
        <v>15</v>
      </c>
      <c r="AJ30">
        <f>'2_MechAdd_ModSeverity'!S30</f>
        <v>15</v>
      </c>
      <c r="AK30">
        <f>'2_MechAdd_ModSeverity'!T30</f>
        <v>15</v>
      </c>
      <c r="AL30">
        <f>'2_MechAdd_ModSeverity'!U30</f>
        <v>15</v>
      </c>
      <c r="AM30">
        <f>'2_MechAdd_HighSeverity'!S30</f>
        <v>15</v>
      </c>
      <c r="AN30">
        <f>'2_MechAdd_HighSeverity'!T30</f>
        <v>15</v>
      </c>
      <c r="AO30">
        <f>'2_MechAdd_HighSeverity'!U30</f>
        <v>15</v>
      </c>
      <c r="AP30">
        <f>'2_MechAdd_LowSeverity'!V30</f>
        <v>40</v>
      </c>
      <c r="AQ30">
        <f>'2_MechAdd_LowSeverity'!W30</f>
        <v>40</v>
      </c>
      <c r="AR30">
        <f>'2_MechAdd_LowSeverity'!X30</f>
        <v>40</v>
      </c>
      <c r="AS30">
        <f>'2_MechAdd_LowSeverity'!Y30</f>
        <v>40</v>
      </c>
      <c r="AT30">
        <f>'2_MechAdd_ModSeverity'!W30</f>
        <v>40</v>
      </c>
      <c r="AU30">
        <f>'2_MechAdd_ModSeverity'!X30</f>
        <v>40</v>
      </c>
      <c r="AV30">
        <f>'2_MechAdd_ModSeverity'!Y30</f>
        <v>40</v>
      </c>
      <c r="AW30">
        <f>'2_MechAdd_HighSeverity'!W30</f>
        <v>40</v>
      </c>
      <c r="AX30">
        <f>'2_MechAdd_HighSeverity'!X30</f>
        <v>40</v>
      </c>
      <c r="AY30">
        <f>'2_MechAdd_HighSeverity'!Y30</f>
        <v>40</v>
      </c>
      <c r="AZ30">
        <f>'2_MechAdd_LowSeverity'!Z30</f>
        <v>60</v>
      </c>
      <c r="BA30">
        <f>'2_MechAdd_LowSeverity'!AA30</f>
        <v>60</v>
      </c>
      <c r="BB30">
        <f>'2_MechAdd_LowSeverity'!AB30</f>
        <v>60</v>
      </c>
      <c r="BC30">
        <f>'2_MechAdd_LowSeverity'!AC30</f>
        <v>60</v>
      </c>
      <c r="BD30">
        <f>'2_MechAdd_ModSeverity'!AA30</f>
        <v>60</v>
      </c>
      <c r="BE30">
        <f>'2_MechAdd_ModSeverity'!AB30</f>
        <v>60</v>
      </c>
      <c r="BF30">
        <f>'2_MechAdd_ModSeverity'!AC30</f>
        <v>60</v>
      </c>
      <c r="BG30">
        <f>'2_MechAdd_HighSeverity'!AA30</f>
        <v>60</v>
      </c>
      <c r="BH30">
        <f>'2_MechAdd_HighSeverity'!AB30</f>
        <v>60</v>
      </c>
      <c r="BI30">
        <f>'2_MechAdd_HighSeverity'!AC30</f>
        <v>60</v>
      </c>
    </row>
    <row r="31" spans="1:61" x14ac:dyDescent="0.25">
      <c r="A31" s="18" t="str">
        <f>'2_MechAdd_Script'!A31</f>
        <v>eCANOPY_SNAGS_CLASS_3_STEM_DENSITY</v>
      </c>
      <c r="B31">
        <f>'2_MechAdd_LowSeverity'!F31</f>
        <v>3</v>
      </c>
      <c r="C31">
        <f>'2_MechAdd_LowSeverity'!G31</f>
        <v>3</v>
      </c>
      <c r="D31">
        <f>'2_MechAdd_LowSeverity'!H31</f>
        <v>3</v>
      </c>
      <c r="E31">
        <f>'2_MechAdd_LowSeverity'!I31</f>
        <v>3</v>
      </c>
      <c r="F31">
        <f>'2_MechAdd_ModSeverity'!G31</f>
        <v>3</v>
      </c>
      <c r="G31">
        <f>'2_MechAdd_ModSeverity'!H31</f>
        <v>3</v>
      </c>
      <c r="H31">
        <f>'2_MechAdd_ModSeverity'!I31</f>
        <v>3</v>
      </c>
      <c r="I31">
        <f>'2_MechAdd_HighSeverity'!G31</f>
        <v>3</v>
      </c>
      <c r="J31">
        <f>'2_MechAdd_HighSeverity'!H31</f>
        <v>3</v>
      </c>
      <c r="K31">
        <f>'2_MechAdd_HighSeverity'!I31</f>
        <v>3</v>
      </c>
      <c r="L31">
        <f>'2_MechAdd_LowSeverity'!J31</f>
        <v>0</v>
      </c>
      <c r="M31">
        <f>'2_MechAdd_LowSeverity'!K31</f>
        <v>0</v>
      </c>
      <c r="N31">
        <f>'2_MechAdd_LowSeverity'!L31</f>
        <v>0</v>
      </c>
      <c r="O31">
        <f>'2_MechAdd_LowSeverity'!M31</f>
        <v>0</v>
      </c>
      <c r="P31">
        <f>'2_MechAdd_ModSeverity'!K31</f>
        <v>0</v>
      </c>
      <c r="Q31">
        <f>'2_MechAdd_ModSeverity'!L31</f>
        <v>0</v>
      </c>
      <c r="R31">
        <f>'2_MechAdd_ModSeverity'!M31</f>
        <v>0</v>
      </c>
      <c r="S31">
        <f>'2_MechAdd_HighSeverity'!K31</f>
        <v>0</v>
      </c>
      <c r="T31">
        <f>'2_MechAdd_HighSeverity'!L31</f>
        <v>0</v>
      </c>
      <c r="U31">
        <f>'2_MechAdd_HighSeverity'!M31</f>
        <v>0</v>
      </c>
      <c r="V31">
        <f>'2_MechAdd_LowSeverity'!N31</f>
        <v>0</v>
      </c>
      <c r="W31">
        <f>'2_MechAdd_LowSeverity'!O31</f>
        <v>0</v>
      </c>
      <c r="X31">
        <f>'2_MechAdd_LowSeverity'!P31</f>
        <v>0</v>
      </c>
      <c r="Y31">
        <f>'2_MechAdd_LowSeverity'!Q31</f>
        <v>0</v>
      </c>
      <c r="Z31">
        <f>'2_MechAdd_ModSeverity'!O31</f>
        <v>0</v>
      </c>
      <c r="AA31">
        <f>'2_MechAdd_ModSeverity'!P31</f>
        <v>0</v>
      </c>
      <c r="AB31">
        <f>'2_MechAdd_ModSeverity'!Q31</f>
        <v>0</v>
      </c>
      <c r="AC31">
        <f>'2_MechAdd_HighSeverity'!O31</f>
        <v>0</v>
      </c>
      <c r="AD31">
        <f>'2_MechAdd_HighSeverity'!P31</f>
        <v>0</v>
      </c>
      <c r="AE31">
        <f>'2_MechAdd_HighSeverity'!Q31</f>
        <v>0</v>
      </c>
      <c r="AF31">
        <f>'2_MechAdd_LowSeverity'!R31</f>
        <v>150</v>
      </c>
      <c r="AG31">
        <f>'2_MechAdd_LowSeverity'!S31</f>
        <v>150</v>
      </c>
      <c r="AH31">
        <f>'2_MechAdd_LowSeverity'!T31</f>
        <v>150</v>
      </c>
      <c r="AI31">
        <f>'2_MechAdd_LowSeverity'!U31</f>
        <v>150</v>
      </c>
      <c r="AJ31">
        <f>'2_MechAdd_ModSeverity'!S31</f>
        <v>150</v>
      </c>
      <c r="AK31">
        <f>'2_MechAdd_ModSeverity'!T31</f>
        <v>150</v>
      </c>
      <c r="AL31">
        <f>'2_MechAdd_ModSeverity'!U31</f>
        <v>150</v>
      </c>
      <c r="AM31">
        <f>'2_MechAdd_HighSeverity'!S31</f>
        <v>150</v>
      </c>
      <c r="AN31">
        <f>'2_MechAdd_HighSeverity'!T31</f>
        <v>150</v>
      </c>
      <c r="AO31">
        <f>'2_MechAdd_HighSeverity'!U31</f>
        <v>150</v>
      </c>
      <c r="AP31">
        <f>'2_MechAdd_LowSeverity'!V31</f>
        <v>5</v>
      </c>
      <c r="AQ31">
        <f>'2_MechAdd_LowSeverity'!W31</f>
        <v>5</v>
      </c>
      <c r="AR31">
        <f>'2_MechAdd_LowSeverity'!X31</f>
        <v>5</v>
      </c>
      <c r="AS31">
        <f>'2_MechAdd_LowSeverity'!Y31</f>
        <v>5</v>
      </c>
      <c r="AT31">
        <f>'2_MechAdd_ModSeverity'!W31</f>
        <v>5</v>
      </c>
      <c r="AU31">
        <f>'2_MechAdd_ModSeverity'!X31</f>
        <v>5</v>
      </c>
      <c r="AV31">
        <f>'2_MechAdd_ModSeverity'!Y31</f>
        <v>5</v>
      </c>
      <c r="AW31">
        <f>'2_MechAdd_HighSeverity'!W31</f>
        <v>5</v>
      </c>
      <c r="AX31">
        <f>'2_MechAdd_HighSeverity'!X31</f>
        <v>5</v>
      </c>
      <c r="AY31">
        <f>'2_MechAdd_HighSeverity'!Y31</f>
        <v>5</v>
      </c>
      <c r="AZ31">
        <f>'2_MechAdd_LowSeverity'!Z31</f>
        <v>3</v>
      </c>
      <c r="BA31">
        <f>'2_MechAdd_LowSeverity'!AA31</f>
        <v>3</v>
      </c>
      <c r="BB31">
        <f>'2_MechAdd_LowSeverity'!AB31</f>
        <v>3</v>
      </c>
      <c r="BC31">
        <f>'2_MechAdd_LowSeverity'!AC31</f>
        <v>3</v>
      </c>
      <c r="BD31">
        <f>'2_MechAdd_ModSeverity'!AA31</f>
        <v>3</v>
      </c>
      <c r="BE31">
        <f>'2_MechAdd_ModSeverity'!AB31</f>
        <v>3</v>
      </c>
      <c r="BF31">
        <f>'2_MechAdd_ModSeverity'!AC31</f>
        <v>3</v>
      </c>
      <c r="BG31">
        <f>'2_MechAdd_HighSeverity'!AA31</f>
        <v>3</v>
      </c>
      <c r="BH31">
        <f>'2_MechAdd_HighSeverity'!AB31</f>
        <v>3</v>
      </c>
      <c r="BI31">
        <f>'2_MechAdd_HighSeverity'!AC31</f>
        <v>3</v>
      </c>
    </row>
    <row r="32" spans="1:61" x14ac:dyDescent="0.25">
      <c r="A32" s="18" t="str">
        <f>'2_MechAdd_Script'!A32</f>
        <v>eCANOPY_LADDER_FUELS_MAXIMUM_HEIGHT</v>
      </c>
      <c r="B32">
        <f>'2_MechAdd_LowSeverity'!F32</f>
        <v>0</v>
      </c>
      <c r="C32">
        <f>'2_MechAdd_LowSeverity'!G32</f>
        <v>0</v>
      </c>
      <c r="D32">
        <f>'2_MechAdd_LowSeverity'!H32</f>
        <v>0</v>
      </c>
      <c r="E32">
        <f>'2_MechAdd_LowSeverity'!I32</f>
        <v>0</v>
      </c>
      <c r="F32">
        <f>'2_MechAdd_ModSeverity'!G32</f>
        <v>0</v>
      </c>
      <c r="G32">
        <f>'2_MechAdd_ModSeverity'!H32</f>
        <v>0</v>
      </c>
      <c r="H32">
        <f>'2_MechAdd_ModSeverity'!I32</f>
        <v>0</v>
      </c>
      <c r="I32">
        <f>'2_MechAdd_HighSeverity'!G32</f>
        <v>0</v>
      </c>
      <c r="J32">
        <f>'2_MechAdd_HighSeverity'!H32</f>
        <v>0</v>
      </c>
      <c r="K32">
        <f>'2_MechAdd_HighSeverity'!I32</f>
        <v>0</v>
      </c>
      <c r="L32">
        <f>'2_MechAdd_LowSeverity'!J32</f>
        <v>0</v>
      </c>
      <c r="M32">
        <f>'2_MechAdd_LowSeverity'!K32</f>
        <v>0</v>
      </c>
      <c r="N32">
        <f>'2_MechAdd_LowSeverity'!L32</f>
        <v>0</v>
      </c>
      <c r="O32">
        <f>'2_MechAdd_LowSeverity'!M32</f>
        <v>0</v>
      </c>
      <c r="P32">
        <f>'2_MechAdd_ModSeverity'!K32</f>
        <v>0</v>
      </c>
      <c r="Q32">
        <f>'2_MechAdd_ModSeverity'!L32</f>
        <v>0</v>
      </c>
      <c r="R32">
        <f>'2_MechAdd_ModSeverity'!M32</f>
        <v>0</v>
      </c>
      <c r="S32">
        <f>'2_MechAdd_HighSeverity'!K32</f>
        <v>0</v>
      </c>
      <c r="T32">
        <f>'2_MechAdd_HighSeverity'!L32</f>
        <v>0</v>
      </c>
      <c r="U32">
        <f>'2_MechAdd_HighSeverity'!M32</f>
        <v>0</v>
      </c>
      <c r="V32">
        <f>'2_MechAdd_LowSeverity'!N32</f>
        <v>0</v>
      </c>
      <c r="W32">
        <f>'2_MechAdd_LowSeverity'!O32</f>
        <v>0</v>
      </c>
      <c r="X32">
        <f>'2_MechAdd_LowSeverity'!P32</f>
        <v>0</v>
      </c>
      <c r="Y32">
        <f>'2_MechAdd_LowSeverity'!Q32</f>
        <v>0</v>
      </c>
      <c r="Z32">
        <f>'2_MechAdd_ModSeverity'!O32</f>
        <v>0</v>
      </c>
      <c r="AA32">
        <f>'2_MechAdd_ModSeverity'!P32</f>
        <v>0</v>
      </c>
      <c r="AB32">
        <f>'2_MechAdd_ModSeverity'!Q32</f>
        <v>0</v>
      </c>
      <c r="AC32">
        <f>'2_MechAdd_HighSeverity'!O32</f>
        <v>0</v>
      </c>
      <c r="AD32">
        <f>'2_MechAdd_HighSeverity'!P32</f>
        <v>0</v>
      </c>
      <c r="AE32">
        <f>'2_MechAdd_HighSeverity'!Q32</f>
        <v>0</v>
      </c>
      <c r="AF32">
        <f>'2_MechAdd_LowSeverity'!R32</f>
        <v>4</v>
      </c>
      <c r="AG32">
        <f>'2_MechAdd_LowSeverity'!S32</f>
        <v>4</v>
      </c>
      <c r="AH32">
        <f>'2_MechAdd_LowSeverity'!T32</f>
        <v>4</v>
      </c>
      <c r="AI32">
        <f>'2_MechAdd_LowSeverity'!U32</f>
        <v>4</v>
      </c>
      <c r="AJ32">
        <f>'2_MechAdd_ModSeverity'!S32</f>
        <v>4</v>
      </c>
      <c r="AK32">
        <f>'2_MechAdd_ModSeverity'!T32</f>
        <v>4</v>
      </c>
      <c r="AL32">
        <f>'2_MechAdd_ModSeverity'!U32</f>
        <v>4</v>
      </c>
      <c r="AM32">
        <f>'2_MechAdd_HighSeverity'!S32</f>
        <v>4</v>
      </c>
      <c r="AN32">
        <f>'2_MechAdd_HighSeverity'!T32</f>
        <v>4</v>
      </c>
      <c r="AO32">
        <f>'2_MechAdd_HighSeverity'!U32</f>
        <v>4</v>
      </c>
      <c r="AP32">
        <f>'2_MechAdd_LowSeverity'!V32</f>
        <v>15</v>
      </c>
      <c r="AQ32">
        <f>'2_MechAdd_LowSeverity'!W32</f>
        <v>15</v>
      </c>
      <c r="AR32">
        <f>'2_MechAdd_LowSeverity'!X32</f>
        <v>15</v>
      </c>
      <c r="AS32">
        <f>'2_MechAdd_LowSeverity'!Y32</f>
        <v>15</v>
      </c>
      <c r="AT32">
        <f>'2_MechAdd_ModSeverity'!W32</f>
        <v>15</v>
      </c>
      <c r="AU32">
        <f>'2_MechAdd_ModSeverity'!X32</f>
        <v>15</v>
      </c>
      <c r="AV32">
        <f>'2_MechAdd_ModSeverity'!Y32</f>
        <v>15</v>
      </c>
      <c r="AW32">
        <f>'2_MechAdd_HighSeverity'!W32</f>
        <v>15</v>
      </c>
      <c r="AX32">
        <f>'2_MechAdd_HighSeverity'!X32</f>
        <v>15</v>
      </c>
      <c r="AY32">
        <f>'2_MechAdd_HighSeverity'!Y32</f>
        <v>15</v>
      </c>
      <c r="AZ32">
        <f>'2_MechAdd_LowSeverity'!Z32</f>
        <v>0</v>
      </c>
      <c r="BA32">
        <f>'2_MechAdd_LowSeverity'!AA32</f>
        <v>0</v>
      </c>
      <c r="BB32">
        <f>'2_MechAdd_LowSeverity'!AB32</f>
        <v>0</v>
      </c>
      <c r="BC32">
        <f>'2_MechAdd_LowSeverity'!AC32</f>
        <v>0</v>
      </c>
      <c r="BD32">
        <f>'2_MechAdd_ModSeverity'!AA32</f>
        <v>0</v>
      </c>
      <c r="BE32">
        <f>'2_MechAdd_ModSeverity'!AB32</f>
        <v>0</v>
      </c>
      <c r="BF32">
        <f>'2_MechAdd_ModSeverity'!AC32</f>
        <v>0</v>
      </c>
      <c r="BG32">
        <f>'2_MechAdd_HighSeverity'!AA32</f>
        <v>0</v>
      </c>
      <c r="BH32">
        <f>'2_MechAdd_HighSeverity'!AB32</f>
        <v>0</v>
      </c>
      <c r="BI32">
        <f>'2_MechAdd_HighSeverity'!AC32</f>
        <v>0</v>
      </c>
    </row>
    <row r="33" spans="1:61" x14ac:dyDescent="0.25">
      <c r="A33" s="18" t="str">
        <f>'2_MechAdd_Script'!A33</f>
        <v>eCANOPY_LADDER_FUELS_MINIMUM_HEIGHT</v>
      </c>
      <c r="B33">
        <f>'2_MechAdd_LowSeverity'!F33</f>
        <v>0</v>
      </c>
      <c r="C33">
        <f>'2_MechAdd_LowSeverity'!G33</f>
        <v>0</v>
      </c>
      <c r="D33">
        <f>'2_MechAdd_LowSeverity'!H33</f>
        <v>0</v>
      </c>
      <c r="E33">
        <f>'2_MechAdd_LowSeverity'!I33</f>
        <v>0</v>
      </c>
      <c r="F33">
        <f>'2_MechAdd_ModSeverity'!G33</f>
        <v>0</v>
      </c>
      <c r="G33">
        <f>'2_MechAdd_ModSeverity'!H33</f>
        <v>0</v>
      </c>
      <c r="H33">
        <f>'2_MechAdd_ModSeverity'!I33</f>
        <v>0</v>
      </c>
      <c r="I33">
        <f>'2_MechAdd_HighSeverity'!G33</f>
        <v>0</v>
      </c>
      <c r="J33">
        <f>'2_MechAdd_HighSeverity'!H33</f>
        <v>0</v>
      </c>
      <c r="K33">
        <f>'2_MechAdd_HighSeverity'!I33</f>
        <v>0</v>
      </c>
      <c r="L33">
        <f>'2_MechAdd_LowSeverity'!J33</f>
        <v>0</v>
      </c>
      <c r="M33">
        <f>'2_MechAdd_LowSeverity'!K33</f>
        <v>0</v>
      </c>
      <c r="N33">
        <f>'2_MechAdd_LowSeverity'!L33</f>
        <v>0</v>
      </c>
      <c r="O33">
        <f>'2_MechAdd_LowSeverity'!M33</f>
        <v>0</v>
      </c>
      <c r="P33">
        <f>'2_MechAdd_ModSeverity'!K33</f>
        <v>0</v>
      </c>
      <c r="Q33">
        <f>'2_MechAdd_ModSeverity'!L33</f>
        <v>0</v>
      </c>
      <c r="R33">
        <f>'2_MechAdd_ModSeverity'!M33</f>
        <v>0</v>
      </c>
      <c r="S33">
        <f>'2_MechAdd_HighSeverity'!K33</f>
        <v>0</v>
      </c>
      <c r="T33">
        <f>'2_MechAdd_HighSeverity'!L33</f>
        <v>0</v>
      </c>
      <c r="U33">
        <f>'2_MechAdd_HighSeverity'!M33</f>
        <v>0</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0</v>
      </c>
      <c r="AJ33">
        <f>'2_MechAdd_ModSeverity'!S33</f>
        <v>0</v>
      </c>
      <c r="AK33">
        <f>'2_MechAdd_ModSeverity'!T33</f>
        <v>0</v>
      </c>
      <c r="AL33">
        <f>'2_MechAdd_ModSeverity'!U33</f>
        <v>0</v>
      </c>
      <c r="AM33">
        <f>'2_MechAdd_HighSeverity'!S33</f>
        <v>0</v>
      </c>
      <c r="AN33">
        <f>'2_MechAdd_HighSeverity'!T33</f>
        <v>0</v>
      </c>
      <c r="AO33">
        <f>'2_MechAdd_HighSeverity'!U33</f>
        <v>0</v>
      </c>
      <c r="AP33">
        <f>'2_MechAdd_LowSeverity'!V33</f>
        <v>5</v>
      </c>
      <c r="AQ33">
        <f>'2_MechAdd_LowSeverity'!W33</f>
        <v>5</v>
      </c>
      <c r="AR33">
        <f>'2_MechAdd_LowSeverity'!X33</f>
        <v>5</v>
      </c>
      <c r="AS33">
        <f>'2_MechAdd_LowSeverity'!Y33</f>
        <v>5</v>
      </c>
      <c r="AT33">
        <f>'2_MechAdd_ModSeverity'!W33</f>
        <v>5</v>
      </c>
      <c r="AU33">
        <f>'2_MechAdd_ModSeverity'!X33</f>
        <v>5</v>
      </c>
      <c r="AV33">
        <f>'2_MechAdd_ModSeverity'!Y33</f>
        <v>5</v>
      </c>
      <c r="AW33">
        <f>'2_MechAdd_HighSeverity'!W33</f>
        <v>5</v>
      </c>
      <c r="AX33">
        <f>'2_MechAdd_HighSeverity'!X33</f>
        <v>5</v>
      </c>
      <c r="AY33">
        <f>'2_MechAdd_HighSeverity'!Y33</f>
        <v>5</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'2_MechAdd_LowSeverity'!F36</f>
        <v>85</v>
      </c>
      <c r="C36">
        <f>'2_MechAdd_LowSeverity'!G36</f>
        <v>42.5</v>
      </c>
      <c r="D36">
        <f>'2_MechAdd_LowSeverity'!H36</f>
        <v>85</v>
      </c>
      <c r="E36">
        <f>'2_MechAdd_LowSeverity'!I36</f>
        <v>85</v>
      </c>
      <c r="F36">
        <f>'2_MechAdd_ModSeverity'!G36</f>
        <v>21.25</v>
      </c>
      <c r="G36">
        <f>'2_MechAdd_ModSeverity'!H36</f>
        <v>85</v>
      </c>
      <c r="H36">
        <f>'2_MechAdd_ModSeverity'!I36</f>
        <v>85</v>
      </c>
      <c r="I36">
        <f>'2_MechAdd_HighSeverity'!G36</f>
        <v>21.25</v>
      </c>
      <c r="J36">
        <f>'2_MechAdd_HighSeverity'!H36</f>
        <v>85</v>
      </c>
      <c r="K36">
        <f>'2_MechAdd_HighSeverity'!I36</f>
        <v>85</v>
      </c>
      <c r="L36">
        <f>'2_MechAdd_LowSeverity'!J36</f>
        <v>85</v>
      </c>
      <c r="M36">
        <f>'2_MechAdd_LowSeverity'!K36</f>
        <v>42.5</v>
      </c>
      <c r="N36">
        <f>'2_MechAdd_LowSeverity'!L36</f>
        <v>85</v>
      </c>
      <c r="O36">
        <f>'2_MechAdd_LowSeverity'!M36</f>
        <v>85</v>
      </c>
      <c r="P36">
        <f>'2_MechAdd_ModSeverity'!K36</f>
        <v>21.25</v>
      </c>
      <c r="Q36">
        <f>'2_MechAdd_ModSeverity'!L36</f>
        <v>85</v>
      </c>
      <c r="R36">
        <f>'2_MechAdd_ModSeverity'!M36</f>
        <v>85</v>
      </c>
      <c r="S36">
        <f>'2_MechAdd_HighSeverity'!K36</f>
        <v>21.25</v>
      </c>
      <c r="T36">
        <f>'2_MechAdd_HighSeverity'!L36</f>
        <v>85</v>
      </c>
      <c r="U36">
        <f>'2_MechAdd_HighSeverity'!M36</f>
        <v>85</v>
      </c>
      <c r="V36">
        <f>'2_MechAdd_LowSeverity'!N36</f>
        <v>100</v>
      </c>
      <c r="W36">
        <f>'2_MechAdd_LowSeverity'!O36</f>
        <v>50</v>
      </c>
      <c r="X36">
        <f>'2_MechAdd_LowSeverity'!P36</f>
        <v>100</v>
      </c>
      <c r="Y36">
        <f>'2_MechAdd_LowSeverity'!Q36</f>
        <v>100</v>
      </c>
      <c r="Z36">
        <f>'2_MechAdd_ModSeverity'!O36</f>
        <v>25</v>
      </c>
      <c r="AA36">
        <f>'2_MechAdd_ModSeverity'!P36</f>
        <v>100</v>
      </c>
      <c r="AB36">
        <f>'2_MechAdd_ModSeverity'!Q36</f>
        <v>100</v>
      </c>
      <c r="AC36">
        <f>'2_MechAdd_HighSeverity'!O36</f>
        <v>25</v>
      </c>
      <c r="AD36">
        <f>'2_MechAdd_HighSeverity'!P36</f>
        <v>100</v>
      </c>
      <c r="AE36">
        <f>'2_MechAdd_HighSeverity'!Q36</f>
        <v>100</v>
      </c>
      <c r="AF36">
        <f>'2_MechAdd_LowSeverity'!R36</f>
        <v>90</v>
      </c>
      <c r="AG36">
        <f>'2_MechAdd_LowSeverity'!S36</f>
        <v>45</v>
      </c>
      <c r="AH36">
        <f>'2_MechAdd_LowSeverity'!T36</f>
        <v>90</v>
      </c>
      <c r="AI36">
        <f>'2_MechAdd_LowSeverity'!U36</f>
        <v>90</v>
      </c>
      <c r="AJ36">
        <f>'2_MechAdd_ModSeverity'!S36</f>
        <v>22.5</v>
      </c>
      <c r="AK36">
        <f>'2_MechAdd_ModSeverity'!T36</f>
        <v>90</v>
      </c>
      <c r="AL36">
        <f>'2_MechAdd_ModSeverity'!U36</f>
        <v>90</v>
      </c>
      <c r="AM36">
        <f>'2_MechAdd_HighSeverity'!S36</f>
        <v>22.5</v>
      </c>
      <c r="AN36">
        <f>'2_MechAdd_HighSeverity'!T36</f>
        <v>90</v>
      </c>
      <c r="AO36">
        <f>'2_MechAdd_HighSeverity'!U36</f>
        <v>90</v>
      </c>
      <c r="AP36">
        <f>'2_MechAdd_LowSeverity'!V36</f>
        <v>85</v>
      </c>
      <c r="AQ36">
        <f>'2_MechAdd_LowSeverity'!W36</f>
        <v>42.5</v>
      </c>
      <c r="AR36">
        <f>'2_MechAdd_LowSeverity'!X36</f>
        <v>85</v>
      </c>
      <c r="AS36">
        <f>'2_MechAdd_LowSeverity'!Y36</f>
        <v>85</v>
      </c>
      <c r="AT36">
        <f>'2_MechAdd_ModSeverity'!W36</f>
        <v>21.25</v>
      </c>
      <c r="AU36">
        <f>'2_MechAdd_ModSeverity'!X36</f>
        <v>85</v>
      </c>
      <c r="AV36">
        <f>'2_MechAdd_ModSeverity'!Y36</f>
        <v>85</v>
      </c>
      <c r="AW36">
        <f>'2_MechAdd_HighSeverity'!W36</f>
        <v>21.25</v>
      </c>
      <c r="AX36">
        <f>'2_MechAdd_HighSeverity'!X36</f>
        <v>85</v>
      </c>
      <c r="AY36">
        <f>'2_MechAdd_HighSeverity'!Y36</f>
        <v>85</v>
      </c>
      <c r="AZ36">
        <f>'2_MechAdd_LowSeverity'!Z36</f>
        <v>90</v>
      </c>
      <c r="BA36">
        <f>'2_MechAdd_LowSeverity'!AA36</f>
        <v>45</v>
      </c>
      <c r="BB36">
        <f>'2_MechAdd_LowSeverity'!AB36</f>
        <v>90</v>
      </c>
      <c r="BC36">
        <f>'2_MechAdd_LowSeverity'!AC36</f>
        <v>90</v>
      </c>
      <c r="BD36">
        <f>'2_MechAdd_ModSeverity'!AA36</f>
        <v>22.5</v>
      </c>
      <c r="BE36">
        <f>'2_MechAdd_ModSeverity'!AB36</f>
        <v>90</v>
      </c>
      <c r="BF36">
        <f>'2_MechAdd_ModSeverity'!AC36</f>
        <v>90</v>
      </c>
      <c r="BG36">
        <f>'2_MechAdd_HighSeverity'!AA36</f>
        <v>22.5</v>
      </c>
      <c r="BH36">
        <f>'2_MechAdd_HighSeverity'!AB36</f>
        <v>90</v>
      </c>
      <c r="BI36">
        <f>'2_MechAdd_HighSeverity'!AC36</f>
        <v>90</v>
      </c>
    </row>
    <row r="37" spans="1:61" x14ac:dyDescent="0.25">
      <c r="A37" s="18" t="str">
        <f>'2_MechAdd_Script'!A37</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'2_MechAdd_LowSeverity'!F39</f>
        <v>95</v>
      </c>
      <c r="C39">
        <f>'2_MechAdd_LowSeverity'!G39</f>
        <v>47.5</v>
      </c>
      <c r="D39">
        <f>'2_MechAdd_LowSeverity'!H39</f>
        <v>95</v>
      </c>
      <c r="E39">
        <f>'2_MechAdd_LowSeverity'!I39</f>
        <v>95</v>
      </c>
      <c r="F39">
        <f>'2_MechAdd_ModSeverity'!G39</f>
        <v>23.75</v>
      </c>
      <c r="G39">
        <f>'2_MechAdd_ModSeverity'!H39</f>
        <v>95</v>
      </c>
      <c r="H39">
        <f>'2_MechAdd_ModSeverity'!I39</f>
        <v>95</v>
      </c>
      <c r="I39">
        <f>'2_MechAdd_HighSeverity'!G39</f>
        <v>23.75</v>
      </c>
      <c r="J39">
        <f>'2_MechAdd_HighSeverity'!H39</f>
        <v>95</v>
      </c>
      <c r="K39">
        <f>'2_MechAdd_HighSeverity'!I39</f>
        <v>95</v>
      </c>
      <c r="L39">
        <f>'2_MechAdd_LowSeverity'!J39</f>
        <v>85</v>
      </c>
      <c r="M39">
        <f>'2_MechAdd_LowSeverity'!K39</f>
        <v>42.5</v>
      </c>
      <c r="N39">
        <f>'2_MechAdd_LowSeverity'!L39</f>
        <v>85</v>
      </c>
      <c r="O39">
        <f>'2_MechAdd_LowSeverity'!M39</f>
        <v>85</v>
      </c>
      <c r="P39">
        <f>'2_MechAdd_ModSeverity'!K39</f>
        <v>21.25</v>
      </c>
      <c r="Q39">
        <f>'2_MechAdd_ModSeverity'!L39</f>
        <v>85</v>
      </c>
      <c r="R39">
        <f>'2_MechAdd_ModSeverity'!M39</f>
        <v>85</v>
      </c>
      <c r="S39">
        <f>'2_MechAdd_HighSeverity'!K39</f>
        <v>21.25</v>
      </c>
      <c r="T39">
        <f>'2_MechAdd_HighSeverity'!L39</f>
        <v>85</v>
      </c>
      <c r="U39">
        <f>'2_MechAdd_HighSeverity'!M39</f>
        <v>85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90</v>
      </c>
      <c r="AI39">
        <f>'2_MechAdd_LowSeverity'!U39</f>
        <v>90</v>
      </c>
      <c r="AJ39">
        <f>'2_MechAdd_ModSeverity'!S39</f>
        <v>22.5</v>
      </c>
      <c r="AK39">
        <f>'2_MechAdd_ModSeverity'!T39</f>
        <v>90</v>
      </c>
      <c r="AL39">
        <f>'2_MechAdd_ModSeverity'!U39</f>
        <v>90</v>
      </c>
      <c r="AM39">
        <f>'2_MechAdd_HighSeverity'!S39</f>
        <v>22.5</v>
      </c>
      <c r="AN39">
        <f>'2_MechAdd_HighSeverity'!T39</f>
        <v>90</v>
      </c>
      <c r="AO39">
        <f>'2_MechAdd_HighSeverity'!U39</f>
        <v>90</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100</v>
      </c>
      <c r="Z42">
        <f>'2_MechAdd_ModSeverity'!O42</f>
        <v>45</v>
      </c>
      <c r="AA42">
        <f>'2_MechAdd_ModSeverity'!P42</f>
        <v>67.5</v>
      </c>
      <c r="AB42">
        <f>'2_MechAdd_ModSeverity'!Q42</f>
        <v>100</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'2_MechAdd_LowSeverity'!F43</f>
        <v>95</v>
      </c>
      <c r="C43">
        <f>'2_MechAdd_LowSeverity'!G43</f>
        <v>71.25</v>
      </c>
      <c r="D43">
        <f>'2_MechAdd_LowSeverity'!H43</f>
        <v>95</v>
      </c>
      <c r="E43">
        <f>'2_MechAdd_LowSeverity'!I43</f>
        <v>95</v>
      </c>
      <c r="F43">
        <f>'2_MechAdd_ModSeverity'!G43</f>
        <v>47.5</v>
      </c>
      <c r="G43">
        <f>'2_MechAdd_ModSeverity'!H43</f>
        <v>95</v>
      </c>
      <c r="H43">
        <f>'2_MechAdd_ModSeverity'!I43</f>
        <v>95</v>
      </c>
      <c r="I43">
        <f>'2_MechAdd_HighSeverity'!G43</f>
        <v>23.75</v>
      </c>
      <c r="J43">
        <f>'2_MechAdd_HighSeverity'!H43</f>
        <v>95</v>
      </c>
      <c r="K43">
        <f>'2_MechAdd_HighSeverity'!I43</f>
        <v>95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85</v>
      </c>
      <c r="Y43">
        <f>'2_MechAdd_LowSeverity'!Q43</f>
        <v>85</v>
      </c>
      <c r="Z43">
        <f>'2_MechAdd_ModSeverity'!O43</f>
        <v>42.5</v>
      </c>
      <c r="AA43">
        <f>'2_MechAdd_ModSeverity'!P43</f>
        <v>85</v>
      </c>
      <c r="AB43">
        <f>'2_MechAdd_ModSeverity'!Q43</f>
        <v>85</v>
      </c>
      <c r="AC43">
        <f>'2_MechAdd_HighSeverity'!O43</f>
        <v>21.25</v>
      </c>
      <c r="AD43">
        <f>'2_MechAdd_HighSeverity'!P43</f>
        <v>85</v>
      </c>
      <c r="AE43">
        <f>'2_MechAdd_HighSeverity'!Q43</f>
        <v>85</v>
      </c>
      <c r="AF43">
        <f>'2_MechAdd_LowSeverity'!R43</f>
        <v>90</v>
      </c>
      <c r="AG43">
        <f>'2_MechAdd_LowSeverity'!S43</f>
        <v>67.5</v>
      </c>
      <c r="AH43">
        <f>'2_MechAdd_LowSeverity'!T43</f>
        <v>90</v>
      </c>
      <c r="AI43">
        <f>'2_MechAdd_LowSeverity'!U43</f>
        <v>90</v>
      </c>
      <c r="AJ43">
        <f>'2_MechAdd_ModSeverity'!S43</f>
        <v>45</v>
      </c>
      <c r="AK43">
        <f>'2_MechAdd_ModSeverity'!T43</f>
        <v>90</v>
      </c>
      <c r="AL43">
        <f>'2_MechAdd_ModSeverity'!U43</f>
        <v>90</v>
      </c>
      <c r="AM43">
        <f>'2_MechAdd_HighSeverity'!S43</f>
        <v>22.5</v>
      </c>
      <c r="AN43">
        <f>'2_MechAdd_HighSeverity'!T43</f>
        <v>90</v>
      </c>
      <c r="AO43">
        <f>'2_MechAdd_HighSeverity'!U43</f>
        <v>90</v>
      </c>
      <c r="AP43">
        <f>'2_MechAdd_LowSeverity'!V43</f>
        <v>80</v>
      </c>
      <c r="AQ43">
        <f>'2_MechAdd_LowSeverity'!W43</f>
        <v>60</v>
      </c>
      <c r="AR43">
        <f>'2_MechAdd_LowSeverity'!X43</f>
        <v>80</v>
      </c>
      <c r="AS43">
        <f>'2_MechAdd_LowSeverity'!Y43</f>
        <v>80</v>
      </c>
      <c r="AT43">
        <f>'2_MechAdd_ModSeverity'!W43</f>
        <v>40</v>
      </c>
      <c r="AU43">
        <f>'2_MechAdd_ModSeverity'!X43</f>
        <v>80</v>
      </c>
      <c r="AV43">
        <f>'2_MechAdd_ModSeverity'!Y43</f>
        <v>80</v>
      </c>
      <c r="AW43">
        <f>'2_MechAdd_HighSeverity'!W43</f>
        <v>20</v>
      </c>
      <c r="AX43">
        <f>'2_MechAdd_HighSeverity'!X43</f>
        <v>80</v>
      </c>
      <c r="AY43">
        <f>'2_MechAdd_HighSeverity'!Y43</f>
        <v>80</v>
      </c>
      <c r="AZ43">
        <f>'2_MechAdd_LowSeverity'!Z43</f>
        <v>60</v>
      </c>
      <c r="BA43">
        <f>'2_MechAdd_LowSeverity'!AA43</f>
        <v>45</v>
      </c>
      <c r="BB43">
        <f>'2_MechAdd_LowSeverity'!AB43</f>
        <v>60</v>
      </c>
      <c r="BC43">
        <f>'2_MechAdd_LowSeverity'!AC43</f>
        <v>60</v>
      </c>
      <c r="BD43">
        <f>'2_MechAdd_ModSeverity'!AA43</f>
        <v>30</v>
      </c>
      <c r="BE43">
        <f>'2_MechAdd_ModSeverity'!AB43</f>
        <v>60</v>
      </c>
      <c r="BF43">
        <f>'2_MechAdd_ModSeverity'!AC43</f>
        <v>60</v>
      </c>
      <c r="BG43">
        <f>'2_MechAdd_HighSeverity'!AA43</f>
        <v>15</v>
      </c>
      <c r="BH43">
        <f>'2_MechAdd_HighSeverity'!AB43</f>
        <v>60</v>
      </c>
      <c r="BI43">
        <f>'2_MechAdd_HighSeverity'!AC43</f>
        <v>60</v>
      </c>
    </row>
    <row r="44" spans="1:61" x14ac:dyDescent="0.25">
      <c r="A44" s="18" t="str">
        <f>'2_MechAdd_Script'!A44</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'2_MechAdd_LowSeverity'!F45</f>
        <v>0.1</v>
      </c>
      <c r="C45">
        <f>'2_MechAdd_LowSeverity'!G45</f>
        <v>7.5000000000000011E-2</v>
      </c>
      <c r="D45">
        <f>'2_MechAdd_LowSeverity'!H45</f>
        <v>9.3750000000000014E-2</v>
      </c>
      <c r="E45">
        <f>'2_MechAdd_LowSeverity'!I45</f>
        <v>0.11718750000000001</v>
      </c>
      <c r="F45">
        <f>'2_MechAdd_ModSeverity'!G45</f>
        <v>0.05</v>
      </c>
      <c r="G45">
        <f>'2_MechAdd_ModSeverity'!H45</f>
        <v>7.5000000000000011E-2</v>
      </c>
      <c r="H45">
        <f>'2_MechAdd_ModSeverity'!I45</f>
        <v>0.11250000000000002</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1.171875E-2</v>
      </c>
      <c r="Z45">
        <f>'2_MechAdd_ModSeverity'!O45</f>
        <v>5.0000000000000001E-3</v>
      </c>
      <c r="AA45">
        <f>'2_MechAdd_ModSeverity'!P45</f>
        <v>7.4999999999999997E-3</v>
      </c>
      <c r="AB45">
        <f>'2_MechAdd_ModSeverity'!Q45</f>
        <v>1.125E-2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2.34375E-2</v>
      </c>
      <c r="AJ45">
        <f>'2_MechAdd_ModSeverity'!S45</f>
        <v>0.01</v>
      </c>
      <c r="AK45">
        <f>'2_MechAdd_ModSeverity'!T45</f>
        <v>1.4999999999999999E-2</v>
      </c>
      <c r="AL45">
        <f>'2_MechAdd_ModSeverity'!U45</f>
        <v>2.2499999999999999E-2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0.11718750000000001</v>
      </c>
      <c r="BD45">
        <f>'2_MechAdd_ModSeverity'!AA45</f>
        <v>0.05</v>
      </c>
      <c r="BE45">
        <f>'2_MechAdd_ModSeverity'!AB45</f>
        <v>7.5000000000000011E-2</v>
      </c>
      <c r="BF45">
        <f>'2_MechAdd_ModSeverity'!AC45</f>
        <v>0.11250000000000002</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'2_MechAdd_LowSeverity'!F46</f>
        <v>0.2</v>
      </c>
      <c r="C46">
        <f>'2_MechAdd_LowSeverity'!G46</f>
        <v>0.15000000000000002</v>
      </c>
      <c r="D46">
        <f>'2_MechAdd_LowSeverity'!H46</f>
        <v>0.18750000000000003</v>
      </c>
      <c r="E46">
        <f>'2_MechAdd_LowSeverity'!I46</f>
        <v>0.23437500000000003</v>
      </c>
      <c r="F46">
        <f>'2_MechAdd_ModSeverity'!G46</f>
        <v>0.1</v>
      </c>
      <c r="G46">
        <f>'2_MechAdd_ModSeverity'!H46</f>
        <v>0.15000000000000002</v>
      </c>
      <c r="H46">
        <f>'2_MechAdd_ModSeverity'!I46</f>
        <v>0.22500000000000003</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9.375</v>
      </c>
      <c r="Z46">
        <f>'2_MechAdd_ModSeverity'!O46</f>
        <v>4</v>
      </c>
      <c r="AA46">
        <f>'2_MechAdd_ModSeverity'!P46</f>
        <v>6</v>
      </c>
      <c r="AB46">
        <f>'2_MechAdd_ModSeverity'!Q46</f>
        <v>9</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5.859375</v>
      </c>
      <c r="AJ46">
        <f>'2_MechAdd_ModSeverity'!S46</f>
        <v>2.5</v>
      </c>
      <c r="AK46">
        <f>'2_MechAdd_ModSeverity'!T46</f>
        <v>3.75</v>
      </c>
      <c r="AL46">
        <f>'2_MechAdd_ModSeverity'!U46</f>
        <v>5.625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23.4375</v>
      </c>
      <c r="BD46">
        <f>'2_MechAdd_ModSeverity'!AA46</f>
        <v>10</v>
      </c>
      <c r="BE46">
        <f>'2_MechAdd_ModSeverity'!AB46</f>
        <v>15</v>
      </c>
      <c r="BF46">
        <f>'2_MechAdd_ModSeverity'!AC46</f>
        <v>22.5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'2_MechAdd_LowSeverity'!F47</f>
        <v>85</v>
      </c>
      <c r="C47">
        <f>'2_MechAdd_LowSeverity'!G47</f>
        <v>63.75</v>
      </c>
      <c r="D47">
        <f>'2_MechAdd_LowSeverity'!H47</f>
        <v>85</v>
      </c>
      <c r="E47">
        <f>'2_MechAdd_LowSeverity'!I47</f>
        <v>85</v>
      </c>
      <c r="F47">
        <f>'2_MechAdd_ModSeverity'!G47</f>
        <v>42.5</v>
      </c>
      <c r="G47">
        <f>'2_MechAdd_ModSeverity'!H47</f>
        <v>85</v>
      </c>
      <c r="H47">
        <f>'2_MechAdd_ModSeverity'!I47</f>
        <v>85</v>
      </c>
      <c r="I47">
        <f>'2_MechAdd_HighSeverity'!G47</f>
        <v>21.25</v>
      </c>
      <c r="J47">
        <f>'2_MechAdd_HighSeverity'!H47</f>
        <v>85</v>
      </c>
      <c r="K47">
        <f>'2_MechAdd_HighSeverity'!I47</f>
        <v>85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70</v>
      </c>
      <c r="Y47">
        <f>'2_MechAdd_LowSeverity'!Q47</f>
        <v>70</v>
      </c>
      <c r="Z47">
        <f>'2_MechAdd_ModSeverity'!O47</f>
        <v>35</v>
      </c>
      <c r="AA47">
        <f>'2_MechAdd_ModSeverity'!P47</f>
        <v>70</v>
      </c>
      <c r="AB47">
        <f>'2_MechAdd_ModSeverity'!Q47</f>
        <v>70</v>
      </c>
      <c r="AC47">
        <f>'2_MechAdd_HighSeverity'!O47</f>
        <v>17.5</v>
      </c>
      <c r="AD47">
        <f>'2_MechAdd_HighSeverity'!P47</f>
        <v>70</v>
      </c>
      <c r="AE47">
        <f>'2_MechAdd_HighSeverity'!Q47</f>
        <v>70</v>
      </c>
      <c r="AF47">
        <f>'2_MechAdd_LowSeverity'!R47</f>
        <v>90</v>
      </c>
      <c r="AG47">
        <f>'2_MechAdd_LowSeverity'!S47</f>
        <v>67.5</v>
      </c>
      <c r="AH47">
        <f>'2_MechAdd_LowSeverity'!T47</f>
        <v>90</v>
      </c>
      <c r="AI47">
        <f>'2_MechAdd_LowSeverity'!U47</f>
        <v>90</v>
      </c>
      <c r="AJ47">
        <f>'2_MechAdd_ModSeverity'!S47</f>
        <v>45</v>
      </c>
      <c r="AK47">
        <f>'2_MechAdd_ModSeverity'!T47</f>
        <v>90</v>
      </c>
      <c r="AL47">
        <f>'2_MechAdd_ModSeverity'!U47</f>
        <v>90</v>
      </c>
      <c r="AM47">
        <f>'2_MechAdd_HighSeverity'!S47</f>
        <v>22.5</v>
      </c>
      <c r="AN47">
        <f>'2_MechAdd_HighSeverity'!T47</f>
        <v>90</v>
      </c>
      <c r="AO47">
        <f>'2_MechAdd_HighSeverity'!U47</f>
        <v>90</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60</v>
      </c>
      <c r="BC47">
        <f>'2_MechAdd_LowSeverity'!AC47</f>
        <v>60</v>
      </c>
      <c r="BD47">
        <f>'2_MechAdd_ModSeverity'!AA47</f>
        <v>30</v>
      </c>
      <c r="BE47">
        <f>'2_MechAdd_ModSeverity'!AB47</f>
        <v>60</v>
      </c>
      <c r="BF47">
        <f>'2_MechAdd_ModSeverity'!AC47</f>
        <v>60</v>
      </c>
      <c r="BG47">
        <f>'2_MechAdd_HighSeverity'!AA47</f>
        <v>15</v>
      </c>
      <c r="BH47">
        <f>'2_MechAdd_HighSeverity'!AB47</f>
        <v>60</v>
      </c>
      <c r="BI47">
        <f>'2_MechAdd_HighSeverity'!AC47</f>
        <v>60</v>
      </c>
    </row>
    <row r="48" spans="1:61" x14ac:dyDescent="0.25">
      <c r="A48" s="18" t="str">
        <f>'2_MechAdd_Script'!A48</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'2_MechAdd_LowSeverity'!F49</f>
        <v>70</v>
      </c>
      <c r="C49">
        <f>'2_MechAdd_LowSeverity'!G49</f>
        <v>87.5</v>
      </c>
      <c r="D49">
        <f>'2_MechAdd_LowSeverity'!H49</f>
        <v>65.625</v>
      </c>
      <c r="E49">
        <f>'2_MechAdd_LowSeverity'!I49</f>
        <v>32.8125</v>
      </c>
      <c r="F49">
        <f>'2_MechAdd_ModSeverity'!G49</f>
        <v>100</v>
      </c>
      <c r="G49">
        <f>'2_MechAdd_ModSeverity'!H49</f>
        <v>75</v>
      </c>
      <c r="H49">
        <f>'2_MechAdd_ModSeverity'!I49</f>
        <v>37.5</v>
      </c>
      <c r="I49">
        <f>'2_MechAdd_HighSeverity'!G49</f>
        <v>100</v>
      </c>
      <c r="J49">
        <f>'2_MechAdd_HighSeverity'!H49</f>
        <v>75</v>
      </c>
      <c r="K49">
        <f>'2_MechAdd_HighSeverity'!I49</f>
        <v>37.5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'2_MechAdd_LowSeverity'!F53</f>
        <v>6</v>
      </c>
      <c r="C53">
        <f>'2_MechAdd_LowSeverity'!G53</f>
        <v>6</v>
      </c>
      <c r="D53">
        <f>'2_MechAdd_LowSeverity'!H53</f>
        <v>4.5</v>
      </c>
      <c r="E53">
        <f>'2_MechAdd_LowSeverity'!I53</f>
        <v>2.25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0.375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0.44999999999999996</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0.1875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'2_MechAdd_LowSeverity'!F54</f>
        <v>12</v>
      </c>
      <c r="C54">
        <f>'2_MechAdd_LowSeverity'!G54</f>
        <v>12</v>
      </c>
      <c r="D54">
        <f>'2_MechAdd_LowSeverity'!H54</f>
        <v>9</v>
      </c>
      <c r="E54">
        <f>'2_MechAdd_LowSeverity'!I54</f>
        <v>4.5</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0.1875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0.1875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'2_MechAdd_LowSeverity'!F56</f>
        <v>5</v>
      </c>
      <c r="C56">
        <f>'2_MechAdd_LowSeverity'!G56</f>
        <v>5</v>
      </c>
      <c r="D56">
        <f>'2_MechAdd_LowSeverity'!H56</f>
        <v>6.5</v>
      </c>
      <c r="E56">
        <f>'2_MechAdd_LowSeverity'!I56</f>
        <v>3.25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0.375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0.52500000000000002</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6.25E-2</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'2_MechAdd_LowSeverity'!F57</f>
        <v>11</v>
      </c>
      <c r="C57">
        <f>'2_MechAdd_LowSeverity'!G57</f>
        <v>11</v>
      </c>
      <c r="D57">
        <f>'2_MechAdd_LowSeverity'!H57</f>
        <v>14</v>
      </c>
      <c r="E57">
        <f>'2_MechAdd_LowSeverity'!I57</f>
        <v>7</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0.21249999999999999</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6.25E-2</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9.6</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3.5</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0.4</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2</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0</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0</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'2_MechAdd_LowSeverity'!F81</f>
        <v>70</v>
      </c>
      <c r="C81">
        <f>'2_MechAdd_LowSeverity'!G81</f>
        <v>87.5</v>
      </c>
      <c r="D81">
        <f>'2_MechAdd_LowSeverity'!H81</f>
        <v>87.5</v>
      </c>
      <c r="E81">
        <f>'2_MechAdd_LowSeverity'!I81</f>
        <v>87.5</v>
      </c>
      <c r="F81">
        <f>'2_MechAdd_ModSeverity'!G81</f>
        <v>100</v>
      </c>
      <c r="G81">
        <f>'2_MechAdd_ModSeverity'!H81</f>
        <v>100</v>
      </c>
      <c r="H81">
        <f>'2_MechAdd_ModSeverity'!I81</f>
        <v>100</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100</v>
      </c>
      <c r="AR81">
        <f>'2_MechAdd_LowSeverity'!X81</f>
        <v>100</v>
      </c>
      <c r="AS81">
        <f>'2_MechAdd_LowSeverity'!Y81</f>
        <v>100</v>
      </c>
      <c r="AT81">
        <f>'2_MechAdd_ModSeverity'!W81</f>
        <v>100</v>
      </c>
      <c r="AU81">
        <f>'2_MechAdd_ModSeverity'!X81</f>
        <v>100</v>
      </c>
      <c r="AV81">
        <f>'2_MechAdd_ModSeverity'!Y81</f>
        <v>100</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100</v>
      </c>
      <c r="BE81">
        <f>'2_MechAdd_ModSeverity'!AB81</f>
        <v>100</v>
      </c>
      <c r="BF81">
        <f>'2_MechAdd_ModSeverity'!AC81</f>
        <v>100</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100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100</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2017-05-25T19:59:39Z</dcterms:modified>
</cp:coreProperties>
</file>