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_BB\landfiredisturbance\specifications\3_MechRemove\"/>
    </mc:Choice>
  </mc:AlternateContent>
  <bookViews>
    <workbookView xWindow="0" yWindow="0" windowWidth="11025" windowHeight="9615" firstSheet="2" activeTab="3"/>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 i="14" l="1"/>
  <c r="E51" i="14"/>
  <c r="E50" i="14"/>
  <c r="E49" i="14"/>
  <c r="E48" i="14"/>
  <c r="E52" i="13"/>
  <c r="E51" i="13"/>
  <c r="E50" i="13"/>
  <c r="E49" i="13"/>
  <c r="E48" i="13"/>
  <c r="E35" i="13" l="1"/>
  <c r="D36" i="13"/>
  <c r="E38" i="13"/>
  <c r="D39" i="13"/>
  <c r="E41" i="13"/>
  <c r="E42" i="13"/>
  <c r="D43" i="13"/>
  <c r="E45" i="13"/>
  <c r="E46" i="13"/>
  <c r="D47" i="13"/>
  <c r="E78" i="13"/>
  <c r="E79" i="13"/>
  <c r="D80" i="13"/>
  <c r="D81" i="13"/>
  <c r="E82" i="13"/>
  <c r="E83" i="13"/>
  <c r="AA93" i="14" l="1"/>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A81" i="14"/>
  <c r="AA80" i="14"/>
  <c r="AA79" i="14"/>
  <c r="AB79" i="14" s="1"/>
  <c r="AC79" i="14" s="1"/>
  <c r="AA78" i="14"/>
  <c r="AB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A60" i="14"/>
  <c r="AB60" i="14" s="1"/>
  <c r="AC60" i="14" s="1"/>
  <c r="AB59" i="14"/>
  <c r="AC59" i="14" s="1"/>
  <c r="AA59" i="14"/>
  <c r="AA58" i="14"/>
  <c r="AA57" i="14"/>
  <c r="AA56" i="14"/>
  <c r="AA55" i="14"/>
  <c r="AB58" i="14" s="1"/>
  <c r="AA54" i="14"/>
  <c r="AB57" i="14" s="1"/>
  <c r="AA53" i="14"/>
  <c r="AB56" i="14" s="1"/>
  <c r="AA52" i="14"/>
  <c r="AB52" i="14" s="1"/>
  <c r="AB51" i="14"/>
  <c r="AA51" i="14"/>
  <c r="AA50" i="14"/>
  <c r="AB50" i="14" s="1"/>
  <c r="AB49" i="14"/>
  <c r="AA49" i="14"/>
  <c r="AA48" i="14"/>
  <c r="AB48" i="14" s="1"/>
  <c r="AA47" i="14"/>
  <c r="AA46" i="14"/>
  <c r="AB46" i="14" s="1"/>
  <c r="AA45" i="14"/>
  <c r="AB45" i="14" s="1"/>
  <c r="AA44" i="14"/>
  <c r="AB44" i="14" s="1"/>
  <c r="AC44" i="14" s="1"/>
  <c r="AA43" i="14"/>
  <c r="AA42" i="14"/>
  <c r="AB42" i="14" s="1"/>
  <c r="AB41" i="14"/>
  <c r="AA41" i="14"/>
  <c r="AA40" i="14"/>
  <c r="AB40" i="14" s="1"/>
  <c r="AC40" i="14" s="1"/>
  <c r="AA39" i="14"/>
  <c r="AA38" i="14"/>
  <c r="AB38" i="14" s="1"/>
  <c r="AA37" i="14"/>
  <c r="AB37" i="14" s="1"/>
  <c r="AC37" i="14" s="1"/>
  <c r="AA36" i="14"/>
  <c r="AA35" i="14"/>
  <c r="AB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B27" i="14"/>
  <c r="AC27" i="14" s="1"/>
  <c r="AA27" i="14"/>
  <c r="AA26" i="14"/>
  <c r="AB26" i="14" s="1"/>
  <c r="AC26" i="14" s="1"/>
  <c r="AB25" i="14"/>
  <c r="AC25" i="14" s="1"/>
  <c r="AA25" i="14"/>
  <c r="AA24" i="14"/>
  <c r="AB24" i="14" s="1"/>
  <c r="AC24" i="14" s="1"/>
  <c r="AA23" i="14"/>
  <c r="AB23" i="14" s="1"/>
  <c r="AC23" i="14" s="1"/>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A15" i="14"/>
  <c r="AB15" i="14" s="1"/>
  <c r="AC15" i="14" s="1"/>
  <c r="AA14" i="14"/>
  <c r="AB14" i="14" s="1"/>
  <c r="AC14" i="14" s="1"/>
  <c r="AA13" i="14"/>
  <c r="AB13" i="14" s="1"/>
  <c r="AC13" i="14" s="1"/>
  <c r="AB12" i="14"/>
  <c r="AC12" i="14" s="1"/>
  <c r="AA12" i="14"/>
  <c r="AA11" i="14"/>
  <c r="AB11" i="14" s="1"/>
  <c r="AC11" i="14" s="1"/>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W81" i="14"/>
  <c r="W80" i="14"/>
  <c r="X79" i="14"/>
  <c r="W79" i="14"/>
  <c r="W78" i="14"/>
  <c r="X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X55" i="14"/>
  <c r="W55" i="14"/>
  <c r="W54" i="14"/>
  <c r="X57" i="14" s="1"/>
  <c r="W53" i="14"/>
  <c r="X56"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Y37" i="14" s="1"/>
  <c r="W36" i="14"/>
  <c r="X35" i="14"/>
  <c r="W35" i="14"/>
  <c r="W34" i="14"/>
  <c r="X34" i="14" s="1"/>
  <c r="Y34" i="14" s="1"/>
  <c r="W33" i="14"/>
  <c r="X33" i="14" s="1"/>
  <c r="Y33" i="14" s="1"/>
  <c r="W32" i="14"/>
  <c r="X32" i="14" s="1"/>
  <c r="Y32" i="14" s="1"/>
  <c r="W31" i="14"/>
  <c r="X31" i="14" s="1"/>
  <c r="Y31" i="14" s="1"/>
  <c r="W30" i="14"/>
  <c r="X30" i="14" s="1"/>
  <c r="Y30" i="14" s="1"/>
  <c r="W29" i="14"/>
  <c r="X29" i="14" s="1"/>
  <c r="Y29" i="14" s="1"/>
  <c r="W28" i="14"/>
  <c r="X28" i="14" s="1"/>
  <c r="Y28" i="14" s="1"/>
  <c r="W27" i="14"/>
  <c r="X27" i="14" s="1"/>
  <c r="Y27" i="14" s="1"/>
  <c r="W26" i="14"/>
  <c r="X26" i="14" s="1"/>
  <c r="Y26" i="14" s="1"/>
  <c r="W25" i="14"/>
  <c r="X25" i="14" s="1"/>
  <c r="Y25" i="14" s="1"/>
  <c r="W24" i="14"/>
  <c r="X24" i="14" s="1"/>
  <c r="Y24" i="14" s="1"/>
  <c r="X23" i="14"/>
  <c r="Y23" i="14" s="1"/>
  <c r="W23" i="14"/>
  <c r="W22" i="14"/>
  <c r="X22" i="14" s="1"/>
  <c r="Y22" i="14" s="1"/>
  <c r="W21" i="14"/>
  <c r="X21" i="14" s="1"/>
  <c r="Y21" i="14" s="1"/>
  <c r="W20" i="14"/>
  <c r="X20" i="14" s="1"/>
  <c r="Y20" i="14" s="1"/>
  <c r="W19" i="14"/>
  <c r="X19" i="14" s="1"/>
  <c r="Y19" i="14" s="1"/>
  <c r="W18" i="14"/>
  <c r="X18" i="14" s="1"/>
  <c r="Y18"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S83" i="14"/>
  <c r="S82" i="14"/>
  <c r="T82" i="14" s="1"/>
  <c r="S81" i="14"/>
  <c r="S80" i="14"/>
  <c r="S79" i="14"/>
  <c r="T79" i="14" s="1"/>
  <c r="U79" i="14" s="1"/>
  <c r="S78" i="14"/>
  <c r="T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8" i="14" s="1"/>
  <c r="S54" i="14"/>
  <c r="T57" i="14" s="1"/>
  <c r="S53" i="14"/>
  <c r="T56" i="14" s="1"/>
  <c r="S52" i="14"/>
  <c r="T52" i="14" s="1"/>
  <c r="T51" i="14"/>
  <c r="S51" i="14"/>
  <c r="S50" i="14"/>
  <c r="T50" i="14" s="1"/>
  <c r="S49" i="14"/>
  <c r="T49" i="14" s="1"/>
  <c r="S48" i="14"/>
  <c r="T48" i="14" s="1"/>
  <c r="S47" i="14"/>
  <c r="S46" i="14"/>
  <c r="T46" i="14" s="1"/>
  <c r="S45" i="14"/>
  <c r="T45" i="14" s="1"/>
  <c r="S44" i="14"/>
  <c r="T44" i="14" s="1"/>
  <c r="U44" i="14" s="1"/>
  <c r="S43" i="14"/>
  <c r="S42" i="14"/>
  <c r="T42" i="14" s="1"/>
  <c r="S41" i="14"/>
  <c r="T41" i="14" s="1"/>
  <c r="S40" i="14"/>
  <c r="T40" i="14" s="1"/>
  <c r="U40" i="14" s="1"/>
  <c r="S39" i="14"/>
  <c r="S38" i="14"/>
  <c r="T38" i="14" s="1"/>
  <c r="S37" i="14"/>
  <c r="T37" i="14" s="1"/>
  <c r="U37" i="14" s="1"/>
  <c r="S36" i="14"/>
  <c r="T35" i="14"/>
  <c r="S35" i="14"/>
  <c r="S34" i="14"/>
  <c r="T34" i="14" s="1"/>
  <c r="U34" i="14" s="1"/>
  <c r="S33" i="14"/>
  <c r="T33" i="14" s="1"/>
  <c r="U33" i="14" s="1"/>
  <c r="S32" i="14"/>
  <c r="T32" i="14" s="1"/>
  <c r="U32" i="14" s="1"/>
  <c r="S31" i="14"/>
  <c r="T31" i="14" s="1"/>
  <c r="U31" i="14" s="1"/>
  <c r="S30" i="14"/>
  <c r="T30" i="14" s="1"/>
  <c r="U30" i="14" s="1"/>
  <c r="S29" i="14"/>
  <c r="T29" i="14" s="1"/>
  <c r="U29" i="14" s="1"/>
  <c r="S28" i="14"/>
  <c r="T28" i="14" s="1"/>
  <c r="U28" i="14" s="1"/>
  <c r="S27" i="14"/>
  <c r="T27" i="14" s="1"/>
  <c r="U27" i="14" s="1"/>
  <c r="S26" i="14"/>
  <c r="T26" i="14" s="1"/>
  <c r="U26" i="14" s="1"/>
  <c r="S25" i="14"/>
  <c r="T25" i="14" s="1"/>
  <c r="U25" i="14" s="1"/>
  <c r="S24" i="14"/>
  <c r="T24" i="14" s="1"/>
  <c r="U24" i="14" s="1"/>
  <c r="S23" i="14"/>
  <c r="T23" i="14" s="1"/>
  <c r="U23" i="14" s="1"/>
  <c r="S22" i="14"/>
  <c r="T22" i="14" s="1"/>
  <c r="U22" i="14" s="1"/>
  <c r="S21" i="14"/>
  <c r="T21" i="14" s="1"/>
  <c r="U21" i="14" s="1"/>
  <c r="S20" i="14"/>
  <c r="T20" i="14" s="1"/>
  <c r="U20" i="14" s="1"/>
  <c r="T19" i="14"/>
  <c r="U19" i="14" s="1"/>
  <c r="S19" i="14"/>
  <c r="S18" i="14"/>
  <c r="T18" i="14" s="1"/>
  <c r="U18"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P85" i="14"/>
  <c r="Q85" i="14" s="1"/>
  <c r="O85" i="14"/>
  <c r="O84" i="14"/>
  <c r="P84" i="14" s="1"/>
  <c r="Q84" i="14" s="1"/>
  <c r="O83" i="14"/>
  <c r="P83" i="14" s="1"/>
  <c r="Q83" i="14" s="1"/>
  <c r="O82" i="14"/>
  <c r="P82" i="14" s="1"/>
  <c r="O81" i="14"/>
  <c r="O80" i="14"/>
  <c r="O79" i="14"/>
  <c r="P79" i="14" s="1"/>
  <c r="Q79" i="14" s="1"/>
  <c r="O78" i="14"/>
  <c r="P78" i="14" s="1"/>
  <c r="O77" i="14"/>
  <c r="P77" i="14" s="1"/>
  <c r="Q77" i="14" s="1"/>
  <c r="O76" i="14"/>
  <c r="P76" i="14" s="1"/>
  <c r="Q76" i="14" s="1"/>
  <c r="O75" i="14"/>
  <c r="P75" i="14" s="1"/>
  <c r="Q75" i="14" s="1"/>
  <c r="O74" i="14"/>
  <c r="P74" i="14" s="1"/>
  <c r="Q74" i="14" s="1"/>
  <c r="P73" i="14"/>
  <c r="Q73" i="14" s="1"/>
  <c r="O73" i="14"/>
  <c r="O72" i="14"/>
  <c r="P72" i="14" s="1"/>
  <c r="Q72" i="14" s="1"/>
  <c r="O71" i="14"/>
  <c r="P71" i="14" s="1"/>
  <c r="Q71" i="14" s="1"/>
  <c r="O70" i="14"/>
  <c r="P70" i="14" s="1"/>
  <c r="Q70" i="14" s="1"/>
  <c r="O69" i="14"/>
  <c r="P69" i="14" s="1"/>
  <c r="Q69" i="14" s="1"/>
  <c r="O68" i="14"/>
  <c r="P68" i="14" s="1"/>
  <c r="Q68" i="14" s="1"/>
  <c r="O67" i="14"/>
  <c r="P67" i="14" s="1"/>
  <c r="Q67" i="14" s="1"/>
  <c r="O66" i="14"/>
  <c r="P66" i="14" s="1"/>
  <c r="Q66" i="14" s="1"/>
  <c r="P65" i="14"/>
  <c r="Q65" i="14" s="1"/>
  <c r="O65" i="14"/>
  <c r="O64" i="14"/>
  <c r="P64" i="14" s="1"/>
  <c r="O63" i="14"/>
  <c r="P63" i="14" s="1"/>
  <c r="Q63" i="14" s="1"/>
  <c r="O62" i="14"/>
  <c r="P62" i="14" s="1"/>
  <c r="Q62" i="14" s="1"/>
  <c r="O61" i="14"/>
  <c r="P61" i="14" s="1"/>
  <c r="Q61" i="14" s="1"/>
  <c r="O60" i="14"/>
  <c r="P60" i="14" s="1"/>
  <c r="Q60" i="14" s="1"/>
  <c r="P59" i="14"/>
  <c r="Q59" i="14" s="1"/>
  <c r="O59" i="14"/>
  <c r="O58" i="14"/>
  <c r="O57" i="14"/>
  <c r="O56" i="14"/>
  <c r="O55" i="14"/>
  <c r="P58" i="14" s="1"/>
  <c r="O54" i="14"/>
  <c r="P57" i="14" s="1"/>
  <c r="O53" i="14"/>
  <c r="P56" i="14" s="1"/>
  <c r="O52" i="14"/>
  <c r="P52" i="14" s="1"/>
  <c r="O51" i="14"/>
  <c r="P51" i="14" s="1"/>
  <c r="O50" i="14"/>
  <c r="P50" i="14" s="1"/>
  <c r="O49" i="14"/>
  <c r="P49" i="14" s="1"/>
  <c r="O48" i="14"/>
  <c r="P48" i="14" s="1"/>
  <c r="O47" i="14"/>
  <c r="O46" i="14"/>
  <c r="P46" i="14" s="1"/>
  <c r="O45" i="14"/>
  <c r="P45" i="14" s="1"/>
  <c r="O44" i="14"/>
  <c r="P44" i="14" s="1"/>
  <c r="Q44" i="14" s="1"/>
  <c r="O43" i="14"/>
  <c r="O42" i="14"/>
  <c r="P42" i="14" s="1"/>
  <c r="O41" i="14"/>
  <c r="P41" i="14" s="1"/>
  <c r="O40" i="14"/>
  <c r="P40" i="14" s="1"/>
  <c r="Q40" i="14" s="1"/>
  <c r="O39" i="14"/>
  <c r="O38" i="14"/>
  <c r="P38" i="14" s="1"/>
  <c r="O37" i="14"/>
  <c r="P37" i="14" s="1"/>
  <c r="Q37" i="14" s="1"/>
  <c r="O36" i="14"/>
  <c r="O35" i="14"/>
  <c r="P35" i="14" s="1"/>
  <c r="O34" i="14"/>
  <c r="P34" i="14" s="1"/>
  <c r="Q34" i="14" s="1"/>
  <c r="O33" i="14"/>
  <c r="P33" i="14" s="1"/>
  <c r="Q33" i="14" s="1"/>
  <c r="O32" i="14"/>
  <c r="P32" i="14" s="1"/>
  <c r="Q32" i="14" s="1"/>
  <c r="P31" i="14"/>
  <c r="Q31" i="14" s="1"/>
  <c r="O31" i="14"/>
  <c r="O30" i="14"/>
  <c r="P30" i="14" s="1"/>
  <c r="Q30" i="14" s="1"/>
  <c r="O29" i="14"/>
  <c r="P29" i="14" s="1"/>
  <c r="Q29" i="14" s="1"/>
  <c r="O28" i="14"/>
  <c r="P28" i="14" s="1"/>
  <c r="Q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K81" i="14"/>
  <c r="K80" i="14"/>
  <c r="K79" i="14"/>
  <c r="L79" i="14" s="1"/>
  <c r="M79" i="14" s="1"/>
  <c r="K78" i="14"/>
  <c r="L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M62" i="14" s="1"/>
  <c r="K61" i="14"/>
  <c r="L61" i="14" s="1"/>
  <c r="M61" i="14" s="1"/>
  <c r="K60" i="14"/>
  <c r="L60" i="14" s="1"/>
  <c r="M60" i="14" s="1"/>
  <c r="K59" i="14"/>
  <c r="L59" i="14" s="1"/>
  <c r="M59" i="14" s="1"/>
  <c r="K58" i="14"/>
  <c r="K57" i="14"/>
  <c r="K56" i="14"/>
  <c r="K55" i="14"/>
  <c r="L55" i="14" s="1"/>
  <c r="K54" i="14"/>
  <c r="L54" i="14" s="1"/>
  <c r="K53" i="14"/>
  <c r="L56" i="14" s="1"/>
  <c r="K52" i="14"/>
  <c r="L52" i="14" s="1"/>
  <c r="L51" i="14"/>
  <c r="K51" i="14"/>
  <c r="K50" i="14"/>
  <c r="L50" i="14" s="1"/>
  <c r="K49" i="14"/>
  <c r="L49" i="14" s="1"/>
  <c r="K48" i="14"/>
  <c r="L48" i="14" s="1"/>
  <c r="K47" i="14"/>
  <c r="K46" i="14"/>
  <c r="L46" i="14" s="1"/>
  <c r="K45" i="14"/>
  <c r="L45" i="14" s="1"/>
  <c r="K44" i="14"/>
  <c r="L44" i="14" s="1"/>
  <c r="M44" i="14" s="1"/>
  <c r="K43" i="14"/>
  <c r="K42" i="14"/>
  <c r="L42" i="14" s="1"/>
  <c r="K41" i="14"/>
  <c r="L41" i="14" s="1"/>
  <c r="K40" i="14"/>
  <c r="L40" i="14" s="1"/>
  <c r="M40" i="14" s="1"/>
  <c r="K39" i="14"/>
  <c r="K38" i="14"/>
  <c r="L38" i="14" s="1"/>
  <c r="K37" i="14"/>
  <c r="L37" i="14" s="1"/>
  <c r="M37" i="14" s="1"/>
  <c r="K36" i="14"/>
  <c r="L35" i="14"/>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K20" i="14"/>
  <c r="L20" i="14" s="1"/>
  <c r="M20" i="14" s="1"/>
  <c r="L19" i="14"/>
  <c r="M19" i="14" s="1"/>
  <c r="K19" i="14"/>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K4" i="14"/>
  <c r="L4" i="14" s="1"/>
  <c r="M4" i="14" s="1"/>
  <c r="L3" i="14"/>
  <c r="M3" i="14" s="1"/>
  <c r="K3" i="14"/>
  <c r="K2" i="14"/>
  <c r="L2" i="14" s="1"/>
  <c r="M2" i="14" s="1"/>
  <c r="E78" i="14"/>
  <c r="E79" i="14"/>
  <c r="E83" i="14"/>
  <c r="E82" i="14"/>
  <c r="D81" i="14"/>
  <c r="P81" i="14" s="1"/>
  <c r="Q81" i="14" s="1"/>
  <c r="D80" i="14"/>
  <c r="AB80" i="14" s="1"/>
  <c r="AC80" i="14" s="1"/>
  <c r="L58" i="14" l="1"/>
  <c r="M58" i="14" s="1"/>
  <c r="L80" i="14"/>
  <c r="M80" i="14" s="1"/>
  <c r="T80" i="14"/>
  <c r="U80" i="14" s="1"/>
  <c r="U83" i="14"/>
  <c r="Y79" i="14"/>
  <c r="AC78" i="14"/>
  <c r="M78" i="14"/>
  <c r="L81" i="14"/>
  <c r="M81" i="14" s="1"/>
  <c r="Q82" i="14"/>
  <c r="T55" i="14"/>
  <c r="U78" i="14"/>
  <c r="T81" i="14"/>
  <c r="U81" i="14" s="1"/>
  <c r="X80" i="14"/>
  <c r="Y80" i="14" s="1"/>
  <c r="M82" i="14"/>
  <c r="Q64" i="14"/>
  <c r="P80" i="14"/>
  <c r="Q80" i="14" s="1"/>
  <c r="U82" i="14"/>
  <c r="Y78" i="14"/>
  <c r="X81" i="14"/>
  <c r="Y81" i="14" s="1"/>
  <c r="AB81" i="14"/>
  <c r="AC81" i="14" s="1"/>
  <c r="P55" i="14"/>
  <c r="Q78" i="14"/>
  <c r="X58" i="14"/>
  <c r="Y82" i="14"/>
  <c r="AB55" i="14"/>
  <c r="AC82" i="14"/>
  <c r="AC61" i="14"/>
  <c r="AC64" i="14"/>
  <c r="AC58" i="14"/>
  <c r="AB54" i="14"/>
  <c r="AC55" i="14"/>
  <c r="AB53" i="14"/>
  <c r="Y58" i="14"/>
  <c r="Y64" i="14"/>
  <c r="X54" i="14"/>
  <c r="Y55" i="14"/>
  <c r="X53" i="14"/>
  <c r="U64" i="14"/>
  <c r="U58" i="14"/>
  <c r="T54" i="14"/>
  <c r="U55" i="14"/>
  <c r="T53" i="14"/>
  <c r="Q58" i="14"/>
  <c r="P54" i="14"/>
  <c r="Q55" i="14"/>
  <c r="P53" i="14"/>
  <c r="M54" i="14"/>
  <c r="M64" i="14"/>
  <c r="M55" i="14"/>
  <c r="L53" i="14"/>
  <c r="L57" i="14"/>
  <c r="M57" i="14" s="1"/>
  <c r="G92" i="14"/>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C81" i="13" s="1"/>
  <c r="AB80" i="13"/>
  <c r="AC80" i="13" s="1"/>
  <c r="AA80" i="13"/>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B59" i="13"/>
  <c r="AC59" i="13" s="1"/>
  <c r="AA59" i="13"/>
  <c r="AA58" i="13"/>
  <c r="AA57" i="13"/>
  <c r="AA56" i="13"/>
  <c r="AA55" i="13"/>
  <c r="AB58" i="13" s="1"/>
  <c r="AA54" i="13"/>
  <c r="AB57" i="13" s="1"/>
  <c r="AA53" i="13"/>
  <c r="AB56"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Y83" i="13" s="1"/>
  <c r="W83" i="13"/>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X65" i="13"/>
  <c r="Y65" i="13" s="1"/>
  <c r="W65" i="13"/>
  <c r="W64" i="13"/>
  <c r="X64" i="13" s="1"/>
  <c r="X63" i="13"/>
  <c r="Y63" i="13" s="1"/>
  <c r="W63" i="13"/>
  <c r="W62" i="13"/>
  <c r="X62" i="13" s="1"/>
  <c r="Y62" i="13" s="1"/>
  <c r="W61" i="13"/>
  <c r="X61" i="13" s="1"/>
  <c r="Y61" i="13" s="1"/>
  <c r="W60" i="13"/>
  <c r="X60" i="13" s="1"/>
  <c r="Y60" i="13" s="1"/>
  <c r="X59" i="13"/>
  <c r="Y59" i="13" s="1"/>
  <c r="W59" i="13"/>
  <c r="W58" i="13"/>
  <c r="W57" i="13"/>
  <c r="W56" i="13"/>
  <c r="W55" i="13"/>
  <c r="W54" i="13"/>
  <c r="W53" i="13"/>
  <c r="X56"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X40" i="13"/>
  <c r="Y40" i="13" s="1"/>
  <c r="W40" i="13"/>
  <c r="W39" i="13"/>
  <c r="X39" i="13" s="1"/>
  <c r="Y39" i="13" s="1"/>
  <c r="W38" i="13"/>
  <c r="X38" i="13" s="1"/>
  <c r="Y38" i="13" s="1"/>
  <c r="W37" i="13"/>
  <c r="X37" i="13" s="1"/>
  <c r="Y37" i="13" s="1"/>
  <c r="W36" i="13"/>
  <c r="X36" i="13" s="1"/>
  <c r="Y36" i="13" s="1"/>
  <c r="W35" i="13"/>
  <c r="X35" i="13" s="1"/>
  <c r="Y35" i="13" s="1"/>
  <c r="W34" i="13"/>
  <c r="X34" i="13" s="1"/>
  <c r="Y34" i="13" s="1"/>
  <c r="W33" i="13"/>
  <c r="X33" i="13" s="1"/>
  <c r="Y33" i="13" s="1"/>
  <c r="X32" i="13"/>
  <c r="Y32" i="13" s="1"/>
  <c r="W32" i="13"/>
  <c r="W31" i="13"/>
  <c r="X31" i="13" s="1"/>
  <c r="Y31" i="13" s="1"/>
  <c r="W30" i="13"/>
  <c r="X30" i="13" s="1"/>
  <c r="Y30" i="13" s="1"/>
  <c r="W29" i="13"/>
  <c r="X29" i="13" s="1"/>
  <c r="Y29" i="13" s="1"/>
  <c r="W28" i="13"/>
  <c r="X28" i="13" s="1"/>
  <c r="Y28" i="13" s="1"/>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3" i="13"/>
  <c r="T63" i="13"/>
  <c r="S63" i="13"/>
  <c r="S62" i="13"/>
  <c r="T62" i="13" s="1"/>
  <c r="U62" i="13" s="1"/>
  <c r="S61" i="13"/>
  <c r="T61" i="13" s="1"/>
  <c r="U61" i="13" s="1"/>
  <c r="S60" i="13"/>
  <c r="T60" i="13" s="1"/>
  <c r="U60" i="13" s="1"/>
  <c r="S59" i="13"/>
  <c r="T59" i="13" s="1"/>
  <c r="U59" i="13" s="1"/>
  <c r="S58" i="13"/>
  <c r="S57" i="13"/>
  <c r="S56" i="13"/>
  <c r="S55" i="13"/>
  <c r="T55" i="13" s="1"/>
  <c r="U55" i="13" s="1"/>
  <c r="S54" i="13"/>
  <c r="S53" i="13"/>
  <c r="S52" i="13"/>
  <c r="T52" i="13" s="1"/>
  <c r="U52" i="13" s="1"/>
  <c r="S51" i="13"/>
  <c r="T51" i="13" s="1"/>
  <c r="U51" i="13" s="1"/>
  <c r="S50" i="13"/>
  <c r="T50" i="13" s="1"/>
  <c r="U50" i="13" s="1"/>
  <c r="S49" i="13"/>
  <c r="T49" i="13" s="1"/>
  <c r="U49" i="13" s="1"/>
  <c r="S48" i="13"/>
  <c r="T48" i="13" s="1"/>
  <c r="U48" i="13" s="1"/>
  <c r="U47" i="13"/>
  <c r="T47" i="13"/>
  <c r="S47" i="13"/>
  <c r="S46" i="13"/>
  <c r="T46" i="13" s="1"/>
  <c r="U46" i="13" s="1"/>
  <c r="S45" i="13"/>
  <c r="T45" i="13" s="1"/>
  <c r="U45" i="13" s="1"/>
  <c r="S44" i="13"/>
  <c r="T44" i="13" s="1"/>
  <c r="U44" i="13" s="1"/>
  <c r="S43" i="13"/>
  <c r="T43" i="13" s="1"/>
  <c r="U43" i="13" s="1"/>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T28" i="13" s="1"/>
  <c r="U28" i="13" s="1"/>
  <c r="T27" i="13"/>
  <c r="U27" i="13" s="1"/>
  <c r="S27" i="13"/>
  <c r="S26" i="13"/>
  <c r="T26" i="13" s="1"/>
  <c r="U26" i="13" s="1"/>
  <c r="S25" i="13"/>
  <c r="T25" i="13" s="1"/>
  <c r="U25" i="13" s="1"/>
  <c r="S24" i="13"/>
  <c r="T24" i="13" s="1"/>
  <c r="U24" i="13" s="1"/>
  <c r="S23" i="13"/>
  <c r="T23" i="13" s="1"/>
  <c r="U23" i="13" s="1"/>
  <c r="S22" i="13"/>
  <c r="T22" i="13" s="1"/>
  <c r="U22" i="13" s="1"/>
  <c r="S21" i="13"/>
  <c r="T21" i="13" s="1"/>
  <c r="U21" i="13" s="1"/>
  <c r="S20" i="13"/>
  <c r="T20" i="13" s="1"/>
  <c r="U20" i="13" s="1"/>
  <c r="S19" i="13"/>
  <c r="T19" i="13" s="1"/>
  <c r="U19" i="13" s="1"/>
  <c r="S18" i="13"/>
  <c r="T18" i="13" s="1"/>
  <c r="U18" i="13" s="1"/>
  <c r="S17" i="13"/>
  <c r="T17" i="13" s="1"/>
  <c r="U17" i="13" s="1"/>
  <c r="S16" i="13"/>
  <c r="T16" i="13" s="1"/>
  <c r="U16" i="13" s="1"/>
  <c r="U15" i="13"/>
  <c r="T15" i="13"/>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P87" i="13"/>
  <c r="Q87" i="13" s="1"/>
  <c r="O87" i="13"/>
  <c r="O86" i="13"/>
  <c r="P86" i="13" s="1"/>
  <c r="Q86" i="13" s="1"/>
  <c r="O85" i="13"/>
  <c r="P85" i="13" s="1"/>
  <c r="Q85" i="13" s="1"/>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P71" i="13"/>
  <c r="Q71" i="13" s="1"/>
  <c r="O71" i="13"/>
  <c r="O70" i="13"/>
  <c r="P70" i="13" s="1"/>
  <c r="Q70" i="13" s="1"/>
  <c r="O69" i="13"/>
  <c r="P69" i="13" s="1"/>
  <c r="Q69" i="13" s="1"/>
  <c r="O68" i="13"/>
  <c r="P68" i="13" s="1"/>
  <c r="Q68" i="13" s="1"/>
  <c r="O67" i="13"/>
  <c r="P67" i="13" s="1"/>
  <c r="Q67" i="13" s="1"/>
  <c r="O66" i="13"/>
  <c r="P66" i="13" s="1"/>
  <c r="Q66" i="13" s="1"/>
  <c r="O65" i="13"/>
  <c r="P65" i="13" s="1"/>
  <c r="Q65" i="13" s="1"/>
  <c r="O64" i="13"/>
  <c r="P64" i="13" s="1"/>
  <c r="P63" i="13"/>
  <c r="Q63" i="13" s="1"/>
  <c r="O63" i="13"/>
  <c r="O62" i="13"/>
  <c r="P62" i="13" s="1"/>
  <c r="Q62" i="13" s="1"/>
  <c r="O61" i="13"/>
  <c r="P61" i="13" s="1"/>
  <c r="Q60" i="13"/>
  <c r="P60" i="13"/>
  <c r="O60" i="13"/>
  <c r="O59" i="13"/>
  <c r="P59" i="13" s="1"/>
  <c r="Q59" i="13" s="1"/>
  <c r="O58" i="13"/>
  <c r="O57" i="13"/>
  <c r="O56" i="13"/>
  <c r="P55" i="13"/>
  <c r="O55" i="13"/>
  <c r="P58" i="13" s="1"/>
  <c r="O54" i="13"/>
  <c r="P57" i="13" s="1"/>
  <c r="O53" i="13"/>
  <c r="P56" i="13" s="1"/>
  <c r="Q52" i="13"/>
  <c r="P52" i="13"/>
  <c r="O52" i="13"/>
  <c r="O51" i="13"/>
  <c r="P51" i="13" s="1"/>
  <c r="Q51" i="13" s="1"/>
  <c r="O50" i="13"/>
  <c r="P50" i="13" s="1"/>
  <c r="Q50" i="13" s="1"/>
  <c r="O49" i="13"/>
  <c r="P49" i="13" s="1"/>
  <c r="Q49" i="13" s="1"/>
  <c r="P48" i="13"/>
  <c r="Q48" i="13" s="1"/>
  <c r="O48" i="13"/>
  <c r="O47" i="13"/>
  <c r="P47" i="13" s="1"/>
  <c r="Q47" i="13" s="1"/>
  <c r="O46" i="13"/>
  <c r="P46" i="13" s="1"/>
  <c r="Q46" i="13" s="1"/>
  <c r="O45" i="13"/>
  <c r="P45" i="13" s="1"/>
  <c r="Q45" i="13" s="1"/>
  <c r="P44" i="13"/>
  <c r="Q44" i="13" s="1"/>
  <c r="O44" i="13"/>
  <c r="O43" i="13"/>
  <c r="P43" i="13" s="1"/>
  <c r="Q43" i="13" s="1"/>
  <c r="O42" i="13"/>
  <c r="P42" i="13" s="1"/>
  <c r="Q42" i="13" s="1"/>
  <c r="O41" i="13"/>
  <c r="P41" i="13" s="1"/>
  <c r="Q41" i="13" s="1"/>
  <c r="O40" i="13"/>
  <c r="P40" i="13" s="1"/>
  <c r="Q40" i="13" s="1"/>
  <c r="P39" i="13"/>
  <c r="Q39" i="13" s="1"/>
  <c r="O39" i="13"/>
  <c r="O38" i="13"/>
  <c r="P38" i="13" s="1"/>
  <c r="Q38" i="13" s="1"/>
  <c r="P37" i="13"/>
  <c r="Q37" i="13" s="1"/>
  <c r="O37" i="13"/>
  <c r="P36" i="13"/>
  <c r="Q36" i="13" s="1"/>
  <c r="O36" i="13"/>
  <c r="P35" i="13"/>
  <c r="Q35" i="13" s="1"/>
  <c r="O35" i="13"/>
  <c r="O34" i="13"/>
  <c r="P34" i="13" s="1"/>
  <c r="Q34" i="13" s="1"/>
  <c r="P33" i="13"/>
  <c r="Q33" i="13" s="1"/>
  <c r="O33" i="13"/>
  <c r="O32" i="13"/>
  <c r="P32" i="13" s="1"/>
  <c r="Q32" i="13" s="1"/>
  <c r="O31" i="13"/>
  <c r="P31" i="13" s="1"/>
  <c r="Q31" i="13" s="1"/>
  <c r="O30" i="13"/>
  <c r="P30" i="13" s="1"/>
  <c r="Q30" i="13" s="1"/>
  <c r="O29" i="13"/>
  <c r="P29" i="13" s="1"/>
  <c r="Q29" i="13" s="1"/>
  <c r="P28" i="13"/>
  <c r="Q28" i="13" s="1"/>
  <c r="O28" i="13"/>
  <c r="P27" i="13"/>
  <c r="Q27" i="13" s="1"/>
  <c r="O27" i="13"/>
  <c r="O26" i="13"/>
  <c r="P26" i="13" s="1"/>
  <c r="Q26" i="13" s="1"/>
  <c r="O25" i="13"/>
  <c r="P25" i="13" s="1"/>
  <c r="Q25" i="13" s="1"/>
  <c r="O24" i="13"/>
  <c r="P24" i="13" s="1"/>
  <c r="Q24" i="13" s="1"/>
  <c r="O23" i="13"/>
  <c r="P23" i="13" s="1"/>
  <c r="Q23" i="13" s="1"/>
  <c r="O22" i="13"/>
  <c r="P22" i="13" s="1"/>
  <c r="Q22" i="13" s="1"/>
  <c r="O21" i="13"/>
  <c r="P21" i="13" s="1"/>
  <c r="Q21" i="13" s="1"/>
  <c r="P20" i="13"/>
  <c r="Q20" i="13" s="1"/>
  <c r="O20" i="13"/>
  <c r="P19" i="13"/>
  <c r="Q19" i="13" s="1"/>
  <c r="O19" i="13"/>
  <c r="O18" i="13"/>
  <c r="P18" i="13" s="1"/>
  <c r="Q18" i="13" s="1"/>
  <c r="O17" i="13"/>
  <c r="P17" i="13" s="1"/>
  <c r="Q17" i="13" s="1"/>
  <c r="O16" i="13"/>
  <c r="P16" i="13" s="1"/>
  <c r="Q16" i="13" s="1"/>
  <c r="O15" i="13"/>
  <c r="P15" i="13" s="1"/>
  <c r="Q15" i="13" s="1"/>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L81" i="13"/>
  <c r="M81" i="13" s="1"/>
  <c r="K81" i="13"/>
  <c r="K80" i="13"/>
  <c r="L80" i="13" s="1"/>
  <c r="M80" i="13" s="1"/>
  <c r="L79" i="13"/>
  <c r="M79" i="13" s="1"/>
  <c r="K79" i="13"/>
  <c r="K78" i="13"/>
  <c r="L78" i="13" s="1"/>
  <c r="M78" i="13" s="1"/>
  <c r="K77" i="13"/>
  <c r="L77" i="13" s="1"/>
  <c r="M77" i="13" s="1"/>
  <c r="K76" i="13"/>
  <c r="L76" i="13" s="1"/>
  <c r="M76" i="13" s="1"/>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K67" i="13"/>
  <c r="L67" i="13" s="1"/>
  <c r="M67" i="13" s="1"/>
  <c r="K66" i="13"/>
  <c r="L66" i="13" s="1"/>
  <c r="M66" i="13" s="1"/>
  <c r="L65" i="13"/>
  <c r="M65" i="13" s="1"/>
  <c r="K65" i="13"/>
  <c r="K64" i="13"/>
  <c r="L64" i="13" s="1"/>
  <c r="L63" i="13"/>
  <c r="M63" i="13" s="1"/>
  <c r="K63" i="13"/>
  <c r="K62" i="13"/>
  <c r="L62" i="13" s="1"/>
  <c r="M62" i="13" s="1"/>
  <c r="K61" i="13"/>
  <c r="L61" i="13" s="1"/>
  <c r="M61" i="13" s="1"/>
  <c r="K60" i="13"/>
  <c r="L60" i="13" s="1"/>
  <c r="M60" i="13" s="1"/>
  <c r="K59" i="13"/>
  <c r="L59" i="13" s="1"/>
  <c r="M59" i="13" s="1"/>
  <c r="K58" i="13"/>
  <c r="K57" i="13"/>
  <c r="K56" i="13"/>
  <c r="K55" i="13"/>
  <c r="L58" i="13" s="1"/>
  <c r="K54" i="13"/>
  <c r="L57" i="13" s="1"/>
  <c r="K53" i="13"/>
  <c r="K52" i="13"/>
  <c r="L52" i="13" s="1"/>
  <c r="M52" i="13" s="1"/>
  <c r="L51" i="13"/>
  <c r="M51" i="13" s="1"/>
  <c r="K51" i="13"/>
  <c r="K50" i="13"/>
  <c r="L50" i="13" s="1"/>
  <c r="M50" i="13" s="1"/>
  <c r="L49" i="13"/>
  <c r="M49" i="13" s="1"/>
  <c r="K49" i="13"/>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L33" i="13"/>
  <c r="M33" i="13" s="1"/>
  <c r="K33" i="13"/>
  <c r="K32" i="13"/>
  <c r="L32" i="13" s="1"/>
  <c r="M32" i="13" s="1"/>
  <c r="K31" i="13"/>
  <c r="L31" i="13" s="1"/>
  <c r="M31" i="13" s="1"/>
  <c r="K30" i="13"/>
  <c r="L30" i="13" s="1"/>
  <c r="M30" i="13" s="1"/>
  <c r="K29" i="13"/>
  <c r="L29" i="13" s="1"/>
  <c r="M29" i="13" s="1"/>
  <c r="K28" i="13"/>
  <c r="L28" i="13" s="1"/>
  <c r="M28" i="13" s="1"/>
  <c r="K27" i="13"/>
  <c r="L27" i="13" s="1"/>
  <c r="M27" i="13" s="1"/>
  <c r="K26" i="13"/>
  <c r="L26" i="13" s="1"/>
  <c r="M26" i="13" s="1"/>
  <c r="L25" i="13"/>
  <c r="M25" i="13" s="1"/>
  <c r="K25" i="13"/>
  <c r="K24" i="13"/>
  <c r="L24" i="13" s="1"/>
  <c r="M24" i="13" s="1"/>
  <c r="K23" i="13"/>
  <c r="L23" i="13" s="1"/>
  <c r="M23" i="13" s="1"/>
  <c r="K22" i="13"/>
  <c r="L22" i="13" s="1"/>
  <c r="M22" i="13" s="1"/>
  <c r="K21" i="13"/>
  <c r="L21" i="13" s="1"/>
  <c r="M21" i="13" s="1"/>
  <c r="K20" i="13"/>
  <c r="L20" i="13" s="1"/>
  <c r="M20" i="13" s="1"/>
  <c r="L19" i="13"/>
  <c r="M19" i="13" s="1"/>
  <c r="K19" i="13"/>
  <c r="K18" i="13"/>
  <c r="L18" i="13" s="1"/>
  <c r="M18" i="13" s="1"/>
  <c r="L17" i="13"/>
  <c r="M17" i="13" s="1"/>
  <c r="K17" i="13"/>
  <c r="K16" i="13"/>
  <c r="L16" i="13" s="1"/>
  <c r="M16" i="13" s="1"/>
  <c r="K15" i="13"/>
  <c r="L15" i="13" s="1"/>
  <c r="M15" i="13" s="1"/>
  <c r="K14" i="13"/>
  <c r="L14" i="13" s="1"/>
  <c r="M14" i="13" s="1"/>
  <c r="K13" i="13"/>
  <c r="L13" i="13" s="1"/>
  <c r="M13" i="13" s="1"/>
  <c r="K12" i="13"/>
  <c r="L12" i="13" s="1"/>
  <c r="M12" i="13" s="1"/>
  <c r="K11" i="13"/>
  <c r="L11" i="13" s="1"/>
  <c r="M11" i="13" s="1"/>
  <c r="K10" i="13"/>
  <c r="L10" i="13" s="1"/>
  <c r="M10" i="13" s="1"/>
  <c r="L9" i="13"/>
  <c r="M9" i="13" s="1"/>
  <c r="K9" i="13"/>
  <c r="K8" i="13"/>
  <c r="L8" i="13" s="1"/>
  <c r="M8" i="13" s="1"/>
  <c r="K7" i="13"/>
  <c r="L7" i="13" s="1"/>
  <c r="M7" i="13" s="1"/>
  <c r="K6" i="13"/>
  <c r="L6" i="13" s="1"/>
  <c r="M6" i="13" s="1"/>
  <c r="K5" i="13"/>
  <c r="L5" i="13" s="1"/>
  <c r="M5" i="13" s="1"/>
  <c r="K4" i="13"/>
  <c r="L4" i="13" s="1"/>
  <c r="M4" i="13" s="1"/>
  <c r="L3" i="13"/>
  <c r="M3" i="13" s="1"/>
  <c r="K3" i="13"/>
  <c r="K2" i="13"/>
  <c r="L2" i="13" s="1"/>
  <c r="M2" i="13" s="1"/>
  <c r="G92" i="13"/>
  <c r="G89" i="13"/>
  <c r="L56" i="13" l="1"/>
  <c r="T58" i="13"/>
  <c r="X57" i="13"/>
  <c r="X58" i="13"/>
  <c r="Y58" i="13" s="1"/>
  <c r="T57" i="13"/>
  <c r="AB55" i="13"/>
  <c r="AC58" i="13" s="1"/>
  <c r="M64" i="13"/>
  <c r="L53" i="13"/>
  <c r="M53" i="13" s="1"/>
  <c r="X55" i="13"/>
  <c r="L55" i="13"/>
  <c r="M58" i="13" s="1"/>
  <c r="U64" i="13"/>
  <c r="AC57" i="14"/>
  <c r="AC54" i="14"/>
  <c r="AC53" i="14"/>
  <c r="AC56" i="14"/>
  <c r="Y57" i="14"/>
  <c r="Y54" i="14"/>
  <c r="Y53" i="14"/>
  <c r="Y56" i="14"/>
  <c r="U57" i="14"/>
  <c r="U54" i="14"/>
  <c r="U53" i="14"/>
  <c r="U56" i="14"/>
  <c r="Q53" i="14"/>
  <c r="Q56" i="14"/>
  <c r="Q57" i="14"/>
  <c r="Q54" i="14"/>
  <c r="M53" i="14"/>
  <c r="M56" i="14"/>
  <c r="AC64" i="13"/>
  <c r="AB54" i="13"/>
  <c r="AC55" i="13"/>
  <c r="AB53" i="13"/>
  <c r="Y64" i="13"/>
  <c r="X54" i="13"/>
  <c r="Y55" i="13"/>
  <c r="X53" i="13"/>
  <c r="T54" i="13"/>
  <c r="T56" i="13"/>
  <c r="T53" i="13"/>
  <c r="U58" i="13"/>
  <c r="Q58" i="13"/>
  <c r="Q61" i="13"/>
  <c r="Q64" i="13"/>
  <c r="P54" i="13"/>
  <c r="Q55" i="13"/>
  <c r="P53" i="13"/>
  <c r="L54" i="13"/>
  <c r="M55" i="13"/>
  <c r="M56" i="13" l="1"/>
  <c r="AC53" i="13"/>
  <c r="AC56" i="13"/>
  <c r="AC57" i="13"/>
  <c r="AC54" i="13"/>
  <c r="Y57" i="13"/>
  <c r="Y54" i="13"/>
  <c r="Y53" i="13"/>
  <c r="Y56" i="13"/>
  <c r="U53" i="13"/>
  <c r="U56" i="13"/>
  <c r="U57" i="13"/>
  <c r="U54" i="13"/>
  <c r="Q57" i="13"/>
  <c r="Q54" i="13"/>
  <c r="Q53" i="13"/>
  <c r="Q56" i="13"/>
  <c r="M57" i="13"/>
  <c r="M54" i="13"/>
  <c r="G48" i="14" l="1"/>
  <c r="G49" i="14" l="1"/>
  <c r="G56" i="13"/>
  <c r="AC49" i="14" l="1"/>
  <c r="U49" i="14"/>
  <c r="Q49" i="14"/>
  <c r="Y49" i="14"/>
  <c r="M49" i="14"/>
  <c r="U50" i="14"/>
  <c r="Q50" i="14"/>
  <c r="Y50" i="14"/>
  <c r="M50" i="14"/>
  <c r="AC50" i="14"/>
  <c r="M51" i="14"/>
  <c r="Y51" i="14"/>
  <c r="Q51" i="14"/>
  <c r="U51" i="14"/>
  <c r="AC51" i="14"/>
  <c r="AC48" i="14"/>
  <c r="U48" i="14"/>
  <c r="Q48" i="14"/>
  <c r="Y48" i="14"/>
  <c r="M48" i="14"/>
  <c r="AC52" i="14"/>
  <c r="Y52" i="14"/>
  <c r="M52" i="14"/>
  <c r="Q52" i="14"/>
  <c r="U52" i="14"/>
  <c r="AC64" i="5"/>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G12" i="13"/>
  <c r="G13" i="13"/>
  <c r="G14" i="13"/>
  <c r="G15" i="13"/>
  <c r="G16" i="13"/>
  <c r="E42" i="14"/>
  <c r="E41"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G91" i="5"/>
  <c r="G92" i="5"/>
  <c r="E83" i="5"/>
  <c r="E82" i="5"/>
  <c r="D81" i="5"/>
  <c r="D80" i="5"/>
  <c r="E79" i="5"/>
  <c r="E78" i="5"/>
  <c r="D47" i="5"/>
  <c r="D43" i="5"/>
  <c r="D39" i="5"/>
  <c r="D36" i="5"/>
  <c r="X39" i="14" l="1"/>
  <c r="Y39" i="14" s="1"/>
  <c r="AB39" i="14"/>
  <c r="AC39" i="14" s="1"/>
  <c r="P39" i="14"/>
  <c r="Q39" i="14" s="1"/>
  <c r="L39" i="14"/>
  <c r="M39" i="14" s="1"/>
  <c r="T39" i="14"/>
  <c r="U39" i="14" s="1"/>
  <c r="AC41" i="14"/>
  <c r="Q41" i="14"/>
  <c r="M41" i="14"/>
  <c r="U41" i="14"/>
  <c r="Y41" i="14"/>
  <c r="AB43" i="14"/>
  <c r="AC43" i="14" s="1"/>
  <c r="L43" i="14"/>
  <c r="M43" i="14" s="1"/>
  <c r="T43" i="14"/>
  <c r="U43" i="14" s="1"/>
  <c r="X43" i="14"/>
  <c r="Y43" i="14" s="1"/>
  <c r="P43" i="14"/>
  <c r="Q43" i="14" s="1"/>
  <c r="M42" i="14"/>
  <c r="AC42" i="14"/>
  <c r="U42" i="14"/>
  <c r="Q42" i="14"/>
  <c r="Y42" i="14"/>
  <c r="AB36" i="14"/>
  <c r="AC36" i="14" s="1"/>
  <c r="X36" i="14"/>
  <c r="Y36" i="14" s="1"/>
  <c r="L36" i="14"/>
  <c r="M36" i="14" s="1"/>
  <c r="P36" i="14"/>
  <c r="Q36" i="14" s="1"/>
  <c r="T36" i="14"/>
  <c r="U36" i="14" s="1"/>
  <c r="P47" i="14"/>
  <c r="Q47" i="14" s="1"/>
  <c r="X47" i="14"/>
  <c r="Y47" i="14" s="1"/>
  <c r="T47" i="14"/>
  <c r="U47" i="14" s="1"/>
  <c r="L47" i="14"/>
  <c r="M47" i="14" s="1"/>
  <c r="AB47" i="14"/>
  <c r="AC47" i="14" s="1"/>
  <c r="H81" i="13"/>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G54" i="14"/>
  <c r="G55" i="14"/>
  <c r="G56" i="14"/>
  <c r="G57" i="14"/>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G82" i="14"/>
  <c r="H82" i="14" s="1"/>
  <c r="G81" i="14"/>
  <c r="H81" i="14" s="1"/>
  <c r="I81" i="14" s="1"/>
  <c r="G80" i="14"/>
  <c r="H80" i="14" s="1"/>
  <c r="I80" i="14" s="1"/>
  <c r="G79" i="14"/>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H58" i="13" s="1"/>
  <c r="G54" i="13"/>
  <c r="H57" i="13" s="1"/>
  <c r="G53" i="13"/>
  <c r="H56" i="13" s="1"/>
  <c r="G52" i="13"/>
  <c r="H52" i="13" s="1"/>
  <c r="G51" i="13"/>
  <c r="H51" i="13" s="1"/>
  <c r="G50" i="13"/>
  <c r="H50" i="13" s="1"/>
  <c r="G49" i="13"/>
  <c r="H49" i="13" s="1"/>
  <c r="M35" i="14" l="1"/>
  <c r="U35" i="14"/>
  <c r="Y35" i="14"/>
  <c r="AC35" i="14"/>
  <c r="Q35" i="14"/>
  <c r="AC38" i="14"/>
  <c r="U38" i="14"/>
  <c r="Y38" i="14"/>
  <c r="Q38" i="14"/>
  <c r="M38" i="14"/>
  <c r="H79" i="14"/>
  <c r="I79" i="14" s="1"/>
  <c r="H83" i="14"/>
  <c r="I83" i="14" s="1"/>
  <c r="H55" i="14"/>
  <c r="H58" i="14"/>
  <c r="U45" i="14"/>
  <c r="Q45" i="14"/>
  <c r="Y45" i="14"/>
  <c r="AC45" i="14"/>
  <c r="M45" i="14"/>
  <c r="H54" i="14"/>
  <c r="H57" i="14"/>
  <c r="U46" i="14"/>
  <c r="AC46" i="14"/>
  <c r="Q46" i="14"/>
  <c r="Y46" i="14"/>
  <c r="M46" i="14"/>
  <c r="H53" i="14"/>
  <c r="H56" i="14"/>
  <c r="I46" i="14"/>
  <c r="I53" i="14"/>
  <c r="I78" i="14"/>
  <c r="I82" i="14"/>
  <c r="I55" i="14"/>
  <c r="I54" i="14"/>
  <c r="I50" i="13"/>
  <c r="I51" i="13"/>
  <c r="I52" i="13"/>
  <c r="I49" i="13"/>
  <c r="H53" i="13"/>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56" i="14" l="1"/>
  <c r="I53" i="13"/>
  <c r="I56" i="13"/>
  <c r="AC41" i="5"/>
  <c r="U41" i="5"/>
  <c r="Y41" i="5"/>
  <c r="M41" i="5"/>
  <c r="Q41" i="5"/>
  <c r="Q42" i="5"/>
  <c r="AC42" i="5"/>
  <c r="U42" i="5"/>
  <c r="Y42" i="5"/>
  <c r="M42" i="5"/>
  <c r="H81" i="5"/>
  <c r="I81" i="5" s="1"/>
  <c r="H57" i="5"/>
  <c r="I50" i="5"/>
  <c r="H58" i="5"/>
  <c r="I53" i="5"/>
  <c r="H54" i="5"/>
  <c r="H56" i="5"/>
  <c r="I56" i="5" s="1"/>
  <c r="I48" i="5"/>
  <c r="I51" i="5"/>
  <c r="I52" i="5"/>
  <c r="G61" i="13"/>
  <c r="G93" i="14"/>
  <c r="H93" i="14" s="1"/>
  <c r="I93" i="14" s="1"/>
  <c r="H92" i="14"/>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H92" i="13"/>
  <c r="I92" i="13" s="1"/>
  <c r="H91" i="13"/>
  <c r="I91" i="13" s="1"/>
  <c r="G90" i="13"/>
  <c r="H90" i="13" s="1"/>
  <c r="I90" i="13" s="1"/>
  <c r="H89" i="13"/>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G59"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59" i="13" l="1"/>
  <c r="I59" i="13" s="1"/>
  <c r="H61" i="13"/>
  <c r="I61" i="13" s="1"/>
  <c r="H60" i="13"/>
  <c r="I60" i="13" s="1"/>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58" i="14"/>
  <c r="I58" i="13"/>
  <c r="I37" i="13"/>
  <c r="I64" i="13" l="1"/>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<sst xmlns="http://schemas.openxmlformats.org/spreadsheetml/2006/main" count="1134" uniqueCount="457">
  <si>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</si>
  <si>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</si>
  <si>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</si>
  <si>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</si>
  <si>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</si>
  <si>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</si>
  <si>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</si>
  <si>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</si>
  <si>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</si>
  <si>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</si>
  <si>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</si>
  <si>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</si>
  <si>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</si>
  <si>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</si>
  <si>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</si>
  <si>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</si>
  <si>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</si>
  <si>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</si>
  <si>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</si>
  <si>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</si>
  <si>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</si>
  <si>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</si>
  <si>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</si>
  <si>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</si>
  <si>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</si>
  <si>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</si>
  <si>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</si>
  <si>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</si>
  <si>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</si>
  <si>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</si>
  <si>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</si>
  <si>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</si>
  <si>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</si>
  <si>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</si>
  <si>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</si>
  <si>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</si>
  <si>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</si>
  <si>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</si>
  <si>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</si>
  <si>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</si>
  <si>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</si>
  <si>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</si>
  <si>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</si>
  <si>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</si>
  <si>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</si>
  <si>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</si>
  <si>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</si>
  <si>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</si>
  <si>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</si>
  <si>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</si>
  <si>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</si>
  <si>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</si>
  <si>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</si>
  <si>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</si>
  <si>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</si>
  <si>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</si>
  <si>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</si>
  <si>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</si>
  <si>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</si>
  <si>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</si>
  <si>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</si>
  <si>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</si>
  <si>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</si>
  <si>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</si>
  <si>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</si>
  <si>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</si>
  <si>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</si>
  <si>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</si>
  <si>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</si>
  <si>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</si>
  <si>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</si>
  <si>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</si>
  <si>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</si>
  <si>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</si>
  <si>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</si>
  <si>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</si>
  <si>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</si>
  <si>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</si>
  <si>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</si>
  <si>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</si>
  <si>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</si>
  <si>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</si>
  <si>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</si>
  <si>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</si>
  <si>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</si>
  <si>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</si>
  <si>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</si>
  <si>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</si>
  <si>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</si>
  <si>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</si>
  <si>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</si>
  <si>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</si>
  <si>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</si>
  <si>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</si>
  <si>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</si>
  <si>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</si>
  <si>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</si>
  <si>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</si>
  <si>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</si>
  <si>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</si>
  <si>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</si>
  <si>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</si>
  <si>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</si>
  <si>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</si>
  <si>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</si>
  <si>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</si>
  <si>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</si>
  <si>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</si>
  <si>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</si>
  <si>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</si>
  <si>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</si>
  <si>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</si>
  <si>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</si>
  <si>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</si>
  <si>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</si>
  <si>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</si>
  <si>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</si>
  <si>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</si>
  <si>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</si>
  <si>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</si>
  <si>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</si>
  <si>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</si>
  <si>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</si>
  <si>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</si>
  <si>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</si>
  <si>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</si>
  <si>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</si>
  <si>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</si>
  <si>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</si>
  <si>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</si>
  <si>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</si>
  <si>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</si>
  <si>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</si>
  <si>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</si>
  <si>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</si>
  <si>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</si>
  <si>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</si>
  <si>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</si>
  <si>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</si>
  <si>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</si>
  <si>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</si>
  <si>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</si>
  <si>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</si>
  <si>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</si>
  <si>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</si>
  <si>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</si>
  <si>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</si>
  <si>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</si>
  <si>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</si>
  <si>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</si>
  <si>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</si>
  <si>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</si>
  <si>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</si>
  <si>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</si>
  <si>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</si>
  <si>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</si>
  <si>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</si>
  <si>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</si>
  <si>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</si>
  <si>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</si>
  <si>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</si>
  <si>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</si>
  <si>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</si>
  <si>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</si>
  <si>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</si>
  <si>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</si>
  <si>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</si>
  <si>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</si>
  <si>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</si>
  <si>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</si>
  <si>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</si>
  <si>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</si>
  <si>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</si>
  <si>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</si>
  <si>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</si>
  <si>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</si>
  <si>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</si>
  <si>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</si>
  <si>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</si>
  <si>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</si>
  <si>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</si>
  <si>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</si>
  <si>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</si>
  <si>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</si>
  <si>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</si>
  <si>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</si>
  <si>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</si>
  <si>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</si>
  <si>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</si>
  <si>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</si>
  <si>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</si>
  <si>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</si>
  <si>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</si>
  <si>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</si>
  <si>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</si>
  <si>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</si>
  <si>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</si>
  <si>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</si>
  <si>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</si>
  <si>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</si>
  <si>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</si>
  <si>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</si>
  <si>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</si>
  <si>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</si>
  <si>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</si>
  <si>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</si>
  <si>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</si>
  <si>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</si>
  <si>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</si>
  <si>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</si>
  <si>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</si>
  <si>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</si>
  <si>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</si>
  <si>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</si>
  <si>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</si>
  <si>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</si>
  <si>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</si>
  <si>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</si>
  <si>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</si>
  <si>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</si>
  <si>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</si>
  <si>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</si>
  <si>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</si>
  <si>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</si>
  <si>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</si>
  <si>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</si>
  <si>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</si>
  <si>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</si>
  <si>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</si>
  <si>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</si>
  <si>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</si>
  <si>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</si>
  <si>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</si>
  <si>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</si>
  <si>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</si>
  <si>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</si>
  <si>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</si>
  <si>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</si>
  <si>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</si>
  <si>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</si>
  <si>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</si>
  <si>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</si>
  <si>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</si>
  <si>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</si>
  <si>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</si>
  <si>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</si>
  <si>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</si>
  <si>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</si>
  <si>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</si>
  <si>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</si>
  <si>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</si>
  <si>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</si>
  <si>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</si>
  <si>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</si>
  <si>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</si>
  <si>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</si>
  <si>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</si>
  <si>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</si>
  <si>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</si>
  <si>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</si>
  <si>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</si>
  <si>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</si>
  <si>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</si>
  <si>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</si>
  <si>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</si>
  <si>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</si>
  <si>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</si>
  <si>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</si>
  <si>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</si>
  <si>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</si>
  <si>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</si>
  <si>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</si>
  <si>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</si>
  <si>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</si>
  <si>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</si>
  <si>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</si>
  <si>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</si>
  <si>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</si>
  <si>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</si>
  <si>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</si>
  <si>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</si>
  <si>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</si>
  <si>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</si>
  <si>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</si>
  <si>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</si>
  <si>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</si>
  <si>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</si>
  <si>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</si>
  <si>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</si>
  <si>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</si>
  <si>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</si>
  <si>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</si>
  <si>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</si>
  <si>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</si>
  <si>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</si>
  <si>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</si>
  <si>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</si>
  <si>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</si>
  <si>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</si>
  <si>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</si>
  <si>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</si>
  <si>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</si>
  <si>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</si>
  <si>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</si>
  <si>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</si>
  <si>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</si>
  <si>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</si>
  <si>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</si>
  <si>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</si>
  <si>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</si>
  <si>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</si>
  <si>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</si>
  <si>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</si>
  <si>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</si>
  <si>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</si>
  <si>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</si>
  <si>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</si>
  <si>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</si>
  <si>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</si>
  <si>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</si>
  <si>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</si>
  <si>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</si>
  <si>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</si>
  <si>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</si>
  <si>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</si>
  <si>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</si>
  <si>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</si>
  <si>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</si>
  <si>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</si>
  <si>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</si>
  <si>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</si>
  <si>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</si>
  <si>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</si>
  <si>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</si>
  <si>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</si>
  <si>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</si>
  <si>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</si>
  <si>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</si>
  <si>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</si>
  <si>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</si>
  <si>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</si>
  <si>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</si>
  <si>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</si>
  <si>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</si>
  <si>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</si>
  <si>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</si>
  <si>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</si>
  <si>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</si>
  <si>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</si>
  <si>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</si>
  <si>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</si>
  <si>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</si>
  <si>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</si>
  <si>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</si>
  <si>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</si>
  <si>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</si>
  <si>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</si>
  <si>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</si>
  <si>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</si>
  <si>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</si>
  <si>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</si>
  <si>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</si>
  <si>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</si>
  <si>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</si>
  <si>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</si>
  <si>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</si>
  <si>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</si>
  <si>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</si>
  <si>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</si>
  <si>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</si>
  <si>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</si>
  <si>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</si>
  <si>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</si>
  <si>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</si>
  <si>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</si>
  <si>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</si>
  <si>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</si>
  <si>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</si>
  <si>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</si>
  <si>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</si>
  <si>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</si>
  <si>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</si>
  <si>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</si>
  <si>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</si>
  <si>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</si>
  <si>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</si>
  <si>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</si>
  <si>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</si>
  <si>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</si>
  <si>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</si>
  <si>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</si>
  <si>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</si>
  <si>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</si>
  <si>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</si>
  <si>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</si>
  <si>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</si>
  <si>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</si>
  <si>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</si>
  <si>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</si>
  <si>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</si>
  <si>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</si>
  <si>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</si>
  <si>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</si>
  <si>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</si>
  <si>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</si>
  <si>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</si>
  <si>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</si>
  <si>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</si>
  <si>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</si>
  <si>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</si>
  <si>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</si>
  <si>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</si>
  <si>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</si>
  <si>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</si>
  <si>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</si>
  <si>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</si>
  <si>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</si>
  <si>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</si>
  <si>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</si>
  <si>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</si>
  <si>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</si>
  <si>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</si>
  <si>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</si>
  <si>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</si>
  <si>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</si>
  <si>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</si>
  <si>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</si>
  <si>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</si>
  <si>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</si>
  <si>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</si>
  <si>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</si>
  <si>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</si>
  <si>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</si>
  <si>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</si>
  <si>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</si>
  <si>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</si>
  <si>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</si>
  <si>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</si>
  <si>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</si>
  <si>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</si>
  <si>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</si>
  <si>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</si>
  <si>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</si>
  <si>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</si>
  <si>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</si>
  <si>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</si>
  <si>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</si>
  <si>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</si>
  <si>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</si>
  <si>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</si>
  <si>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</si>
  <si>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</si>
  <si>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</si>
  <si>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</si>
  <si>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</si>
  <si>
    <t>* = (1/0.5)*0.33</t>
  </si>
  <si>
    <t>* = (1/0.25)*0.33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</si>
</sst>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1" zoomScale="75" zoomScaleNormal="75" workbookViewId="0">
      <selection activeCell="K51" sqref="K51"/>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455</v>
      </c>
      <c r="I48" s="21" t="s">
        <v>1</v>
      </c>
      <c r="J48" s="22"/>
      <c r="K48" s="23" t="s">
        <v>456</v>
      </c>
    </row>
    <row r="49" spans="1:11" x14ac:dyDescent="0.25">
      <c r="A49" s="24" t="s">
        <v>139</v>
      </c>
      <c r="B49" t="s">
        <v>324</v>
      </c>
      <c r="C49" s="21" t="s">
        <v>256</v>
      </c>
      <c r="D49" s="22"/>
      <c r="E49" s="23" t="s">
        <v>371</v>
      </c>
      <c r="F49" s="21" t="s">
        <v>257</v>
      </c>
      <c r="G49" s="22"/>
      <c r="H49" s="23" t="s">
        <v>455</v>
      </c>
      <c r="I49" s="21" t="s">
        <v>1</v>
      </c>
      <c r="J49" s="22"/>
      <c r="K49" s="23" t="s">
        <v>456</v>
      </c>
    </row>
    <row r="50" spans="1:11" x14ac:dyDescent="0.25">
      <c r="A50" s="24" t="s">
        <v>143</v>
      </c>
      <c r="B50" t="s">
        <v>325</v>
      </c>
      <c r="C50" s="21" t="s">
        <v>256</v>
      </c>
      <c r="D50" s="22"/>
      <c r="E50" s="23" t="s">
        <v>371</v>
      </c>
      <c r="F50" s="21" t="s">
        <v>257</v>
      </c>
      <c r="G50" s="22"/>
      <c r="H50" s="23" t="s">
        <v>455</v>
      </c>
      <c r="I50" s="21" t="s">
        <v>1</v>
      </c>
      <c r="J50" s="22"/>
      <c r="K50" s="23" t="s">
        <v>456</v>
      </c>
    </row>
    <row r="51" spans="1:11" x14ac:dyDescent="0.25">
      <c r="A51" s="24" t="s">
        <v>144</v>
      </c>
      <c r="B51" t="s">
        <v>326</v>
      </c>
      <c r="C51" s="21" t="s">
        <v>256</v>
      </c>
      <c r="D51" s="22"/>
      <c r="E51" s="23" t="s">
        <v>371</v>
      </c>
      <c r="F51" s="21" t="s">
        <v>257</v>
      </c>
      <c r="G51" s="22"/>
      <c r="H51" s="23" t="s">
        <v>455</v>
      </c>
      <c r="I51" s="21" t="s">
        <v>1</v>
      </c>
      <c r="J51" s="22"/>
      <c r="K51" s="23" t="s">
        <v>456</v>
      </c>
    </row>
    <row r="52" spans="1:11" x14ac:dyDescent="0.25">
      <c r="A52" s="24" t="s">
        <v>145</v>
      </c>
      <c r="B52" t="s">
        <v>327</v>
      </c>
      <c r="C52" s="21" t="s">
        <v>256</v>
      </c>
      <c r="D52" s="22"/>
      <c r="E52" s="23" t="s">
        <v>371</v>
      </c>
      <c r="F52" s="21" t="s">
        <v>257</v>
      </c>
      <c r="G52" s="22"/>
      <c r="H52" s="23" t="s">
        <v>455</v>
      </c>
      <c r="I52" s="21" t="s">
        <v>1</v>
      </c>
      <c r="J52" s="22"/>
      <c r="K52" s="23" t="s">
        <v>456</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1</v>
      </c>
      <c r="J78" s="22"/>
      <c r="K78" s="35" t="s">
        <v>373</v>
      </c>
    </row>
    <row r="79" spans="1:11" x14ac:dyDescent="0.25">
      <c r="A79" s="24" t="s">
        <v>126</v>
      </c>
      <c r="B79" t="s">
        <v>351</v>
      </c>
      <c r="C79" s="21" t="s">
        <v>256</v>
      </c>
      <c r="E79" s="35" t="s">
        <v>371</v>
      </c>
      <c r="F79" s="21" t="s">
        <v>257</v>
      </c>
      <c r="H79" s="35" t="s">
        <v>372</v>
      </c>
      <c r="I79" s="21" t="s">
        <v>1</v>
      </c>
      <c r="J79" s="22"/>
      <c r="K79" s="35" t="s">
        <v>373</v>
      </c>
    </row>
    <row r="80" spans="1:11" x14ac:dyDescent="0.25">
      <c r="A80" s="24" t="s">
        <v>127</v>
      </c>
      <c r="B80" t="s">
        <v>352</v>
      </c>
      <c r="C80" s="21" t="s">
        <v>256</v>
      </c>
      <c r="D80" s="22" t="s">
        <v>371</v>
      </c>
      <c r="F80" s="21" t="s">
        <v>257</v>
      </c>
      <c r="G80" s="22" t="s">
        <v>372</v>
      </c>
      <c r="I80" s="21" t="s">
        <v>1</v>
      </c>
      <c r="J80" s="22" t="s">
        <v>373</v>
      </c>
    </row>
    <row r="81" spans="1:11" x14ac:dyDescent="0.25">
      <c r="A81" s="24" t="s">
        <v>128</v>
      </c>
      <c r="B81" t="s">
        <v>353</v>
      </c>
      <c r="C81" s="21" t="s">
        <v>256</v>
      </c>
      <c r="D81" s="22" t="s">
        <v>371</v>
      </c>
      <c r="F81" s="21" t="s">
        <v>257</v>
      </c>
      <c r="G81" s="22" t="s">
        <v>372</v>
      </c>
      <c r="I81" s="21" t="s">
        <v>1</v>
      </c>
      <c r="J81" s="22" t="s">
        <v>373</v>
      </c>
    </row>
    <row r="82" spans="1:11" x14ac:dyDescent="0.25">
      <c r="A82" s="24" t="s">
        <v>129</v>
      </c>
      <c r="B82" t="s">
        <v>354</v>
      </c>
      <c r="C82" s="21" t="s">
        <v>256</v>
      </c>
      <c r="E82" s="35" t="s">
        <v>371</v>
      </c>
      <c r="F82" s="21" t="s">
        <v>257</v>
      </c>
      <c r="H82" s="35" t="s">
        <v>372</v>
      </c>
      <c r="I82" s="21" t="s">
        <v>1</v>
      </c>
      <c r="J82" s="22"/>
      <c r="K82" s="35" t="s">
        <v>373</v>
      </c>
    </row>
    <row r="83" spans="1:11" x14ac:dyDescent="0.25">
      <c r="A83" s="24" t="s">
        <v>130</v>
      </c>
      <c r="B83" t="s">
        <v>355</v>
      </c>
      <c r="C83" s="21" t="s">
        <v>256</v>
      </c>
      <c r="E83" s="35" t="s">
        <v>371</v>
      </c>
      <c r="F83" s="21" t="s">
        <v>257</v>
      </c>
      <c r="H83" s="35" t="s">
        <v>372</v>
      </c>
      <c r="I83" s="21" t="s">
        <v>1</v>
      </c>
      <c r="J83" s="22"/>
      <c r="K83" s="35" t="s">
        <v>373</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c r="F89" s="21" t="s">
        <v>257</v>
      </c>
      <c r="I89" s="21" t="s">
        <v>1</v>
      </c>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c r="F92" s="21" t="s">
        <v>257</v>
      </c>
      <c r="I92" s="21" t="s">
        <v>1</v>
      </c>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45" activePane="bottomLeft"/>
      <selection activeCell="F1" sqref="F1"/>
      <selection pane="bottomLeft" activeCell="C89" sqref="C89"/>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pane ySplit="450" activePane="bottomLeft"/>
      <selection activeCell="B1" sqref="A1:XFD1048576"/>
      <selection pane="bottomLeft" activeCell="E52" sqref="E52"/>
    </sheetView>
  </sheetViews>
  <sheetFormatPr defaultRowHeight="15" x14ac:dyDescent="0.25"/>
  <cols>
    <col min="1" max="1" width="101.85546875" style="29"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 t="shared" ref="G45:G58" si="81">$C45*F45</f>
        <v>0.05</v>
      </c>
      <c r="H45" s="15">
        <f>G45*$D45</f>
        <v>7.5000000000000011E-2</v>
      </c>
      <c r="I45" s="16">
        <f>$E45*H45</f>
        <v>0.1</v>
      </c>
      <c r="K45" s="12">
        <f t="shared" ref="K45:K58" si="82">$C45*J45</f>
        <v>0</v>
      </c>
      <c r="L45" s="15">
        <f>K45*$D45</f>
        <v>0</v>
      </c>
      <c r="M45" s="16">
        <f>$E45*L45</f>
        <v>0</v>
      </c>
      <c r="N45" s="11">
        <v>0.01</v>
      </c>
      <c r="O45" s="12">
        <f t="shared" ref="O45:O58" si="83">$C45*N45</f>
        <v>5.0000000000000001E-3</v>
      </c>
      <c r="P45" s="15">
        <f>O45*$D45</f>
        <v>7.4999999999999997E-3</v>
      </c>
      <c r="Q45" s="16">
        <f>$E45*P45</f>
        <v>9.9999999999999985E-3</v>
      </c>
      <c r="R45" s="11">
        <v>0.02</v>
      </c>
      <c r="S45" s="12">
        <f t="shared" ref="S45:S58" si="84">$C45*R45</f>
        <v>0.01</v>
      </c>
      <c r="T45" s="15">
        <f>S45*$D45</f>
        <v>1.4999999999999999E-2</v>
      </c>
      <c r="U45" s="16">
        <f>$E45*T45</f>
        <v>1.9999999999999997E-2</v>
      </c>
      <c r="W45" s="12">
        <f t="shared" ref="W45:W58" si="85">$C45*V45</f>
        <v>0</v>
      </c>
      <c r="X45" s="15">
        <f>W45*$D45</f>
        <v>0</v>
      </c>
      <c r="Y45" s="16">
        <f>$E45*X45</f>
        <v>0</v>
      </c>
      <c r="Z45" s="11">
        <v>0.1</v>
      </c>
      <c r="AA45" s="12">
        <f t="shared" ref="AA45:AA58" si="86">$C45*Z45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 t="shared" si="81"/>
        <v>0.1</v>
      </c>
      <c r="H46" s="15">
        <f>MIN(100,G46*$D46)</f>
        <v>0.15000000000000002</v>
      </c>
      <c r="I46" s="16">
        <f>MIN(100,$E46*H46)</f>
        <v>0.2</v>
      </c>
      <c r="K46" s="12">
        <f t="shared" si="82"/>
        <v>0</v>
      </c>
      <c r="L46" s="15">
        <f>MIN(100,K46*$D46)</f>
        <v>0</v>
      </c>
      <c r="M46" s="16">
        <f>MIN(100,$E46*L46)</f>
        <v>0</v>
      </c>
      <c r="N46" s="11">
        <v>8</v>
      </c>
      <c r="O46" s="12">
        <f t="shared" si="83"/>
        <v>4</v>
      </c>
      <c r="P46" s="15">
        <f>MIN(100,O46*$D46)</f>
        <v>6</v>
      </c>
      <c r="Q46" s="16">
        <f>MIN(100,$E46*P46)</f>
        <v>8</v>
      </c>
      <c r="R46" s="11">
        <v>5</v>
      </c>
      <c r="S46" s="12">
        <f t="shared" si="84"/>
        <v>2.5</v>
      </c>
      <c r="T46" s="15">
        <f>MIN(100,S46*$D46)</f>
        <v>3.75</v>
      </c>
      <c r="U46" s="16">
        <f>MIN(100,$E46*T46)</f>
        <v>5</v>
      </c>
      <c r="W46" s="12">
        <f t="shared" si="85"/>
        <v>0</v>
      </c>
      <c r="X46" s="15">
        <f>MIN(100,W46*$D46)</f>
        <v>0</v>
      </c>
      <c r="Y46" s="16">
        <f>MIN(100,$E46*X46)</f>
        <v>0</v>
      </c>
      <c r="Z46" s="11">
        <v>20</v>
      </c>
      <c r="AA46" s="12">
        <f t="shared" si="86"/>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 t="shared" si="81"/>
        <v>42.5</v>
      </c>
      <c r="H47" s="15">
        <f>MIN(100,G47*$D47)</f>
        <v>85</v>
      </c>
      <c r="I47" s="16">
        <f t="shared" si="34"/>
        <v>85</v>
      </c>
      <c r="K47" s="12">
        <f t="shared" si="82"/>
        <v>0</v>
      </c>
      <c r="L47" s="15">
        <f>MIN(100,K47*$D47)</f>
        <v>0</v>
      </c>
      <c r="M47" s="16">
        <f t="shared" ref="M47" si="87">L47</f>
        <v>0</v>
      </c>
      <c r="N47" s="11">
        <v>70</v>
      </c>
      <c r="O47" s="12">
        <f t="shared" si="83"/>
        <v>35</v>
      </c>
      <c r="P47" s="15">
        <f>MIN(100,O47*$D47)</f>
        <v>70</v>
      </c>
      <c r="Q47" s="16">
        <f t="shared" ref="Q47" si="88">P47</f>
        <v>70</v>
      </c>
      <c r="R47" s="11">
        <v>90</v>
      </c>
      <c r="S47" s="12">
        <f t="shared" si="84"/>
        <v>45</v>
      </c>
      <c r="T47" s="15">
        <f>MIN(100,S47*$D47)</f>
        <v>90</v>
      </c>
      <c r="U47" s="16">
        <f t="shared" ref="U47" si="89">T47</f>
        <v>90</v>
      </c>
      <c r="W47" s="12">
        <f t="shared" si="85"/>
        <v>0</v>
      </c>
      <c r="X47" s="15">
        <f>MIN(100,W47*$D47)</f>
        <v>0</v>
      </c>
      <c r="Y47" s="16">
        <f t="shared" ref="Y47" si="90">X47</f>
        <v>0</v>
      </c>
      <c r="Z47" s="11">
        <v>60</v>
      </c>
      <c r="AA47" s="12">
        <f t="shared" si="86"/>
        <v>30</v>
      </c>
      <c r="AB47" s="15">
        <f>MIN(100,AA47*$D47)</f>
        <v>60</v>
      </c>
      <c r="AC47" s="16">
        <f t="shared" ref="AC47" si="91">AB47</f>
        <v>60</v>
      </c>
    </row>
    <row r="48" spans="1:29" s="11" customFormat="1" x14ac:dyDescent="0.25">
      <c r="A48" s="30" t="str">
        <f>'3_MechRemove_Script'!A48</f>
        <v>eWOODY_FUEL_ALL_DOWNED_WOODY_FUEL_DEPTH</v>
      </c>
      <c r="B48" t="s">
        <v>323</v>
      </c>
      <c r="C48" s="21">
        <v>0.5</v>
      </c>
      <c r="D48" s="8"/>
      <c r="E48" s="9">
        <f>(1/0.5)*0.33</f>
        <v>0.66</v>
      </c>
      <c r="F48" s="11">
        <v>4</v>
      </c>
      <c r="G48" s="12">
        <f t="shared" si="81"/>
        <v>2</v>
      </c>
      <c r="H48" s="15">
        <f t="shared" ref="H48:H77" si="92">G48</f>
        <v>2</v>
      </c>
      <c r="I48" s="16">
        <f t="shared" ref="I48:I55" si="93">$E48*H48</f>
        <v>1.32</v>
      </c>
      <c r="J48" s="11">
        <v>1</v>
      </c>
      <c r="K48" s="12">
        <f t="shared" si="82"/>
        <v>0.5</v>
      </c>
      <c r="L48" s="15">
        <f t="shared" ref="L48:L52" si="94">K48</f>
        <v>0.5</v>
      </c>
      <c r="M48" s="16">
        <f t="shared" ref="M48:M55" si="95">$E48*L48</f>
        <v>0.33</v>
      </c>
      <c r="O48" s="12">
        <f t="shared" si="83"/>
        <v>0</v>
      </c>
      <c r="P48" s="15">
        <f t="shared" ref="P48:P52" si="96">O48</f>
        <v>0</v>
      </c>
      <c r="Q48" s="16">
        <f t="shared" ref="Q48:Q55" si="97">$E48*P48</f>
        <v>0</v>
      </c>
      <c r="R48" s="11">
        <v>0.5</v>
      </c>
      <c r="S48" s="12">
        <f t="shared" si="84"/>
        <v>0.25</v>
      </c>
      <c r="T48" s="15">
        <f t="shared" ref="T48:T52" si="98">S48</f>
        <v>0.25</v>
      </c>
      <c r="U48" s="16">
        <f t="shared" ref="U48:U55" si="99">$E48*T48</f>
        <v>0.16500000000000001</v>
      </c>
      <c r="V48" s="11">
        <v>1</v>
      </c>
      <c r="W48" s="12">
        <f t="shared" si="85"/>
        <v>0.5</v>
      </c>
      <c r="X48" s="15">
        <f t="shared" ref="X48:X52" si="100">W48</f>
        <v>0.5</v>
      </c>
      <c r="Y48" s="16">
        <f t="shared" ref="Y48:Y55" si="101">$E48*X48</f>
        <v>0.33</v>
      </c>
      <c r="Z48" s="11">
        <v>0.5</v>
      </c>
      <c r="AA48" s="12">
        <f t="shared" si="86"/>
        <v>0.25</v>
      </c>
      <c r="AB48" s="15">
        <f t="shared" ref="AB48:AB52" si="102">AA48</f>
        <v>0.25</v>
      </c>
      <c r="AC48" s="16">
        <f t="shared" ref="AC48:AC55" si="103">$E48*AB48</f>
        <v>0.16500000000000001</v>
      </c>
    </row>
    <row r="49" spans="1:29" s="11" customFormat="1" x14ac:dyDescent="0.25">
      <c r="A49" s="30" t="str">
        <f>'3_MechRemove_Script'!A49</f>
        <v>eWOODY_FUEL_ALL_DOWNED_WOODY_FUEL_TOTAL_PERCENT_COVER</v>
      </c>
      <c r="B49" t="s">
        <v>324</v>
      </c>
      <c r="C49" s="21">
        <v>0.5</v>
      </c>
      <c r="D49" s="8"/>
      <c r="E49" s="9">
        <f>(1/0.5)*0.33</f>
        <v>0.66</v>
      </c>
      <c r="F49" s="11">
        <v>70</v>
      </c>
      <c r="G49" s="12">
        <f t="shared" si="81"/>
        <v>35</v>
      </c>
      <c r="H49" s="15">
        <f t="shared" si="92"/>
        <v>35</v>
      </c>
      <c r="I49" s="16">
        <f t="shared" si="93"/>
        <v>23.1</v>
      </c>
      <c r="J49" s="11">
        <v>50</v>
      </c>
      <c r="K49" s="12">
        <f t="shared" si="82"/>
        <v>25</v>
      </c>
      <c r="L49" s="15">
        <f t="shared" si="94"/>
        <v>25</v>
      </c>
      <c r="M49" s="16">
        <f t="shared" si="95"/>
        <v>16.5</v>
      </c>
      <c r="O49" s="12">
        <f t="shared" si="83"/>
        <v>0</v>
      </c>
      <c r="P49" s="15">
        <f t="shared" si="96"/>
        <v>0</v>
      </c>
      <c r="Q49" s="16">
        <f t="shared" si="97"/>
        <v>0</v>
      </c>
      <c r="R49" s="11">
        <v>30</v>
      </c>
      <c r="S49" s="12">
        <f t="shared" si="84"/>
        <v>15</v>
      </c>
      <c r="T49" s="15">
        <f t="shared" si="98"/>
        <v>15</v>
      </c>
      <c r="U49" s="16">
        <f t="shared" si="99"/>
        <v>9.9</v>
      </c>
      <c r="V49" s="11">
        <v>40</v>
      </c>
      <c r="W49" s="12">
        <f t="shared" si="85"/>
        <v>20</v>
      </c>
      <c r="X49" s="15">
        <f t="shared" si="100"/>
        <v>20</v>
      </c>
      <c r="Y49" s="16">
        <f t="shared" si="101"/>
        <v>13.200000000000001</v>
      </c>
      <c r="Z49" s="11">
        <v>15</v>
      </c>
      <c r="AA49" s="12">
        <f t="shared" si="86"/>
        <v>7.5</v>
      </c>
      <c r="AB49" s="15">
        <f t="shared" si="102"/>
        <v>7.5</v>
      </c>
      <c r="AC49" s="16">
        <f t="shared" si="103"/>
        <v>4.95</v>
      </c>
    </row>
    <row r="50" spans="1:29" s="11" customFormat="1" x14ac:dyDescent="0.25">
      <c r="A50" s="30" t="str">
        <f>'3_MechRemove_Script'!A50</f>
        <v>eWOODY_FUEL_SOUND_WOOD_LOADINGS_ZERO_TO_THREE_INCHES_ONE_TO_THREE_INCHES</v>
      </c>
      <c r="B50" t="s">
        <v>325</v>
      </c>
      <c r="C50" s="21">
        <v>0.5</v>
      </c>
      <c r="D50" s="8"/>
      <c r="E50" s="9">
        <f>(1/0.5)*0.33</f>
        <v>0.66</v>
      </c>
      <c r="F50" s="11">
        <v>2</v>
      </c>
      <c r="G50" s="12">
        <f t="shared" si="81"/>
        <v>1</v>
      </c>
      <c r="H50" s="15">
        <f t="shared" si="92"/>
        <v>1</v>
      </c>
      <c r="I50" s="16">
        <f t="shared" si="93"/>
        <v>0.66</v>
      </c>
      <c r="J50" s="11">
        <v>1</v>
      </c>
      <c r="K50" s="12">
        <f t="shared" si="82"/>
        <v>0.5</v>
      </c>
      <c r="L50" s="15">
        <f t="shared" si="94"/>
        <v>0.5</v>
      </c>
      <c r="M50" s="16">
        <f t="shared" si="95"/>
        <v>0.33</v>
      </c>
      <c r="O50" s="12">
        <f t="shared" si="83"/>
        <v>0</v>
      </c>
      <c r="P50" s="15">
        <f t="shared" si="96"/>
        <v>0</v>
      </c>
      <c r="Q50" s="16">
        <f t="shared" si="97"/>
        <v>0</v>
      </c>
      <c r="R50" s="11">
        <v>0.5</v>
      </c>
      <c r="S50" s="12">
        <f t="shared" si="84"/>
        <v>0.25</v>
      </c>
      <c r="T50" s="15">
        <f t="shared" si="98"/>
        <v>0.25</v>
      </c>
      <c r="U50" s="16">
        <f t="shared" si="99"/>
        <v>0.16500000000000001</v>
      </c>
      <c r="V50" s="11">
        <v>1</v>
      </c>
      <c r="W50" s="12">
        <f t="shared" si="85"/>
        <v>0.5</v>
      </c>
      <c r="X50" s="15">
        <f t="shared" si="100"/>
        <v>0.5</v>
      </c>
      <c r="Y50" s="16">
        <f t="shared" si="101"/>
        <v>0.33</v>
      </c>
      <c r="Z50" s="11">
        <v>0.3</v>
      </c>
      <c r="AA50" s="12">
        <f t="shared" si="86"/>
        <v>0.15</v>
      </c>
      <c r="AB50" s="15">
        <f t="shared" si="102"/>
        <v>0.15</v>
      </c>
      <c r="AC50" s="16">
        <f t="shared" si="103"/>
        <v>9.9000000000000005E-2</v>
      </c>
    </row>
    <row r="51" spans="1:29" s="11" customFormat="1" x14ac:dyDescent="0.25">
      <c r="A51" s="30" t="str">
        <f>'3_MechRemove_Script'!A51</f>
        <v>eWOODY_FUEL_SOUND_WOOD_LOADINGS_ZERO_TO_THREE_INCHES_QUARTER_INCH_TO_ONE_INCH</v>
      </c>
      <c r="B51" t="s">
        <v>326</v>
      </c>
      <c r="C51" s="21">
        <v>0.5</v>
      </c>
      <c r="D51" s="8"/>
      <c r="E51" s="9">
        <f>(1/0.5)*0.33</f>
        <v>0.66</v>
      </c>
      <c r="F51" s="11">
        <v>1.5</v>
      </c>
      <c r="G51" s="12">
        <f t="shared" si="81"/>
        <v>0.75</v>
      </c>
      <c r="H51" s="15">
        <f t="shared" si="92"/>
        <v>0.75</v>
      </c>
      <c r="I51" s="16">
        <f t="shared" si="93"/>
        <v>0.495</v>
      </c>
      <c r="J51" s="11">
        <v>1</v>
      </c>
      <c r="K51" s="12">
        <f t="shared" si="82"/>
        <v>0.5</v>
      </c>
      <c r="L51" s="15">
        <f t="shared" si="94"/>
        <v>0.5</v>
      </c>
      <c r="M51" s="16">
        <f t="shared" si="95"/>
        <v>0.33</v>
      </c>
      <c r="O51" s="12">
        <f t="shared" si="83"/>
        <v>0</v>
      </c>
      <c r="P51" s="15">
        <f t="shared" si="96"/>
        <v>0</v>
      </c>
      <c r="Q51" s="16">
        <f t="shared" si="97"/>
        <v>0</v>
      </c>
      <c r="R51" s="11">
        <v>0.2</v>
      </c>
      <c r="S51" s="12">
        <f t="shared" si="84"/>
        <v>0.1</v>
      </c>
      <c r="T51" s="15">
        <f t="shared" si="98"/>
        <v>0.1</v>
      </c>
      <c r="U51" s="16">
        <f t="shared" si="99"/>
        <v>6.6000000000000003E-2</v>
      </c>
      <c r="V51" s="11">
        <v>0.5</v>
      </c>
      <c r="W51" s="12">
        <f t="shared" si="85"/>
        <v>0.25</v>
      </c>
      <c r="X51" s="15">
        <f t="shared" si="100"/>
        <v>0.25</v>
      </c>
      <c r="Y51" s="16">
        <f t="shared" si="101"/>
        <v>0.16500000000000001</v>
      </c>
      <c r="Z51" s="11">
        <v>0.4</v>
      </c>
      <c r="AA51" s="12">
        <f t="shared" si="86"/>
        <v>0.2</v>
      </c>
      <c r="AB51" s="15">
        <f t="shared" si="102"/>
        <v>0.2</v>
      </c>
      <c r="AC51" s="16">
        <f t="shared" si="103"/>
        <v>0.13200000000000001</v>
      </c>
    </row>
    <row r="52" spans="1:29" s="11" customFormat="1" x14ac:dyDescent="0.25">
      <c r="A52" s="30" t="str">
        <f>'3_MechRemove_Script'!A52</f>
        <v>eWOODY_FUEL_SOUND_WOOD_LOADINGS_ZERO_TO_THREE_INCHES_ZERO_TO_QUARTER_INCH</v>
      </c>
      <c r="B52" t="s">
        <v>327</v>
      </c>
      <c r="C52" s="21">
        <v>0.5</v>
      </c>
      <c r="D52" s="8"/>
      <c r="E52" s="9">
        <f>(1/0.5)*0.33</f>
        <v>0.66</v>
      </c>
      <c r="F52" s="11">
        <v>1</v>
      </c>
      <c r="G52" s="12">
        <f t="shared" si="81"/>
        <v>0.5</v>
      </c>
      <c r="H52" s="15">
        <f t="shared" si="92"/>
        <v>0.5</v>
      </c>
      <c r="I52" s="16">
        <f t="shared" si="93"/>
        <v>0.33</v>
      </c>
      <c r="J52" s="11">
        <v>0.5</v>
      </c>
      <c r="K52" s="12">
        <f t="shared" si="82"/>
        <v>0.25</v>
      </c>
      <c r="L52" s="15">
        <f t="shared" si="94"/>
        <v>0.25</v>
      </c>
      <c r="M52" s="16">
        <f t="shared" si="95"/>
        <v>0.16500000000000001</v>
      </c>
      <c r="O52" s="12">
        <f t="shared" si="83"/>
        <v>0</v>
      </c>
      <c r="P52" s="15">
        <f t="shared" si="96"/>
        <v>0</v>
      </c>
      <c r="Q52" s="16">
        <f t="shared" si="97"/>
        <v>0</v>
      </c>
      <c r="R52" s="11">
        <v>0.1</v>
      </c>
      <c r="S52" s="12">
        <f t="shared" si="84"/>
        <v>0.05</v>
      </c>
      <c r="T52" s="15">
        <f t="shared" si="98"/>
        <v>0.05</v>
      </c>
      <c r="U52" s="16">
        <f t="shared" si="99"/>
        <v>3.3000000000000002E-2</v>
      </c>
      <c r="V52" s="11">
        <v>0.3</v>
      </c>
      <c r="W52" s="12">
        <f t="shared" si="85"/>
        <v>0.15</v>
      </c>
      <c r="X52" s="15">
        <f t="shared" si="100"/>
        <v>0.15</v>
      </c>
      <c r="Y52" s="16">
        <f t="shared" si="101"/>
        <v>9.9000000000000005E-2</v>
      </c>
      <c r="Z52" s="11">
        <v>0.02</v>
      </c>
      <c r="AA52" s="12">
        <f t="shared" si="86"/>
        <v>0.01</v>
      </c>
      <c r="AB52" s="15">
        <f t="shared" si="102"/>
        <v>0.01</v>
      </c>
      <c r="AC52" s="16">
        <f t="shared" si="103"/>
        <v>6.6000000000000008E-3</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81"/>
        <v>4.8000000000000007</v>
      </c>
      <c r="H53" s="15">
        <f>$D53*G53</f>
        <v>3.6000000000000005</v>
      </c>
      <c r="I53" s="16">
        <f t="shared" si="93"/>
        <v>1.8000000000000003</v>
      </c>
      <c r="J53" s="11">
        <v>0</v>
      </c>
      <c r="K53" s="12">
        <f t="shared" si="82"/>
        <v>0</v>
      </c>
      <c r="L53" s="15">
        <f>$D53*K53</f>
        <v>0</v>
      </c>
      <c r="M53" s="16">
        <f t="shared" si="95"/>
        <v>0</v>
      </c>
      <c r="O53" s="12">
        <f t="shared" si="83"/>
        <v>0</v>
      </c>
      <c r="P53" s="15">
        <f>$D53*O53</f>
        <v>0</v>
      </c>
      <c r="Q53" s="16">
        <f t="shared" si="97"/>
        <v>0</v>
      </c>
      <c r="R53" s="11">
        <v>1</v>
      </c>
      <c r="S53" s="12">
        <f t="shared" si="84"/>
        <v>0.8</v>
      </c>
      <c r="T53" s="15">
        <f>$D53*S53</f>
        <v>0.60000000000000009</v>
      </c>
      <c r="U53" s="16">
        <f t="shared" si="99"/>
        <v>0.30000000000000004</v>
      </c>
      <c r="V53" s="11">
        <v>1.2</v>
      </c>
      <c r="W53" s="12">
        <f t="shared" si="85"/>
        <v>0.96</v>
      </c>
      <c r="X53" s="15">
        <f>$D53*W53</f>
        <v>0.72</v>
      </c>
      <c r="Y53" s="16">
        <f t="shared" si="101"/>
        <v>0.36</v>
      </c>
      <c r="Z53" s="11">
        <v>0.5</v>
      </c>
      <c r="AA53" s="12">
        <f t="shared" si="86"/>
        <v>0.4</v>
      </c>
      <c r="AB53" s="15">
        <f>$D53*AA53</f>
        <v>0.30000000000000004</v>
      </c>
      <c r="AC53" s="16">
        <f t="shared" si="103"/>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81"/>
        <v>9.6000000000000014</v>
      </c>
      <c r="H54" s="15">
        <f>$D54*G54</f>
        <v>7.2000000000000011</v>
      </c>
      <c r="I54" s="16">
        <f t="shared" si="93"/>
        <v>3.6000000000000005</v>
      </c>
      <c r="J54" s="11">
        <v>0</v>
      </c>
      <c r="K54" s="12">
        <f t="shared" si="82"/>
        <v>0</v>
      </c>
      <c r="L54" s="15">
        <f>$D54*K54</f>
        <v>0</v>
      </c>
      <c r="M54" s="16">
        <f t="shared" si="95"/>
        <v>0</v>
      </c>
      <c r="O54" s="12">
        <f t="shared" si="83"/>
        <v>0</v>
      </c>
      <c r="P54" s="15">
        <f>$D54*O54</f>
        <v>0</v>
      </c>
      <c r="Q54" s="16">
        <f t="shared" si="97"/>
        <v>0</v>
      </c>
      <c r="R54" s="11">
        <v>0</v>
      </c>
      <c r="S54" s="12">
        <f t="shared" si="84"/>
        <v>0</v>
      </c>
      <c r="T54" s="15">
        <f>$D54*S54</f>
        <v>0</v>
      </c>
      <c r="U54" s="16">
        <f t="shared" si="99"/>
        <v>0</v>
      </c>
      <c r="V54" s="11">
        <v>0.5</v>
      </c>
      <c r="W54" s="12">
        <f t="shared" si="85"/>
        <v>0.4</v>
      </c>
      <c r="X54" s="15">
        <f>$D54*W54</f>
        <v>0.30000000000000004</v>
      </c>
      <c r="Y54" s="16">
        <f t="shared" si="101"/>
        <v>0.15000000000000002</v>
      </c>
      <c r="Z54" s="11">
        <v>0</v>
      </c>
      <c r="AA54" s="12">
        <f t="shared" si="86"/>
        <v>0</v>
      </c>
      <c r="AB54" s="15">
        <f>$D54*AA54</f>
        <v>0</v>
      </c>
      <c r="AC54" s="16">
        <f t="shared" si="103"/>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81"/>
        <v>0</v>
      </c>
      <c r="H55" s="15">
        <f>$D55*G55</f>
        <v>0</v>
      </c>
      <c r="I55" s="16">
        <f t="shared" si="93"/>
        <v>0</v>
      </c>
      <c r="J55" s="11">
        <v>0</v>
      </c>
      <c r="K55" s="12">
        <f t="shared" si="82"/>
        <v>0</v>
      </c>
      <c r="L55" s="15">
        <f>$D55*K55</f>
        <v>0</v>
      </c>
      <c r="M55" s="16">
        <f t="shared" si="95"/>
        <v>0</v>
      </c>
      <c r="O55" s="12">
        <f t="shared" si="83"/>
        <v>0</v>
      </c>
      <c r="P55" s="15">
        <f>$D55*O55</f>
        <v>0</v>
      </c>
      <c r="Q55" s="16">
        <f t="shared" si="97"/>
        <v>0</v>
      </c>
      <c r="R55" s="11">
        <v>0</v>
      </c>
      <c r="S55" s="12">
        <f t="shared" si="84"/>
        <v>0</v>
      </c>
      <c r="T55" s="15">
        <f>$D55*S55</f>
        <v>0</v>
      </c>
      <c r="U55" s="16">
        <f t="shared" si="99"/>
        <v>0</v>
      </c>
      <c r="V55" s="11">
        <v>0.5</v>
      </c>
      <c r="W55" s="12">
        <f t="shared" si="85"/>
        <v>0.4</v>
      </c>
      <c r="X55" s="15">
        <f>$D55*W55</f>
        <v>0.30000000000000004</v>
      </c>
      <c r="Y55" s="16">
        <f t="shared" si="101"/>
        <v>0.15000000000000002</v>
      </c>
      <c r="Z55" s="11">
        <v>0</v>
      </c>
      <c r="AA55" s="12">
        <f t="shared" si="86"/>
        <v>0</v>
      </c>
      <c r="AB55" s="15">
        <f>$D55*AA55</f>
        <v>0</v>
      </c>
      <c r="AC55" s="16">
        <f t="shared" si="103"/>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 t="shared" si="81"/>
        <v>4</v>
      </c>
      <c r="H56" s="15">
        <f>(G53*0.25)+G56</f>
        <v>5.2</v>
      </c>
      <c r="I56" s="19">
        <f>(H53*0.5)+H56</f>
        <v>7</v>
      </c>
      <c r="K56" s="12">
        <f t="shared" si="82"/>
        <v>0</v>
      </c>
      <c r="L56" s="15">
        <f>(K53*0.25)+K56</f>
        <v>0</v>
      </c>
      <c r="M56" s="19">
        <f>(L53*0.5)+L56</f>
        <v>0</v>
      </c>
      <c r="O56" s="12">
        <f t="shared" si="83"/>
        <v>0</v>
      </c>
      <c r="P56" s="15">
        <f>(O53*0.25)+O56</f>
        <v>0</v>
      </c>
      <c r="Q56" s="19">
        <f>(P53*0.5)+P56</f>
        <v>0</v>
      </c>
      <c r="R56" s="11">
        <v>0.5</v>
      </c>
      <c r="S56" s="12">
        <f t="shared" si="84"/>
        <v>0.4</v>
      </c>
      <c r="T56" s="15">
        <f>(S53*0.25)+S56</f>
        <v>0.60000000000000009</v>
      </c>
      <c r="U56" s="19">
        <f>(T53*0.5)+T56</f>
        <v>0.90000000000000013</v>
      </c>
      <c r="V56" s="11">
        <v>0.75</v>
      </c>
      <c r="W56" s="12">
        <f t="shared" si="85"/>
        <v>0.60000000000000009</v>
      </c>
      <c r="X56" s="15">
        <f>(W53*0.25)+W56</f>
        <v>0.84000000000000008</v>
      </c>
      <c r="Y56" s="19">
        <f>(X53*0.5)+X56</f>
        <v>1.2000000000000002</v>
      </c>
      <c r="AA56" s="12">
        <f t="shared" si="86"/>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81"/>
        <v>8.8000000000000007</v>
      </c>
      <c r="H57" s="15">
        <f>(G54*0.25)+G57</f>
        <v>11.200000000000001</v>
      </c>
      <c r="I57" s="19">
        <f>(H54*0.5)+H57</f>
        <v>14.8</v>
      </c>
      <c r="K57" s="12">
        <f t="shared" si="82"/>
        <v>0</v>
      </c>
      <c r="L57" s="15">
        <f>(K54*0.25)+K57</f>
        <v>0</v>
      </c>
      <c r="M57" s="19">
        <f>(L54*0.5)+L57</f>
        <v>0</v>
      </c>
      <c r="O57" s="12">
        <f t="shared" si="83"/>
        <v>0</v>
      </c>
      <c r="P57" s="15">
        <f>(O54*0.25)+O57</f>
        <v>0</v>
      </c>
      <c r="Q57" s="19">
        <f>(P54*0.5)+P57</f>
        <v>0</v>
      </c>
      <c r="R57" s="11">
        <v>0</v>
      </c>
      <c r="S57" s="12">
        <f t="shared" si="84"/>
        <v>0</v>
      </c>
      <c r="T57" s="15">
        <f>(S54*0.25)+S57</f>
        <v>0</v>
      </c>
      <c r="U57" s="19">
        <f>(T54*0.5)+T57</f>
        <v>0</v>
      </c>
      <c r="V57" s="11">
        <v>0.3</v>
      </c>
      <c r="W57" s="12">
        <f t="shared" si="85"/>
        <v>0.24</v>
      </c>
      <c r="X57" s="15">
        <f>(W54*0.25)+W57</f>
        <v>0.33999999999999997</v>
      </c>
      <c r="Y57" s="19">
        <f>(X54*0.5)+X57</f>
        <v>0.49</v>
      </c>
      <c r="AA57" s="12">
        <f t="shared" si="86"/>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81"/>
        <v>0</v>
      </c>
      <c r="H58" s="15">
        <f>(G55*0.25)+G58</f>
        <v>0</v>
      </c>
      <c r="I58" s="19">
        <f>(H55*0.5)+H58</f>
        <v>0</v>
      </c>
      <c r="K58" s="12">
        <f t="shared" si="82"/>
        <v>0</v>
      </c>
      <c r="L58" s="15">
        <f>(K55*0.25)+K58</f>
        <v>0</v>
      </c>
      <c r="M58" s="19">
        <f>(L55*0.5)+L58</f>
        <v>0</v>
      </c>
      <c r="O58" s="12">
        <f t="shared" si="83"/>
        <v>0</v>
      </c>
      <c r="P58" s="15">
        <f>(O55*0.25)+O58</f>
        <v>0</v>
      </c>
      <c r="Q58" s="19">
        <f>(P55*0.5)+P58</f>
        <v>0</v>
      </c>
      <c r="R58" s="11">
        <v>0</v>
      </c>
      <c r="S58" s="12">
        <f t="shared" si="84"/>
        <v>0</v>
      </c>
      <c r="T58" s="15">
        <f>(S55*0.25)+S58</f>
        <v>0</v>
      </c>
      <c r="U58" s="19">
        <f>(T55*0.5)+T58</f>
        <v>0</v>
      </c>
      <c r="V58" s="11">
        <v>0</v>
      </c>
      <c r="W58" s="12">
        <f t="shared" si="85"/>
        <v>0</v>
      </c>
      <c r="X58" s="15">
        <f>(W55*0.25)+W58</f>
        <v>0.1</v>
      </c>
      <c r="Y58" s="19">
        <f>(X55*0.5)+X58</f>
        <v>0.25</v>
      </c>
      <c r="AA58" s="12">
        <f t="shared" si="86"/>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4">F59</f>
        <v>9.6</v>
      </c>
      <c r="H59" s="15">
        <f>G59</f>
        <v>9.6</v>
      </c>
      <c r="I59" s="16">
        <f>$E59*H59</f>
        <v>0</v>
      </c>
      <c r="K59" s="12">
        <f t="shared" ref="K59:K60" si="105">J59</f>
        <v>0</v>
      </c>
      <c r="L59" s="15">
        <f>K59</f>
        <v>0</v>
      </c>
      <c r="M59" s="16">
        <f>$E59*L59</f>
        <v>0</v>
      </c>
      <c r="O59" s="12">
        <f t="shared" ref="O59:O60" si="106">N59</f>
        <v>0</v>
      </c>
      <c r="P59" s="15">
        <f>O59</f>
        <v>0</v>
      </c>
      <c r="Q59" s="16">
        <f>$E59*P59</f>
        <v>0</v>
      </c>
      <c r="R59" s="11">
        <v>3.5</v>
      </c>
      <c r="S59" s="12">
        <f t="shared" ref="S59:S60" si="107">R59</f>
        <v>3.5</v>
      </c>
      <c r="T59" s="15">
        <f>S59</f>
        <v>3.5</v>
      </c>
      <c r="U59" s="16">
        <f>$E59*T59</f>
        <v>0</v>
      </c>
      <c r="W59" s="12">
        <f t="shared" ref="W59:W60" si="108">V59</f>
        <v>0</v>
      </c>
      <c r="X59" s="15">
        <f>W59</f>
        <v>0</v>
      </c>
      <c r="Y59" s="16">
        <f>$E59*X59</f>
        <v>0</v>
      </c>
      <c r="AA59" s="12">
        <f t="shared" ref="AA59:AA60" si="109">Z59</f>
        <v>0</v>
      </c>
      <c r="AB59" s="15">
        <f>AA59</f>
        <v>0</v>
      </c>
      <c r="AC59" s="16">
        <f>$E59*AB59</f>
        <v>0</v>
      </c>
    </row>
    <row r="60" spans="1:29" s="11" customFormat="1" x14ac:dyDescent="0.25">
      <c r="A60" s="30" t="str">
        <f>'3_MechRemove_Script'!A60</f>
        <v>eWOODY_FUEL_STUMPS_SOUND_HEIGHT</v>
      </c>
      <c r="B60" t="s">
        <v>335</v>
      </c>
      <c r="C60" s="4"/>
      <c r="D60" s="8"/>
      <c r="E60" s="9">
        <v>0</v>
      </c>
      <c r="F60" s="11">
        <v>0.4</v>
      </c>
      <c r="G60" s="12">
        <f t="shared" si="104"/>
        <v>0.4</v>
      </c>
      <c r="H60" s="15">
        <f>G60</f>
        <v>0.4</v>
      </c>
      <c r="I60" s="16">
        <f>$E60*H60</f>
        <v>0</v>
      </c>
      <c r="K60" s="12">
        <f t="shared" si="105"/>
        <v>0</v>
      </c>
      <c r="L60" s="15">
        <f>K60</f>
        <v>0</v>
      </c>
      <c r="M60" s="16">
        <f>$E60*L60</f>
        <v>0</v>
      </c>
      <c r="O60" s="12">
        <f t="shared" si="106"/>
        <v>0</v>
      </c>
      <c r="P60" s="15">
        <f>O60</f>
        <v>0</v>
      </c>
      <c r="Q60" s="16">
        <f>$E60*P60</f>
        <v>0</v>
      </c>
      <c r="R60" s="11">
        <v>2</v>
      </c>
      <c r="S60" s="12">
        <f t="shared" si="107"/>
        <v>2</v>
      </c>
      <c r="T60" s="15">
        <f>S60</f>
        <v>2</v>
      </c>
      <c r="U60" s="16">
        <f>$E60*T60</f>
        <v>0</v>
      </c>
      <c r="W60" s="12">
        <f t="shared" si="108"/>
        <v>0</v>
      </c>
      <c r="X60" s="15">
        <f>W60</f>
        <v>0</v>
      </c>
      <c r="Y60" s="16">
        <f>$E60*X60</f>
        <v>0</v>
      </c>
      <c r="AA60" s="12">
        <f t="shared" si="109"/>
        <v>0</v>
      </c>
      <c r="AB60" s="15">
        <f>AA60</f>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G61</f>
        <v>121</v>
      </c>
      <c r="I61" s="16">
        <f>$E61*H61</f>
        <v>0</v>
      </c>
      <c r="K61" s="12">
        <f>J61+(J7*0.5)+(J12*0.5)</f>
        <v>0</v>
      </c>
      <c r="L61" s="15">
        <f>K61</f>
        <v>0</v>
      </c>
      <c r="M61" s="16">
        <f>$E61*L61</f>
        <v>0</v>
      </c>
      <c r="O61" s="12">
        <f>N61+(N7*0.5)+(N12*0.5)</f>
        <v>0</v>
      </c>
      <c r="P61" s="15">
        <f>O61</f>
        <v>0</v>
      </c>
      <c r="Q61" s="16">
        <f>$E61*P61</f>
        <v>0</v>
      </c>
      <c r="R61" s="11">
        <v>50</v>
      </c>
      <c r="S61" s="12">
        <f>R61+(R7*0.5)+(R12*0.5)</f>
        <v>1800</v>
      </c>
      <c r="T61" s="15">
        <f>S61</f>
        <v>1800</v>
      </c>
      <c r="U61" s="16">
        <f>$E61*T61</f>
        <v>0</v>
      </c>
      <c r="W61" s="12">
        <f>V61+(V7*0.5)+(V12*0.5)</f>
        <v>97.5</v>
      </c>
      <c r="X61" s="15">
        <f>W61</f>
        <v>97.5</v>
      </c>
      <c r="Y61" s="16">
        <f>$E61*X61</f>
        <v>0</v>
      </c>
      <c r="AA61" s="12">
        <f>Z61+(Z7*0.5)+(Z12*0.5)</f>
        <v>50</v>
      </c>
      <c r="AB61" s="15">
        <f>AA61</f>
        <v>50</v>
      </c>
      <c r="AC61" s="16">
        <f>$E61*AB61</f>
        <v>0</v>
      </c>
    </row>
    <row r="62" spans="1:29" s="11" customFormat="1" x14ac:dyDescent="0.25">
      <c r="A62" s="30" t="str">
        <f>'3_MechRemove_Script'!A62</f>
        <v>eWOODY_FUEL_STUMPS_ROTTEN_DIAMETER</v>
      </c>
      <c r="B62" t="s">
        <v>337</v>
      </c>
      <c r="C62" s="4"/>
      <c r="D62" s="8"/>
      <c r="E62" s="23" t="s">
        <v>450</v>
      </c>
      <c r="F62" s="11">
        <v>9.6</v>
      </c>
      <c r="G62" s="12">
        <f t="shared" si="104"/>
        <v>9.6</v>
      </c>
      <c r="H62" s="15">
        <f t="shared" si="92"/>
        <v>9.6</v>
      </c>
      <c r="I62" s="16">
        <f>H62</f>
        <v>9.6</v>
      </c>
      <c r="K62" s="12">
        <f t="shared" ref="K62:K67" si="110">J62</f>
        <v>0</v>
      </c>
      <c r="L62" s="15">
        <f t="shared" ref="L62:L77" si="111">K62</f>
        <v>0</v>
      </c>
      <c r="M62" s="16">
        <f>L62</f>
        <v>0</v>
      </c>
      <c r="O62" s="12">
        <f t="shared" ref="O62:O67" si="112">N62</f>
        <v>0</v>
      </c>
      <c r="P62" s="15">
        <f t="shared" ref="P62:P77" si="113">O62</f>
        <v>0</v>
      </c>
      <c r="Q62" s="16">
        <f>P62</f>
        <v>0</v>
      </c>
      <c r="R62" s="11">
        <v>3.5</v>
      </c>
      <c r="S62" s="12">
        <f t="shared" ref="S62:S67" si="114">R62</f>
        <v>3.5</v>
      </c>
      <c r="T62" s="15">
        <f t="shared" ref="T62:T77" si="115">S62</f>
        <v>3.5</v>
      </c>
      <c r="U62" s="16">
        <f>T62</f>
        <v>3.5</v>
      </c>
      <c r="V62" s="11">
        <v>10</v>
      </c>
      <c r="W62" s="12">
        <f t="shared" ref="W62:W67" si="116">V62</f>
        <v>10</v>
      </c>
      <c r="X62" s="15">
        <f t="shared" ref="X62:X77" si="117">W62</f>
        <v>10</v>
      </c>
      <c r="Y62" s="16">
        <f>X62</f>
        <v>10</v>
      </c>
      <c r="Z62" s="11">
        <v>10</v>
      </c>
      <c r="AA62" s="12">
        <f t="shared" ref="AA62:AA67" si="118">Z62</f>
        <v>10</v>
      </c>
      <c r="AB62" s="15">
        <f t="shared" ref="AB62:AB77" si="119">AA62</f>
        <v>10</v>
      </c>
      <c r="AC62" s="16">
        <f>AB62</f>
        <v>10</v>
      </c>
    </row>
    <row r="63" spans="1:29" s="11" customFormat="1" x14ac:dyDescent="0.25">
      <c r="A63" s="30" t="str">
        <f>'3_MechRemove_Script'!A63</f>
        <v>eWOODY_FUEL_STUMPS_ROTTEN_HEIGHT</v>
      </c>
      <c r="B63" t="s">
        <v>338</v>
      </c>
      <c r="C63" s="4"/>
      <c r="D63" s="8"/>
      <c r="E63" s="23" t="s">
        <v>451</v>
      </c>
      <c r="F63" s="11">
        <v>0.4</v>
      </c>
      <c r="G63" s="12">
        <f t="shared" si="104"/>
        <v>0.4</v>
      </c>
      <c r="H63" s="15">
        <f t="shared" si="92"/>
        <v>0.4</v>
      </c>
      <c r="I63" s="16">
        <f>H63</f>
        <v>0.4</v>
      </c>
      <c r="K63" s="12">
        <f t="shared" si="110"/>
        <v>0</v>
      </c>
      <c r="L63" s="15">
        <f t="shared" si="111"/>
        <v>0</v>
      </c>
      <c r="M63" s="16">
        <f>L63</f>
        <v>0</v>
      </c>
      <c r="O63" s="12">
        <f t="shared" si="112"/>
        <v>0</v>
      </c>
      <c r="P63" s="15">
        <f t="shared" si="113"/>
        <v>0</v>
      </c>
      <c r="Q63" s="16">
        <f>P63</f>
        <v>0</v>
      </c>
      <c r="R63" s="11">
        <v>2</v>
      </c>
      <c r="S63" s="12">
        <f t="shared" si="114"/>
        <v>2</v>
      </c>
      <c r="T63" s="15">
        <f t="shared" si="115"/>
        <v>2</v>
      </c>
      <c r="U63" s="16">
        <f>T63</f>
        <v>2</v>
      </c>
      <c r="V63" s="11">
        <v>1</v>
      </c>
      <c r="W63" s="12">
        <f t="shared" si="116"/>
        <v>1</v>
      </c>
      <c r="X63" s="15">
        <f t="shared" si="117"/>
        <v>1</v>
      </c>
      <c r="Y63" s="16">
        <f>X63</f>
        <v>1</v>
      </c>
      <c r="Z63" s="11">
        <v>1</v>
      </c>
      <c r="AA63" s="12">
        <f t="shared" si="118"/>
        <v>1</v>
      </c>
      <c r="AB63" s="15">
        <f t="shared" si="119"/>
        <v>1</v>
      </c>
      <c r="AC63" s="16">
        <f>AB63</f>
        <v>1</v>
      </c>
    </row>
    <row r="64" spans="1:29" s="11" customFormat="1" x14ac:dyDescent="0.25">
      <c r="A64" s="30" t="str">
        <f>'3_MechRemove_Script'!A64</f>
        <v>eWOODY_FUEL_STUMPS_ROTTEN_STEM_DENSITY</v>
      </c>
      <c r="B64" t="s">
        <v>339</v>
      </c>
      <c r="C64" s="4"/>
      <c r="D64" s="8"/>
      <c r="E64" s="9" t="s">
        <v>261</v>
      </c>
      <c r="F64" s="11">
        <v>115</v>
      </c>
      <c r="G64" s="12">
        <f t="shared" si="104"/>
        <v>115</v>
      </c>
      <c r="H64" s="15">
        <f t="shared" si="92"/>
        <v>115</v>
      </c>
      <c r="I64" s="16">
        <f>H64+H61</f>
        <v>236</v>
      </c>
      <c r="K64" s="12">
        <f t="shared" si="110"/>
        <v>0</v>
      </c>
      <c r="L64" s="15">
        <f t="shared" si="111"/>
        <v>0</v>
      </c>
      <c r="M64" s="16">
        <f>L64+L61</f>
        <v>0</v>
      </c>
      <c r="O64" s="12">
        <f t="shared" si="112"/>
        <v>0</v>
      </c>
      <c r="P64" s="15">
        <f t="shared" si="113"/>
        <v>0</v>
      </c>
      <c r="Q64" s="16">
        <f>P64+P61</f>
        <v>0</v>
      </c>
      <c r="R64" s="11">
        <v>50</v>
      </c>
      <c r="S64" s="12">
        <f t="shared" si="114"/>
        <v>50</v>
      </c>
      <c r="T64" s="15">
        <f t="shared" si="115"/>
        <v>50</v>
      </c>
      <c r="U64" s="16">
        <f>T64+T61</f>
        <v>1850</v>
      </c>
      <c r="V64" s="11">
        <v>5</v>
      </c>
      <c r="W64" s="12">
        <f t="shared" si="116"/>
        <v>5</v>
      </c>
      <c r="X64" s="15">
        <f t="shared" si="117"/>
        <v>5</v>
      </c>
      <c r="Y64" s="16">
        <f>X64+X61</f>
        <v>102.5</v>
      </c>
      <c r="Z64" s="11">
        <v>3</v>
      </c>
      <c r="AA64" s="12">
        <f t="shared" si="118"/>
        <v>3</v>
      </c>
      <c r="AB64" s="15">
        <f t="shared" si="119"/>
        <v>3</v>
      </c>
      <c r="AC64" s="16">
        <f>AB64+AB61</f>
        <v>53</v>
      </c>
    </row>
    <row r="65" spans="1:29" s="11" customFormat="1" x14ac:dyDescent="0.25">
      <c r="A65" s="30" t="str">
        <f>'3_MechRemove_Script'!A65</f>
        <v>eWOODY_FUEL_STUMPS_LIGHTERED_PITCHY_DIAMETER</v>
      </c>
      <c r="B65" t="s">
        <v>452</v>
      </c>
      <c r="C65" s="4"/>
      <c r="D65" s="8"/>
      <c r="E65" s="9"/>
      <c r="G65" s="12">
        <f t="shared" si="104"/>
        <v>0</v>
      </c>
      <c r="H65" s="15">
        <f t="shared" si="92"/>
        <v>0</v>
      </c>
      <c r="I65" s="16">
        <f>H65</f>
        <v>0</v>
      </c>
      <c r="K65" s="12">
        <f t="shared" si="110"/>
        <v>0</v>
      </c>
      <c r="L65" s="15">
        <f t="shared" si="111"/>
        <v>0</v>
      </c>
      <c r="M65" s="16">
        <f>L65</f>
        <v>0</v>
      </c>
      <c r="O65" s="12">
        <f t="shared" si="112"/>
        <v>0</v>
      </c>
      <c r="P65" s="15">
        <f t="shared" si="113"/>
        <v>0</v>
      </c>
      <c r="Q65" s="16">
        <f>P65</f>
        <v>0</v>
      </c>
      <c r="S65" s="12">
        <f t="shared" si="114"/>
        <v>0</v>
      </c>
      <c r="T65" s="15">
        <f t="shared" si="115"/>
        <v>0</v>
      </c>
      <c r="U65" s="16">
        <f>T65</f>
        <v>0</v>
      </c>
      <c r="W65" s="12">
        <f t="shared" si="116"/>
        <v>0</v>
      </c>
      <c r="X65" s="15">
        <f t="shared" si="117"/>
        <v>0</v>
      </c>
      <c r="Y65" s="16">
        <f>X65</f>
        <v>0</v>
      </c>
      <c r="AA65" s="12">
        <f t="shared" si="118"/>
        <v>0</v>
      </c>
      <c r="AB65" s="15">
        <f t="shared" si="119"/>
        <v>0</v>
      </c>
      <c r="AC65" s="16">
        <f>AB65</f>
        <v>0</v>
      </c>
    </row>
    <row r="66" spans="1:29" s="11" customFormat="1" x14ac:dyDescent="0.25">
      <c r="A66" s="30" t="str">
        <f>'3_MechRemove_Script'!A66</f>
        <v>eWOODY_FUEL_STUMPS_LIGHTERED_PITCHY_HEIGHT</v>
      </c>
      <c r="B66" t="s">
        <v>453</v>
      </c>
      <c r="C66" s="4"/>
      <c r="D66" s="8"/>
      <c r="E66" s="9"/>
      <c r="G66" s="12">
        <f t="shared" si="104"/>
        <v>0</v>
      </c>
      <c r="H66" s="15">
        <f t="shared" si="92"/>
        <v>0</v>
      </c>
      <c r="I66" s="16">
        <f>H66</f>
        <v>0</v>
      </c>
      <c r="K66" s="12">
        <f t="shared" si="110"/>
        <v>0</v>
      </c>
      <c r="L66" s="15">
        <f t="shared" si="111"/>
        <v>0</v>
      </c>
      <c r="M66" s="16">
        <f>L66</f>
        <v>0</v>
      </c>
      <c r="O66" s="12">
        <f t="shared" si="112"/>
        <v>0</v>
      </c>
      <c r="P66" s="15">
        <f t="shared" si="113"/>
        <v>0</v>
      </c>
      <c r="Q66" s="16">
        <f>P66</f>
        <v>0</v>
      </c>
      <c r="S66" s="12">
        <f t="shared" si="114"/>
        <v>0</v>
      </c>
      <c r="T66" s="15">
        <f t="shared" si="115"/>
        <v>0</v>
      </c>
      <c r="U66" s="16">
        <f>T66</f>
        <v>0</v>
      </c>
      <c r="W66" s="12">
        <f t="shared" si="116"/>
        <v>0</v>
      </c>
      <c r="X66" s="15">
        <f t="shared" si="117"/>
        <v>0</v>
      </c>
      <c r="Y66" s="16">
        <f>X66</f>
        <v>0</v>
      </c>
      <c r="AA66" s="12">
        <f t="shared" si="118"/>
        <v>0</v>
      </c>
      <c r="AB66" s="15">
        <f t="shared" si="119"/>
        <v>0</v>
      </c>
      <c r="AC66" s="16">
        <f>AB66</f>
        <v>0</v>
      </c>
    </row>
    <row r="67" spans="1:29" s="11" customFormat="1" x14ac:dyDescent="0.25">
      <c r="A67" s="30" t="str">
        <f>'3_MechRemove_Script'!A67</f>
        <v>eWOODY_FUEL_STUMPS_LIGHTERED_PITCHY_STEM_DENSITY</v>
      </c>
      <c r="B67" t="s">
        <v>454</v>
      </c>
      <c r="C67" s="4"/>
      <c r="D67" s="8"/>
      <c r="E67" s="9"/>
      <c r="G67" s="12">
        <f t="shared" si="104"/>
        <v>0</v>
      </c>
      <c r="H67" s="15">
        <f t="shared" si="92"/>
        <v>0</v>
      </c>
      <c r="I67" s="16">
        <f t="shared" ref="I67:I93" si="120">H67</f>
        <v>0</v>
      </c>
      <c r="K67" s="12">
        <f t="shared" si="110"/>
        <v>0</v>
      </c>
      <c r="L67" s="15">
        <f t="shared" si="111"/>
        <v>0</v>
      </c>
      <c r="M67" s="16">
        <f t="shared" ref="M67:M77" si="121">L67</f>
        <v>0</v>
      </c>
      <c r="O67" s="12">
        <f t="shared" si="112"/>
        <v>0</v>
      </c>
      <c r="P67" s="15">
        <f t="shared" si="113"/>
        <v>0</v>
      </c>
      <c r="Q67" s="16">
        <f t="shared" ref="Q67:Q77" si="122">P67</f>
        <v>0</v>
      </c>
      <c r="S67" s="12">
        <f t="shared" si="114"/>
        <v>0</v>
      </c>
      <c r="T67" s="15">
        <f t="shared" si="115"/>
        <v>0</v>
      </c>
      <c r="U67" s="16">
        <f t="shared" ref="U67:U77" si="123">T67</f>
        <v>0</v>
      </c>
      <c r="W67" s="12">
        <f t="shared" si="116"/>
        <v>0</v>
      </c>
      <c r="X67" s="15">
        <f t="shared" si="117"/>
        <v>0</v>
      </c>
      <c r="Y67" s="16">
        <f t="shared" ref="Y67:Y77" si="124">X67</f>
        <v>0</v>
      </c>
      <c r="AA67" s="12">
        <f t="shared" si="118"/>
        <v>0</v>
      </c>
      <c r="AB67" s="15">
        <f t="shared" si="119"/>
        <v>0</v>
      </c>
      <c r="AC67" s="16">
        <f t="shared" ref="AC67:AC77" si="125">AB67</f>
        <v>0</v>
      </c>
    </row>
    <row r="68" spans="1:29" s="11" customFormat="1" x14ac:dyDescent="0.25">
      <c r="A68" s="30" t="str">
        <f>'3_MechRemove_Script'!A68</f>
        <v>eWOODY_FUEL_PILES_CLEAN_LOADING</v>
      </c>
      <c r="B68" t="s">
        <v>340</v>
      </c>
      <c r="C68" s="4">
        <v>0.5</v>
      </c>
      <c r="D68" s="8"/>
      <c r="E68" s="9"/>
      <c r="F68" s="11">
        <v>7.8118999999999994E-2</v>
      </c>
      <c r="G68" s="12">
        <f>$C68*F68</f>
        <v>3.9059499999999997E-2</v>
      </c>
      <c r="H68" s="15">
        <f t="shared" si="92"/>
        <v>3.9059499999999997E-2</v>
      </c>
      <c r="I68" s="16">
        <f t="shared" si="120"/>
        <v>3.9059499999999997E-2</v>
      </c>
      <c r="J68" s="11">
        <v>0</v>
      </c>
      <c r="K68" s="12">
        <f>$C68*J68</f>
        <v>0</v>
      </c>
      <c r="L68" s="15">
        <f t="shared" si="111"/>
        <v>0</v>
      </c>
      <c r="M68" s="16">
        <f t="shared" si="121"/>
        <v>0</v>
      </c>
      <c r="N68" s="11">
        <v>0</v>
      </c>
      <c r="O68" s="12">
        <f>$C68*N68</f>
        <v>0</v>
      </c>
      <c r="P68" s="15">
        <f t="shared" si="113"/>
        <v>0</v>
      </c>
      <c r="Q68" s="16">
        <f t="shared" si="122"/>
        <v>0</v>
      </c>
      <c r="R68" s="11">
        <v>8.1810999999999995E-2</v>
      </c>
      <c r="S68" s="12">
        <f>$C68*R68</f>
        <v>4.0905499999999997E-2</v>
      </c>
      <c r="T68" s="15">
        <f t="shared" si="115"/>
        <v>4.0905499999999997E-2</v>
      </c>
      <c r="U68" s="16">
        <f t="shared" si="123"/>
        <v>4.0905499999999997E-2</v>
      </c>
      <c r="V68" s="11">
        <v>0.13589300000000001</v>
      </c>
      <c r="W68" s="12">
        <f>$C68*V68</f>
        <v>6.7946500000000007E-2</v>
      </c>
      <c r="X68" s="15">
        <f t="shared" si="117"/>
        <v>6.7946500000000007E-2</v>
      </c>
      <c r="Y68" s="16">
        <f t="shared" si="124"/>
        <v>6.7946500000000007E-2</v>
      </c>
      <c r="Z68" s="11">
        <v>0</v>
      </c>
      <c r="AA68" s="12">
        <f>$C68*Z68</f>
        <v>0</v>
      </c>
      <c r="AB68" s="15">
        <f t="shared" si="119"/>
        <v>0</v>
      </c>
      <c r="AC68" s="16">
        <f t="shared" si="125"/>
        <v>0</v>
      </c>
    </row>
    <row r="69" spans="1:29" s="11" customFormat="1" ht="16.5" customHeight="1" x14ac:dyDescent="0.25">
      <c r="A69" s="30" t="str">
        <f>'3_MechRemove_Script'!A69</f>
        <v>eWOODY_FUEL_PILES_DIRTY_LOADING</v>
      </c>
      <c r="B69" t="s">
        <v>341</v>
      </c>
      <c r="C69" s="4">
        <v>0.5</v>
      </c>
      <c r="D69" s="8"/>
      <c r="E69" s="9"/>
      <c r="F69" s="11">
        <v>0</v>
      </c>
      <c r="G69" s="12">
        <f>$C69*F69</f>
        <v>0</v>
      </c>
      <c r="H69" s="15">
        <f t="shared" si="92"/>
        <v>0</v>
      </c>
      <c r="I69" s="16">
        <f t="shared" si="120"/>
        <v>0</v>
      </c>
      <c r="J69" s="11">
        <v>0</v>
      </c>
      <c r="K69" s="12">
        <f>$C69*J69</f>
        <v>0</v>
      </c>
      <c r="L69" s="15">
        <f t="shared" si="111"/>
        <v>0</v>
      </c>
      <c r="M69" s="16">
        <f t="shared" si="121"/>
        <v>0</v>
      </c>
      <c r="N69" s="11">
        <v>0</v>
      </c>
      <c r="O69" s="12">
        <f>$C69*N69</f>
        <v>0</v>
      </c>
      <c r="P69" s="15">
        <f t="shared" si="113"/>
        <v>0</v>
      </c>
      <c r="Q69" s="16">
        <f t="shared" si="122"/>
        <v>0</v>
      </c>
      <c r="R69" s="11">
        <v>0</v>
      </c>
      <c r="S69" s="12">
        <f>$C69*R69</f>
        <v>0</v>
      </c>
      <c r="T69" s="15">
        <f t="shared" si="115"/>
        <v>0</v>
      </c>
      <c r="U69" s="16">
        <f t="shared" si="123"/>
        <v>0</v>
      </c>
      <c r="V69" s="11">
        <v>0</v>
      </c>
      <c r="W69" s="12">
        <f>$C69*V69</f>
        <v>0</v>
      </c>
      <c r="X69" s="15">
        <f t="shared" si="117"/>
        <v>0</v>
      </c>
      <c r="Y69" s="16">
        <f t="shared" si="124"/>
        <v>0</v>
      </c>
      <c r="Z69" s="11">
        <v>0</v>
      </c>
      <c r="AA69" s="12">
        <f>$C69*Z69</f>
        <v>0</v>
      </c>
      <c r="AB69" s="15">
        <f t="shared" si="119"/>
        <v>0</v>
      </c>
      <c r="AC69" s="16">
        <f t="shared" si="125"/>
        <v>0</v>
      </c>
    </row>
    <row r="70" spans="1:29" s="11" customFormat="1" x14ac:dyDescent="0.25">
      <c r="A70" s="30" t="str">
        <f>'3_MechRemove_Script'!A70</f>
        <v>eWOODY_FUEL_PILES_VERYDIRTY_LOADING</v>
      </c>
      <c r="B70" t="s">
        <v>342</v>
      </c>
      <c r="C70" s="4">
        <v>0.5</v>
      </c>
      <c r="D70" s="8"/>
      <c r="E70" s="9"/>
      <c r="F70" s="11">
        <v>0</v>
      </c>
      <c r="G70" s="12">
        <f>$C70*F70</f>
        <v>0</v>
      </c>
      <c r="H70" s="15">
        <f t="shared" si="92"/>
        <v>0</v>
      </c>
      <c r="I70" s="16">
        <f t="shared" si="120"/>
        <v>0</v>
      </c>
      <c r="J70" s="11">
        <v>0</v>
      </c>
      <c r="K70" s="12">
        <f>$C70*J70</f>
        <v>0</v>
      </c>
      <c r="L70" s="15">
        <f t="shared" si="111"/>
        <v>0</v>
      </c>
      <c r="M70" s="16">
        <f t="shared" si="121"/>
        <v>0</v>
      </c>
      <c r="N70" s="11">
        <v>0</v>
      </c>
      <c r="O70" s="12">
        <f>$C70*N70</f>
        <v>0</v>
      </c>
      <c r="P70" s="15">
        <f t="shared" si="113"/>
        <v>0</v>
      </c>
      <c r="Q70" s="16">
        <f t="shared" si="122"/>
        <v>0</v>
      </c>
      <c r="R70" s="11">
        <v>0</v>
      </c>
      <c r="S70" s="12">
        <f>$C70*R70</f>
        <v>0</v>
      </c>
      <c r="T70" s="15">
        <f t="shared" si="115"/>
        <v>0</v>
      </c>
      <c r="U70" s="16">
        <f t="shared" si="123"/>
        <v>0</v>
      </c>
      <c r="V70" s="11">
        <v>0</v>
      </c>
      <c r="W70" s="12">
        <f>$C70*V70</f>
        <v>0</v>
      </c>
      <c r="X70" s="15">
        <f t="shared" si="117"/>
        <v>0</v>
      </c>
      <c r="Y70" s="16">
        <f t="shared" si="124"/>
        <v>0</v>
      </c>
      <c r="Z70" s="11">
        <v>0</v>
      </c>
      <c r="AA70" s="12">
        <f>$C70*Z70</f>
        <v>0</v>
      </c>
      <c r="AB70" s="15">
        <f t="shared" si="119"/>
        <v>0</v>
      </c>
      <c r="AC70" s="16">
        <f t="shared" si="125"/>
        <v>0</v>
      </c>
    </row>
    <row r="71" spans="1:29" s="11" customFormat="1" x14ac:dyDescent="0.25">
      <c r="A71" s="30" t="str">
        <f>'3_MechRemove_Script'!A71</f>
        <v>eLITTER_LITTER_TYPE_BROADLEAF_DECIDUOUS_RELATIVE_COVER</v>
      </c>
      <c r="B71" t="s">
        <v>343</v>
      </c>
      <c r="C71" s="4"/>
      <c r="D71" s="8"/>
      <c r="E71" s="9"/>
      <c r="G71" s="12">
        <f t="shared" si="104"/>
        <v>0</v>
      </c>
      <c r="H71" s="15">
        <f t="shared" si="92"/>
        <v>0</v>
      </c>
      <c r="I71" s="16">
        <f t="shared" si="120"/>
        <v>0</v>
      </c>
      <c r="K71" s="12">
        <f t="shared" ref="K71:K77" si="126">J71</f>
        <v>0</v>
      </c>
      <c r="L71" s="15">
        <f t="shared" si="111"/>
        <v>0</v>
      </c>
      <c r="M71" s="16">
        <f t="shared" si="121"/>
        <v>0</v>
      </c>
      <c r="O71" s="12">
        <f t="shared" ref="O71:O77" si="127">N71</f>
        <v>0</v>
      </c>
      <c r="P71" s="15">
        <f t="shared" si="113"/>
        <v>0</v>
      </c>
      <c r="Q71" s="16">
        <f t="shared" si="122"/>
        <v>0</v>
      </c>
      <c r="S71" s="12">
        <f t="shared" ref="S71:S77" si="128">R71</f>
        <v>0</v>
      </c>
      <c r="T71" s="15">
        <f t="shared" si="115"/>
        <v>0</v>
      </c>
      <c r="U71" s="16">
        <f t="shared" si="123"/>
        <v>0</v>
      </c>
      <c r="V71" s="11">
        <v>90</v>
      </c>
      <c r="W71" s="12">
        <f t="shared" ref="W71:W77" si="129">V71</f>
        <v>90</v>
      </c>
      <c r="X71" s="15">
        <f t="shared" si="117"/>
        <v>90</v>
      </c>
      <c r="Y71" s="16">
        <f t="shared" si="124"/>
        <v>90</v>
      </c>
      <c r="AA71" s="12">
        <f t="shared" ref="AA71:AA77" si="130">Z71</f>
        <v>0</v>
      </c>
      <c r="AB71" s="15">
        <f t="shared" si="119"/>
        <v>0</v>
      </c>
      <c r="AC71" s="16">
        <f t="shared" si="125"/>
        <v>0</v>
      </c>
    </row>
    <row r="72" spans="1:29" s="11" customFormat="1" x14ac:dyDescent="0.25">
      <c r="A72" s="30" t="str">
        <f>'3_MechRemove_Script'!A72</f>
        <v>eLITTER_LITTER_TYPE_BROADLEAF_EVERGREEN_RELATIVE_COVER</v>
      </c>
      <c r="B72" t="s">
        <v>344</v>
      </c>
      <c r="C72" s="4"/>
      <c r="D72" s="8"/>
      <c r="E72" s="9"/>
      <c r="G72" s="12">
        <f t="shared" si="104"/>
        <v>0</v>
      </c>
      <c r="H72" s="15">
        <f t="shared" si="92"/>
        <v>0</v>
      </c>
      <c r="I72" s="16">
        <f t="shared" si="120"/>
        <v>0</v>
      </c>
      <c r="J72" s="11">
        <v>100</v>
      </c>
      <c r="K72" s="12">
        <f t="shared" si="126"/>
        <v>100</v>
      </c>
      <c r="L72" s="15">
        <f t="shared" si="111"/>
        <v>100</v>
      </c>
      <c r="M72" s="16">
        <f t="shared" si="121"/>
        <v>100</v>
      </c>
      <c r="O72" s="12">
        <f t="shared" si="127"/>
        <v>0</v>
      </c>
      <c r="P72" s="15">
        <f t="shared" si="113"/>
        <v>0</v>
      </c>
      <c r="Q72" s="16">
        <f t="shared" si="122"/>
        <v>0</v>
      </c>
      <c r="S72" s="12">
        <f t="shared" si="128"/>
        <v>0</v>
      </c>
      <c r="T72" s="15">
        <f t="shared" si="115"/>
        <v>0</v>
      </c>
      <c r="U72" s="16">
        <f t="shared" si="123"/>
        <v>0</v>
      </c>
      <c r="W72" s="12">
        <f t="shared" si="129"/>
        <v>0</v>
      </c>
      <c r="X72" s="15">
        <f t="shared" si="117"/>
        <v>0</v>
      </c>
      <c r="Y72" s="16">
        <f t="shared" si="124"/>
        <v>0</v>
      </c>
      <c r="AA72" s="12">
        <f t="shared" si="130"/>
        <v>0</v>
      </c>
      <c r="AB72" s="15">
        <f t="shared" si="119"/>
        <v>0</v>
      </c>
      <c r="AC72" s="16">
        <f t="shared" si="125"/>
        <v>0</v>
      </c>
    </row>
    <row r="73" spans="1:29" s="11" customFormat="1" x14ac:dyDescent="0.25">
      <c r="A73" s="30" t="str">
        <f>'3_MechRemove_Script'!A73</f>
        <v>eLITTER_LITTER_TYPE_GRASS_RELATIVE_COVER</v>
      </c>
      <c r="B73" t="s">
        <v>345</v>
      </c>
      <c r="C73" s="4"/>
      <c r="D73" s="8"/>
      <c r="E73" s="9"/>
      <c r="G73" s="12">
        <f t="shared" si="104"/>
        <v>0</v>
      </c>
      <c r="H73" s="15">
        <f t="shared" si="92"/>
        <v>0</v>
      </c>
      <c r="I73" s="16">
        <f t="shared" si="120"/>
        <v>0</v>
      </c>
      <c r="K73" s="12">
        <f t="shared" si="126"/>
        <v>0</v>
      </c>
      <c r="L73" s="15">
        <f t="shared" si="111"/>
        <v>0</v>
      </c>
      <c r="M73" s="16">
        <f t="shared" si="121"/>
        <v>0</v>
      </c>
      <c r="N73" s="11">
        <v>100</v>
      </c>
      <c r="O73" s="12">
        <f t="shared" si="127"/>
        <v>100</v>
      </c>
      <c r="P73" s="15">
        <f t="shared" si="113"/>
        <v>100</v>
      </c>
      <c r="Q73" s="16">
        <f t="shared" si="122"/>
        <v>100</v>
      </c>
      <c r="S73" s="12">
        <f t="shared" si="128"/>
        <v>0</v>
      </c>
      <c r="T73" s="15">
        <f t="shared" si="115"/>
        <v>0</v>
      </c>
      <c r="U73" s="16">
        <f t="shared" si="123"/>
        <v>0</v>
      </c>
      <c r="W73" s="12">
        <f t="shared" si="129"/>
        <v>0</v>
      </c>
      <c r="X73" s="15">
        <f t="shared" si="117"/>
        <v>0</v>
      </c>
      <c r="Y73" s="16">
        <f t="shared" si="124"/>
        <v>0</v>
      </c>
      <c r="AA73" s="12">
        <f t="shared" si="130"/>
        <v>0</v>
      </c>
      <c r="AB73" s="15">
        <f t="shared" si="119"/>
        <v>0</v>
      </c>
      <c r="AC73" s="16">
        <f t="shared" si="125"/>
        <v>0</v>
      </c>
    </row>
    <row r="74" spans="1:29" s="11" customFormat="1" x14ac:dyDescent="0.25">
      <c r="A74" s="30" t="str">
        <f>'3_MechRemove_Script'!A74</f>
        <v>eLITTER_LITTER_TYPE_LONG_NEEDLE_PINE_RELATIVE_COVER</v>
      </c>
      <c r="B74" t="s">
        <v>346</v>
      </c>
      <c r="C74" s="4"/>
      <c r="D74" s="8"/>
      <c r="E74" s="9"/>
      <c r="F74" s="13">
        <v>50</v>
      </c>
      <c r="G74" s="12">
        <f t="shared" si="104"/>
        <v>50</v>
      </c>
      <c r="H74" s="15">
        <f t="shared" si="92"/>
        <v>50</v>
      </c>
      <c r="I74" s="16">
        <f t="shared" si="120"/>
        <v>50</v>
      </c>
      <c r="K74" s="12">
        <f t="shared" si="126"/>
        <v>0</v>
      </c>
      <c r="L74" s="15">
        <f t="shared" si="111"/>
        <v>0</v>
      </c>
      <c r="M74" s="16">
        <f t="shared" si="121"/>
        <v>0</v>
      </c>
      <c r="O74" s="12">
        <f t="shared" si="127"/>
        <v>0</v>
      </c>
      <c r="P74" s="15">
        <f t="shared" si="113"/>
        <v>0</v>
      </c>
      <c r="Q74" s="16">
        <f t="shared" si="122"/>
        <v>0</v>
      </c>
      <c r="S74" s="12">
        <f t="shared" si="128"/>
        <v>0</v>
      </c>
      <c r="T74" s="15">
        <f t="shared" si="115"/>
        <v>0</v>
      </c>
      <c r="U74" s="16">
        <f t="shared" si="123"/>
        <v>0</v>
      </c>
      <c r="V74" s="11">
        <v>10</v>
      </c>
      <c r="W74" s="12">
        <f t="shared" si="129"/>
        <v>10</v>
      </c>
      <c r="X74" s="15">
        <f t="shared" si="117"/>
        <v>10</v>
      </c>
      <c r="Y74" s="16">
        <f t="shared" si="124"/>
        <v>10</v>
      </c>
      <c r="Z74" s="11">
        <v>40</v>
      </c>
      <c r="AA74" s="12">
        <f t="shared" si="130"/>
        <v>40</v>
      </c>
      <c r="AB74" s="15">
        <f t="shared" si="119"/>
        <v>40</v>
      </c>
      <c r="AC74" s="16">
        <f t="shared" si="125"/>
        <v>40</v>
      </c>
    </row>
    <row r="75" spans="1:29" s="11" customFormat="1" x14ac:dyDescent="0.25">
      <c r="A75" s="30" t="str">
        <f>'3_MechRemove_Script'!A75</f>
        <v>eLITTER_LITTER_TYPE_OTHER_CONIFER_RELATIVE_COVER</v>
      </c>
      <c r="B75" t="s">
        <v>347</v>
      </c>
      <c r="C75" s="4"/>
      <c r="D75" s="8"/>
      <c r="E75" s="9"/>
      <c r="F75" s="13">
        <v>50</v>
      </c>
      <c r="G75" s="12">
        <f t="shared" si="104"/>
        <v>50</v>
      </c>
      <c r="H75" s="15">
        <f t="shared" si="92"/>
        <v>50</v>
      </c>
      <c r="I75" s="16">
        <f t="shared" si="120"/>
        <v>50</v>
      </c>
      <c r="K75" s="12">
        <f t="shared" si="126"/>
        <v>0</v>
      </c>
      <c r="L75" s="15">
        <f t="shared" si="111"/>
        <v>0</v>
      </c>
      <c r="M75" s="16">
        <f t="shared" si="121"/>
        <v>0</v>
      </c>
      <c r="O75" s="12">
        <f t="shared" si="127"/>
        <v>0</v>
      </c>
      <c r="P75" s="15">
        <f t="shared" si="113"/>
        <v>0</v>
      </c>
      <c r="Q75" s="16">
        <f t="shared" si="122"/>
        <v>0</v>
      </c>
      <c r="R75" s="11">
        <v>100</v>
      </c>
      <c r="S75" s="12">
        <f t="shared" si="128"/>
        <v>100</v>
      </c>
      <c r="T75" s="15">
        <f t="shared" si="115"/>
        <v>100</v>
      </c>
      <c r="U75" s="16">
        <f t="shared" si="123"/>
        <v>100</v>
      </c>
      <c r="W75" s="12">
        <f t="shared" si="129"/>
        <v>0</v>
      </c>
      <c r="X75" s="15">
        <f t="shared" si="117"/>
        <v>0</v>
      </c>
      <c r="Y75" s="16">
        <f t="shared" si="124"/>
        <v>0</v>
      </c>
      <c r="AA75" s="12">
        <f t="shared" si="130"/>
        <v>0</v>
      </c>
      <c r="AB75" s="15">
        <f t="shared" si="119"/>
        <v>0</v>
      </c>
      <c r="AC75" s="16">
        <f t="shared" si="125"/>
        <v>0</v>
      </c>
    </row>
    <row r="76" spans="1:29" s="11" customFormat="1" x14ac:dyDescent="0.25">
      <c r="A76" s="30" t="str">
        <f>'3_MechRemove_Script'!A76</f>
        <v>eLITTER_LITTER_TYPE_PALM_FROND_RELATIVE_COVER</v>
      </c>
      <c r="B76" t="s">
        <v>348</v>
      </c>
      <c r="C76" s="4"/>
      <c r="D76" s="8"/>
      <c r="E76" s="9"/>
      <c r="G76" s="12">
        <f t="shared" si="104"/>
        <v>0</v>
      </c>
      <c r="H76" s="15">
        <f t="shared" si="92"/>
        <v>0</v>
      </c>
      <c r="I76" s="16">
        <f t="shared" si="120"/>
        <v>0</v>
      </c>
      <c r="K76" s="12">
        <f t="shared" si="126"/>
        <v>0</v>
      </c>
      <c r="L76" s="15">
        <f t="shared" si="111"/>
        <v>0</v>
      </c>
      <c r="M76" s="16">
        <f t="shared" si="121"/>
        <v>0</v>
      </c>
      <c r="O76" s="12">
        <f t="shared" si="127"/>
        <v>0</v>
      </c>
      <c r="P76" s="15">
        <f t="shared" si="113"/>
        <v>0</v>
      </c>
      <c r="Q76" s="16">
        <f t="shared" si="122"/>
        <v>0</v>
      </c>
      <c r="S76" s="12">
        <f t="shared" si="128"/>
        <v>0</v>
      </c>
      <c r="T76" s="15">
        <f t="shared" si="115"/>
        <v>0</v>
      </c>
      <c r="U76" s="16">
        <f t="shared" si="123"/>
        <v>0</v>
      </c>
      <c r="W76" s="12">
        <f t="shared" si="129"/>
        <v>0</v>
      </c>
      <c r="X76" s="15">
        <f t="shared" si="117"/>
        <v>0</v>
      </c>
      <c r="Y76" s="16">
        <f t="shared" si="124"/>
        <v>0</v>
      </c>
      <c r="Z76" s="11">
        <v>60</v>
      </c>
      <c r="AA76" s="12">
        <f t="shared" si="130"/>
        <v>60</v>
      </c>
      <c r="AB76" s="15">
        <f t="shared" si="119"/>
        <v>60</v>
      </c>
      <c r="AC76" s="16">
        <f t="shared" si="125"/>
        <v>60</v>
      </c>
    </row>
    <row r="77" spans="1:29" s="11" customFormat="1" x14ac:dyDescent="0.25">
      <c r="A77" s="30" t="str">
        <f>'3_MechRemove_Script'!A77</f>
        <v>eLITTER_LITTER_TYPE_SHORT_NEEDLE_PINE_RELATIVE_COVER</v>
      </c>
      <c r="B77" t="s">
        <v>349</v>
      </c>
      <c r="C77" s="4"/>
      <c r="D77" s="8"/>
      <c r="E77" s="9"/>
      <c r="G77" s="12">
        <f t="shared" si="104"/>
        <v>0</v>
      </c>
      <c r="H77" s="15">
        <f t="shared" si="92"/>
        <v>0</v>
      </c>
      <c r="I77" s="16">
        <f t="shared" si="120"/>
        <v>0</v>
      </c>
      <c r="K77" s="12">
        <f t="shared" si="126"/>
        <v>0</v>
      </c>
      <c r="L77" s="15">
        <f t="shared" si="111"/>
        <v>0</v>
      </c>
      <c r="M77" s="16">
        <f t="shared" si="121"/>
        <v>0</v>
      </c>
      <c r="O77" s="12">
        <f t="shared" si="127"/>
        <v>0</v>
      </c>
      <c r="P77" s="15">
        <f t="shared" si="113"/>
        <v>0</v>
      </c>
      <c r="Q77" s="16">
        <f t="shared" si="122"/>
        <v>0</v>
      </c>
      <c r="S77" s="12">
        <f t="shared" si="128"/>
        <v>0</v>
      </c>
      <c r="T77" s="15">
        <f t="shared" si="115"/>
        <v>0</v>
      </c>
      <c r="U77" s="16">
        <f t="shared" si="123"/>
        <v>0</v>
      </c>
      <c r="W77" s="12">
        <f t="shared" si="129"/>
        <v>0</v>
      </c>
      <c r="X77" s="15">
        <f t="shared" si="117"/>
        <v>0</v>
      </c>
      <c r="Y77" s="16">
        <f t="shared" si="124"/>
        <v>0</v>
      </c>
      <c r="AA77" s="12">
        <f t="shared" si="130"/>
        <v>0</v>
      </c>
      <c r="AB77" s="15">
        <f t="shared" si="119"/>
        <v>0</v>
      </c>
      <c r="AC77" s="16">
        <f t="shared" si="125"/>
        <v>0</v>
      </c>
    </row>
    <row r="78" spans="1:29" s="11" customFormat="1" x14ac:dyDescent="0.25">
      <c r="A78" s="30" t="str">
        <f>'3_MechRemove_Script'!A78</f>
        <v>eMOSS_LICHEN_LITTER_GROUND_LICHEN_DEPTH</v>
      </c>
      <c r="B78" t="s">
        <v>350</v>
      </c>
      <c r="C78" s="4">
        <v>0.5</v>
      </c>
      <c r="D78" s="8"/>
      <c r="E78" s="9">
        <f>1/0.5</f>
        <v>2</v>
      </c>
      <c r="G78" s="12">
        <f t="shared" ref="G78:G89" si="131">$C78*F78</f>
        <v>0</v>
      </c>
      <c r="H78" s="15">
        <f>G78</f>
        <v>0</v>
      </c>
      <c r="I78" s="16">
        <f>$E78*H78</f>
        <v>0</v>
      </c>
      <c r="K78" s="12">
        <f t="shared" ref="K78:K89" si="132">$C78*J78</f>
        <v>0</v>
      </c>
      <c r="L78" s="15">
        <f>K78</f>
        <v>0</v>
      </c>
      <c r="M78" s="16">
        <f>$E78*L78</f>
        <v>0</v>
      </c>
      <c r="O78" s="12">
        <f t="shared" ref="O78:O89" si="133">$C78*N78</f>
        <v>0</v>
      </c>
      <c r="P78" s="15">
        <f>O78</f>
        <v>0</v>
      </c>
      <c r="Q78" s="16">
        <f>$E78*P78</f>
        <v>0</v>
      </c>
      <c r="R78" s="11">
        <v>2</v>
      </c>
      <c r="S78" s="12">
        <f t="shared" ref="S78:S89" si="134">$C78*R78</f>
        <v>1</v>
      </c>
      <c r="T78" s="15">
        <f>S78</f>
        <v>1</v>
      </c>
      <c r="U78" s="16">
        <f>$E78*T78</f>
        <v>2</v>
      </c>
      <c r="W78" s="12">
        <f t="shared" ref="W78:W89" si="135">$C78*V78</f>
        <v>0</v>
      </c>
      <c r="X78" s="15">
        <f>W78</f>
        <v>0</v>
      </c>
      <c r="Y78" s="16">
        <f>$E78*X78</f>
        <v>0</v>
      </c>
      <c r="AA78" s="12">
        <f t="shared" ref="AA78:AA89" si="136">$C78*Z78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31"/>
        <v>0</v>
      </c>
      <c r="H79" s="15">
        <f>G79</f>
        <v>0</v>
      </c>
      <c r="I79" s="16">
        <f>MIN(100,$E79*H79)</f>
        <v>0</v>
      </c>
      <c r="K79" s="12">
        <f t="shared" si="132"/>
        <v>0</v>
      </c>
      <c r="L79" s="15">
        <f>K79</f>
        <v>0</v>
      </c>
      <c r="M79" s="16">
        <f>MIN(100,$E79*L79)</f>
        <v>0</v>
      </c>
      <c r="O79" s="12">
        <f t="shared" si="133"/>
        <v>0</v>
      </c>
      <c r="P79" s="15">
        <f>O79</f>
        <v>0</v>
      </c>
      <c r="Q79" s="16">
        <f>MIN(100,$E79*P79)</f>
        <v>0</v>
      </c>
      <c r="R79" s="11">
        <v>5</v>
      </c>
      <c r="S79" s="12">
        <f t="shared" si="134"/>
        <v>2.5</v>
      </c>
      <c r="T79" s="15">
        <f>S79</f>
        <v>2.5</v>
      </c>
      <c r="U79" s="16">
        <f>MIN(100,$E79*T79)</f>
        <v>5</v>
      </c>
      <c r="W79" s="12">
        <f t="shared" si="135"/>
        <v>0</v>
      </c>
      <c r="X79" s="15">
        <f>W79</f>
        <v>0</v>
      </c>
      <c r="Y79" s="16">
        <f>MIN(100,$E79*X79)</f>
        <v>0</v>
      </c>
      <c r="AA79" s="12">
        <f t="shared" si="136"/>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31"/>
        <v>0.1</v>
      </c>
      <c r="H80" s="15">
        <f>G80*$D80</f>
        <v>0.2</v>
      </c>
      <c r="I80" s="16">
        <f t="shared" si="120"/>
        <v>0.2</v>
      </c>
      <c r="J80" s="11">
        <v>1</v>
      </c>
      <c r="K80" s="12">
        <f t="shared" si="132"/>
        <v>0.5</v>
      </c>
      <c r="L80" s="15">
        <f>K80*$D80</f>
        <v>1</v>
      </c>
      <c r="M80" s="16">
        <f t="shared" ref="M80:M81" si="137">L80</f>
        <v>1</v>
      </c>
      <c r="N80" s="11">
        <v>2.5</v>
      </c>
      <c r="O80" s="12">
        <f t="shared" si="133"/>
        <v>1.25</v>
      </c>
      <c r="P80" s="15">
        <f>O80*$D80</f>
        <v>2.5</v>
      </c>
      <c r="Q80" s="16">
        <f t="shared" ref="Q80:Q81" si="138">P80</f>
        <v>2.5</v>
      </c>
      <c r="R80" s="11">
        <v>1</v>
      </c>
      <c r="S80" s="12">
        <f t="shared" si="134"/>
        <v>0.5</v>
      </c>
      <c r="T80" s="15">
        <f>S80*$D80</f>
        <v>1</v>
      </c>
      <c r="U80" s="16">
        <f t="shared" ref="U80:U81" si="139">T80</f>
        <v>1</v>
      </c>
      <c r="V80" s="11">
        <v>1.5</v>
      </c>
      <c r="W80" s="12">
        <f t="shared" si="135"/>
        <v>0.75</v>
      </c>
      <c r="X80" s="15">
        <f>W80*$D80</f>
        <v>1.5</v>
      </c>
      <c r="Y80" s="16">
        <f t="shared" ref="Y80:Y81" si="140">X80</f>
        <v>1.5</v>
      </c>
      <c r="Z80" s="11">
        <v>2</v>
      </c>
      <c r="AA80" s="12">
        <f t="shared" si="136"/>
        <v>1</v>
      </c>
      <c r="AB80" s="15">
        <f>AA80*$D80</f>
        <v>2</v>
      </c>
      <c r="AC80" s="16">
        <f t="shared" ref="AC80:AC81" si="141">AB80</f>
        <v>2</v>
      </c>
    </row>
    <row r="81" spans="1:29" s="11" customFormat="1" x14ac:dyDescent="0.25">
      <c r="A81" s="30" t="str">
        <f>'3_MechRemove_Script'!A81</f>
        <v>eMOSS_LICHEN_LITTER_LITTER_PERCENT_COVER</v>
      </c>
      <c r="B81" t="s">
        <v>353</v>
      </c>
      <c r="C81" s="4">
        <v>0.5</v>
      </c>
      <c r="D81" s="8">
        <f>1/0.5</f>
        <v>2</v>
      </c>
      <c r="E81" s="9"/>
      <c r="F81" s="11">
        <v>70</v>
      </c>
      <c r="G81" s="12">
        <f t="shared" si="131"/>
        <v>35</v>
      </c>
      <c r="H81" s="15">
        <f>MIN(100,G81*$D81)</f>
        <v>70</v>
      </c>
      <c r="I81" s="16">
        <f t="shared" si="120"/>
        <v>70</v>
      </c>
      <c r="J81" s="11">
        <v>60</v>
      </c>
      <c r="K81" s="12">
        <f t="shared" si="132"/>
        <v>30</v>
      </c>
      <c r="L81" s="15">
        <f>MIN(100,K81*$D81)</f>
        <v>60</v>
      </c>
      <c r="M81" s="16">
        <f t="shared" si="137"/>
        <v>60</v>
      </c>
      <c r="N81" s="11">
        <v>5</v>
      </c>
      <c r="O81" s="12">
        <f t="shared" si="133"/>
        <v>2.5</v>
      </c>
      <c r="P81" s="15">
        <f>MIN(100,O81*$D81)</f>
        <v>5</v>
      </c>
      <c r="Q81" s="16">
        <f t="shared" si="138"/>
        <v>5</v>
      </c>
      <c r="R81" s="11">
        <v>15</v>
      </c>
      <c r="S81" s="12">
        <f t="shared" si="134"/>
        <v>7.5</v>
      </c>
      <c r="T81" s="15">
        <f>MIN(100,S81*$D81)</f>
        <v>15</v>
      </c>
      <c r="U81" s="16">
        <f t="shared" si="139"/>
        <v>15</v>
      </c>
      <c r="V81" s="11">
        <v>90</v>
      </c>
      <c r="W81" s="12">
        <f t="shared" si="135"/>
        <v>45</v>
      </c>
      <c r="X81" s="15">
        <f>MIN(100,W81*$D81)</f>
        <v>90</v>
      </c>
      <c r="Y81" s="16">
        <f t="shared" si="140"/>
        <v>90</v>
      </c>
      <c r="Z81" s="11">
        <v>70</v>
      </c>
      <c r="AA81" s="12">
        <f t="shared" si="136"/>
        <v>35</v>
      </c>
      <c r="AB81" s="15">
        <f>MIN(100,AA81*$D81)</f>
        <v>70</v>
      </c>
      <c r="AC81" s="16">
        <f t="shared" si="141"/>
        <v>70</v>
      </c>
    </row>
    <row r="82" spans="1:29" s="11" customFormat="1" x14ac:dyDescent="0.25">
      <c r="A82" s="30" t="str">
        <f>'3_MechRemove_Script'!A82</f>
        <v>eMOSS_LICHEN_LITTER_MOSS_DEPTH</v>
      </c>
      <c r="B82" t="s">
        <v>354</v>
      </c>
      <c r="C82" s="4">
        <v>0.5</v>
      </c>
      <c r="D82" s="8"/>
      <c r="E82" s="9">
        <f>1/0.5</f>
        <v>2</v>
      </c>
      <c r="G82" s="12">
        <f t="shared" si="131"/>
        <v>0</v>
      </c>
      <c r="H82" s="15">
        <f>G82</f>
        <v>0</v>
      </c>
      <c r="I82" s="16">
        <f>$E82*H82</f>
        <v>0</v>
      </c>
      <c r="K82" s="12">
        <f t="shared" si="132"/>
        <v>0</v>
      </c>
      <c r="L82" s="15">
        <f>K82</f>
        <v>0</v>
      </c>
      <c r="M82" s="16">
        <f>$E82*L82</f>
        <v>0</v>
      </c>
      <c r="O82" s="12">
        <f t="shared" si="133"/>
        <v>0</v>
      </c>
      <c r="P82" s="15">
        <f>O82</f>
        <v>0</v>
      </c>
      <c r="Q82" s="16">
        <f>$E82*P82</f>
        <v>0</v>
      </c>
      <c r="R82" s="11">
        <v>2.5</v>
      </c>
      <c r="S82" s="12">
        <f t="shared" si="134"/>
        <v>1.25</v>
      </c>
      <c r="T82" s="15">
        <f>S82</f>
        <v>1.25</v>
      </c>
      <c r="U82" s="16">
        <f>$E82*T82</f>
        <v>2.5</v>
      </c>
      <c r="V82" s="11">
        <v>1</v>
      </c>
      <c r="W82" s="12">
        <f t="shared" si="135"/>
        <v>0.5</v>
      </c>
      <c r="X82" s="15">
        <f>W82</f>
        <v>0.5</v>
      </c>
      <c r="Y82" s="16">
        <f>$E82*X82</f>
        <v>1</v>
      </c>
      <c r="AA82" s="12">
        <f t="shared" si="136"/>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31"/>
        <v>0</v>
      </c>
      <c r="H83" s="15">
        <f>G83</f>
        <v>0</v>
      </c>
      <c r="I83" s="16">
        <f>MIN(100,$E83*H83)</f>
        <v>0</v>
      </c>
      <c r="K83" s="12">
        <f t="shared" si="132"/>
        <v>0</v>
      </c>
      <c r="L83" s="15">
        <f>K83</f>
        <v>0</v>
      </c>
      <c r="M83" s="16">
        <f>MIN(100,$E83*L83)</f>
        <v>0</v>
      </c>
      <c r="O83" s="12">
        <f t="shared" si="133"/>
        <v>0</v>
      </c>
      <c r="P83" s="15">
        <f>O83</f>
        <v>0</v>
      </c>
      <c r="Q83" s="16">
        <f>MIN(100,$E83*P83)</f>
        <v>0</v>
      </c>
      <c r="R83" s="11">
        <v>80</v>
      </c>
      <c r="S83" s="12">
        <f t="shared" si="134"/>
        <v>40</v>
      </c>
      <c r="T83" s="15">
        <f>S83</f>
        <v>40</v>
      </c>
      <c r="U83" s="16">
        <f>MIN(100,$E83*T83)</f>
        <v>80</v>
      </c>
      <c r="V83" s="11">
        <v>5</v>
      </c>
      <c r="W83" s="12">
        <f t="shared" si="135"/>
        <v>2.5</v>
      </c>
      <c r="X83" s="15">
        <f>W83</f>
        <v>2.5</v>
      </c>
      <c r="Y83" s="16">
        <f>MIN(100,$E83*X83)</f>
        <v>5</v>
      </c>
      <c r="AA83" s="12">
        <f t="shared" si="136"/>
        <v>0</v>
      </c>
      <c r="AB83" s="15">
        <f>AA83</f>
        <v>0</v>
      </c>
      <c r="AC83" s="16">
        <f>MIN(100,$E83*AB83)</f>
        <v>0</v>
      </c>
    </row>
    <row r="84" spans="1:29" s="11" customFormat="1" x14ac:dyDescent="0.25">
      <c r="A84" s="30" t="str">
        <f>'3_MechRemove_Script'!A84</f>
        <v>eGROUND_FUEL_DUFF_LOWER_DEPTH</v>
      </c>
      <c r="B84" t="s">
        <v>356</v>
      </c>
      <c r="C84" s="4">
        <v>0.5</v>
      </c>
      <c r="D84" s="8"/>
      <c r="E84" s="9"/>
      <c r="G84" s="12">
        <f t="shared" si="131"/>
        <v>0</v>
      </c>
      <c r="H84" s="15">
        <f t="shared" si="104"/>
        <v>0</v>
      </c>
      <c r="I84" s="16">
        <f t="shared" si="120"/>
        <v>0</v>
      </c>
      <c r="J84" s="11">
        <v>0.2</v>
      </c>
      <c r="K84" s="12">
        <f t="shared" si="132"/>
        <v>0.1</v>
      </c>
      <c r="L84" s="15">
        <f t="shared" ref="L84:L93" si="142">K84</f>
        <v>0.1</v>
      </c>
      <c r="M84" s="16">
        <f t="shared" ref="M84:M93" si="143">L84</f>
        <v>0.1</v>
      </c>
      <c r="O84" s="12">
        <f t="shared" si="133"/>
        <v>0</v>
      </c>
      <c r="P84" s="15">
        <f t="shared" ref="P84:P93" si="144">O84</f>
        <v>0</v>
      </c>
      <c r="Q84" s="16">
        <f t="shared" ref="Q84:Q93" si="145">P84</f>
        <v>0</v>
      </c>
      <c r="R84" s="11">
        <v>2</v>
      </c>
      <c r="S84" s="12">
        <f t="shared" si="134"/>
        <v>1</v>
      </c>
      <c r="T84" s="15">
        <f t="shared" ref="T84:T93" si="146">S84</f>
        <v>1</v>
      </c>
      <c r="U84" s="16">
        <f t="shared" ref="U84:U93" si="147">T84</f>
        <v>1</v>
      </c>
      <c r="W84" s="12">
        <f t="shared" si="135"/>
        <v>0</v>
      </c>
      <c r="X84" s="15">
        <f t="shared" ref="X84:X93" si="148">W84</f>
        <v>0</v>
      </c>
      <c r="Y84" s="16">
        <f t="shared" ref="Y84:Y93" si="149">X84</f>
        <v>0</v>
      </c>
      <c r="AA84" s="12">
        <f t="shared" si="136"/>
        <v>0</v>
      </c>
      <c r="AB84" s="15">
        <f t="shared" ref="AB84:AB93" si="150">AA84</f>
        <v>0</v>
      </c>
      <c r="AC84" s="16">
        <f t="shared" ref="AC84:AC93" si="151">AB84</f>
        <v>0</v>
      </c>
    </row>
    <row r="85" spans="1:29" s="11" customFormat="1" x14ac:dyDescent="0.25">
      <c r="A85" s="30" t="str">
        <f>'3_MechRemove_Script'!A85</f>
        <v>eGROUND_FUEL_DUFF_LOWER_PERCENT_COVER</v>
      </c>
      <c r="B85" t="s">
        <v>357</v>
      </c>
      <c r="C85" s="4">
        <v>0.5</v>
      </c>
      <c r="D85" s="8"/>
      <c r="E85" s="9"/>
      <c r="G85" s="12">
        <f t="shared" si="131"/>
        <v>0</v>
      </c>
      <c r="H85" s="15">
        <f t="shared" si="104"/>
        <v>0</v>
      </c>
      <c r="I85" s="16">
        <f t="shared" si="120"/>
        <v>0</v>
      </c>
      <c r="J85" s="11">
        <v>60</v>
      </c>
      <c r="K85" s="12">
        <f t="shared" si="132"/>
        <v>30</v>
      </c>
      <c r="L85" s="15">
        <f t="shared" si="142"/>
        <v>30</v>
      </c>
      <c r="M85" s="16">
        <f t="shared" si="143"/>
        <v>30</v>
      </c>
      <c r="O85" s="12">
        <f t="shared" si="133"/>
        <v>0</v>
      </c>
      <c r="P85" s="15">
        <f t="shared" si="144"/>
        <v>0</v>
      </c>
      <c r="Q85" s="16">
        <f t="shared" si="145"/>
        <v>0</v>
      </c>
      <c r="R85" s="11">
        <v>90</v>
      </c>
      <c r="S85" s="12">
        <f t="shared" si="134"/>
        <v>45</v>
      </c>
      <c r="T85" s="15">
        <f t="shared" si="146"/>
        <v>45</v>
      </c>
      <c r="U85" s="16">
        <f t="shared" si="147"/>
        <v>45</v>
      </c>
      <c r="W85" s="12">
        <f t="shared" si="135"/>
        <v>0</v>
      </c>
      <c r="X85" s="15">
        <f t="shared" si="148"/>
        <v>0</v>
      </c>
      <c r="Y85" s="16">
        <f t="shared" si="149"/>
        <v>0</v>
      </c>
      <c r="AA85" s="12">
        <f t="shared" si="136"/>
        <v>0</v>
      </c>
      <c r="AB85" s="15">
        <f t="shared" si="150"/>
        <v>0</v>
      </c>
      <c r="AC85" s="16">
        <f t="shared" si="151"/>
        <v>0</v>
      </c>
    </row>
    <row r="86" spans="1:29" s="11" customFormat="1" x14ac:dyDescent="0.25">
      <c r="A86" s="30" t="str">
        <f>'3_MechRemove_Script'!A86</f>
        <v>eGROUND_FUEL_DUFF_UPPER_DEPTH</v>
      </c>
      <c r="B86" t="s">
        <v>358</v>
      </c>
      <c r="C86" s="4">
        <v>0.5</v>
      </c>
      <c r="D86" s="8"/>
      <c r="E86" s="9"/>
      <c r="F86" s="11">
        <v>0.5</v>
      </c>
      <c r="G86" s="12">
        <f t="shared" si="131"/>
        <v>0.25</v>
      </c>
      <c r="H86" s="15">
        <f t="shared" si="104"/>
        <v>0.25</v>
      </c>
      <c r="I86" s="16">
        <f t="shared" si="120"/>
        <v>0.25</v>
      </c>
      <c r="J86" s="11">
        <v>0.4</v>
      </c>
      <c r="K86" s="12">
        <f t="shared" si="132"/>
        <v>0.2</v>
      </c>
      <c r="L86" s="15">
        <f t="shared" si="142"/>
        <v>0.2</v>
      </c>
      <c r="M86" s="16">
        <f t="shared" si="143"/>
        <v>0.2</v>
      </c>
      <c r="N86" s="11">
        <v>0.2</v>
      </c>
      <c r="O86" s="12">
        <f t="shared" si="133"/>
        <v>0.1</v>
      </c>
      <c r="P86" s="15">
        <f t="shared" si="144"/>
        <v>0.1</v>
      </c>
      <c r="Q86" s="16">
        <f t="shared" si="145"/>
        <v>0.1</v>
      </c>
      <c r="R86" s="11">
        <v>4</v>
      </c>
      <c r="S86" s="12">
        <f t="shared" si="134"/>
        <v>2</v>
      </c>
      <c r="T86" s="15">
        <f t="shared" si="146"/>
        <v>2</v>
      </c>
      <c r="U86" s="16">
        <f t="shared" si="147"/>
        <v>2</v>
      </c>
      <c r="V86" s="11">
        <v>1</v>
      </c>
      <c r="W86" s="12">
        <f t="shared" si="135"/>
        <v>0.5</v>
      </c>
      <c r="X86" s="15">
        <f t="shared" si="148"/>
        <v>0.5</v>
      </c>
      <c r="Y86" s="16">
        <f t="shared" si="149"/>
        <v>0.5</v>
      </c>
      <c r="Z86" s="11">
        <v>1.5</v>
      </c>
      <c r="AA86" s="12">
        <f t="shared" si="136"/>
        <v>0.75</v>
      </c>
      <c r="AB86" s="15">
        <f t="shared" si="150"/>
        <v>0.75</v>
      </c>
      <c r="AC86" s="16">
        <f t="shared" si="151"/>
        <v>0.75</v>
      </c>
    </row>
    <row r="87" spans="1:29" s="11" customFormat="1" x14ac:dyDescent="0.25">
      <c r="A87" s="30" t="str">
        <f>'3_MechRemove_Script'!A87</f>
        <v>eGROUND_FUEL_DUFF_UPPER_PERCENT_COVER</v>
      </c>
      <c r="B87" t="s">
        <v>359</v>
      </c>
      <c r="C87" s="4">
        <v>0.5</v>
      </c>
      <c r="D87" s="8"/>
      <c r="E87" s="9"/>
      <c r="F87" s="11">
        <v>70</v>
      </c>
      <c r="G87" s="12">
        <f t="shared" si="131"/>
        <v>35</v>
      </c>
      <c r="H87" s="15">
        <f t="shared" si="104"/>
        <v>35</v>
      </c>
      <c r="I87" s="16">
        <f t="shared" si="120"/>
        <v>35</v>
      </c>
      <c r="J87" s="11">
        <v>60</v>
      </c>
      <c r="K87" s="12">
        <f t="shared" si="132"/>
        <v>30</v>
      </c>
      <c r="L87" s="15">
        <f t="shared" si="142"/>
        <v>30</v>
      </c>
      <c r="M87" s="16">
        <f t="shared" si="143"/>
        <v>30</v>
      </c>
      <c r="N87" s="11">
        <v>70</v>
      </c>
      <c r="O87" s="12">
        <f t="shared" si="133"/>
        <v>35</v>
      </c>
      <c r="P87" s="15">
        <f t="shared" si="144"/>
        <v>35</v>
      </c>
      <c r="Q87" s="16">
        <f t="shared" si="145"/>
        <v>35</v>
      </c>
      <c r="R87" s="11">
        <v>100</v>
      </c>
      <c r="S87" s="12">
        <f t="shared" si="134"/>
        <v>50</v>
      </c>
      <c r="T87" s="15">
        <f t="shared" si="146"/>
        <v>50</v>
      </c>
      <c r="U87" s="16">
        <f t="shared" si="147"/>
        <v>50</v>
      </c>
      <c r="V87" s="11">
        <v>90</v>
      </c>
      <c r="W87" s="12">
        <f t="shared" si="135"/>
        <v>45</v>
      </c>
      <c r="X87" s="15">
        <f t="shared" si="148"/>
        <v>45</v>
      </c>
      <c r="Y87" s="16">
        <f t="shared" si="149"/>
        <v>45</v>
      </c>
      <c r="Z87" s="11">
        <v>70</v>
      </c>
      <c r="AA87" s="12">
        <f t="shared" si="136"/>
        <v>35</v>
      </c>
      <c r="AB87" s="15">
        <f t="shared" si="150"/>
        <v>35</v>
      </c>
      <c r="AC87" s="16">
        <f t="shared" si="151"/>
        <v>35</v>
      </c>
    </row>
    <row r="88" spans="1:29" s="11" customFormat="1" x14ac:dyDescent="0.25">
      <c r="A88" s="30" t="str">
        <f>'3_MechRemove_Script'!A88</f>
        <v>eGROUND_FUEL_BASAL_ACCUMULATION_DEPTH</v>
      </c>
      <c r="B88" t="s">
        <v>360</v>
      </c>
      <c r="C88" s="4">
        <v>0.5</v>
      </c>
      <c r="D88" s="8"/>
      <c r="E88" s="9"/>
      <c r="G88" s="12">
        <f t="shared" si="131"/>
        <v>0</v>
      </c>
      <c r="H88" s="15">
        <f t="shared" si="104"/>
        <v>0</v>
      </c>
      <c r="I88" s="16">
        <f t="shared" si="120"/>
        <v>0</v>
      </c>
      <c r="K88" s="12">
        <f t="shared" si="132"/>
        <v>0</v>
      </c>
      <c r="L88" s="15">
        <f t="shared" si="142"/>
        <v>0</v>
      </c>
      <c r="M88" s="16">
        <f t="shared" si="143"/>
        <v>0</v>
      </c>
      <c r="O88" s="12">
        <f t="shared" si="133"/>
        <v>0</v>
      </c>
      <c r="P88" s="15">
        <f t="shared" si="144"/>
        <v>0</v>
      </c>
      <c r="Q88" s="16">
        <f t="shared" si="145"/>
        <v>0</v>
      </c>
      <c r="S88" s="12">
        <f t="shared" si="134"/>
        <v>0</v>
      </c>
      <c r="T88" s="15">
        <f t="shared" si="146"/>
        <v>0</v>
      </c>
      <c r="U88" s="16">
        <f t="shared" si="147"/>
        <v>0</v>
      </c>
      <c r="W88" s="12">
        <f t="shared" si="135"/>
        <v>0</v>
      </c>
      <c r="X88" s="15">
        <f t="shared" si="148"/>
        <v>0</v>
      </c>
      <c r="Y88" s="16">
        <f t="shared" si="149"/>
        <v>0</v>
      </c>
      <c r="AA88" s="12">
        <f t="shared" si="136"/>
        <v>0</v>
      </c>
      <c r="AB88" s="15">
        <f t="shared" si="150"/>
        <v>0</v>
      </c>
      <c r="AC88" s="16">
        <f t="shared" si="151"/>
        <v>0</v>
      </c>
    </row>
    <row r="89" spans="1:29" s="11" customFormat="1" x14ac:dyDescent="0.25">
      <c r="A89" s="30" t="str">
        <f>'3_MechRemove_Script'!A89</f>
        <v>eGROUND_FUEL_BASAL_ACCUMULATION_NUMBER_PER_UNIT_AREA</v>
      </c>
      <c r="B89" t="s">
        <v>361</v>
      </c>
      <c r="C89" s="4">
        <v>0.5</v>
      </c>
      <c r="D89" s="8"/>
      <c r="E89" s="9"/>
      <c r="G89" s="12">
        <f t="shared" si="131"/>
        <v>0</v>
      </c>
      <c r="H89" s="15">
        <f t="shared" si="104"/>
        <v>0</v>
      </c>
      <c r="I89" s="16">
        <f t="shared" si="120"/>
        <v>0</v>
      </c>
      <c r="K89" s="12">
        <f t="shared" si="132"/>
        <v>0</v>
      </c>
      <c r="L89" s="15">
        <f t="shared" si="142"/>
        <v>0</v>
      </c>
      <c r="M89" s="16">
        <f t="shared" si="143"/>
        <v>0</v>
      </c>
      <c r="O89" s="12">
        <f t="shared" si="133"/>
        <v>0</v>
      </c>
      <c r="P89" s="15">
        <f t="shared" si="144"/>
        <v>0</v>
      </c>
      <c r="Q89" s="16">
        <f t="shared" si="145"/>
        <v>0</v>
      </c>
      <c r="S89" s="12">
        <f t="shared" si="134"/>
        <v>0</v>
      </c>
      <c r="T89" s="15">
        <f t="shared" si="146"/>
        <v>0</v>
      </c>
      <c r="U89" s="16">
        <f t="shared" si="147"/>
        <v>0</v>
      </c>
      <c r="W89" s="12">
        <f t="shared" si="135"/>
        <v>0</v>
      </c>
      <c r="X89" s="15">
        <f t="shared" si="148"/>
        <v>0</v>
      </c>
      <c r="Y89" s="16">
        <f t="shared" si="149"/>
        <v>0</v>
      </c>
      <c r="AA89" s="12">
        <f t="shared" si="136"/>
        <v>0</v>
      </c>
      <c r="AB89" s="15">
        <f t="shared" si="150"/>
        <v>0</v>
      </c>
      <c r="AC89" s="16">
        <f t="shared" si="151"/>
        <v>0</v>
      </c>
    </row>
    <row r="90" spans="1:29" s="11" customFormat="1" x14ac:dyDescent="0.25">
      <c r="A90" s="30" t="str">
        <f>'3_MechRemove_Script'!A90</f>
        <v>eGROUND_FUEL_BASAL_ACCUMULATION_RADIUS</v>
      </c>
      <c r="B90" t="s">
        <v>362</v>
      </c>
      <c r="C90" s="4"/>
      <c r="D90" s="8"/>
      <c r="E90" s="9"/>
      <c r="G90" s="12">
        <f t="shared" si="104"/>
        <v>0</v>
      </c>
      <c r="H90" s="15">
        <f t="shared" si="104"/>
        <v>0</v>
      </c>
      <c r="I90" s="16">
        <f t="shared" si="120"/>
        <v>0</v>
      </c>
      <c r="K90" s="12">
        <f t="shared" ref="K90" si="152">J90</f>
        <v>0</v>
      </c>
      <c r="L90" s="15">
        <f t="shared" si="142"/>
        <v>0</v>
      </c>
      <c r="M90" s="16">
        <f t="shared" si="143"/>
        <v>0</v>
      </c>
      <c r="O90" s="12">
        <f t="shared" ref="O90" si="153">N90</f>
        <v>0</v>
      </c>
      <c r="P90" s="15">
        <f t="shared" si="144"/>
        <v>0</v>
      </c>
      <c r="Q90" s="16">
        <f t="shared" si="145"/>
        <v>0</v>
      </c>
      <c r="S90" s="12">
        <f t="shared" ref="S90" si="154">R90</f>
        <v>0</v>
      </c>
      <c r="T90" s="15">
        <f t="shared" si="146"/>
        <v>0</v>
      </c>
      <c r="U90" s="16">
        <f t="shared" si="147"/>
        <v>0</v>
      </c>
      <c r="W90" s="12">
        <f t="shared" ref="W90" si="155">V90</f>
        <v>0</v>
      </c>
      <c r="X90" s="15">
        <f t="shared" si="148"/>
        <v>0</v>
      </c>
      <c r="Y90" s="16">
        <f t="shared" si="149"/>
        <v>0</v>
      </c>
      <c r="AA90" s="12">
        <f t="shared" ref="AA90" si="156">Z90</f>
        <v>0</v>
      </c>
      <c r="AB90" s="15">
        <f t="shared" si="150"/>
        <v>0</v>
      </c>
      <c r="AC90" s="16">
        <f t="shared" si="151"/>
        <v>0</v>
      </c>
    </row>
    <row r="91" spans="1:29" s="11" customFormat="1" x14ac:dyDescent="0.25">
      <c r="A91" s="30" t="str">
        <f>'3_MechRemove_Script'!A91</f>
        <v>eGROUND_FUEL_SQUIRREL_MIDDENS_DEPTH</v>
      </c>
      <c r="B91" t="s">
        <v>363</v>
      </c>
      <c r="C91" s="4">
        <v>0.5</v>
      </c>
      <c r="D91" s="8"/>
      <c r="E91" s="9"/>
      <c r="G91" s="12">
        <f>$C91*F91</f>
        <v>0</v>
      </c>
      <c r="H91" s="15">
        <f t="shared" si="104"/>
        <v>0</v>
      </c>
      <c r="I91" s="16">
        <f t="shared" si="120"/>
        <v>0</v>
      </c>
      <c r="K91" s="12">
        <f>$C91*J91</f>
        <v>0</v>
      </c>
      <c r="L91" s="15">
        <f t="shared" si="142"/>
        <v>0</v>
      </c>
      <c r="M91" s="16">
        <f t="shared" si="143"/>
        <v>0</v>
      </c>
      <c r="O91" s="12">
        <f>$C91*N91</f>
        <v>0</v>
      </c>
      <c r="P91" s="15">
        <f t="shared" si="144"/>
        <v>0</v>
      </c>
      <c r="Q91" s="16">
        <f t="shared" si="145"/>
        <v>0</v>
      </c>
      <c r="R91" s="11">
        <v>18</v>
      </c>
      <c r="S91" s="12">
        <f>$C91*R91</f>
        <v>9</v>
      </c>
      <c r="T91" s="15">
        <f t="shared" si="146"/>
        <v>9</v>
      </c>
      <c r="U91" s="16">
        <f t="shared" si="147"/>
        <v>9</v>
      </c>
      <c r="W91" s="12">
        <f>$C91*V91</f>
        <v>0</v>
      </c>
      <c r="X91" s="15">
        <f t="shared" si="148"/>
        <v>0</v>
      </c>
      <c r="Y91" s="16">
        <f t="shared" si="149"/>
        <v>0</v>
      </c>
      <c r="AA91" s="12">
        <f>$C91*Z91</f>
        <v>0</v>
      </c>
      <c r="AB91" s="15">
        <f t="shared" si="150"/>
        <v>0</v>
      </c>
      <c r="AC91" s="16">
        <f t="shared" si="151"/>
        <v>0</v>
      </c>
    </row>
    <row r="92" spans="1:29" s="11" customFormat="1" x14ac:dyDescent="0.25">
      <c r="A92" s="30" t="str">
        <f>'3_MechRemove_Script'!A92</f>
        <v>eGROUND_FUEL_SQUIRREL_MIDDENS_NUMBER_PER_UNIT_AREA</v>
      </c>
      <c r="B92" t="s">
        <v>364</v>
      </c>
      <c r="C92" s="4">
        <v>0.5</v>
      </c>
      <c r="D92" s="8"/>
      <c r="E92" s="9"/>
      <c r="G92" s="12">
        <f>$C92*F92</f>
        <v>0</v>
      </c>
      <c r="H92" s="15">
        <f t="shared" si="104"/>
        <v>0</v>
      </c>
      <c r="I92" s="16">
        <f t="shared" si="120"/>
        <v>0</v>
      </c>
      <c r="K92" s="12">
        <f>$C92*J92</f>
        <v>0</v>
      </c>
      <c r="L92" s="15">
        <f t="shared" si="142"/>
        <v>0</v>
      </c>
      <c r="M92" s="16">
        <f t="shared" si="143"/>
        <v>0</v>
      </c>
      <c r="O92" s="12">
        <f>$C92*N92</f>
        <v>0</v>
      </c>
      <c r="P92" s="15">
        <f t="shared" si="144"/>
        <v>0</v>
      </c>
      <c r="Q92" s="16">
        <f t="shared" si="145"/>
        <v>0</v>
      </c>
      <c r="R92" s="11">
        <v>1</v>
      </c>
      <c r="S92" s="12">
        <f>$C92*R92</f>
        <v>0.5</v>
      </c>
      <c r="T92" s="15">
        <f t="shared" si="146"/>
        <v>0.5</v>
      </c>
      <c r="U92" s="16">
        <f t="shared" si="147"/>
        <v>0.5</v>
      </c>
      <c r="W92" s="12">
        <f>$C92*V92</f>
        <v>0</v>
      </c>
      <c r="X92" s="15">
        <f t="shared" si="148"/>
        <v>0</v>
      </c>
      <c r="Y92" s="16">
        <f t="shared" si="149"/>
        <v>0</v>
      </c>
      <c r="AA92" s="12">
        <f>$C92*Z92</f>
        <v>0</v>
      </c>
      <c r="AB92" s="15">
        <f t="shared" si="150"/>
        <v>0</v>
      </c>
      <c r="AC92" s="16">
        <f t="shared" si="151"/>
        <v>0</v>
      </c>
    </row>
    <row r="93" spans="1:29" s="11" customFormat="1" x14ac:dyDescent="0.25">
      <c r="A93" s="30" t="str">
        <f>'3_MechRemove_Script'!A93</f>
        <v>eGROUND_FUEL_SQUIRREL_MIDDENS_RADIUS</v>
      </c>
      <c r="B93" t="s">
        <v>365</v>
      </c>
      <c r="C93" s="4"/>
      <c r="D93" s="8"/>
      <c r="E93" s="9"/>
      <c r="G93" s="12">
        <f t="shared" si="104"/>
        <v>0</v>
      </c>
      <c r="H93" s="15">
        <f t="shared" si="104"/>
        <v>0</v>
      </c>
      <c r="I93" s="16">
        <f t="shared" si="120"/>
        <v>0</v>
      </c>
      <c r="K93" s="12">
        <f t="shared" ref="K93" si="157">J93</f>
        <v>0</v>
      </c>
      <c r="L93" s="15">
        <f t="shared" si="142"/>
        <v>0</v>
      </c>
      <c r="M93" s="16">
        <f t="shared" si="143"/>
        <v>0</v>
      </c>
      <c r="O93" s="12">
        <f t="shared" ref="O93" si="158">N93</f>
        <v>0</v>
      </c>
      <c r="P93" s="15">
        <f t="shared" si="144"/>
        <v>0</v>
      </c>
      <c r="Q93" s="16">
        <f t="shared" si="145"/>
        <v>0</v>
      </c>
      <c r="R93" s="11">
        <v>5</v>
      </c>
      <c r="S93" s="12">
        <f t="shared" ref="S93" si="159">R93</f>
        <v>5</v>
      </c>
      <c r="T93" s="15">
        <f t="shared" si="146"/>
        <v>5</v>
      </c>
      <c r="U93" s="16">
        <f t="shared" si="147"/>
        <v>5</v>
      </c>
      <c r="W93" s="12">
        <f t="shared" ref="W93" si="160">V93</f>
        <v>0</v>
      </c>
      <c r="X93" s="15">
        <f t="shared" si="148"/>
        <v>0</v>
      </c>
      <c r="Y93" s="16">
        <f t="shared" si="149"/>
        <v>0</v>
      </c>
      <c r="AA93" s="12">
        <f t="shared" ref="AA93" si="161">Z93</f>
        <v>0</v>
      </c>
      <c r="AB93" s="15">
        <f t="shared" si="150"/>
        <v>0</v>
      </c>
      <c r="AC93" s="16">
        <f t="shared" si="15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activePane="bottomLeft"/>
      <selection activeCell="C1" sqref="C1:E1048576"/>
      <selection pane="bottomLeft" activeCell="E52" sqref="E52"/>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(1/0.25)*0.33</f>
        <v>1.32</v>
      </c>
      <c r="F48" s="11">
        <v>4</v>
      </c>
      <c r="G48" s="12">
        <f t="shared" si="76"/>
        <v>1</v>
      </c>
      <c r="H48" s="15">
        <f>G48</f>
        <v>1</v>
      </c>
      <c r="I48" s="16">
        <f>$E48*H48</f>
        <v>1.32</v>
      </c>
      <c r="J48" s="11">
        <v>1</v>
      </c>
      <c r="K48" s="12">
        <f t="shared" si="77"/>
        <v>0.25</v>
      </c>
      <c r="L48" s="15">
        <f>K48</f>
        <v>0.25</v>
      </c>
      <c r="M48" s="16">
        <f>$E48*L48</f>
        <v>0.33</v>
      </c>
      <c r="O48" s="12">
        <f t="shared" si="78"/>
        <v>0</v>
      </c>
      <c r="P48" s="15">
        <f>O48</f>
        <v>0</v>
      </c>
      <c r="Q48" s="16">
        <f>$E48*P48</f>
        <v>0</v>
      </c>
      <c r="R48" s="11">
        <v>0.5</v>
      </c>
      <c r="S48" s="12">
        <f t="shared" si="79"/>
        <v>0.125</v>
      </c>
      <c r="T48" s="15">
        <f>S48</f>
        <v>0.125</v>
      </c>
      <c r="U48" s="16">
        <f>$E48*T48</f>
        <v>0.16500000000000001</v>
      </c>
      <c r="V48" s="11">
        <v>1</v>
      </c>
      <c r="W48" s="12">
        <f t="shared" si="80"/>
        <v>0.25</v>
      </c>
      <c r="X48" s="15">
        <f>W48</f>
        <v>0.25</v>
      </c>
      <c r="Y48" s="16">
        <f>$E48*X48</f>
        <v>0.33</v>
      </c>
      <c r="Z48" s="11">
        <v>0.5</v>
      </c>
      <c r="AA48" s="12">
        <f t="shared" si="81"/>
        <v>0.125</v>
      </c>
      <c r="AB48" s="15">
        <f>AA48</f>
        <v>0.125</v>
      </c>
      <c r="AC48" s="16">
        <f>$E48*AB48</f>
        <v>0.16500000000000001</v>
      </c>
    </row>
    <row r="49" spans="1:29" s="11" customFormat="1" x14ac:dyDescent="0.25">
      <c r="A49" s="18" t="str">
        <f>'3_MechRemove_Script'!A49</f>
        <v>eWOODY_FUEL_ALL_DOWNED_WOODY_FUEL_TOTAL_PERCENT_COVER</v>
      </c>
      <c r="B49" t="s">
        <v>324</v>
      </c>
      <c r="C49" s="4">
        <v>0.25</v>
      </c>
      <c r="D49" s="8"/>
      <c r="E49" s="9">
        <f>(1/0.25)*0.33</f>
        <v>1.32</v>
      </c>
      <c r="F49" s="11">
        <v>70</v>
      </c>
      <c r="G49" s="12">
        <f t="shared" si="76"/>
        <v>17.5</v>
      </c>
      <c r="H49" s="15">
        <f>G49</f>
        <v>17.5</v>
      </c>
      <c r="I49" s="16">
        <f>MIN(100,$E49*H49)</f>
        <v>23.1</v>
      </c>
      <c r="J49" s="11">
        <v>50</v>
      </c>
      <c r="K49" s="12">
        <f t="shared" si="77"/>
        <v>12.5</v>
      </c>
      <c r="L49" s="15">
        <f>K49</f>
        <v>12.5</v>
      </c>
      <c r="M49" s="16">
        <f>MIN(100,$E49*L49)</f>
        <v>16.5</v>
      </c>
      <c r="O49" s="12">
        <f t="shared" si="78"/>
        <v>0</v>
      </c>
      <c r="P49" s="15">
        <f>O49</f>
        <v>0</v>
      </c>
      <c r="Q49" s="16">
        <f>MIN(100,$E49*P49)</f>
        <v>0</v>
      </c>
      <c r="R49" s="11">
        <v>30</v>
      </c>
      <c r="S49" s="12">
        <f t="shared" si="79"/>
        <v>7.5</v>
      </c>
      <c r="T49" s="15">
        <f>S49</f>
        <v>7.5</v>
      </c>
      <c r="U49" s="16">
        <f>MIN(100,$E49*T49)</f>
        <v>9.9</v>
      </c>
      <c r="V49" s="11">
        <v>40</v>
      </c>
      <c r="W49" s="12">
        <f t="shared" si="80"/>
        <v>10</v>
      </c>
      <c r="X49" s="15">
        <f>W49</f>
        <v>10</v>
      </c>
      <c r="Y49" s="16">
        <f>MIN(100,$E49*X49)</f>
        <v>13.200000000000001</v>
      </c>
      <c r="Z49" s="11">
        <v>15</v>
      </c>
      <c r="AA49" s="12">
        <f t="shared" si="81"/>
        <v>3.75</v>
      </c>
      <c r="AB49" s="15">
        <f>AA49</f>
        <v>3.75</v>
      </c>
      <c r="AC49" s="16">
        <f>MIN(100,$E49*AB49)</f>
        <v>4.95</v>
      </c>
    </row>
    <row r="50" spans="1:29" s="11" customFormat="1" x14ac:dyDescent="0.25">
      <c r="A50" s="18" t="str">
        <f>'3_MechRemove_Script'!A50</f>
        <v>eWOODY_FUEL_SOUND_WOOD_LOADINGS_ZERO_TO_THREE_INCHES_ONE_TO_THREE_INCHES</v>
      </c>
      <c r="B50" t="s">
        <v>325</v>
      </c>
      <c r="C50" s="4">
        <v>0.25</v>
      </c>
      <c r="D50" s="8"/>
      <c r="E50" s="9">
        <f>(1/0.25)*0.33</f>
        <v>1.32</v>
      </c>
      <c r="F50" s="11">
        <v>2</v>
      </c>
      <c r="G50" s="12">
        <f t="shared" si="76"/>
        <v>0.5</v>
      </c>
      <c r="H50" s="15">
        <f>G50</f>
        <v>0.5</v>
      </c>
      <c r="I50" s="16">
        <f t="shared" ref="I50:I55" si="87">$E50*H50</f>
        <v>0.66</v>
      </c>
      <c r="J50" s="11">
        <v>1</v>
      </c>
      <c r="K50" s="12">
        <f t="shared" si="77"/>
        <v>0.25</v>
      </c>
      <c r="L50" s="15">
        <f>K50</f>
        <v>0.25</v>
      </c>
      <c r="M50" s="16">
        <f t="shared" ref="M50:M55" si="88">$E50*L50</f>
        <v>0.33</v>
      </c>
      <c r="O50" s="12">
        <f t="shared" si="78"/>
        <v>0</v>
      </c>
      <c r="P50" s="15">
        <f>O50</f>
        <v>0</v>
      </c>
      <c r="Q50" s="16">
        <f t="shared" ref="Q50:Q55" si="89">$E50*P50</f>
        <v>0</v>
      </c>
      <c r="R50" s="11">
        <v>0.5</v>
      </c>
      <c r="S50" s="12">
        <f t="shared" si="79"/>
        <v>0.125</v>
      </c>
      <c r="T50" s="15">
        <f>S50</f>
        <v>0.125</v>
      </c>
      <c r="U50" s="16">
        <f t="shared" ref="U50:U55" si="90">$E50*T50</f>
        <v>0.16500000000000001</v>
      </c>
      <c r="V50" s="11">
        <v>1</v>
      </c>
      <c r="W50" s="12">
        <f t="shared" si="80"/>
        <v>0.25</v>
      </c>
      <c r="X50" s="15">
        <f>W50</f>
        <v>0.25</v>
      </c>
      <c r="Y50" s="16">
        <f t="shared" ref="Y50:Y55" si="91">$E50*X50</f>
        <v>0.33</v>
      </c>
      <c r="Z50" s="11">
        <v>0.3</v>
      </c>
      <c r="AA50" s="12">
        <f t="shared" si="81"/>
        <v>7.4999999999999997E-2</v>
      </c>
      <c r="AB50" s="15">
        <f>AA50</f>
        <v>7.4999999999999997E-2</v>
      </c>
      <c r="AC50" s="16">
        <f t="shared" ref="AC50:AC55" si="92">$E50*AB50</f>
        <v>9.9000000000000005E-2</v>
      </c>
    </row>
    <row r="51" spans="1:29" s="11" customFormat="1" x14ac:dyDescent="0.25">
      <c r="A51" s="18" t="str">
        <f>'3_MechRemove_Script'!A51</f>
        <v>eWOODY_FUEL_SOUND_WOOD_LOADINGS_ZERO_TO_THREE_INCHES_QUARTER_INCH_TO_ONE_INCH</v>
      </c>
      <c r="B51" t="s">
        <v>326</v>
      </c>
      <c r="C51" s="4">
        <v>0.25</v>
      </c>
      <c r="D51" s="8"/>
      <c r="E51" s="9">
        <f>(1/0.25)*0.33</f>
        <v>1.32</v>
      </c>
      <c r="F51" s="11">
        <v>1.5</v>
      </c>
      <c r="G51" s="12">
        <f t="shared" si="76"/>
        <v>0.375</v>
      </c>
      <c r="H51" s="15">
        <f>G51</f>
        <v>0.375</v>
      </c>
      <c r="I51" s="16">
        <f t="shared" si="87"/>
        <v>0.495</v>
      </c>
      <c r="J51" s="11">
        <v>1</v>
      </c>
      <c r="K51" s="12">
        <f t="shared" si="77"/>
        <v>0.25</v>
      </c>
      <c r="L51" s="15">
        <f>K51</f>
        <v>0.25</v>
      </c>
      <c r="M51" s="16">
        <f t="shared" si="88"/>
        <v>0.33</v>
      </c>
      <c r="O51" s="12">
        <f t="shared" si="78"/>
        <v>0</v>
      </c>
      <c r="P51" s="15">
        <f>O51</f>
        <v>0</v>
      </c>
      <c r="Q51" s="16">
        <f t="shared" si="89"/>
        <v>0</v>
      </c>
      <c r="R51" s="11">
        <v>0.2</v>
      </c>
      <c r="S51" s="12">
        <f t="shared" si="79"/>
        <v>0.05</v>
      </c>
      <c r="T51" s="15">
        <f>S51</f>
        <v>0.05</v>
      </c>
      <c r="U51" s="16">
        <f t="shared" si="90"/>
        <v>6.6000000000000003E-2</v>
      </c>
      <c r="V51" s="11">
        <v>0.5</v>
      </c>
      <c r="W51" s="12">
        <f t="shared" si="80"/>
        <v>0.125</v>
      </c>
      <c r="X51" s="15">
        <f>W51</f>
        <v>0.125</v>
      </c>
      <c r="Y51" s="16">
        <f t="shared" si="91"/>
        <v>0.16500000000000001</v>
      </c>
      <c r="Z51" s="11">
        <v>0.4</v>
      </c>
      <c r="AA51" s="12">
        <f t="shared" si="81"/>
        <v>0.1</v>
      </c>
      <c r="AB51" s="15">
        <f>AA51</f>
        <v>0.1</v>
      </c>
      <c r="AC51" s="16">
        <f t="shared" si="92"/>
        <v>0.13200000000000001</v>
      </c>
    </row>
    <row r="52" spans="1:29" s="11" customFormat="1" x14ac:dyDescent="0.25">
      <c r="A52" s="18" t="str">
        <f>'3_MechRemove_Script'!A52</f>
        <v>eWOODY_FUEL_SOUND_WOOD_LOADINGS_ZERO_TO_THREE_INCHES_ZERO_TO_QUARTER_INCH</v>
      </c>
      <c r="B52" t="s">
        <v>327</v>
      </c>
      <c r="C52" s="4">
        <v>0.25</v>
      </c>
      <c r="D52" s="8"/>
      <c r="E52" s="9">
        <f>(1/0.25)*0.33</f>
        <v>1.32</v>
      </c>
      <c r="F52" s="11">
        <v>1</v>
      </c>
      <c r="G52" s="12">
        <f t="shared" si="76"/>
        <v>0.25</v>
      </c>
      <c r="H52" s="15">
        <f>G52</f>
        <v>0.25</v>
      </c>
      <c r="I52" s="16">
        <f t="shared" si="87"/>
        <v>0.33</v>
      </c>
      <c r="J52" s="11">
        <v>0.5</v>
      </c>
      <c r="K52" s="12">
        <f t="shared" si="77"/>
        <v>0.125</v>
      </c>
      <c r="L52" s="15">
        <f>K52</f>
        <v>0.125</v>
      </c>
      <c r="M52" s="16">
        <f t="shared" si="88"/>
        <v>0.16500000000000001</v>
      </c>
      <c r="O52" s="12">
        <f t="shared" si="78"/>
        <v>0</v>
      </c>
      <c r="P52" s="15">
        <f>O52</f>
        <v>0</v>
      </c>
      <c r="Q52" s="16">
        <f t="shared" si="89"/>
        <v>0</v>
      </c>
      <c r="R52" s="11">
        <v>0.1</v>
      </c>
      <c r="S52" s="12">
        <f t="shared" si="79"/>
        <v>2.5000000000000001E-2</v>
      </c>
      <c r="T52" s="15">
        <f>S52</f>
        <v>2.5000000000000001E-2</v>
      </c>
      <c r="U52" s="16">
        <f t="shared" si="90"/>
        <v>3.3000000000000002E-2</v>
      </c>
      <c r="V52" s="11">
        <v>0.3</v>
      </c>
      <c r="W52" s="12">
        <f t="shared" si="80"/>
        <v>7.4999999999999997E-2</v>
      </c>
      <c r="X52" s="15">
        <f>W52</f>
        <v>7.4999999999999997E-2</v>
      </c>
      <c r="Y52" s="16">
        <f t="shared" si="91"/>
        <v>9.9000000000000005E-2</v>
      </c>
      <c r="Z52" s="11">
        <v>0.02</v>
      </c>
      <c r="AA52" s="12">
        <f t="shared" si="81"/>
        <v>5.0000000000000001E-3</v>
      </c>
      <c r="AB52" s="15">
        <f>AA52</f>
        <v>5.0000000000000001E-3</v>
      </c>
      <c r="AC52" s="16">
        <f t="shared" si="92"/>
        <v>6.6000000000000008E-3</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v>0</v>
      </c>
      <c r="F59" s="11">
        <v>9.6</v>
      </c>
      <c r="G59" s="12">
        <f t="shared" ref="G59:H93" si="93">F59</f>
        <v>9.6</v>
      </c>
      <c r="H59" s="15">
        <f t="shared" ref="H59:H77" si="94">G59</f>
        <v>9.6</v>
      </c>
      <c r="I59" s="16">
        <f>$E59*H59</f>
        <v>0</v>
      </c>
      <c r="K59" s="12">
        <f t="shared" ref="K59:K60" si="95">J59</f>
        <v>0</v>
      </c>
      <c r="L59" s="15">
        <f t="shared" ref="L59:L77" si="96">K59</f>
        <v>0</v>
      </c>
      <c r="M59" s="16">
        <f>$E59*L59</f>
        <v>0</v>
      </c>
      <c r="O59" s="12">
        <f t="shared" ref="O59:O60" si="97">N59</f>
        <v>0</v>
      </c>
      <c r="P59" s="15">
        <f t="shared" ref="P59:P77" si="98">O59</f>
        <v>0</v>
      </c>
      <c r="Q59" s="16">
        <f>$E59*P59</f>
        <v>0</v>
      </c>
      <c r="R59" s="11">
        <v>3.5</v>
      </c>
      <c r="S59" s="12">
        <f t="shared" ref="S59:S60" si="99">R59</f>
        <v>3.5</v>
      </c>
      <c r="T59" s="15">
        <f t="shared" ref="T59:T77" si="100">S59</f>
        <v>3.5</v>
      </c>
      <c r="U59" s="16">
        <f>$E59*T59</f>
        <v>0</v>
      </c>
      <c r="W59" s="12">
        <f t="shared" ref="W59:W60" si="101">V59</f>
        <v>0</v>
      </c>
      <c r="X59" s="15">
        <f t="shared" ref="X59:X77" si="102">W59</f>
        <v>0</v>
      </c>
      <c r="Y59" s="16">
        <f>$E59*X59</f>
        <v>0</v>
      </c>
      <c r="AA59" s="12">
        <f t="shared" ref="AA59:AA60" si="103">Z59</f>
        <v>0</v>
      </c>
      <c r="AB59" s="15">
        <f t="shared" ref="AB59:AB77" si="104">AA59</f>
        <v>0</v>
      </c>
      <c r="AC59" s="16">
        <f>$E59*AB59</f>
        <v>0</v>
      </c>
    </row>
    <row r="60" spans="1:29" s="11" customFormat="1" x14ac:dyDescent="0.25">
      <c r="A60" s="18" t="str">
        <f>'3_MechRemove_Script'!A60</f>
        <v>eWOODY_FUEL_STUMPS_SOUND_HEIGHT</v>
      </c>
      <c r="B60" t="s">
        <v>335</v>
      </c>
      <c r="C60" s="4"/>
      <c r="D60" s="5"/>
      <c r="E60" s="6">
        <v>0</v>
      </c>
      <c r="F60" s="11">
        <v>0.4</v>
      </c>
      <c r="G60" s="12">
        <f t="shared" si="93"/>
        <v>0.4</v>
      </c>
      <c r="H60" s="15">
        <f t="shared" si="94"/>
        <v>0.4</v>
      </c>
      <c r="I60" s="16">
        <f t="shared" ref="I60:I61" si="105">$E60*H60</f>
        <v>0</v>
      </c>
      <c r="K60" s="12">
        <f t="shared" si="95"/>
        <v>0</v>
      </c>
      <c r="L60" s="15">
        <f t="shared" si="96"/>
        <v>0</v>
      </c>
      <c r="M60" s="16">
        <f t="shared" ref="M60:M61" si="106">$E60*L60</f>
        <v>0</v>
      </c>
      <c r="O60" s="12">
        <f t="shared" si="97"/>
        <v>0</v>
      </c>
      <c r="P60" s="15">
        <f t="shared" si="98"/>
        <v>0</v>
      </c>
      <c r="Q60" s="16">
        <f t="shared" ref="Q60:Q61" si="107">$E60*P60</f>
        <v>0</v>
      </c>
      <c r="R60" s="11">
        <v>2</v>
      </c>
      <c r="S60" s="12">
        <f t="shared" si="99"/>
        <v>2</v>
      </c>
      <c r="T60" s="15">
        <f t="shared" si="100"/>
        <v>2</v>
      </c>
      <c r="U60" s="16">
        <f t="shared" ref="U60:U61" si="108">$E60*T60</f>
        <v>0</v>
      </c>
      <c r="W60" s="12">
        <f t="shared" si="101"/>
        <v>0</v>
      </c>
      <c r="X60" s="15">
        <f t="shared" si="102"/>
        <v>0</v>
      </c>
      <c r="Y60" s="16">
        <f t="shared" ref="Y60:Y61" si="109">$E60*X60</f>
        <v>0</v>
      </c>
      <c r="AA60" s="12">
        <f t="shared" si="103"/>
        <v>0</v>
      </c>
      <c r="AB60" s="15">
        <f t="shared" si="104"/>
        <v>0</v>
      </c>
      <c r="AC60" s="16">
        <f t="shared" ref="AC60:AC61" si="110">$E60*AB60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 t="shared" si="105"/>
        <v>0</v>
      </c>
      <c r="K61" s="12">
        <f>J61+(J7*0.75)+(J12*0.75)</f>
        <v>0</v>
      </c>
      <c r="L61" s="15">
        <f t="shared" si="96"/>
        <v>0</v>
      </c>
      <c r="M61" s="16">
        <f t="shared" si="106"/>
        <v>0</v>
      </c>
      <c r="O61" s="12">
        <f>N61+(N7*0.75)+(N12*0.75)</f>
        <v>0</v>
      </c>
      <c r="P61" s="15">
        <f t="shared" si="98"/>
        <v>0</v>
      </c>
      <c r="Q61" s="16">
        <f t="shared" si="107"/>
        <v>0</v>
      </c>
      <c r="R61" s="11">
        <v>50</v>
      </c>
      <c r="S61" s="12">
        <f>R61+(R7*0.75)+(R12*0.75)</f>
        <v>2675</v>
      </c>
      <c r="T61" s="15">
        <f t="shared" si="100"/>
        <v>2675</v>
      </c>
      <c r="U61" s="16">
        <f t="shared" si="108"/>
        <v>0</v>
      </c>
      <c r="W61" s="12">
        <f>V61+(V7*0.75)+(V12*0.75)</f>
        <v>146.25</v>
      </c>
      <c r="X61" s="15">
        <f t="shared" si="102"/>
        <v>146.25</v>
      </c>
      <c r="Y61" s="16">
        <f t="shared" si="109"/>
        <v>0</v>
      </c>
      <c r="AA61" s="12">
        <f>Z61+(Z7*0.75)+(Z12*0.75)</f>
        <v>75</v>
      </c>
      <c r="AB61" s="15">
        <f t="shared" si="104"/>
        <v>75</v>
      </c>
      <c r="AC61" s="16">
        <f t="shared" si="110"/>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67" si="111">J62</f>
        <v>0</v>
      </c>
      <c r="L62" s="15">
        <f t="shared" si="96"/>
        <v>0</v>
      </c>
      <c r="M62" s="16">
        <f>L62</f>
        <v>0</v>
      </c>
      <c r="O62" s="12">
        <f t="shared" ref="O62:O67" si="112">N62</f>
        <v>0</v>
      </c>
      <c r="P62" s="15">
        <f t="shared" si="98"/>
        <v>0</v>
      </c>
      <c r="Q62" s="16">
        <f>P62</f>
        <v>0</v>
      </c>
      <c r="R62" s="11">
        <v>3.5</v>
      </c>
      <c r="S62" s="12">
        <f t="shared" ref="S62:S67" si="113">R62</f>
        <v>3.5</v>
      </c>
      <c r="T62" s="15">
        <f t="shared" si="100"/>
        <v>3.5</v>
      </c>
      <c r="U62" s="16">
        <f>T62</f>
        <v>3.5</v>
      </c>
      <c r="V62" s="11">
        <v>10</v>
      </c>
      <c r="W62" s="12">
        <f t="shared" ref="W62:W67" si="114">V62</f>
        <v>10</v>
      </c>
      <c r="X62" s="15">
        <f t="shared" si="102"/>
        <v>10</v>
      </c>
      <c r="Y62" s="16">
        <f>X62</f>
        <v>10</v>
      </c>
      <c r="Z62" s="11">
        <v>10</v>
      </c>
      <c r="AA62" s="12">
        <f t="shared" ref="AA62:AA67" si="115">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11"/>
        <v>0</v>
      </c>
      <c r="L63" s="15">
        <f t="shared" si="96"/>
        <v>0</v>
      </c>
      <c r="M63" s="16">
        <f>L63</f>
        <v>0</v>
      </c>
      <c r="O63" s="12">
        <f t="shared" si="112"/>
        <v>0</v>
      </c>
      <c r="P63" s="15">
        <f t="shared" si="98"/>
        <v>0</v>
      </c>
      <c r="Q63" s="16">
        <f>P63</f>
        <v>0</v>
      </c>
      <c r="R63" s="11">
        <v>2</v>
      </c>
      <c r="S63" s="12">
        <f t="shared" si="113"/>
        <v>2</v>
      </c>
      <c r="T63" s="15">
        <f t="shared" si="100"/>
        <v>2</v>
      </c>
      <c r="U63" s="16">
        <f>T63</f>
        <v>2</v>
      </c>
      <c r="V63" s="11">
        <v>1</v>
      </c>
      <c r="W63" s="12">
        <f t="shared" si="114"/>
        <v>1</v>
      </c>
      <c r="X63" s="15">
        <f t="shared" si="102"/>
        <v>1</v>
      </c>
      <c r="Y63" s="16">
        <f>X63</f>
        <v>1</v>
      </c>
      <c r="Z63" s="11">
        <v>1</v>
      </c>
      <c r="AA63" s="12">
        <f t="shared" si="115"/>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11"/>
        <v>0</v>
      </c>
      <c r="L64" s="15">
        <f t="shared" si="96"/>
        <v>0</v>
      </c>
      <c r="M64" s="16">
        <f>L64+L61</f>
        <v>0</v>
      </c>
      <c r="O64" s="12">
        <f t="shared" si="112"/>
        <v>0</v>
      </c>
      <c r="P64" s="15">
        <f t="shared" si="98"/>
        <v>0</v>
      </c>
      <c r="Q64" s="16">
        <f>P64+P61</f>
        <v>0</v>
      </c>
      <c r="R64" s="11">
        <v>50</v>
      </c>
      <c r="S64" s="12">
        <f t="shared" si="113"/>
        <v>50</v>
      </c>
      <c r="T64" s="15">
        <f t="shared" si="100"/>
        <v>50</v>
      </c>
      <c r="U64" s="16">
        <f>T64+T61</f>
        <v>2725</v>
      </c>
      <c r="V64" s="11">
        <v>5</v>
      </c>
      <c r="W64" s="12">
        <f t="shared" si="114"/>
        <v>5</v>
      </c>
      <c r="X64" s="15">
        <f t="shared" si="102"/>
        <v>5</v>
      </c>
      <c r="Y64" s="16">
        <f>X64+X61</f>
        <v>151.25</v>
      </c>
      <c r="Z64" s="11">
        <v>3</v>
      </c>
      <c r="AA64" s="12">
        <f t="shared" si="115"/>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6">H65</f>
        <v>0</v>
      </c>
      <c r="K65" s="12">
        <f t="shared" si="111"/>
        <v>0</v>
      </c>
      <c r="L65" s="15">
        <f t="shared" si="96"/>
        <v>0</v>
      </c>
      <c r="M65" s="16">
        <f t="shared" ref="M65:M77" si="117">L65</f>
        <v>0</v>
      </c>
      <c r="O65" s="12">
        <f t="shared" si="112"/>
        <v>0</v>
      </c>
      <c r="P65" s="15">
        <f t="shared" si="98"/>
        <v>0</v>
      </c>
      <c r="Q65" s="16">
        <f t="shared" ref="Q65:Q77" si="118">P65</f>
        <v>0</v>
      </c>
      <c r="S65" s="12">
        <f t="shared" si="113"/>
        <v>0</v>
      </c>
      <c r="T65" s="15">
        <f t="shared" si="100"/>
        <v>0</v>
      </c>
      <c r="U65" s="16">
        <f t="shared" ref="U65:U77" si="119">T65</f>
        <v>0</v>
      </c>
      <c r="W65" s="12">
        <f t="shared" si="114"/>
        <v>0</v>
      </c>
      <c r="X65" s="15">
        <f t="shared" si="102"/>
        <v>0</v>
      </c>
      <c r="Y65" s="16">
        <f t="shared" ref="Y65:Y77" si="120">X65</f>
        <v>0</v>
      </c>
      <c r="AA65" s="12">
        <f t="shared" si="115"/>
        <v>0</v>
      </c>
      <c r="AB65" s="15">
        <f t="shared" si="104"/>
        <v>0</v>
      </c>
      <c r="AC65" s="16">
        <f t="shared" ref="AC65:AC77" si="121">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6"/>
        <v>0</v>
      </c>
      <c r="K66" s="12">
        <f t="shared" si="111"/>
        <v>0</v>
      </c>
      <c r="L66" s="15">
        <f t="shared" si="96"/>
        <v>0</v>
      </c>
      <c r="M66" s="16">
        <f t="shared" si="117"/>
        <v>0</v>
      </c>
      <c r="O66" s="12">
        <f t="shared" si="112"/>
        <v>0</v>
      </c>
      <c r="P66" s="15">
        <f t="shared" si="98"/>
        <v>0</v>
      </c>
      <c r="Q66" s="16">
        <f t="shared" si="118"/>
        <v>0</v>
      </c>
      <c r="S66" s="12">
        <f t="shared" si="113"/>
        <v>0</v>
      </c>
      <c r="T66" s="15">
        <f t="shared" si="100"/>
        <v>0</v>
      </c>
      <c r="U66" s="16">
        <f t="shared" si="119"/>
        <v>0</v>
      </c>
      <c r="W66" s="12">
        <f t="shared" si="114"/>
        <v>0</v>
      </c>
      <c r="X66" s="15">
        <f t="shared" si="102"/>
        <v>0</v>
      </c>
      <c r="Y66" s="16">
        <f t="shared" si="120"/>
        <v>0</v>
      </c>
      <c r="AA66" s="12">
        <f t="shared" si="115"/>
        <v>0</v>
      </c>
      <c r="AB66" s="15">
        <f t="shared" si="104"/>
        <v>0</v>
      </c>
      <c r="AC66" s="16">
        <f t="shared" si="121"/>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6"/>
        <v>0</v>
      </c>
      <c r="K67" s="12">
        <f t="shared" si="111"/>
        <v>0</v>
      </c>
      <c r="L67" s="15">
        <f t="shared" si="96"/>
        <v>0</v>
      </c>
      <c r="M67" s="16">
        <f t="shared" si="117"/>
        <v>0</v>
      </c>
      <c r="O67" s="12">
        <f t="shared" si="112"/>
        <v>0</v>
      </c>
      <c r="P67" s="15">
        <f t="shared" si="98"/>
        <v>0</v>
      </c>
      <c r="Q67" s="16">
        <f t="shared" si="118"/>
        <v>0</v>
      </c>
      <c r="S67" s="12">
        <f t="shared" si="113"/>
        <v>0</v>
      </c>
      <c r="T67" s="15">
        <f t="shared" si="100"/>
        <v>0</v>
      </c>
      <c r="U67" s="16">
        <f t="shared" si="119"/>
        <v>0</v>
      </c>
      <c r="W67" s="12">
        <f t="shared" si="114"/>
        <v>0</v>
      </c>
      <c r="X67" s="15">
        <f t="shared" si="102"/>
        <v>0</v>
      </c>
      <c r="Y67" s="16">
        <f t="shared" si="120"/>
        <v>0</v>
      </c>
      <c r="AA67" s="12">
        <f t="shared" si="115"/>
        <v>0</v>
      </c>
      <c r="AB67" s="15">
        <f t="shared" si="104"/>
        <v>0</v>
      </c>
      <c r="AC67" s="16">
        <f t="shared" si="121"/>
        <v>0</v>
      </c>
    </row>
    <row r="68" spans="1:29" s="11" customFormat="1" x14ac:dyDescent="0.25">
      <c r="A68" s="18" t="str">
        <f>'3_MechRemove_Script'!A68</f>
        <v>eWOODY_FUEL_PILES_CLEAN_LOADING</v>
      </c>
      <c r="B68" t="s">
        <v>340</v>
      </c>
      <c r="C68" s="4">
        <v>0.25</v>
      </c>
      <c r="D68" s="5"/>
      <c r="E68" s="6"/>
      <c r="F68" s="11">
        <v>7.8118999999999994E-2</v>
      </c>
      <c r="G68" s="12">
        <f t="shared" ref="G68:G70" si="122">$C68*F68</f>
        <v>1.9529749999999998E-2</v>
      </c>
      <c r="H68" s="15">
        <f t="shared" si="94"/>
        <v>1.9529749999999998E-2</v>
      </c>
      <c r="I68" s="16">
        <f t="shared" si="116"/>
        <v>1.9529749999999998E-2</v>
      </c>
      <c r="J68" s="11">
        <v>0</v>
      </c>
      <c r="K68" s="12">
        <f t="shared" ref="K68:K70" si="123">$C68*J68</f>
        <v>0</v>
      </c>
      <c r="L68" s="15">
        <f t="shared" si="96"/>
        <v>0</v>
      </c>
      <c r="M68" s="16">
        <f t="shared" si="117"/>
        <v>0</v>
      </c>
      <c r="N68" s="11">
        <v>0</v>
      </c>
      <c r="O68" s="12">
        <f t="shared" ref="O68:O70" si="124">$C68*N68</f>
        <v>0</v>
      </c>
      <c r="P68" s="15">
        <f t="shared" si="98"/>
        <v>0</v>
      </c>
      <c r="Q68" s="16">
        <f t="shared" si="118"/>
        <v>0</v>
      </c>
      <c r="R68" s="11">
        <v>8.1810999999999995E-2</v>
      </c>
      <c r="S68" s="12">
        <f t="shared" ref="S68:S70" si="125">$C68*R68</f>
        <v>2.0452749999999999E-2</v>
      </c>
      <c r="T68" s="15">
        <f t="shared" si="100"/>
        <v>2.0452749999999999E-2</v>
      </c>
      <c r="U68" s="16">
        <f t="shared" si="119"/>
        <v>2.0452749999999999E-2</v>
      </c>
      <c r="V68" s="11">
        <v>0.13589300000000001</v>
      </c>
      <c r="W68" s="12">
        <f t="shared" ref="W68:W70" si="126">$C68*V68</f>
        <v>3.3973250000000003E-2</v>
      </c>
      <c r="X68" s="15">
        <f t="shared" si="102"/>
        <v>3.3973250000000003E-2</v>
      </c>
      <c r="Y68" s="16">
        <f t="shared" si="120"/>
        <v>3.3973250000000003E-2</v>
      </c>
      <c r="Z68" s="11">
        <v>0</v>
      </c>
      <c r="AA68" s="12">
        <f t="shared" ref="AA68:AA70" si="127">$C68*Z68</f>
        <v>0</v>
      </c>
      <c r="AB68" s="15">
        <f t="shared" si="104"/>
        <v>0</v>
      </c>
      <c r="AC68" s="16">
        <f t="shared" si="121"/>
        <v>0</v>
      </c>
    </row>
    <row r="69" spans="1:29" s="11" customFormat="1" ht="16.5" customHeight="1" x14ac:dyDescent="0.25">
      <c r="A69" s="18" t="str">
        <f>'3_MechRemove_Script'!A69</f>
        <v>eWOODY_FUEL_PILES_DIRTY_LOADING</v>
      </c>
      <c r="B69" t="s">
        <v>341</v>
      </c>
      <c r="C69" s="4">
        <v>0.25</v>
      </c>
      <c r="D69" s="5"/>
      <c r="E69" s="6"/>
      <c r="F69" s="11">
        <v>0</v>
      </c>
      <c r="G69" s="12">
        <f t="shared" si="122"/>
        <v>0</v>
      </c>
      <c r="H69" s="15">
        <f t="shared" si="94"/>
        <v>0</v>
      </c>
      <c r="I69" s="16">
        <f t="shared" si="116"/>
        <v>0</v>
      </c>
      <c r="J69" s="11">
        <v>0</v>
      </c>
      <c r="K69" s="12">
        <f t="shared" si="123"/>
        <v>0</v>
      </c>
      <c r="L69" s="15">
        <f t="shared" si="96"/>
        <v>0</v>
      </c>
      <c r="M69" s="16">
        <f t="shared" si="117"/>
        <v>0</v>
      </c>
      <c r="N69" s="11">
        <v>0</v>
      </c>
      <c r="O69" s="12">
        <f t="shared" si="124"/>
        <v>0</v>
      </c>
      <c r="P69" s="15">
        <f t="shared" si="98"/>
        <v>0</v>
      </c>
      <c r="Q69" s="16">
        <f t="shared" si="118"/>
        <v>0</v>
      </c>
      <c r="R69" s="11">
        <v>0</v>
      </c>
      <c r="S69" s="12">
        <f t="shared" si="125"/>
        <v>0</v>
      </c>
      <c r="T69" s="15">
        <f t="shared" si="100"/>
        <v>0</v>
      </c>
      <c r="U69" s="16">
        <f t="shared" si="119"/>
        <v>0</v>
      </c>
      <c r="V69" s="11">
        <v>0</v>
      </c>
      <c r="W69" s="12">
        <f t="shared" si="126"/>
        <v>0</v>
      </c>
      <c r="X69" s="15">
        <f t="shared" si="102"/>
        <v>0</v>
      </c>
      <c r="Y69" s="16">
        <f t="shared" si="120"/>
        <v>0</v>
      </c>
      <c r="Z69" s="11">
        <v>0</v>
      </c>
      <c r="AA69" s="12">
        <f t="shared" si="127"/>
        <v>0</v>
      </c>
      <c r="AB69" s="15">
        <f t="shared" si="104"/>
        <v>0</v>
      </c>
      <c r="AC69" s="16">
        <f t="shared" si="121"/>
        <v>0</v>
      </c>
    </row>
    <row r="70" spans="1:29" s="11" customFormat="1" x14ac:dyDescent="0.25">
      <c r="A70" s="18" t="str">
        <f>'3_MechRemove_Script'!A70</f>
        <v>eWOODY_FUEL_PILES_VERYDIRTY_LOADING</v>
      </c>
      <c r="B70" t="s">
        <v>342</v>
      </c>
      <c r="C70" s="4">
        <v>0.25</v>
      </c>
      <c r="D70" s="5"/>
      <c r="E70" s="6"/>
      <c r="F70" s="11">
        <v>0</v>
      </c>
      <c r="G70" s="12">
        <f t="shared" si="122"/>
        <v>0</v>
      </c>
      <c r="H70" s="15">
        <f t="shared" si="94"/>
        <v>0</v>
      </c>
      <c r="I70" s="16">
        <f t="shared" si="116"/>
        <v>0</v>
      </c>
      <c r="J70" s="11">
        <v>0</v>
      </c>
      <c r="K70" s="12">
        <f t="shared" si="123"/>
        <v>0</v>
      </c>
      <c r="L70" s="15">
        <f t="shared" si="96"/>
        <v>0</v>
      </c>
      <c r="M70" s="16">
        <f t="shared" si="117"/>
        <v>0</v>
      </c>
      <c r="N70" s="11">
        <v>0</v>
      </c>
      <c r="O70" s="12">
        <f t="shared" si="124"/>
        <v>0</v>
      </c>
      <c r="P70" s="15">
        <f t="shared" si="98"/>
        <v>0</v>
      </c>
      <c r="Q70" s="16">
        <f t="shared" si="118"/>
        <v>0</v>
      </c>
      <c r="R70" s="11">
        <v>0</v>
      </c>
      <c r="S70" s="12">
        <f t="shared" si="125"/>
        <v>0</v>
      </c>
      <c r="T70" s="15">
        <f t="shared" si="100"/>
        <v>0</v>
      </c>
      <c r="U70" s="16">
        <f t="shared" si="119"/>
        <v>0</v>
      </c>
      <c r="V70" s="11">
        <v>0</v>
      </c>
      <c r="W70" s="12">
        <f t="shared" si="126"/>
        <v>0</v>
      </c>
      <c r="X70" s="15">
        <f t="shared" si="102"/>
        <v>0</v>
      </c>
      <c r="Y70" s="16">
        <f t="shared" si="120"/>
        <v>0</v>
      </c>
      <c r="Z70" s="11">
        <v>0</v>
      </c>
      <c r="AA70" s="12">
        <f t="shared" si="127"/>
        <v>0</v>
      </c>
      <c r="AB70" s="15">
        <f t="shared" si="104"/>
        <v>0</v>
      </c>
      <c r="AC70" s="16">
        <f t="shared" si="121"/>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6"/>
        <v>0</v>
      </c>
      <c r="K71" s="12">
        <f t="shared" ref="K71:K77" si="128">J71</f>
        <v>0</v>
      </c>
      <c r="L71" s="15">
        <f t="shared" si="96"/>
        <v>0</v>
      </c>
      <c r="M71" s="16">
        <f t="shared" si="117"/>
        <v>0</v>
      </c>
      <c r="O71" s="12">
        <f t="shared" ref="O71:O77" si="129">N71</f>
        <v>0</v>
      </c>
      <c r="P71" s="15">
        <f t="shared" si="98"/>
        <v>0</v>
      </c>
      <c r="Q71" s="16">
        <f t="shared" si="118"/>
        <v>0</v>
      </c>
      <c r="S71" s="12">
        <f t="shared" ref="S71:S77" si="130">R71</f>
        <v>0</v>
      </c>
      <c r="T71" s="15">
        <f t="shared" si="100"/>
        <v>0</v>
      </c>
      <c r="U71" s="16">
        <f t="shared" si="119"/>
        <v>0</v>
      </c>
      <c r="V71" s="11">
        <v>90</v>
      </c>
      <c r="W71" s="12">
        <f t="shared" ref="W71:W77" si="131">V71</f>
        <v>90</v>
      </c>
      <c r="X71" s="15">
        <f t="shared" si="102"/>
        <v>90</v>
      </c>
      <c r="Y71" s="16">
        <f t="shared" si="120"/>
        <v>90</v>
      </c>
      <c r="AA71" s="12">
        <f t="shared" ref="AA71:AA77" si="132">Z71</f>
        <v>0</v>
      </c>
      <c r="AB71" s="15">
        <f t="shared" si="104"/>
        <v>0</v>
      </c>
      <c r="AC71" s="16">
        <f t="shared" si="121"/>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6"/>
        <v>0</v>
      </c>
      <c r="J72" s="11">
        <v>100</v>
      </c>
      <c r="K72" s="12">
        <f t="shared" si="128"/>
        <v>100</v>
      </c>
      <c r="L72" s="15">
        <f t="shared" si="96"/>
        <v>100</v>
      </c>
      <c r="M72" s="16">
        <f t="shared" si="117"/>
        <v>100</v>
      </c>
      <c r="O72" s="12">
        <f t="shared" si="129"/>
        <v>0</v>
      </c>
      <c r="P72" s="15">
        <f t="shared" si="98"/>
        <v>0</v>
      </c>
      <c r="Q72" s="16">
        <f t="shared" si="118"/>
        <v>0</v>
      </c>
      <c r="S72" s="12">
        <f t="shared" si="130"/>
        <v>0</v>
      </c>
      <c r="T72" s="15">
        <f t="shared" si="100"/>
        <v>0</v>
      </c>
      <c r="U72" s="16">
        <f t="shared" si="119"/>
        <v>0</v>
      </c>
      <c r="W72" s="12">
        <f t="shared" si="131"/>
        <v>0</v>
      </c>
      <c r="X72" s="15">
        <f t="shared" si="102"/>
        <v>0</v>
      </c>
      <c r="Y72" s="16">
        <f t="shared" si="120"/>
        <v>0</v>
      </c>
      <c r="AA72" s="12">
        <f t="shared" si="132"/>
        <v>0</v>
      </c>
      <c r="AB72" s="15">
        <f t="shared" si="104"/>
        <v>0</v>
      </c>
      <c r="AC72" s="16">
        <f t="shared" si="121"/>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6"/>
        <v>0</v>
      </c>
      <c r="K73" s="12">
        <f t="shared" si="128"/>
        <v>0</v>
      </c>
      <c r="L73" s="15">
        <f t="shared" si="96"/>
        <v>0</v>
      </c>
      <c r="M73" s="16">
        <f t="shared" si="117"/>
        <v>0</v>
      </c>
      <c r="N73" s="11">
        <v>100</v>
      </c>
      <c r="O73" s="12">
        <f t="shared" si="129"/>
        <v>100</v>
      </c>
      <c r="P73" s="15">
        <f t="shared" si="98"/>
        <v>100</v>
      </c>
      <c r="Q73" s="16">
        <f t="shared" si="118"/>
        <v>100</v>
      </c>
      <c r="S73" s="12">
        <f t="shared" si="130"/>
        <v>0</v>
      </c>
      <c r="T73" s="15">
        <f t="shared" si="100"/>
        <v>0</v>
      </c>
      <c r="U73" s="16">
        <f t="shared" si="119"/>
        <v>0</v>
      </c>
      <c r="W73" s="12">
        <f t="shared" si="131"/>
        <v>0</v>
      </c>
      <c r="X73" s="15">
        <f t="shared" si="102"/>
        <v>0</v>
      </c>
      <c r="Y73" s="16">
        <f t="shared" si="120"/>
        <v>0</v>
      </c>
      <c r="AA73" s="12">
        <f t="shared" si="132"/>
        <v>0</v>
      </c>
      <c r="AB73" s="15">
        <f t="shared" si="104"/>
        <v>0</v>
      </c>
      <c r="AC73" s="16">
        <f t="shared" si="121"/>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6"/>
        <v>50</v>
      </c>
      <c r="K74" s="12">
        <f t="shared" si="128"/>
        <v>0</v>
      </c>
      <c r="L74" s="15">
        <f t="shared" si="96"/>
        <v>0</v>
      </c>
      <c r="M74" s="16">
        <f t="shared" si="117"/>
        <v>0</v>
      </c>
      <c r="O74" s="12">
        <f t="shared" si="129"/>
        <v>0</v>
      </c>
      <c r="P74" s="15">
        <f t="shared" si="98"/>
        <v>0</v>
      </c>
      <c r="Q74" s="16">
        <f t="shared" si="118"/>
        <v>0</v>
      </c>
      <c r="S74" s="12">
        <f t="shared" si="130"/>
        <v>0</v>
      </c>
      <c r="T74" s="15">
        <f t="shared" si="100"/>
        <v>0</v>
      </c>
      <c r="U74" s="16">
        <f t="shared" si="119"/>
        <v>0</v>
      </c>
      <c r="V74" s="11">
        <v>10</v>
      </c>
      <c r="W74" s="12">
        <f t="shared" si="131"/>
        <v>10</v>
      </c>
      <c r="X74" s="15">
        <f t="shared" si="102"/>
        <v>10</v>
      </c>
      <c r="Y74" s="16">
        <f t="shared" si="120"/>
        <v>10</v>
      </c>
      <c r="Z74" s="11">
        <v>40</v>
      </c>
      <c r="AA74" s="12">
        <f t="shared" si="132"/>
        <v>40</v>
      </c>
      <c r="AB74" s="15">
        <f t="shared" si="104"/>
        <v>40</v>
      </c>
      <c r="AC74" s="16">
        <f t="shared" si="121"/>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6"/>
        <v>50</v>
      </c>
      <c r="K75" s="12">
        <f t="shared" si="128"/>
        <v>0</v>
      </c>
      <c r="L75" s="15">
        <f t="shared" si="96"/>
        <v>0</v>
      </c>
      <c r="M75" s="16">
        <f t="shared" si="117"/>
        <v>0</v>
      </c>
      <c r="O75" s="12">
        <f t="shared" si="129"/>
        <v>0</v>
      </c>
      <c r="P75" s="15">
        <f t="shared" si="98"/>
        <v>0</v>
      </c>
      <c r="Q75" s="16">
        <f t="shared" si="118"/>
        <v>0</v>
      </c>
      <c r="R75" s="11">
        <v>100</v>
      </c>
      <c r="S75" s="12">
        <f t="shared" si="130"/>
        <v>100</v>
      </c>
      <c r="T75" s="15">
        <f t="shared" si="100"/>
        <v>100</v>
      </c>
      <c r="U75" s="16">
        <f t="shared" si="119"/>
        <v>100</v>
      </c>
      <c r="W75" s="12">
        <f t="shared" si="131"/>
        <v>0</v>
      </c>
      <c r="X75" s="15">
        <f t="shared" si="102"/>
        <v>0</v>
      </c>
      <c r="Y75" s="16">
        <f t="shared" si="120"/>
        <v>0</v>
      </c>
      <c r="AA75" s="12">
        <f t="shared" si="132"/>
        <v>0</v>
      </c>
      <c r="AB75" s="15">
        <f t="shared" si="104"/>
        <v>0</v>
      </c>
      <c r="AC75" s="16">
        <f t="shared" si="121"/>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6"/>
        <v>0</v>
      </c>
      <c r="K76" s="12">
        <f t="shared" si="128"/>
        <v>0</v>
      </c>
      <c r="L76" s="15">
        <f t="shared" si="96"/>
        <v>0</v>
      </c>
      <c r="M76" s="16">
        <f t="shared" si="117"/>
        <v>0</v>
      </c>
      <c r="O76" s="12">
        <f t="shared" si="129"/>
        <v>0</v>
      </c>
      <c r="P76" s="15">
        <f t="shared" si="98"/>
        <v>0</v>
      </c>
      <c r="Q76" s="16">
        <f t="shared" si="118"/>
        <v>0</v>
      </c>
      <c r="S76" s="12">
        <f t="shared" si="130"/>
        <v>0</v>
      </c>
      <c r="T76" s="15">
        <f t="shared" si="100"/>
        <v>0</v>
      </c>
      <c r="U76" s="16">
        <f t="shared" si="119"/>
        <v>0</v>
      </c>
      <c r="W76" s="12">
        <f t="shared" si="131"/>
        <v>0</v>
      </c>
      <c r="X76" s="15">
        <f t="shared" si="102"/>
        <v>0</v>
      </c>
      <c r="Y76" s="16">
        <f t="shared" si="120"/>
        <v>0</v>
      </c>
      <c r="Z76" s="11">
        <v>60</v>
      </c>
      <c r="AA76" s="12">
        <f t="shared" si="132"/>
        <v>60</v>
      </c>
      <c r="AB76" s="15">
        <f t="shared" si="104"/>
        <v>60</v>
      </c>
      <c r="AC76" s="16">
        <f t="shared" si="121"/>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6"/>
        <v>0</v>
      </c>
      <c r="K77" s="12">
        <f t="shared" si="128"/>
        <v>0</v>
      </c>
      <c r="L77" s="15">
        <f t="shared" si="96"/>
        <v>0</v>
      </c>
      <c r="M77" s="16">
        <f t="shared" si="117"/>
        <v>0</v>
      </c>
      <c r="O77" s="12">
        <f t="shared" si="129"/>
        <v>0</v>
      </c>
      <c r="P77" s="15">
        <f t="shared" si="98"/>
        <v>0</v>
      </c>
      <c r="Q77" s="16">
        <f t="shared" si="118"/>
        <v>0</v>
      </c>
      <c r="S77" s="12">
        <f t="shared" si="130"/>
        <v>0</v>
      </c>
      <c r="T77" s="15">
        <f t="shared" si="100"/>
        <v>0</v>
      </c>
      <c r="U77" s="16">
        <f t="shared" si="119"/>
        <v>0</v>
      </c>
      <c r="W77" s="12">
        <f t="shared" si="131"/>
        <v>0</v>
      </c>
      <c r="X77" s="15">
        <f t="shared" si="102"/>
        <v>0</v>
      </c>
      <c r="Y77" s="16">
        <f t="shared" si="120"/>
        <v>0</v>
      </c>
      <c r="AA77" s="12">
        <f t="shared" si="132"/>
        <v>0</v>
      </c>
      <c r="AB77" s="15">
        <f t="shared" si="104"/>
        <v>0</v>
      </c>
      <c r="AC77" s="16">
        <f t="shared" si="121"/>
        <v>0</v>
      </c>
    </row>
    <row r="78" spans="1:29" s="11" customFormat="1" x14ac:dyDescent="0.25">
      <c r="A78" s="18" t="str">
        <f>'3_MechRemove_Script'!A78</f>
        <v>eMOSS_LICHEN_LITTER_GROUND_LICHEN_DEPTH</v>
      </c>
      <c r="B78" t="s">
        <v>350</v>
      </c>
      <c r="C78" s="4">
        <v>0.25</v>
      </c>
      <c r="D78" s="8"/>
      <c r="E78" s="6">
        <f>1/0.25</f>
        <v>4</v>
      </c>
      <c r="G78" s="12">
        <f t="shared" ref="G78:G88" si="133">$C78*F78</f>
        <v>0</v>
      </c>
      <c r="H78" s="15">
        <f>G78</f>
        <v>0</v>
      </c>
      <c r="I78" s="16">
        <f>H78*$E78</f>
        <v>0</v>
      </c>
      <c r="K78" s="12">
        <f t="shared" ref="K78:K88" si="134">$C78*J78</f>
        <v>0</v>
      </c>
      <c r="L78" s="15">
        <f>K78</f>
        <v>0</v>
      </c>
      <c r="M78" s="16">
        <f>L78*$E78</f>
        <v>0</v>
      </c>
      <c r="O78" s="12">
        <f t="shared" ref="O78:O88" si="135">$C78*N78</f>
        <v>0</v>
      </c>
      <c r="P78" s="15">
        <f>O78</f>
        <v>0</v>
      </c>
      <c r="Q78" s="16">
        <f>P78*$E78</f>
        <v>0</v>
      </c>
      <c r="R78" s="11">
        <v>2</v>
      </c>
      <c r="S78" s="12">
        <f t="shared" ref="S78:S88" si="136">$C78*R78</f>
        <v>0.5</v>
      </c>
      <c r="T78" s="15">
        <f>S78</f>
        <v>0.5</v>
      </c>
      <c r="U78" s="16">
        <f>T78*$E78</f>
        <v>2</v>
      </c>
      <c r="W78" s="12">
        <f t="shared" ref="W78:W88" si="137">$C78*V78</f>
        <v>0</v>
      </c>
      <c r="X78" s="15">
        <f>W78</f>
        <v>0</v>
      </c>
      <c r="Y78" s="16">
        <f>X78*$E78</f>
        <v>0</v>
      </c>
      <c r="AA78" s="12">
        <f t="shared" ref="AA78:AA88" si="138">$C78*Z78</f>
        <v>0</v>
      </c>
      <c r="AB78" s="15">
        <f>AA78</f>
        <v>0</v>
      </c>
      <c r="AC78" s="16">
        <f>AB78*$E78</f>
        <v>0</v>
      </c>
    </row>
    <row r="79" spans="1:29" s="11" customFormat="1" x14ac:dyDescent="0.25">
      <c r="A79" s="18" t="str">
        <f>'3_MechRemove_Script'!A79</f>
        <v>eMOSS_LICHEN_LITTER_GROUND_LICHEN_PERCENT_COVER</v>
      </c>
      <c r="B79" t="s">
        <v>351</v>
      </c>
      <c r="C79" s="4">
        <v>0.25</v>
      </c>
      <c r="D79" s="8"/>
      <c r="E79" s="6">
        <f>1/0.25</f>
        <v>4</v>
      </c>
      <c r="G79" s="12">
        <f t="shared" si="133"/>
        <v>0</v>
      </c>
      <c r="H79" s="15">
        <f>G79</f>
        <v>0</v>
      </c>
      <c r="I79" s="16">
        <f>MIN(100,H79*$E79)</f>
        <v>0</v>
      </c>
      <c r="K79" s="12">
        <f t="shared" si="134"/>
        <v>0</v>
      </c>
      <c r="L79" s="15">
        <f>K79</f>
        <v>0</v>
      </c>
      <c r="M79" s="16">
        <f>MIN(100,L79*$E79)</f>
        <v>0</v>
      </c>
      <c r="O79" s="12">
        <f t="shared" si="135"/>
        <v>0</v>
      </c>
      <c r="P79" s="15">
        <f>O79</f>
        <v>0</v>
      </c>
      <c r="Q79" s="16">
        <f>MIN(100,P79*$E79)</f>
        <v>0</v>
      </c>
      <c r="R79" s="11">
        <v>5</v>
      </c>
      <c r="S79" s="12">
        <f t="shared" si="136"/>
        <v>1.25</v>
      </c>
      <c r="T79" s="15">
        <f>S79</f>
        <v>1.25</v>
      </c>
      <c r="U79" s="16">
        <f>MIN(100,T79*$E79)</f>
        <v>5</v>
      </c>
      <c r="W79" s="12">
        <f t="shared" si="137"/>
        <v>0</v>
      </c>
      <c r="X79" s="15">
        <f>W79</f>
        <v>0</v>
      </c>
      <c r="Y79" s="16">
        <f>MIN(100,X79*$E79)</f>
        <v>0</v>
      </c>
      <c r="AA79" s="12">
        <f t="shared" si="138"/>
        <v>0</v>
      </c>
      <c r="AB79" s="15">
        <f>AA79</f>
        <v>0</v>
      </c>
      <c r="AC79" s="16">
        <f>MIN(100,AB79*$E79)</f>
        <v>0</v>
      </c>
    </row>
    <row r="80" spans="1:29" s="11" customFormat="1" x14ac:dyDescent="0.25">
      <c r="A80" s="18" t="str">
        <f>'3_MechRemove_Script'!A80</f>
        <v>eMOSS_LICHEN_LITTER_LITTER_DEPTH</v>
      </c>
      <c r="B80" t="s">
        <v>352</v>
      </c>
      <c r="C80" s="4">
        <v>0.25</v>
      </c>
      <c r="D80" s="8">
        <f>1/0.25</f>
        <v>4</v>
      </c>
      <c r="E80" s="6"/>
      <c r="F80" s="11">
        <v>0.2</v>
      </c>
      <c r="G80" s="12">
        <f t="shared" si="133"/>
        <v>0.05</v>
      </c>
      <c r="H80" s="15">
        <f t="shared" ref="H80" si="139">G80*$D80</f>
        <v>0.2</v>
      </c>
      <c r="I80" s="16">
        <f>H80</f>
        <v>0.2</v>
      </c>
      <c r="J80" s="11">
        <v>1</v>
      </c>
      <c r="K80" s="12">
        <f t="shared" si="134"/>
        <v>0.25</v>
      </c>
      <c r="L80" s="15">
        <f t="shared" ref="L80" si="140">K80*$D80</f>
        <v>1</v>
      </c>
      <c r="M80" s="16">
        <f>L80</f>
        <v>1</v>
      </c>
      <c r="N80" s="11">
        <v>2.5</v>
      </c>
      <c r="O80" s="12">
        <f t="shared" si="135"/>
        <v>0.625</v>
      </c>
      <c r="P80" s="15">
        <f t="shared" ref="P80" si="141">O80*$D80</f>
        <v>2.5</v>
      </c>
      <c r="Q80" s="16">
        <f>P80</f>
        <v>2.5</v>
      </c>
      <c r="R80" s="11">
        <v>1</v>
      </c>
      <c r="S80" s="12">
        <f t="shared" si="136"/>
        <v>0.25</v>
      </c>
      <c r="T80" s="15">
        <f t="shared" ref="T80" si="142">S80*$D80</f>
        <v>1</v>
      </c>
      <c r="U80" s="16">
        <f>T80</f>
        <v>1</v>
      </c>
      <c r="V80" s="11">
        <v>1.5</v>
      </c>
      <c r="W80" s="12">
        <f t="shared" si="137"/>
        <v>0.375</v>
      </c>
      <c r="X80" s="15">
        <f t="shared" ref="X80" si="143">W80*$D80</f>
        <v>1.5</v>
      </c>
      <c r="Y80" s="16">
        <f>X80</f>
        <v>1.5</v>
      </c>
      <c r="Z80" s="11">
        <v>2</v>
      </c>
      <c r="AA80" s="12">
        <f t="shared" si="138"/>
        <v>0.5</v>
      </c>
      <c r="AB80" s="15">
        <f t="shared" ref="AB80" si="144">AA80*$D80</f>
        <v>2</v>
      </c>
      <c r="AC80" s="16">
        <f>AB80</f>
        <v>2</v>
      </c>
    </row>
    <row r="81" spans="1:29" s="11" customFormat="1" x14ac:dyDescent="0.25">
      <c r="A81" s="18" t="str">
        <f>'3_MechRemove_Script'!A81</f>
        <v>eMOSS_LICHEN_LITTER_LITTER_PERCENT_COVER</v>
      </c>
      <c r="B81" t="s">
        <v>353</v>
      </c>
      <c r="C81" s="4">
        <v>0.25</v>
      </c>
      <c r="D81" s="8">
        <f>1/0.25</f>
        <v>4</v>
      </c>
      <c r="E81" s="6"/>
      <c r="F81" s="11">
        <v>70</v>
      </c>
      <c r="G81" s="12">
        <f t="shared" si="133"/>
        <v>17.5</v>
      </c>
      <c r="H81" s="15">
        <f>MIN(100,G81*$D81)</f>
        <v>70</v>
      </c>
      <c r="I81" s="16">
        <f>H81</f>
        <v>70</v>
      </c>
      <c r="J81" s="11">
        <v>60</v>
      </c>
      <c r="K81" s="12">
        <f t="shared" si="134"/>
        <v>15</v>
      </c>
      <c r="L81" s="15">
        <f>MIN(100,K81*$D81)</f>
        <v>60</v>
      </c>
      <c r="M81" s="16">
        <f>L81</f>
        <v>60</v>
      </c>
      <c r="N81" s="11">
        <v>5</v>
      </c>
      <c r="O81" s="12">
        <f t="shared" si="135"/>
        <v>1.25</v>
      </c>
      <c r="P81" s="15">
        <f>MIN(100,O81*$D81)</f>
        <v>5</v>
      </c>
      <c r="Q81" s="16">
        <f>P81</f>
        <v>5</v>
      </c>
      <c r="R81" s="11">
        <v>15</v>
      </c>
      <c r="S81" s="12">
        <f t="shared" si="136"/>
        <v>3.75</v>
      </c>
      <c r="T81" s="15">
        <f>MIN(100,S81*$D81)</f>
        <v>15</v>
      </c>
      <c r="U81" s="16">
        <f>T81</f>
        <v>15</v>
      </c>
      <c r="V81" s="11">
        <v>90</v>
      </c>
      <c r="W81" s="12">
        <f t="shared" si="137"/>
        <v>22.5</v>
      </c>
      <c r="X81" s="15">
        <f>MIN(100,W81*$D81)</f>
        <v>90</v>
      </c>
      <c r="Y81" s="16">
        <f>X81</f>
        <v>90</v>
      </c>
      <c r="Z81" s="11">
        <v>70</v>
      </c>
      <c r="AA81" s="12">
        <f t="shared" si="138"/>
        <v>17.5</v>
      </c>
      <c r="AB81" s="15">
        <f>MIN(100,AA81*$D81)</f>
        <v>70</v>
      </c>
      <c r="AC81" s="16">
        <f>AB81</f>
        <v>70</v>
      </c>
    </row>
    <row r="82" spans="1:29" s="11" customFormat="1" x14ac:dyDescent="0.25">
      <c r="A82" s="18" t="str">
        <f>'3_MechRemove_Script'!A82</f>
        <v>eMOSS_LICHEN_LITTER_MOSS_DEPTH</v>
      </c>
      <c r="B82" t="s">
        <v>354</v>
      </c>
      <c r="C82" s="4">
        <v>0.25</v>
      </c>
      <c r="D82" s="8"/>
      <c r="E82" s="6">
        <f>1/0.25</f>
        <v>4</v>
      </c>
      <c r="G82" s="12">
        <f t="shared" si="133"/>
        <v>0</v>
      </c>
      <c r="H82" s="15">
        <f>G82</f>
        <v>0</v>
      </c>
      <c r="I82" s="16">
        <f>H82*$E82</f>
        <v>0</v>
      </c>
      <c r="K82" s="12">
        <f t="shared" si="134"/>
        <v>0</v>
      </c>
      <c r="L82" s="15">
        <f>K82</f>
        <v>0</v>
      </c>
      <c r="M82" s="16">
        <f>L82*$E82</f>
        <v>0</v>
      </c>
      <c r="O82" s="12">
        <f t="shared" si="135"/>
        <v>0</v>
      </c>
      <c r="P82" s="15">
        <f>O82</f>
        <v>0</v>
      </c>
      <c r="Q82" s="16">
        <f>P82*$E82</f>
        <v>0</v>
      </c>
      <c r="R82" s="11">
        <v>2.5</v>
      </c>
      <c r="S82" s="12">
        <f t="shared" si="136"/>
        <v>0.625</v>
      </c>
      <c r="T82" s="15">
        <f>S82</f>
        <v>0.625</v>
      </c>
      <c r="U82" s="16">
        <f>T82*$E82</f>
        <v>2.5</v>
      </c>
      <c r="V82" s="11">
        <v>1</v>
      </c>
      <c r="W82" s="12">
        <f t="shared" si="137"/>
        <v>0.25</v>
      </c>
      <c r="X82" s="15">
        <f>W82</f>
        <v>0.25</v>
      </c>
      <c r="Y82" s="16">
        <f>X82*$E82</f>
        <v>1</v>
      </c>
      <c r="AA82" s="12">
        <f t="shared" si="138"/>
        <v>0</v>
      </c>
      <c r="AB82" s="15">
        <f>AA82</f>
        <v>0</v>
      </c>
      <c r="AC82" s="16">
        <f>AB82*$E82</f>
        <v>0</v>
      </c>
    </row>
    <row r="83" spans="1:29" s="11" customFormat="1" x14ac:dyDescent="0.25">
      <c r="A83" s="18" t="str">
        <f>'3_MechRemove_Script'!A83</f>
        <v>eMOSS_LICHEN_LITTER_MOSS_PERCENT_COVER</v>
      </c>
      <c r="B83" t="s">
        <v>355</v>
      </c>
      <c r="C83" s="4">
        <v>0.25</v>
      </c>
      <c r="D83" s="8"/>
      <c r="E83" s="6">
        <f>1/0.25</f>
        <v>4</v>
      </c>
      <c r="G83" s="12">
        <f t="shared" si="133"/>
        <v>0</v>
      </c>
      <c r="H83" s="15">
        <f>G83</f>
        <v>0</v>
      </c>
      <c r="I83" s="16">
        <f>MIN(100,H83*$E83)</f>
        <v>0</v>
      </c>
      <c r="K83" s="12">
        <f t="shared" si="134"/>
        <v>0</v>
      </c>
      <c r="L83" s="15">
        <f>K83</f>
        <v>0</v>
      </c>
      <c r="M83" s="16">
        <f>MIN(100,L83*$E83)</f>
        <v>0</v>
      </c>
      <c r="O83" s="12">
        <f t="shared" si="135"/>
        <v>0</v>
      </c>
      <c r="P83" s="15">
        <f>O83</f>
        <v>0</v>
      </c>
      <c r="Q83" s="16">
        <f>MIN(100,P83*$E83)</f>
        <v>0</v>
      </c>
      <c r="R83" s="11">
        <v>80</v>
      </c>
      <c r="S83" s="12">
        <f t="shared" si="136"/>
        <v>20</v>
      </c>
      <c r="T83" s="15">
        <f>S83</f>
        <v>20</v>
      </c>
      <c r="U83" s="16">
        <f>MIN(100,T83*$E83)</f>
        <v>80</v>
      </c>
      <c r="V83" s="11">
        <v>5</v>
      </c>
      <c r="W83" s="12">
        <f t="shared" si="137"/>
        <v>1.25</v>
      </c>
      <c r="X83" s="15">
        <f>W83</f>
        <v>1.25</v>
      </c>
      <c r="Y83" s="16">
        <f>MIN(100,X83*$E83)</f>
        <v>5</v>
      </c>
      <c r="AA83" s="12">
        <f t="shared" si="138"/>
        <v>0</v>
      </c>
      <c r="AB83" s="15">
        <f>AA83</f>
        <v>0</v>
      </c>
      <c r="AC83" s="16">
        <f>MIN(100,AB83*$E83)</f>
        <v>0</v>
      </c>
    </row>
    <row r="84" spans="1:29" s="11" customFormat="1" x14ac:dyDescent="0.25">
      <c r="A84" s="18" t="str">
        <f>'3_MechRemove_Script'!A84</f>
        <v>eGROUND_FUEL_DUFF_LOWER_DEPTH</v>
      </c>
      <c r="B84" t="s">
        <v>356</v>
      </c>
      <c r="C84" s="4">
        <v>0.25</v>
      </c>
      <c r="D84" s="5"/>
      <c r="E84" s="6"/>
      <c r="G84" s="12">
        <f t="shared" si="133"/>
        <v>0</v>
      </c>
      <c r="H84" s="15">
        <f t="shared" si="93"/>
        <v>0</v>
      </c>
      <c r="I84" s="16">
        <f t="shared" ref="I84:I93" si="145">H84</f>
        <v>0</v>
      </c>
      <c r="J84" s="11">
        <v>0.2</v>
      </c>
      <c r="K84" s="12">
        <f t="shared" si="134"/>
        <v>0.05</v>
      </c>
      <c r="L84" s="15">
        <f t="shared" ref="L84:L93" si="146">K84</f>
        <v>0.05</v>
      </c>
      <c r="M84" s="16">
        <f t="shared" ref="M84:M93" si="147">L84</f>
        <v>0.05</v>
      </c>
      <c r="O84" s="12">
        <f t="shared" si="135"/>
        <v>0</v>
      </c>
      <c r="P84" s="15">
        <f t="shared" ref="P84:P93" si="148">O84</f>
        <v>0</v>
      </c>
      <c r="Q84" s="16">
        <f t="shared" ref="Q84:Q93" si="149">P84</f>
        <v>0</v>
      </c>
      <c r="R84" s="11">
        <v>2</v>
      </c>
      <c r="S84" s="12">
        <f t="shared" si="136"/>
        <v>0.5</v>
      </c>
      <c r="T84" s="15">
        <f t="shared" ref="T84:T93" si="150">S84</f>
        <v>0.5</v>
      </c>
      <c r="U84" s="16">
        <f t="shared" ref="U84:U93" si="151">T84</f>
        <v>0.5</v>
      </c>
      <c r="W84" s="12">
        <f t="shared" si="137"/>
        <v>0</v>
      </c>
      <c r="X84" s="15">
        <f t="shared" ref="X84:X93" si="152">W84</f>
        <v>0</v>
      </c>
      <c r="Y84" s="16">
        <f t="shared" ref="Y84:Y93" si="153">X84</f>
        <v>0</v>
      </c>
      <c r="AA84" s="12">
        <f t="shared" si="138"/>
        <v>0</v>
      </c>
      <c r="AB84" s="15">
        <f t="shared" ref="AB84:AB93" si="154">AA84</f>
        <v>0</v>
      </c>
      <c r="AC84" s="16">
        <f t="shared" ref="AC84:AC93" si="155">AB84</f>
        <v>0</v>
      </c>
    </row>
    <row r="85" spans="1:29" s="11" customFormat="1" x14ac:dyDescent="0.25">
      <c r="A85" s="18" t="str">
        <f>'3_MechRemove_Script'!A85</f>
        <v>eGROUND_FUEL_DUFF_LOWER_PERCENT_COVER</v>
      </c>
      <c r="B85" t="s">
        <v>357</v>
      </c>
      <c r="C85" s="4">
        <v>0.25</v>
      </c>
      <c r="D85" s="5"/>
      <c r="E85" s="6"/>
      <c r="G85" s="12">
        <f t="shared" si="133"/>
        <v>0</v>
      </c>
      <c r="H85" s="15">
        <f t="shared" si="93"/>
        <v>0</v>
      </c>
      <c r="I85" s="16">
        <f t="shared" si="145"/>
        <v>0</v>
      </c>
      <c r="J85" s="11">
        <v>60</v>
      </c>
      <c r="K85" s="12">
        <f t="shared" si="134"/>
        <v>15</v>
      </c>
      <c r="L85" s="15">
        <f t="shared" si="146"/>
        <v>15</v>
      </c>
      <c r="M85" s="16">
        <f t="shared" si="147"/>
        <v>15</v>
      </c>
      <c r="O85" s="12">
        <f t="shared" si="135"/>
        <v>0</v>
      </c>
      <c r="P85" s="15">
        <f t="shared" si="148"/>
        <v>0</v>
      </c>
      <c r="Q85" s="16">
        <f t="shared" si="149"/>
        <v>0</v>
      </c>
      <c r="R85" s="11">
        <v>90</v>
      </c>
      <c r="S85" s="12">
        <f t="shared" si="136"/>
        <v>22.5</v>
      </c>
      <c r="T85" s="15">
        <f t="shared" si="150"/>
        <v>22.5</v>
      </c>
      <c r="U85" s="16">
        <f t="shared" si="151"/>
        <v>22.5</v>
      </c>
      <c r="W85" s="12">
        <f t="shared" si="137"/>
        <v>0</v>
      </c>
      <c r="X85" s="15">
        <f t="shared" si="152"/>
        <v>0</v>
      </c>
      <c r="Y85" s="16">
        <f t="shared" si="153"/>
        <v>0</v>
      </c>
      <c r="AA85" s="12">
        <f t="shared" si="138"/>
        <v>0</v>
      </c>
      <c r="AB85" s="15">
        <f t="shared" si="154"/>
        <v>0</v>
      </c>
      <c r="AC85" s="16">
        <f t="shared" si="155"/>
        <v>0</v>
      </c>
    </row>
    <row r="86" spans="1:29" s="11" customFormat="1" x14ac:dyDescent="0.25">
      <c r="A86" s="18" t="str">
        <f>'3_MechRemove_Script'!A86</f>
        <v>eGROUND_FUEL_DUFF_UPPER_DEPTH</v>
      </c>
      <c r="B86" t="s">
        <v>358</v>
      </c>
      <c r="C86" s="4">
        <v>0.25</v>
      </c>
      <c r="D86" s="5"/>
      <c r="E86" s="6"/>
      <c r="F86" s="11">
        <v>0.5</v>
      </c>
      <c r="G86" s="12">
        <f t="shared" si="133"/>
        <v>0.125</v>
      </c>
      <c r="H86" s="15">
        <f t="shared" si="93"/>
        <v>0.125</v>
      </c>
      <c r="I86" s="16">
        <f t="shared" si="145"/>
        <v>0.125</v>
      </c>
      <c r="J86" s="11">
        <v>0.4</v>
      </c>
      <c r="K86" s="12">
        <f t="shared" si="134"/>
        <v>0.1</v>
      </c>
      <c r="L86" s="15">
        <f t="shared" si="146"/>
        <v>0.1</v>
      </c>
      <c r="M86" s="16">
        <f t="shared" si="147"/>
        <v>0.1</v>
      </c>
      <c r="N86" s="11">
        <v>0.2</v>
      </c>
      <c r="O86" s="12">
        <f t="shared" si="135"/>
        <v>0.05</v>
      </c>
      <c r="P86" s="15">
        <f t="shared" si="148"/>
        <v>0.05</v>
      </c>
      <c r="Q86" s="16">
        <f t="shared" si="149"/>
        <v>0.05</v>
      </c>
      <c r="R86" s="11">
        <v>4</v>
      </c>
      <c r="S86" s="12">
        <f t="shared" si="136"/>
        <v>1</v>
      </c>
      <c r="T86" s="15">
        <f t="shared" si="150"/>
        <v>1</v>
      </c>
      <c r="U86" s="16">
        <f t="shared" si="151"/>
        <v>1</v>
      </c>
      <c r="V86" s="11">
        <v>1</v>
      </c>
      <c r="W86" s="12">
        <f t="shared" si="137"/>
        <v>0.25</v>
      </c>
      <c r="X86" s="15">
        <f t="shared" si="152"/>
        <v>0.25</v>
      </c>
      <c r="Y86" s="16">
        <f t="shared" si="153"/>
        <v>0.25</v>
      </c>
      <c r="Z86" s="11">
        <v>1.5</v>
      </c>
      <c r="AA86" s="12">
        <f t="shared" si="138"/>
        <v>0.375</v>
      </c>
      <c r="AB86" s="15">
        <f t="shared" si="154"/>
        <v>0.375</v>
      </c>
      <c r="AC86" s="16">
        <f t="shared" si="155"/>
        <v>0.375</v>
      </c>
    </row>
    <row r="87" spans="1:29" s="11" customFormat="1" x14ac:dyDescent="0.25">
      <c r="A87" s="18" t="str">
        <f>'3_MechRemove_Script'!A87</f>
        <v>eGROUND_FUEL_DUFF_UPPER_PERCENT_COVER</v>
      </c>
      <c r="B87" t="s">
        <v>359</v>
      </c>
      <c r="C87" s="4">
        <v>0.25</v>
      </c>
      <c r="D87" s="5"/>
      <c r="E87" s="6"/>
      <c r="F87" s="11">
        <v>70</v>
      </c>
      <c r="G87" s="12">
        <f t="shared" si="133"/>
        <v>17.5</v>
      </c>
      <c r="H87" s="15">
        <f t="shared" si="93"/>
        <v>17.5</v>
      </c>
      <c r="I87" s="16">
        <f t="shared" si="145"/>
        <v>17.5</v>
      </c>
      <c r="J87" s="11">
        <v>60</v>
      </c>
      <c r="K87" s="12">
        <f t="shared" si="134"/>
        <v>15</v>
      </c>
      <c r="L87" s="15">
        <f t="shared" si="146"/>
        <v>15</v>
      </c>
      <c r="M87" s="16">
        <f t="shared" si="147"/>
        <v>15</v>
      </c>
      <c r="N87" s="11">
        <v>70</v>
      </c>
      <c r="O87" s="12">
        <f t="shared" si="135"/>
        <v>17.5</v>
      </c>
      <c r="P87" s="15">
        <f t="shared" si="148"/>
        <v>17.5</v>
      </c>
      <c r="Q87" s="16">
        <f t="shared" si="149"/>
        <v>17.5</v>
      </c>
      <c r="R87" s="11">
        <v>100</v>
      </c>
      <c r="S87" s="12">
        <f t="shared" si="136"/>
        <v>25</v>
      </c>
      <c r="T87" s="15">
        <f t="shared" si="150"/>
        <v>25</v>
      </c>
      <c r="U87" s="16">
        <f t="shared" si="151"/>
        <v>25</v>
      </c>
      <c r="V87" s="11">
        <v>90</v>
      </c>
      <c r="W87" s="12">
        <f t="shared" si="137"/>
        <v>22.5</v>
      </c>
      <c r="X87" s="15">
        <f t="shared" si="152"/>
        <v>22.5</v>
      </c>
      <c r="Y87" s="16">
        <f t="shared" si="153"/>
        <v>22.5</v>
      </c>
      <c r="Z87" s="11">
        <v>70</v>
      </c>
      <c r="AA87" s="12">
        <f t="shared" si="138"/>
        <v>17.5</v>
      </c>
      <c r="AB87" s="15">
        <f t="shared" si="154"/>
        <v>17.5</v>
      </c>
      <c r="AC87" s="16">
        <f t="shared" si="155"/>
        <v>17.5</v>
      </c>
    </row>
    <row r="88" spans="1:29" s="11" customFormat="1" x14ac:dyDescent="0.25">
      <c r="A88" s="18" t="str">
        <f>'3_MechRemove_Script'!A88</f>
        <v>eGROUND_FUEL_BASAL_ACCUMULATION_DEPTH</v>
      </c>
      <c r="B88" t="s">
        <v>360</v>
      </c>
      <c r="C88" s="4">
        <v>0.25</v>
      </c>
      <c r="D88" s="5"/>
      <c r="E88" s="6"/>
      <c r="G88" s="12">
        <f t="shared" si="133"/>
        <v>0</v>
      </c>
      <c r="H88" s="15">
        <f t="shared" si="93"/>
        <v>0</v>
      </c>
      <c r="I88" s="16">
        <f t="shared" si="145"/>
        <v>0</v>
      </c>
      <c r="K88" s="12">
        <f t="shared" si="134"/>
        <v>0</v>
      </c>
      <c r="L88" s="15">
        <f t="shared" si="146"/>
        <v>0</v>
      </c>
      <c r="M88" s="16">
        <f t="shared" si="147"/>
        <v>0</v>
      </c>
      <c r="O88" s="12">
        <f t="shared" si="135"/>
        <v>0</v>
      </c>
      <c r="P88" s="15">
        <f t="shared" si="148"/>
        <v>0</v>
      </c>
      <c r="Q88" s="16">
        <f t="shared" si="149"/>
        <v>0</v>
      </c>
      <c r="S88" s="12">
        <f t="shared" si="136"/>
        <v>0</v>
      </c>
      <c r="T88" s="15">
        <f t="shared" si="150"/>
        <v>0</v>
      </c>
      <c r="U88" s="16">
        <f t="shared" si="151"/>
        <v>0</v>
      </c>
      <c r="W88" s="12">
        <f t="shared" si="137"/>
        <v>0</v>
      </c>
      <c r="X88" s="15">
        <f t="shared" si="152"/>
        <v>0</v>
      </c>
      <c r="Y88" s="16">
        <f t="shared" si="153"/>
        <v>0</v>
      </c>
      <c r="AA88" s="12">
        <f t="shared" si="138"/>
        <v>0</v>
      </c>
      <c r="AB88" s="15">
        <f t="shared" si="154"/>
        <v>0</v>
      </c>
      <c r="AC88" s="16">
        <f t="shared" si="155"/>
        <v>0</v>
      </c>
    </row>
    <row r="89" spans="1:29" s="11" customFormat="1" x14ac:dyDescent="0.25">
      <c r="A89" s="18" t="str">
        <f>'3_MechRemove_Script'!A89</f>
        <v>eGROUND_FUEL_BASAL_ACCUMULATION_NUMBER_PER_UNIT_AREA</v>
      </c>
      <c r="B89" t="s">
        <v>361</v>
      </c>
      <c r="C89" s="4">
        <v>0.25</v>
      </c>
      <c r="D89" s="5"/>
      <c r="E89" s="6"/>
      <c r="G89" s="12">
        <f t="shared" si="93"/>
        <v>0</v>
      </c>
      <c r="H89" s="15">
        <f t="shared" si="93"/>
        <v>0</v>
      </c>
      <c r="I89" s="16">
        <f t="shared" si="145"/>
        <v>0</v>
      </c>
      <c r="K89" s="12">
        <f t="shared" ref="K89:K90" si="156">J89</f>
        <v>0</v>
      </c>
      <c r="L89" s="15">
        <f t="shared" si="146"/>
        <v>0</v>
      </c>
      <c r="M89" s="16">
        <f t="shared" si="147"/>
        <v>0</v>
      </c>
      <c r="O89" s="12">
        <f t="shared" ref="O89:O90" si="157">N89</f>
        <v>0</v>
      </c>
      <c r="P89" s="15">
        <f t="shared" si="148"/>
        <v>0</v>
      </c>
      <c r="Q89" s="16">
        <f t="shared" si="149"/>
        <v>0</v>
      </c>
      <c r="S89" s="12">
        <f t="shared" ref="S89:S90" si="158">R89</f>
        <v>0</v>
      </c>
      <c r="T89" s="15">
        <f t="shared" si="150"/>
        <v>0</v>
      </c>
      <c r="U89" s="16">
        <f t="shared" si="151"/>
        <v>0</v>
      </c>
      <c r="W89" s="12">
        <f t="shared" ref="W89:W90" si="159">V89</f>
        <v>0</v>
      </c>
      <c r="X89" s="15">
        <f t="shared" si="152"/>
        <v>0</v>
      </c>
      <c r="Y89" s="16">
        <f t="shared" si="153"/>
        <v>0</v>
      </c>
      <c r="AA89" s="12">
        <f t="shared" ref="AA89:AA90" si="160">Z89</f>
        <v>0</v>
      </c>
      <c r="AB89" s="15">
        <f t="shared" si="154"/>
        <v>0</v>
      </c>
      <c r="AC89" s="16">
        <f t="shared" si="155"/>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45"/>
        <v>0</v>
      </c>
      <c r="K90" s="12">
        <f t="shared" si="156"/>
        <v>0</v>
      </c>
      <c r="L90" s="15">
        <f t="shared" si="146"/>
        <v>0</v>
      </c>
      <c r="M90" s="16">
        <f t="shared" si="147"/>
        <v>0</v>
      </c>
      <c r="O90" s="12">
        <f t="shared" si="157"/>
        <v>0</v>
      </c>
      <c r="P90" s="15">
        <f t="shared" si="148"/>
        <v>0</v>
      </c>
      <c r="Q90" s="16">
        <f t="shared" si="149"/>
        <v>0</v>
      </c>
      <c r="S90" s="12">
        <f t="shared" si="158"/>
        <v>0</v>
      </c>
      <c r="T90" s="15">
        <f t="shared" si="150"/>
        <v>0</v>
      </c>
      <c r="U90" s="16">
        <f t="shared" si="151"/>
        <v>0</v>
      </c>
      <c r="W90" s="12">
        <f t="shared" si="159"/>
        <v>0</v>
      </c>
      <c r="X90" s="15">
        <f t="shared" si="152"/>
        <v>0</v>
      </c>
      <c r="Y90" s="16">
        <f t="shared" si="153"/>
        <v>0</v>
      </c>
      <c r="AA90" s="12">
        <f t="shared" si="160"/>
        <v>0</v>
      </c>
      <c r="AB90" s="15">
        <f t="shared" si="154"/>
        <v>0</v>
      </c>
      <c r="AC90" s="16">
        <f t="shared" si="155"/>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45"/>
        <v>0</v>
      </c>
      <c r="K91" s="12">
        <f>$C91*J91</f>
        <v>0</v>
      </c>
      <c r="L91" s="15">
        <f t="shared" si="146"/>
        <v>0</v>
      </c>
      <c r="M91" s="16">
        <f t="shared" si="147"/>
        <v>0</v>
      </c>
      <c r="O91" s="12">
        <f>$C91*N91</f>
        <v>0</v>
      </c>
      <c r="P91" s="15">
        <f t="shared" si="148"/>
        <v>0</v>
      </c>
      <c r="Q91" s="16">
        <f t="shared" si="149"/>
        <v>0</v>
      </c>
      <c r="R91" s="11">
        <v>18</v>
      </c>
      <c r="S91" s="12">
        <f>$C91*R91</f>
        <v>4.5</v>
      </c>
      <c r="T91" s="15">
        <f t="shared" si="150"/>
        <v>4.5</v>
      </c>
      <c r="U91" s="16">
        <f t="shared" si="151"/>
        <v>4.5</v>
      </c>
      <c r="W91" s="12">
        <f>$C91*V91</f>
        <v>0</v>
      </c>
      <c r="X91" s="15">
        <f t="shared" si="152"/>
        <v>0</v>
      </c>
      <c r="Y91" s="16">
        <f t="shared" si="153"/>
        <v>0</v>
      </c>
      <c r="AA91" s="12">
        <f>$C91*Z91</f>
        <v>0</v>
      </c>
      <c r="AB91" s="15">
        <f t="shared" si="154"/>
        <v>0</v>
      </c>
      <c r="AC91" s="16">
        <f t="shared" si="155"/>
        <v>0</v>
      </c>
    </row>
    <row r="92" spans="1:29" s="11" customFormat="1" x14ac:dyDescent="0.25">
      <c r="A92" s="18" t="str">
        <f>'3_MechRemove_Script'!A92</f>
        <v>eGROUND_FUEL_SQUIRREL_MIDDENS_NUMBER_PER_UNIT_AREA</v>
      </c>
      <c r="B92" t="s">
        <v>364</v>
      </c>
      <c r="C92" s="4">
        <v>0.25</v>
      </c>
      <c r="D92" s="5"/>
      <c r="E92" s="6"/>
      <c r="G92" s="12">
        <f>$C92*F92</f>
        <v>0</v>
      </c>
      <c r="H92" s="15">
        <f t="shared" si="93"/>
        <v>0</v>
      </c>
      <c r="I92" s="16">
        <f t="shared" si="145"/>
        <v>0</v>
      </c>
      <c r="K92" s="12">
        <f>$C92*J92</f>
        <v>0</v>
      </c>
      <c r="L92" s="15">
        <f t="shared" si="146"/>
        <v>0</v>
      </c>
      <c r="M92" s="16">
        <f t="shared" si="147"/>
        <v>0</v>
      </c>
      <c r="O92" s="12">
        <f>$C92*N92</f>
        <v>0</v>
      </c>
      <c r="P92" s="15">
        <f t="shared" si="148"/>
        <v>0</v>
      </c>
      <c r="Q92" s="16">
        <f t="shared" si="149"/>
        <v>0</v>
      </c>
      <c r="R92" s="11">
        <v>1</v>
      </c>
      <c r="S92" s="12">
        <f>$C92*R92</f>
        <v>0.25</v>
      </c>
      <c r="T92" s="15">
        <f t="shared" si="150"/>
        <v>0.25</v>
      </c>
      <c r="U92" s="16">
        <f t="shared" si="151"/>
        <v>0.25</v>
      </c>
      <c r="W92" s="12">
        <f>$C92*V92</f>
        <v>0</v>
      </c>
      <c r="X92" s="15">
        <f t="shared" si="152"/>
        <v>0</v>
      </c>
      <c r="Y92" s="16">
        <f t="shared" si="153"/>
        <v>0</v>
      </c>
      <c r="AA92" s="12">
        <f>$C92*Z92</f>
        <v>0</v>
      </c>
      <c r="AB92" s="15">
        <f t="shared" si="154"/>
        <v>0</v>
      </c>
      <c r="AC92" s="16">
        <f t="shared" si="155"/>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45"/>
        <v>0</v>
      </c>
      <c r="K93" s="12">
        <f t="shared" ref="K93" si="161">J93</f>
        <v>0</v>
      </c>
      <c r="L93" s="15">
        <f t="shared" si="146"/>
        <v>0</v>
      </c>
      <c r="M93" s="16">
        <f t="shared" si="147"/>
        <v>0</v>
      </c>
      <c r="O93" s="12">
        <f t="shared" ref="O93" si="162">N93</f>
        <v>0</v>
      </c>
      <c r="P93" s="15">
        <f t="shared" si="148"/>
        <v>0</v>
      </c>
      <c r="Q93" s="16">
        <f t="shared" si="149"/>
        <v>0</v>
      </c>
      <c r="R93" s="11">
        <v>5</v>
      </c>
      <c r="S93" s="12">
        <f t="shared" ref="S93" si="163">R93</f>
        <v>5</v>
      </c>
      <c r="T93" s="15">
        <f t="shared" si="150"/>
        <v>5</v>
      </c>
      <c r="U93" s="16">
        <f t="shared" si="151"/>
        <v>5</v>
      </c>
      <c r="W93" s="12">
        <f t="shared" ref="W93" si="164">V93</f>
        <v>0</v>
      </c>
      <c r="X93" s="15">
        <f t="shared" si="152"/>
        <v>0</v>
      </c>
      <c r="Y93" s="16">
        <f t="shared" si="153"/>
        <v>0</v>
      </c>
      <c r="AA93" s="12">
        <f t="shared" ref="AA93" si="165">Z93</f>
        <v>0</v>
      </c>
      <c r="AB93" s="15">
        <f t="shared" si="154"/>
        <v>0</v>
      </c>
      <c r="AC93" s="16">
        <f t="shared" si="155"/>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1.32</v>
      </c>
      <c r="I48">
        <f>'3_MechRemove_HighSeverity'!G48</f>
        <v>1</v>
      </c>
      <c r="J48">
        <f>'3_MechRemove_HighSeverity'!H48</f>
        <v>1</v>
      </c>
      <c r="K48">
        <f>'3_MechRemove_HighSeverity'!I48</f>
        <v>1.32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0.33</v>
      </c>
      <c r="S48">
        <f>'3_MechRemove_HighSeverity'!K48</f>
        <v>0.25</v>
      </c>
      <c r="T48">
        <f>'3_MechRemove_HighSeverity'!L48</f>
        <v>0.25</v>
      </c>
      <c r="U48">
        <f>'3_MechRemove_HighSeverity'!M48</f>
        <v>0.33</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0.16500000000000001</v>
      </c>
      <c r="AM48">
        <f>'3_MechRemove_HighSeverity'!S48</f>
        <v>0.125</v>
      </c>
      <c r="AN48">
        <f>'3_MechRemove_HighSeverity'!T48</f>
        <v>0.125</v>
      </c>
      <c r="AO48">
        <f>'3_MechRemove_HighSeverity'!U48</f>
        <v>0.16500000000000001</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0.33</v>
      </c>
      <c r="AW48">
        <f>'3_MechRemove_HighSeverity'!W48</f>
        <v>0.25</v>
      </c>
      <c r="AX48">
        <f>'3_MechRemove_HighSeverity'!X48</f>
        <v>0.25</v>
      </c>
      <c r="AY48">
        <f>'3_MechRemove_HighSeverity'!Y48</f>
        <v>0.33</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0.16500000000000001</v>
      </c>
      <c r="BG48">
        <f>'3_MechRemove_HighSeverity'!AA48</f>
        <v>0.125</v>
      </c>
      <c r="BH48">
        <f>'3_MechRemove_HighSeverity'!AB48</f>
        <v>0.125</v>
      </c>
      <c r="BI48">
        <f>'3_MechRemove_HighSeverity'!AC48</f>
        <v>0.16500000000000001</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23.1</v>
      </c>
      <c r="I49">
        <f>'3_MechRemove_HighSeverity'!G49</f>
        <v>17.5</v>
      </c>
      <c r="J49">
        <f>'3_MechRemove_HighSeverity'!H49</f>
        <v>17.5</v>
      </c>
      <c r="K49">
        <f>'3_MechRemove_HighSeverity'!I49</f>
        <v>23.1</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16.5</v>
      </c>
      <c r="S49">
        <f>'3_MechRemove_HighSeverity'!K49</f>
        <v>12.5</v>
      </c>
      <c r="T49">
        <f>'3_MechRemove_HighSeverity'!L49</f>
        <v>12.5</v>
      </c>
      <c r="U49">
        <f>'3_MechRemove_HighSeverity'!M49</f>
        <v>16.5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9.9</v>
      </c>
      <c r="AM49">
        <f>'3_MechRemove_HighSeverity'!S49</f>
        <v>7.5</v>
      </c>
      <c r="AN49">
        <f>'3_MechRemove_HighSeverity'!T49</f>
        <v>7.5</v>
      </c>
      <c r="AO49">
        <f>'3_MechRemove_HighSeverity'!U49</f>
        <v>9.9</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13.200000000000001</v>
      </c>
      <c r="AW49">
        <f>'3_MechRemove_HighSeverity'!W49</f>
        <v>10</v>
      </c>
      <c r="AX49">
        <f>'3_MechRemove_HighSeverity'!X49</f>
        <v>10</v>
      </c>
      <c r="AY49">
        <f>'3_MechRemove_HighSeverity'!Y49</f>
        <v>13.200000000000001</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4.95</v>
      </c>
      <c r="BG49">
        <f>'3_MechRemove_HighSeverity'!AA49</f>
        <v>3.75</v>
      </c>
      <c r="BH49">
        <f>'3_MechRemove_HighSeverity'!AB49</f>
        <v>3.75</v>
      </c>
      <c r="BI49">
        <f>'3_MechRemove_HighSeverity'!AC49</f>
        <v>4.95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0.66</v>
      </c>
      <c r="I50">
        <f>'3_MechRemove_HighSeverity'!G50</f>
        <v>0.5</v>
      </c>
      <c r="J50">
        <f>'3_MechRemove_HighSeverity'!H50</f>
        <v>0.5</v>
      </c>
      <c r="K50">
        <f>'3_MechRemove_HighSeverity'!I50</f>
        <v>0.66</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0.33</v>
      </c>
      <c r="S50">
        <f>'3_MechRemove_HighSeverity'!K50</f>
        <v>0.25</v>
      </c>
      <c r="T50">
        <f>'3_MechRemove_HighSeverity'!L50</f>
        <v>0.25</v>
      </c>
      <c r="U50">
        <f>'3_MechRemove_HighSeverity'!M50</f>
        <v>0.33</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0.16500000000000001</v>
      </c>
      <c r="AM50">
        <f>'3_MechRemove_HighSeverity'!S50</f>
        <v>0.125</v>
      </c>
      <c r="AN50">
        <f>'3_MechRemove_HighSeverity'!T50</f>
        <v>0.125</v>
      </c>
      <c r="AO50">
        <f>'3_MechRemove_HighSeverity'!U50</f>
        <v>0.16500000000000001</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0.33</v>
      </c>
      <c r="AW50">
        <f>'3_MechRemove_HighSeverity'!W50</f>
        <v>0.25</v>
      </c>
      <c r="AX50">
        <f>'3_MechRemove_HighSeverity'!X50</f>
        <v>0.25</v>
      </c>
      <c r="AY50">
        <f>'3_MechRemove_HighSeverity'!Y50</f>
        <v>0.33</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9.9000000000000005E-2</v>
      </c>
      <c r="BG50">
        <f>'3_MechRemove_HighSeverity'!AA50</f>
        <v>7.4999999999999997E-2</v>
      </c>
      <c r="BH50">
        <f>'3_MechRemove_HighSeverity'!AB50</f>
        <v>7.4999999999999997E-2</v>
      </c>
      <c r="BI50">
        <f>'3_MechRemove_HighSeverity'!AC50</f>
        <v>9.9000000000000005E-2</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0.495</v>
      </c>
      <c r="I51">
        <f>'3_MechRemove_HighSeverity'!G51</f>
        <v>0.375</v>
      </c>
      <c r="J51">
        <f>'3_MechRemove_HighSeverity'!H51</f>
        <v>0.375</v>
      </c>
      <c r="K51">
        <f>'3_MechRemove_HighSeverity'!I51</f>
        <v>0.495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0.33</v>
      </c>
      <c r="S51">
        <f>'3_MechRemove_HighSeverity'!K51</f>
        <v>0.25</v>
      </c>
      <c r="T51">
        <f>'3_MechRemove_HighSeverity'!L51</f>
        <v>0.25</v>
      </c>
      <c r="U51">
        <f>'3_MechRemove_HighSeverity'!M51</f>
        <v>0.33</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6.6000000000000003E-2</v>
      </c>
      <c r="AM51">
        <f>'3_MechRemove_HighSeverity'!S51</f>
        <v>0.05</v>
      </c>
      <c r="AN51">
        <f>'3_MechRemove_HighSeverity'!T51</f>
        <v>0.05</v>
      </c>
      <c r="AO51">
        <f>'3_MechRemove_HighSeverity'!U51</f>
        <v>6.6000000000000003E-2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0.16500000000000001</v>
      </c>
      <c r="AW51">
        <f>'3_MechRemove_HighSeverity'!W51</f>
        <v>0.125</v>
      </c>
      <c r="AX51">
        <f>'3_MechRemove_HighSeverity'!X51</f>
        <v>0.125</v>
      </c>
      <c r="AY51">
        <f>'3_MechRemove_HighSeverity'!Y51</f>
        <v>0.16500000000000001</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0.13200000000000001</v>
      </c>
      <c r="BG51">
        <f>'3_MechRemove_HighSeverity'!AA51</f>
        <v>0.1</v>
      </c>
      <c r="BH51">
        <f>'3_MechRemove_HighSeverity'!AB51</f>
        <v>0.1</v>
      </c>
      <c r="BI51">
        <f>'3_MechRemove_HighSeverity'!AC51</f>
        <v>0.13200000000000001</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0.33</v>
      </c>
      <c r="I52">
        <f>'3_MechRemove_HighSeverity'!G52</f>
        <v>0.25</v>
      </c>
      <c r="J52">
        <f>'3_MechRemove_HighSeverity'!H52</f>
        <v>0.25</v>
      </c>
      <c r="K52">
        <f>'3_MechRemove_HighSeverity'!I52</f>
        <v>0.33</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0.16500000000000001</v>
      </c>
      <c r="S52">
        <f>'3_MechRemove_HighSeverity'!K52</f>
        <v>0.125</v>
      </c>
      <c r="T52">
        <f>'3_MechRemove_HighSeverity'!L52</f>
        <v>0.125</v>
      </c>
      <c r="U52">
        <f>'3_MechRemove_HighSeverity'!M52</f>
        <v>0.16500000000000001</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3.3000000000000002E-2</v>
      </c>
      <c r="AM52">
        <f>'3_MechRemove_HighSeverity'!S52</f>
        <v>2.5000000000000001E-2</v>
      </c>
      <c r="AN52">
        <f>'3_MechRemove_HighSeverity'!T52</f>
        <v>2.5000000000000001E-2</v>
      </c>
      <c r="AO52">
        <f>'3_MechRemove_HighSeverity'!U52</f>
        <v>3.3000000000000002E-2</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9.9000000000000005E-2</v>
      </c>
      <c r="AW52">
        <f>'3_MechRemove_HighSeverity'!W52</f>
        <v>7.4999999999999997E-2</v>
      </c>
      <c r="AX52">
        <f>'3_MechRemove_HighSeverity'!X52</f>
        <v>7.4999999999999997E-2</v>
      </c>
      <c r="AY52">
        <f>'3_MechRemove_HighSeverity'!Y52</f>
        <v>9.9000000000000005E-2</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6.6000000000000008E-3</v>
      </c>
      <c r="BG52">
        <f>'3_MechRemove_HighSeverity'!AA52</f>
        <v>5.0000000000000001E-3</v>
      </c>
      <c r="BH52">
        <f>'3_MechRemove_HighSeverity'!AB52</f>
        <v>5.0000000000000001E-3</v>
      </c>
      <c r="BI52">
        <f>'3_MechRemove_HighSeverity'!AC52</f>
        <v>6.6000000000000008E-3</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0</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0</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0</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1850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102.5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53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0.5</v>
      </c>
      <c r="AN78">
        <f>'3_MechRemove_HighSeverity'!T78</f>
        <v>0.5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1.25</v>
      </c>
      <c r="AN79">
        <f>'3_MechRemove_HighSeverity'!T79</f>
        <v>1.25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0.05</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0.25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0.625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0.25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0.375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0.5</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17.5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15</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1.25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3.75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22.5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17.5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0.625</v>
      </c>
      <c r="AN82">
        <f>'3_MechRemove_HighSeverity'!T82</f>
        <v>0.625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0.25</v>
      </c>
      <c r="AX82">
        <f>'3_MechRemove_HighSeverity'!X82</f>
        <v>0.25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20</v>
      </c>
      <c r="AN83">
        <f>'3_MechRemove_HighSeverity'!T83</f>
        <v>20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1.25</v>
      </c>
      <c r="AX83">
        <f>'3_MechRemove_HighSeverity'!X83</f>
        <v>1.25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0.5</v>
      </c>
      <c r="AK92">
        <f>'3_MechRemove_ModSeverity'!T92</f>
        <v>0.5</v>
      </c>
      <c r="AL92">
        <f>'3_MechRemove_ModSeverity'!U92</f>
        <v>0.5</v>
      </c>
      <c r="AM92">
        <f>'3_MechRemove_HighSeverity'!S92</f>
        <v>0.25</v>
      </c>
      <c r="AN92">
        <f>'3_MechRemove_HighSeverity'!T92</f>
        <v>0.25</v>
      </c>
      <c r="AO92">
        <f>'3_MechRemove_HighSeverity'!U92</f>
        <v>0.25</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2017-07-18T20:56:09Z</dcterms:modified>
</cp:coreProperties>
</file>