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4_Wind\"/>
    </mc:Choice>
  </mc:AlternateContent>
  <bookViews>
    <workbookView xWindow="0" yWindow="0" windowWidth="12465" windowHeight="9930" firstSheet="5" activeTab="6"/>
  </bookViews>
  <sheets>
    <sheet name="FBDescriptions" sheetId="9" r:id="rId1"/>
    <sheet name="Definitions" sheetId="2" r:id="rId2"/>
    <sheet name="4_Wind_Script" sheetId="1" r:id="rId3"/>
    <sheet name="BaseValues" sheetId="3" r:id="rId4"/>
    <sheet name="41_Wind_LowSeverity" sheetId="5" r:id="rId5"/>
    <sheet name="42_Wind_ModSeverity" sheetId="13" r:id="rId6"/>
    <sheet name="43_Wind_HighSeverity" sheetId="14" r:id="rId7"/>
    <sheet name="Expected" sheetId="11"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4" l="1"/>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C84" i="14"/>
  <c r="AB84" i="14"/>
  <c r="AA84" i="14"/>
  <c r="AB83" i="14"/>
  <c r="AC83" i="14" s="1"/>
  <c r="AA83" i="14"/>
  <c r="AA82" i="14"/>
  <c r="AB82" i="14" s="1"/>
  <c r="AC82" i="14" s="1"/>
  <c r="AA81" i="14"/>
  <c r="AB81" i="14" s="1"/>
  <c r="AC81" i="14" s="1"/>
  <c r="AC80" i="14"/>
  <c r="AB80" i="14"/>
  <c r="AA80" i="14"/>
  <c r="AB79" i="14"/>
  <c r="AC79" i="14" s="1"/>
  <c r="AA79" i="14"/>
  <c r="AA78" i="14"/>
  <c r="AB78" i="14" s="1"/>
  <c r="AC78" i="14" s="1"/>
  <c r="AA77" i="14"/>
  <c r="AB77" i="14" s="1"/>
  <c r="AC77" i="14" s="1"/>
  <c r="AC76" i="14"/>
  <c r="AB76" i="14"/>
  <c r="AA76" i="14"/>
  <c r="AB75" i="14"/>
  <c r="AC75" i="14" s="1"/>
  <c r="AA75" i="14"/>
  <c r="AA74" i="14"/>
  <c r="AB74" i="14" s="1"/>
  <c r="AC74" i="14" s="1"/>
  <c r="AA73" i="14"/>
  <c r="AB73" i="14" s="1"/>
  <c r="AC73" i="14" s="1"/>
  <c r="AC72" i="14"/>
  <c r="AB72" i="14"/>
  <c r="AA72" i="14"/>
  <c r="AB71" i="14"/>
  <c r="AC71" i="14" s="1"/>
  <c r="AA71" i="14"/>
  <c r="AA70" i="14"/>
  <c r="AB70" i="14" s="1"/>
  <c r="AC70" i="14" s="1"/>
  <c r="AA69" i="14"/>
  <c r="AB69" i="14" s="1"/>
  <c r="AC69" i="14" s="1"/>
  <c r="AC68" i="14"/>
  <c r="AB68" i="14"/>
  <c r="AA68" i="14"/>
  <c r="AB67" i="14"/>
  <c r="AC67" i="14" s="1"/>
  <c r="AA67" i="14"/>
  <c r="AA66" i="14"/>
  <c r="AB66" i="14" s="1"/>
  <c r="AC66" i="14" s="1"/>
  <c r="AA65" i="14"/>
  <c r="AB65" i="14" s="1"/>
  <c r="AC65" i="14" s="1"/>
  <c r="AC64" i="14"/>
  <c r="AB64" i="14"/>
  <c r="AA64" i="14"/>
  <c r="AB63" i="14"/>
  <c r="AC63" i="14" s="1"/>
  <c r="AA63" i="14"/>
  <c r="AA62" i="14"/>
  <c r="AB62" i="14" s="1"/>
  <c r="AC62" i="14" s="1"/>
  <c r="AA61" i="14"/>
  <c r="AB61" i="14" s="1"/>
  <c r="AC61" i="14" s="1"/>
  <c r="AC60" i="14"/>
  <c r="AB60" i="14"/>
  <c r="AA60" i="14"/>
  <c r="AB59" i="14"/>
  <c r="AC59" i="14" s="1"/>
  <c r="AA59" i="14"/>
  <c r="AA58" i="14"/>
  <c r="AB58" i="14" s="1"/>
  <c r="AC58" i="14" s="1"/>
  <c r="AA57" i="14"/>
  <c r="AB57" i="14" s="1"/>
  <c r="AA56" i="14"/>
  <c r="AB55" i="14"/>
  <c r="AC55" i="14" s="1"/>
  <c r="AA55" i="14"/>
  <c r="AA54" i="14"/>
  <c r="AB54" i="14" s="1"/>
  <c r="AC54" i="14" s="1"/>
  <c r="AA53" i="14"/>
  <c r="AB56" i="14" s="1"/>
  <c r="AC52" i="14"/>
  <c r="AB52" i="14"/>
  <c r="AA52" i="14"/>
  <c r="AB51" i="14"/>
  <c r="AC51" i="14" s="1"/>
  <c r="AA51" i="14"/>
  <c r="AA50" i="14"/>
  <c r="AB50" i="14" s="1"/>
  <c r="AC50" i="14" s="1"/>
  <c r="AA49" i="14"/>
  <c r="AB49" i="14" s="1"/>
  <c r="AC49" i="14" s="1"/>
  <c r="AC48" i="14"/>
  <c r="AB48" i="14"/>
  <c r="AA48" i="14"/>
  <c r="AB47" i="14"/>
  <c r="AC47" i="14" s="1"/>
  <c r="AA47" i="14"/>
  <c r="AA46" i="14"/>
  <c r="AB46" i="14" s="1"/>
  <c r="AC46" i="14" s="1"/>
  <c r="AA45" i="14"/>
  <c r="AB45" i="14" s="1"/>
  <c r="AC45" i="14" s="1"/>
  <c r="AC44" i="14"/>
  <c r="AB44" i="14"/>
  <c r="AA44" i="14"/>
  <c r="AB43" i="14"/>
  <c r="AC43" i="14" s="1"/>
  <c r="AA43" i="14"/>
  <c r="AA42" i="14"/>
  <c r="AB42" i="14" s="1"/>
  <c r="AC42" i="14" s="1"/>
  <c r="AA41" i="14"/>
  <c r="AB41" i="14" s="1"/>
  <c r="AC41" i="14" s="1"/>
  <c r="AC40" i="14"/>
  <c r="AB40" i="14"/>
  <c r="AA40" i="14"/>
  <c r="AB39" i="14"/>
  <c r="AC39" i="14" s="1"/>
  <c r="AA39" i="14"/>
  <c r="AA38" i="14"/>
  <c r="AB38" i="14" s="1"/>
  <c r="AC38" i="14" s="1"/>
  <c r="AA37" i="14"/>
  <c r="AB37" i="14" s="1"/>
  <c r="AC37" i="14" s="1"/>
  <c r="AC36" i="14"/>
  <c r="AB36" i="14"/>
  <c r="AA36" i="14"/>
  <c r="AB35" i="14"/>
  <c r="AC35" i="14" s="1"/>
  <c r="AA35" i="14"/>
  <c r="AA34" i="14"/>
  <c r="AB34" i="14" s="1"/>
  <c r="AC34" i="14" s="1"/>
  <c r="AA33" i="14"/>
  <c r="AB33" i="14" s="1"/>
  <c r="AC33" i="14" s="1"/>
  <c r="AC32" i="14"/>
  <c r="AB32" i="14"/>
  <c r="AA32" i="14"/>
  <c r="AB31" i="14"/>
  <c r="AC31" i="14" s="1"/>
  <c r="AA31" i="14"/>
  <c r="AA30" i="14"/>
  <c r="AB30" i="14" s="1"/>
  <c r="AC30" i="14" s="1"/>
  <c r="AA29" i="14"/>
  <c r="AB29" i="14" s="1"/>
  <c r="AC29" i="14" s="1"/>
  <c r="AC28" i="14"/>
  <c r="AB28" i="14"/>
  <c r="AA28" i="14"/>
  <c r="AB27" i="14"/>
  <c r="AC27" i="14" s="1"/>
  <c r="AA27" i="14"/>
  <c r="AA26" i="14"/>
  <c r="AB26" i="14" s="1"/>
  <c r="AC26" i="14" s="1"/>
  <c r="AA25" i="14"/>
  <c r="AB25" i="14" s="1"/>
  <c r="AC25" i="14" s="1"/>
  <c r="AC24" i="14"/>
  <c r="AB24" i="14"/>
  <c r="AA24" i="14"/>
  <c r="AB23" i="14"/>
  <c r="AC23" i="14" s="1"/>
  <c r="AA23" i="14"/>
  <c r="AA22" i="14"/>
  <c r="AB22" i="14" s="1"/>
  <c r="AC22" i="14" s="1"/>
  <c r="AA21" i="14"/>
  <c r="AB21" i="14" s="1"/>
  <c r="AC21" i="14" s="1"/>
  <c r="AC20" i="14"/>
  <c r="AB20" i="14"/>
  <c r="AA20" i="14"/>
  <c r="AB19" i="14"/>
  <c r="AC19" i="14" s="1"/>
  <c r="AA19" i="14"/>
  <c r="AA18" i="14"/>
  <c r="AB18" i="14" s="1"/>
  <c r="AC18" i="14" s="1"/>
  <c r="AA17" i="14"/>
  <c r="AB17" i="14" s="1"/>
  <c r="AC17" i="14" s="1"/>
  <c r="AC16" i="14"/>
  <c r="AB16" i="14"/>
  <c r="AA16" i="14"/>
  <c r="AB15" i="14"/>
  <c r="AC15" i="14" s="1"/>
  <c r="AA15" i="14"/>
  <c r="AA14" i="14"/>
  <c r="AB14" i="14" s="1"/>
  <c r="AC14" i="14" s="1"/>
  <c r="AC13" i="14"/>
  <c r="AB13" i="14"/>
  <c r="AA13" i="14"/>
  <c r="AC12" i="14"/>
  <c r="AB12" i="14"/>
  <c r="AA12" i="14"/>
  <c r="AB11" i="14"/>
  <c r="AC11" i="14" s="1"/>
  <c r="AA11" i="14"/>
  <c r="AA10" i="14"/>
  <c r="AB10" i="14" s="1"/>
  <c r="AC10" i="14" s="1"/>
  <c r="AC9" i="14"/>
  <c r="AB9" i="14"/>
  <c r="AA9" i="14"/>
  <c r="AC8" i="14"/>
  <c r="AB8" i="14"/>
  <c r="AA8" i="14"/>
  <c r="AB7" i="14"/>
  <c r="AC7" i="14" s="1"/>
  <c r="AA7" i="14"/>
  <c r="AA6" i="14"/>
  <c r="AB6" i="14" s="1"/>
  <c r="AC6" i="14" s="1"/>
  <c r="AC5" i="14"/>
  <c r="AB5" i="14"/>
  <c r="AA5" i="14"/>
  <c r="AC4" i="14"/>
  <c r="AB4" i="14"/>
  <c r="AA4" i="14"/>
  <c r="AB3" i="14"/>
  <c r="AC3" i="14" s="1"/>
  <c r="AA3" i="14"/>
  <c r="AA2" i="14"/>
  <c r="AB2" i="14" s="1"/>
  <c r="AC2" i="14" s="1"/>
  <c r="W93" i="14"/>
  <c r="X93" i="14" s="1"/>
  <c r="Y93" i="14" s="1"/>
  <c r="W92" i="14"/>
  <c r="X92" i="14" s="1"/>
  <c r="Y92" i="14" s="1"/>
  <c r="X91" i="14"/>
  <c r="Y91" i="14" s="1"/>
  <c r="W91" i="14"/>
  <c r="W90" i="14"/>
  <c r="X90" i="14" s="1"/>
  <c r="Y90" i="14" s="1"/>
  <c r="W89" i="14"/>
  <c r="X89" i="14" s="1"/>
  <c r="Y89" i="14" s="1"/>
  <c r="Y88" i="14"/>
  <c r="X88" i="14"/>
  <c r="W88" i="14"/>
  <c r="X87" i="14"/>
  <c r="Y87" i="14" s="1"/>
  <c r="W87" i="14"/>
  <c r="W86" i="14"/>
  <c r="X86" i="14" s="1"/>
  <c r="Y86" i="14" s="1"/>
  <c r="W85" i="14"/>
  <c r="X85" i="14" s="1"/>
  <c r="Y85" i="14" s="1"/>
  <c r="Y84" i="14"/>
  <c r="X84" i="14"/>
  <c r="W84" i="14"/>
  <c r="X83" i="14"/>
  <c r="Y83" i="14" s="1"/>
  <c r="W83" i="14"/>
  <c r="W82" i="14"/>
  <c r="X82" i="14" s="1"/>
  <c r="Y82" i="14" s="1"/>
  <c r="W81" i="14"/>
  <c r="X81" i="14" s="1"/>
  <c r="Y81" i="14" s="1"/>
  <c r="Y80" i="14"/>
  <c r="X80" i="14"/>
  <c r="W80" i="14"/>
  <c r="X79" i="14"/>
  <c r="Y79" i="14" s="1"/>
  <c r="W79" i="14"/>
  <c r="W78" i="14"/>
  <c r="X78" i="14" s="1"/>
  <c r="Y78" i="14" s="1"/>
  <c r="W77" i="14"/>
  <c r="X77" i="14" s="1"/>
  <c r="Y77" i="14" s="1"/>
  <c r="Y76" i="14"/>
  <c r="X76" i="14"/>
  <c r="W76" i="14"/>
  <c r="X75" i="14"/>
  <c r="Y75" i="14" s="1"/>
  <c r="W75" i="14"/>
  <c r="W74" i="14"/>
  <c r="X74" i="14" s="1"/>
  <c r="Y74" i="14" s="1"/>
  <c r="W73" i="14"/>
  <c r="X73" i="14" s="1"/>
  <c r="Y73" i="14" s="1"/>
  <c r="Y72" i="14"/>
  <c r="X72" i="14"/>
  <c r="W72" i="14"/>
  <c r="X71" i="14"/>
  <c r="Y71" i="14" s="1"/>
  <c r="W71" i="14"/>
  <c r="W70" i="14"/>
  <c r="X70" i="14" s="1"/>
  <c r="Y70" i="14" s="1"/>
  <c r="W69" i="14"/>
  <c r="X69" i="14" s="1"/>
  <c r="Y69" i="14" s="1"/>
  <c r="W68" i="14"/>
  <c r="X68" i="14" s="1"/>
  <c r="Y68" i="14" s="1"/>
  <c r="X67" i="14"/>
  <c r="Y67" i="14" s="1"/>
  <c r="W67" i="14"/>
  <c r="W66" i="14"/>
  <c r="X66" i="14" s="1"/>
  <c r="Y66" i="14" s="1"/>
  <c r="X65" i="14"/>
  <c r="Y65" i="14" s="1"/>
  <c r="W65" i="14"/>
  <c r="W64" i="14"/>
  <c r="X64" i="14" s="1"/>
  <c r="Y64" i="14" s="1"/>
  <c r="X63" i="14"/>
  <c r="Y63" i="14" s="1"/>
  <c r="W63" i="14"/>
  <c r="W62" i="14"/>
  <c r="X62" i="14" s="1"/>
  <c r="Y62" i="14" s="1"/>
  <c r="X61" i="14"/>
  <c r="Y61" i="14" s="1"/>
  <c r="W61" i="14"/>
  <c r="W60" i="14"/>
  <c r="X60" i="14" s="1"/>
  <c r="Y60" i="14" s="1"/>
  <c r="X59" i="14"/>
  <c r="Y59" i="14" s="1"/>
  <c r="W59" i="14"/>
  <c r="W58" i="14"/>
  <c r="X58" i="14" s="1"/>
  <c r="Y58" i="14" s="1"/>
  <c r="W57" i="14"/>
  <c r="X57" i="14" s="1"/>
  <c r="W56" i="14"/>
  <c r="X56" i="14" s="1"/>
  <c r="X55" i="14"/>
  <c r="Y55" i="14" s="1"/>
  <c r="W55" i="14"/>
  <c r="W54" i="14"/>
  <c r="X54" i="14" s="1"/>
  <c r="Y54" i="14" s="1"/>
  <c r="W53" i="14"/>
  <c r="X53" i="14" s="1"/>
  <c r="Y53" i="14" s="1"/>
  <c r="Y52" i="14"/>
  <c r="X52" i="14"/>
  <c r="W52" i="14"/>
  <c r="X51" i="14"/>
  <c r="Y51" i="14" s="1"/>
  <c r="W51" i="14"/>
  <c r="W50" i="14"/>
  <c r="X50" i="14" s="1"/>
  <c r="Y50" i="14" s="1"/>
  <c r="W49" i="14"/>
  <c r="X49" i="14" s="1"/>
  <c r="Y49" i="14" s="1"/>
  <c r="Y48" i="14"/>
  <c r="X48" i="14"/>
  <c r="W48" i="14"/>
  <c r="X47" i="14"/>
  <c r="Y47" i="14" s="1"/>
  <c r="W47" i="14"/>
  <c r="W46" i="14"/>
  <c r="X46" i="14" s="1"/>
  <c r="Y46" i="14" s="1"/>
  <c r="W45" i="14"/>
  <c r="X45" i="14" s="1"/>
  <c r="Y45" i="14" s="1"/>
  <c r="Y44" i="14"/>
  <c r="X44" i="14"/>
  <c r="W44" i="14"/>
  <c r="X43" i="14"/>
  <c r="Y43" i="14" s="1"/>
  <c r="W43" i="14"/>
  <c r="W42" i="14"/>
  <c r="X42" i="14" s="1"/>
  <c r="Y42" i="14" s="1"/>
  <c r="W41" i="14"/>
  <c r="X41" i="14" s="1"/>
  <c r="Y41" i="14" s="1"/>
  <c r="Y40" i="14"/>
  <c r="X40" i="14"/>
  <c r="W40" i="14"/>
  <c r="X39" i="14"/>
  <c r="Y39" i="14" s="1"/>
  <c r="W39" i="14"/>
  <c r="W38" i="14"/>
  <c r="X38" i="14" s="1"/>
  <c r="Y38" i="14" s="1"/>
  <c r="W37" i="14"/>
  <c r="X37" i="14" s="1"/>
  <c r="Y37" i="14" s="1"/>
  <c r="Y36" i="14"/>
  <c r="X36" i="14"/>
  <c r="W36" i="14"/>
  <c r="X35" i="14"/>
  <c r="Y35" i="14" s="1"/>
  <c r="W35" i="14"/>
  <c r="W34" i="14"/>
  <c r="X34" i="14" s="1"/>
  <c r="Y34" i="14" s="1"/>
  <c r="W33" i="14"/>
  <c r="X33" i="14" s="1"/>
  <c r="Y33" i="14" s="1"/>
  <c r="Y32" i="14"/>
  <c r="X32" i="14"/>
  <c r="W32" i="14"/>
  <c r="X31" i="14"/>
  <c r="Y31" i="14" s="1"/>
  <c r="W31" i="14"/>
  <c r="W30" i="14"/>
  <c r="X30" i="14" s="1"/>
  <c r="Y30" i="14" s="1"/>
  <c r="W29" i="14"/>
  <c r="X29" i="14" s="1"/>
  <c r="Y29" i="14" s="1"/>
  <c r="Y28" i="14"/>
  <c r="X28" i="14"/>
  <c r="W28" i="14"/>
  <c r="X27" i="14"/>
  <c r="Y27" i="14" s="1"/>
  <c r="W27" i="14"/>
  <c r="W26" i="14"/>
  <c r="X26" i="14" s="1"/>
  <c r="Y26" i="14" s="1"/>
  <c r="W25" i="14"/>
  <c r="X25" i="14" s="1"/>
  <c r="Y25" i="14" s="1"/>
  <c r="Y24" i="14"/>
  <c r="X24" i="14"/>
  <c r="W24" i="14"/>
  <c r="X23" i="14"/>
  <c r="Y23" i="14" s="1"/>
  <c r="W23" i="14"/>
  <c r="W22" i="14"/>
  <c r="X22" i="14" s="1"/>
  <c r="Y22" i="14" s="1"/>
  <c r="W21" i="14"/>
  <c r="X21" i="14" s="1"/>
  <c r="Y21" i="14" s="1"/>
  <c r="Y20" i="14"/>
  <c r="X20" i="14"/>
  <c r="W20" i="14"/>
  <c r="X19" i="14"/>
  <c r="Y19" i="14" s="1"/>
  <c r="W19" i="14"/>
  <c r="W18" i="14"/>
  <c r="X18" i="14" s="1"/>
  <c r="Y18" i="14" s="1"/>
  <c r="W17" i="14"/>
  <c r="X17" i="14" s="1"/>
  <c r="Y17" i="14" s="1"/>
  <c r="Y16" i="14"/>
  <c r="X16" i="14"/>
  <c r="W16" i="14"/>
  <c r="X15" i="14"/>
  <c r="Y15" i="14" s="1"/>
  <c r="W15" i="14"/>
  <c r="W14" i="14"/>
  <c r="X14" i="14" s="1"/>
  <c r="Y14" i="14" s="1"/>
  <c r="W13" i="14"/>
  <c r="X13" i="14" s="1"/>
  <c r="Y13" i="14" s="1"/>
  <c r="Y12" i="14"/>
  <c r="X12" i="14"/>
  <c r="W12" i="14"/>
  <c r="X11" i="14"/>
  <c r="Y11" i="14" s="1"/>
  <c r="W11" i="14"/>
  <c r="W10" i="14"/>
  <c r="X10" i="14" s="1"/>
  <c r="Y10" i="14" s="1"/>
  <c r="W9" i="14"/>
  <c r="X9" i="14" s="1"/>
  <c r="Y9" i="14" s="1"/>
  <c r="Y8" i="14"/>
  <c r="X8" i="14"/>
  <c r="W8" i="14"/>
  <c r="X7" i="14"/>
  <c r="Y7" i="14" s="1"/>
  <c r="W7" i="14"/>
  <c r="W6" i="14"/>
  <c r="X6" i="14" s="1"/>
  <c r="Y6" i="14" s="1"/>
  <c r="W5" i="14"/>
  <c r="X5" i="14" s="1"/>
  <c r="Y5" i="14" s="1"/>
  <c r="Y4" i="14"/>
  <c r="X4" i="14"/>
  <c r="W4" i="14"/>
  <c r="X3" i="14"/>
  <c r="Y3" i="14" s="1"/>
  <c r="W3" i="14"/>
  <c r="W2" i="14"/>
  <c r="X2" i="14" s="1"/>
  <c r="Y2" i="14" s="1"/>
  <c r="T93" i="14"/>
  <c r="U93" i="14" s="1"/>
  <c r="S93" i="14"/>
  <c r="S92" i="14"/>
  <c r="T92" i="14" s="1"/>
  <c r="U92" i="14" s="1"/>
  <c r="T91" i="14"/>
  <c r="U91" i="14" s="1"/>
  <c r="S91" i="14"/>
  <c r="S90" i="14"/>
  <c r="T90" i="14" s="1"/>
  <c r="U90" i="14" s="1"/>
  <c r="T89" i="14"/>
  <c r="U89" i="14" s="1"/>
  <c r="S89" i="14"/>
  <c r="S88" i="14"/>
  <c r="T88" i="14" s="1"/>
  <c r="U88" i="14" s="1"/>
  <c r="T87" i="14"/>
  <c r="U87" i="14" s="1"/>
  <c r="S87" i="14"/>
  <c r="S86" i="14"/>
  <c r="T86" i="14" s="1"/>
  <c r="U86" i="14" s="1"/>
  <c r="T85" i="14"/>
  <c r="U85" i="14" s="1"/>
  <c r="S85" i="14"/>
  <c r="S84" i="14"/>
  <c r="T84" i="14" s="1"/>
  <c r="U84" i="14" s="1"/>
  <c r="T83" i="14"/>
  <c r="U83" i="14" s="1"/>
  <c r="S83" i="14"/>
  <c r="S82" i="14"/>
  <c r="T82" i="14" s="1"/>
  <c r="U82" i="14" s="1"/>
  <c r="T81" i="14"/>
  <c r="U81" i="14" s="1"/>
  <c r="S81" i="14"/>
  <c r="S80" i="14"/>
  <c r="T80" i="14" s="1"/>
  <c r="U80" i="14" s="1"/>
  <c r="T79" i="14"/>
  <c r="U79" i="14" s="1"/>
  <c r="S79" i="14"/>
  <c r="S78" i="14"/>
  <c r="T78" i="14" s="1"/>
  <c r="U78" i="14" s="1"/>
  <c r="T77" i="14"/>
  <c r="U77" i="14" s="1"/>
  <c r="S77" i="14"/>
  <c r="S76" i="14"/>
  <c r="T76" i="14" s="1"/>
  <c r="U76" i="14" s="1"/>
  <c r="T75" i="14"/>
  <c r="U75" i="14" s="1"/>
  <c r="S75" i="14"/>
  <c r="S74" i="14"/>
  <c r="T74" i="14" s="1"/>
  <c r="U74" i="14" s="1"/>
  <c r="T73" i="14"/>
  <c r="U73" i="14" s="1"/>
  <c r="S73" i="14"/>
  <c r="S72" i="14"/>
  <c r="T72" i="14" s="1"/>
  <c r="U72" i="14" s="1"/>
  <c r="T71" i="14"/>
  <c r="U71" i="14" s="1"/>
  <c r="S71" i="14"/>
  <c r="S70" i="14"/>
  <c r="T70" i="14" s="1"/>
  <c r="U70" i="14" s="1"/>
  <c r="T69" i="14"/>
  <c r="U69" i="14" s="1"/>
  <c r="S69" i="14"/>
  <c r="S68" i="14"/>
  <c r="T68" i="14" s="1"/>
  <c r="U68" i="14" s="1"/>
  <c r="T67" i="14"/>
  <c r="U67" i="14" s="1"/>
  <c r="S67" i="14"/>
  <c r="S66" i="14"/>
  <c r="T66" i="14" s="1"/>
  <c r="U66" i="14" s="1"/>
  <c r="T65" i="14"/>
  <c r="U65" i="14" s="1"/>
  <c r="S65" i="14"/>
  <c r="S64" i="14"/>
  <c r="T64" i="14" s="1"/>
  <c r="U64" i="14" s="1"/>
  <c r="T63" i="14"/>
  <c r="U63" i="14" s="1"/>
  <c r="S63" i="14"/>
  <c r="S62" i="14"/>
  <c r="T62" i="14" s="1"/>
  <c r="U62" i="14" s="1"/>
  <c r="T61" i="14"/>
  <c r="U61" i="14" s="1"/>
  <c r="S61" i="14"/>
  <c r="S60" i="14"/>
  <c r="T60" i="14" s="1"/>
  <c r="U60" i="14" s="1"/>
  <c r="T59" i="14"/>
  <c r="U59" i="14" s="1"/>
  <c r="S59" i="14"/>
  <c r="S58" i="14"/>
  <c r="T58" i="14" s="1"/>
  <c r="U58" i="14" s="1"/>
  <c r="S57" i="14"/>
  <c r="S56" i="14"/>
  <c r="T56" i="14" s="1"/>
  <c r="U56" i="14" s="1"/>
  <c r="T55" i="14"/>
  <c r="U55" i="14" s="1"/>
  <c r="S55" i="14"/>
  <c r="S54" i="14"/>
  <c r="T57" i="14" s="1"/>
  <c r="T53" i="14"/>
  <c r="U53" i="14" s="1"/>
  <c r="S53" i="14"/>
  <c r="S52" i="14"/>
  <c r="T52" i="14" s="1"/>
  <c r="U52" i="14" s="1"/>
  <c r="T51" i="14"/>
  <c r="U51" i="14" s="1"/>
  <c r="S51" i="14"/>
  <c r="S50" i="14"/>
  <c r="T50" i="14" s="1"/>
  <c r="U50" i="14" s="1"/>
  <c r="T49" i="14"/>
  <c r="U49" i="14" s="1"/>
  <c r="S49" i="14"/>
  <c r="S48" i="14"/>
  <c r="T48" i="14" s="1"/>
  <c r="U48" i="14" s="1"/>
  <c r="T47" i="14"/>
  <c r="U47" i="14" s="1"/>
  <c r="S47" i="14"/>
  <c r="S46" i="14"/>
  <c r="T46" i="14" s="1"/>
  <c r="U46" i="14" s="1"/>
  <c r="T45" i="14"/>
  <c r="U45" i="14" s="1"/>
  <c r="S45" i="14"/>
  <c r="S44" i="14"/>
  <c r="T44" i="14" s="1"/>
  <c r="U44" i="14" s="1"/>
  <c r="T43" i="14"/>
  <c r="U43" i="14" s="1"/>
  <c r="S43" i="14"/>
  <c r="S42" i="14"/>
  <c r="T42" i="14" s="1"/>
  <c r="U42" i="14" s="1"/>
  <c r="T41" i="14"/>
  <c r="U41" i="14" s="1"/>
  <c r="S41" i="14"/>
  <c r="S40" i="14"/>
  <c r="T40" i="14" s="1"/>
  <c r="U40" i="14" s="1"/>
  <c r="T39" i="14"/>
  <c r="U39" i="14" s="1"/>
  <c r="S39" i="14"/>
  <c r="S38" i="14"/>
  <c r="T38" i="14" s="1"/>
  <c r="U38" i="14" s="1"/>
  <c r="T37" i="14"/>
  <c r="U37" i="14" s="1"/>
  <c r="S37" i="14"/>
  <c r="S36" i="14"/>
  <c r="T36" i="14" s="1"/>
  <c r="U36" i="14" s="1"/>
  <c r="T35" i="14"/>
  <c r="U35" i="14" s="1"/>
  <c r="S35" i="14"/>
  <c r="S34" i="14"/>
  <c r="T34" i="14" s="1"/>
  <c r="U34" i="14" s="1"/>
  <c r="T33" i="14"/>
  <c r="U33" i="14" s="1"/>
  <c r="S33" i="14"/>
  <c r="S32" i="14"/>
  <c r="T32" i="14" s="1"/>
  <c r="U32" i="14" s="1"/>
  <c r="T31" i="14"/>
  <c r="U31" i="14" s="1"/>
  <c r="S31" i="14"/>
  <c r="S30" i="14"/>
  <c r="T30" i="14" s="1"/>
  <c r="U30" i="14" s="1"/>
  <c r="T29" i="14"/>
  <c r="U29" i="14" s="1"/>
  <c r="S29" i="14"/>
  <c r="S28" i="14"/>
  <c r="T28" i="14" s="1"/>
  <c r="U28" i="14" s="1"/>
  <c r="T27" i="14"/>
  <c r="U27" i="14" s="1"/>
  <c r="S27" i="14"/>
  <c r="S26" i="14"/>
  <c r="T26" i="14" s="1"/>
  <c r="U26" i="14" s="1"/>
  <c r="T25" i="14"/>
  <c r="U25" i="14" s="1"/>
  <c r="S25" i="14"/>
  <c r="S24" i="14"/>
  <c r="T24" i="14" s="1"/>
  <c r="U24" i="14" s="1"/>
  <c r="T23" i="14"/>
  <c r="U23" i="14" s="1"/>
  <c r="S23" i="14"/>
  <c r="S22" i="14"/>
  <c r="T22" i="14" s="1"/>
  <c r="U22" i="14" s="1"/>
  <c r="T21" i="14"/>
  <c r="U21" i="14" s="1"/>
  <c r="S21" i="14"/>
  <c r="S20" i="14"/>
  <c r="T20" i="14" s="1"/>
  <c r="U20" i="14" s="1"/>
  <c r="T19" i="14"/>
  <c r="U19" i="14" s="1"/>
  <c r="S19" i="14"/>
  <c r="S18" i="14"/>
  <c r="T18" i="14" s="1"/>
  <c r="U18" i="14" s="1"/>
  <c r="T17" i="14"/>
  <c r="U17" i="14" s="1"/>
  <c r="S17" i="14"/>
  <c r="S16" i="14"/>
  <c r="T16" i="14" s="1"/>
  <c r="U16" i="14" s="1"/>
  <c r="T15" i="14"/>
  <c r="U15" i="14" s="1"/>
  <c r="S15" i="14"/>
  <c r="S14" i="14"/>
  <c r="T14" i="14" s="1"/>
  <c r="U14" i="14" s="1"/>
  <c r="T13" i="14"/>
  <c r="U13" i="14" s="1"/>
  <c r="S13" i="14"/>
  <c r="S12" i="14"/>
  <c r="T12" i="14" s="1"/>
  <c r="U12" i="14" s="1"/>
  <c r="T11" i="14"/>
  <c r="U11" i="14" s="1"/>
  <c r="S11" i="14"/>
  <c r="S10" i="14"/>
  <c r="T10" i="14" s="1"/>
  <c r="U10" i="14" s="1"/>
  <c r="T9" i="14"/>
  <c r="U9" i="14" s="1"/>
  <c r="S9" i="14"/>
  <c r="S8" i="14"/>
  <c r="T8" i="14" s="1"/>
  <c r="U8" i="14" s="1"/>
  <c r="T7" i="14"/>
  <c r="U7" i="14" s="1"/>
  <c r="S7" i="14"/>
  <c r="S6" i="14"/>
  <c r="T6" i="14" s="1"/>
  <c r="U6" i="14" s="1"/>
  <c r="T5" i="14"/>
  <c r="U5" i="14" s="1"/>
  <c r="S5" i="14"/>
  <c r="S4" i="14"/>
  <c r="T4" i="14" s="1"/>
  <c r="U4" i="14" s="1"/>
  <c r="T3" i="14"/>
  <c r="U3" i="14" s="1"/>
  <c r="S3" i="14"/>
  <c r="S2" i="14"/>
  <c r="T2" i="14" s="1"/>
  <c r="U2" i="14" s="1"/>
  <c r="P93" i="14"/>
  <c r="Q93" i="14" s="1"/>
  <c r="O93" i="14"/>
  <c r="O92" i="14"/>
  <c r="P92" i="14" s="1"/>
  <c r="Q92" i="14" s="1"/>
  <c r="O91" i="14"/>
  <c r="P91" i="14" s="1"/>
  <c r="Q91" i="14" s="1"/>
  <c r="O90" i="14"/>
  <c r="P90" i="14" s="1"/>
  <c r="Q90" i="14" s="1"/>
  <c r="Q89" i="14"/>
  <c r="P89" i="14"/>
  <c r="O89" i="14"/>
  <c r="P88" i="14"/>
  <c r="Q88" i="14" s="1"/>
  <c r="O88" i="14"/>
  <c r="O87" i="14"/>
  <c r="P87" i="14" s="1"/>
  <c r="Q87" i="14" s="1"/>
  <c r="O86" i="14"/>
  <c r="P86" i="14" s="1"/>
  <c r="Q86" i="14" s="1"/>
  <c r="O85" i="14"/>
  <c r="P85" i="14" s="1"/>
  <c r="Q85" i="14" s="1"/>
  <c r="O84" i="14"/>
  <c r="P84" i="14" s="1"/>
  <c r="Q84" i="14" s="1"/>
  <c r="O83" i="14"/>
  <c r="P83" i="14" s="1"/>
  <c r="Q83" i="14" s="1"/>
  <c r="P82" i="14"/>
  <c r="Q82" i="14" s="1"/>
  <c r="O82" i="14"/>
  <c r="O81" i="14"/>
  <c r="P81" i="14" s="1"/>
  <c r="Q81" i="14" s="1"/>
  <c r="O80" i="14"/>
  <c r="P80" i="14" s="1"/>
  <c r="Q80" i="14" s="1"/>
  <c r="O79" i="14"/>
  <c r="P79" i="14" s="1"/>
  <c r="Q79" i="14" s="1"/>
  <c r="P78" i="14"/>
  <c r="Q78" i="14" s="1"/>
  <c r="O78" i="14"/>
  <c r="O77" i="14"/>
  <c r="P77" i="14" s="1"/>
  <c r="Q77" i="14" s="1"/>
  <c r="O76" i="14"/>
  <c r="P76" i="14" s="1"/>
  <c r="Q76" i="14" s="1"/>
  <c r="O75" i="14"/>
  <c r="P75" i="14" s="1"/>
  <c r="Q75" i="14" s="1"/>
  <c r="P74" i="14"/>
  <c r="Q74" i="14" s="1"/>
  <c r="O74" i="14"/>
  <c r="O73" i="14"/>
  <c r="P73" i="14" s="1"/>
  <c r="Q73" i="14" s="1"/>
  <c r="O72" i="14"/>
  <c r="P72" i="14" s="1"/>
  <c r="Q72" i="14" s="1"/>
  <c r="O71" i="14"/>
  <c r="P71" i="14" s="1"/>
  <c r="Q71" i="14" s="1"/>
  <c r="P70" i="14"/>
  <c r="Q70" i="14" s="1"/>
  <c r="O70" i="14"/>
  <c r="O69" i="14"/>
  <c r="P69" i="14" s="1"/>
  <c r="Q69" i="14" s="1"/>
  <c r="O68" i="14"/>
  <c r="P68" i="14" s="1"/>
  <c r="Q68" i="14" s="1"/>
  <c r="O67" i="14"/>
  <c r="P67" i="14" s="1"/>
  <c r="Q67" i="14" s="1"/>
  <c r="P66" i="14"/>
  <c r="Q66" i="14" s="1"/>
  <c r="O66" i="14"/>
  <c r="O65" i="14"/>
  <c r="P65" i="14" s="1"/>
  <c r="Q65" i="14" s="1"/>
  <c r="O64" i="14"/>
  <c r="P64" i="14" s="1"/>
  <c r="Q64" i="14" s="1"/>
  <c r="O63" i="14"/>
  <c r="P63" i="14" s="1"/>
  <c r="Q63" i="14" s="1"/>
  <c r="P62" i="14"/>
  <c r="Q62" i="14" s="1"/>
  <c r="O62" i="14"/>
  <c r="O61" i="14"/>
  <c r="P61" i="14" s="1"/>
  <c r="Q61" i="14" s="1"/>
  <c r="O60" i="14"/>
  <c r="P60" i="14" s="1"/>
  <c r="Q60" i="14" s="1"/>
  <c r="O59" i="14"/>
  <c r="P59" i="14" s="1"/>
  <c r="Q59" i="14" s="1"/>
  <c r="P58" i="14"/>
  <c r="O58" i="14"/>
  <c r="O57" i="14"/>
  <c r="P57" i="14" s="1"/>
  <c r="Q57" i="14" s="1"/>
  <c r="O56" i="14"/>
  <c r="P56" i="14" s="1"/>
  <c r="O55" i="14"/>
  <c r="P55" i="14" s="1"/>
  <c r="Q55" i="14" s="1"/>
  <c r="P54" i="14"/>
  <c r="Q54" i="14" s="1"/>
  <c r="O54" i="14"/>
  <c r="O53" i="14"/>
  <c r="P53" i="14" s="1"/>
  <c r="Q53" i="14" s="1"/>
  <c r="P52" i="14"/>
  <c r="Q52" i="14" s="1"/>
  <c r="O52" i="14"/>
  <c r="O51" i="14"/>
  <c r="P51" i="14" s="1"/>
  <c r="Q51" i="14" s="1"/>
  <c r="P50" i="14"/>
  <c r="Q50" i="14" s="1"/>
  <c r="O50" i="14"/>
  <c r="O49" i="14"/>
  <c r="P49" i="14" s="1"/>
  <c r="Q49" i="14" s="1"/>
  <c r="P48" i="14"/>
  <c r="Q48" i="14" s="1"/>
  <c r="O48" i="14"/>
  <c r="O47" i="14"/>
  <c r="P47" i="14" s="1"/>
  <c r="Q47" i="14" s="1"/>
  <c r="P46" i="14"/>
  <c r="Q46" i="14" s="1"/>
  <c r="O46" i="14"/>
  <c r="O45" i="14"/>
  <c r="P45" i="14" s="1"/>
  <c r="Q45" i="14" s="1"/>
  <c r="P44" i="14"/>
  <c r="Q44" i="14" s="1"/>
  <c r="O44" i="14"/>
  <c r="O43" i="14"/>
  <c r="P43" i="14" s="1"/>
  <c r="Q43" i="14" s="1"/>
  <c r="P42" i="14"/>
  <c r="Q42" i="14" s="1"/>
  <c r="O42" i="14"/>
  <c r="O41" i="14"/>
  <c r="P41" i="14" s="1"/>
  <c r="Q41" i="14" s="1"/>
  <c r="P40" i="14"/>
  <c r="Q40" i="14" s="1"/>
  <c r="O40" i="14"/>
  <c r="O39" i="14"/>
  <c r="P39" i="14" s="1"/>
  <c r="Q39" i="14" s="1"/>
  <c r="P38" i="14"/>
  <c r="Q38" i="14" s="1"/>
  <c r="O38" i="14"/>
  <c r="O37" i="14"/>
  <c r="P37" i="14" s="1"/>
  <c r="Q37" i="14" s="1"/>
  <c r="P36" i="14"/>
  <c r="Q36" i="14" s="1"/>
  <c r="O36" i="14"/>
  <c r="O35" i="14"/>
  <c r="P35" i="14" s="1"/>
  <c r="Q35" i="14" s="1"/>
  <c r="P34" i="14"/>
  <c r="Q34" i="14" s="1"/>
  <c r="O34" i="14"/>
  <c r="O33" i="14"/>
  <c r="P33" i="14" s="1"/>
  <c r="Q33" i="14" s="1"/>
  <c r="P32" i="14"/>
  <c r="Q32" i="14" s="1"/>
  <c r="O32" i="14"/>
  <c r="O31" i="14"/>
  <c r="P31" i="14" s="1"/>
  <c r="Q31" i="14" s="1"/>
  <c r="P30" i="14"/>
  <c r="Q30" i="14" s="1"/>
  <c r="O30" i="14"/>
  <c r="O29" i="14"/>
  <c r="P29" i="14" s="1"/>
  <c r="Q29" i="14" s="1"/>
  <c r="P28" i="14"/>
  <c r="Q28" i="14" s="1"/>
  <c r="O28" i="14"/>
  <c r="O27" i="14"/>
  <c r="P27" i="14" s="1"/>
  <c r="Q27" i="14" s="1"/>
  <c r="P26" i="14"/>
  <c r="Q26" i="14" s="1"/>
  <c r="O26" i="14"/>
  <c r="O25" i="14"/>
  <c r="P25" i="14" s="1"/>
  <c r="Q25" i="14" s="1"/>
  <c r="P24" i="14"/>
  <c r="Q24" i="14" s="1"/>
  <c r="O24" i="14"/>
  <c r="O23" i="14"/>
  <c r="P23" i="14" s="1"/>
  <c r="Q23" i="14" s="1"/>
  <c r="P22" i="14"/>
  <c r="Q22" i="14" s="1"/>
  <c r="O22" i="14"/>
  <c r="O21" i="14"/>
  <c r="P21" i="14" s="1"/>
  <c r="Q21" i="14" s="1"/>
  <c r="P20" i="14"/>
  <c r="Q20" i="14" s="1"/>
  <c r="O20" i="14"/>
  <c r="O19" i="14"/>
  <c r="P19" i="14" s="1"/>
  <c r="Q19" i="14" s="1"/>
  <c r="P18" i="14"/>
  <c r="Q18" i="14" s="1"/>
  <c r="O18" i="14"/>
  <c r="O17" i="14"/>
  <c r="P17" i="14" s="1"/>
  <c r="Q17" i="14" s="1"/>
  <c r="P16" i="14"/>
  <c r="Q16" i="14" s="1"/>
  <c r="O16" i="14"/>
  <c r="O15" i="14"/>
  <c r="P15" i="14" s="1"/>
  <c r="Q15" i="14" s="1"/>
  <c r="P14" i="14"/>
  <c r="Q14" i="14" s="1"/>
  <c r="O14" i="14"/>
  <c r="O13" i="14"/>
  <c r="P13" i="14" s="1"/>
  <c r="Q13" i="14" s="1"/>
  <c r="P12" i="14"/>
  <c r="Q12" i="14" s="1"/>
  <c r="O12" i="14"/>
  <c r="O11" i="14"/>
  <c r="P11" i="14" s="1"/>
  <c r="Q11" i="14" s="1"/>
  <c r="P10" i="14"/>
  <c r="Q10" i="14" s="1"/>
  <c r="O10" i="14"/>
  <c r="O9" i="14"/>
  <c r="P9" i="14" s="1"/>
  <c r="Q9" i="14" s="1"/>
  <c r="P8" i="14"/>
  <c r="Q8" i="14" s="1"/>
  <c r="O8" i="14"/>
  <c r="O7" i="14"/>
  <c r="P7" i="14" s="1"/>
  <c r="Q7" i="14" s="1"/>
  <c r="P6" i="14"/>
  <c r="Q6" i="14" s="1"/>
  <c r="O6" i="14"/>
  <c r="O5" i="14"/>
  <c r="P5" i="14" s="1"/>
  <c r="Q5" i="14" s="1"/>
  <c r="P4" i="14"/>
  <c r="Q4" i="14" s="1"/>
  <c r="O4" i="14"/>
  <c r="O3" i="14"/>
  <c r="P3" i="14" s="1"/>
  <c r="Q3" i="14" s="1"/>
  <c r="P2" i="14"/>
  <c r="Q2" i="14" s="1"/>
  <c r="O2" i="14"/>
  <c r="K93" i="14"/>
  <c r="L93" i="14" s="1"/>
  <c r="M93" i="14" s="1"/>
  <c r="K92" i="14"/>
  <c r="L92" i="14" s="1"/>
  <c r="M92" i="14" s="1"/>
  <c r="L91" i="14"/>
  <c r="M91" i="14" s="1"/>
  <c r="K91" i="14"/>
  <c r="K90" i="14"/>
  <c r="L90" i="14" s="1"/>
  <c r="M90" i="14" s="1"/>
  <c r="L89" i="14"/>
  <c r="M89" i="14" s="1"/>
  <c r="K89" i="14"/>
  <c r="K88" i="14"/>
  <c r="L88" i="14" s="1"/>
  <c r="M88" i="14" s="1"/>
  <c r="L87" i="14"/>
  <c r="M87" i="14" s="1"/>
  <c r="K87" i="14"/>
  <c r="K86" i="14"/>
  <c r="L86" i="14" s="1"/>
  <c r="M86" i="14" s="1"/>
  <c r="L85" i="14"/>
  <c r="M85" i="14" s="1"/>
  <c r="K85" i="14"/>
  <c r="K84" i="14"/>
  <c r="L84" i="14" s="1"/>
  <c r="M84" i="14" s="1"/>
  <c r="L83" i="14"/>
  <c r="M83" i="14" s="1"/>
  <c r="K83" i="14"/>
  <c r="K82" i="14"/>
  <c r="L82" i="14" s="1"/>
  <c r="M82" i="14" s="1"/>
  <c r="K81" i="14"/>
  <c r="L81" i="14" s="1"/>
  <c r="M81" i="14" s="1"/>
  <c r="K80" i="14"/>
  <c r="L80" i="14" s="1"/>
  <c r="M80" i="14" s="1"/>
  <c r="L79" i="14"/>
  <c r="M79" i="14" s="1"/>
  <c r="K79" i="14"/>
  <c r="K78" i="14"/>
  <c r="L78" i="14" s="1"/>
  <c r="M78" i="14" s="1"/>
  <c r="K77" i="14"/>
  <c r="L77" i="14" s="1"/>
  <c r="M77" i="14" s="1"/>
  <c r="K76" i="14"/>
  <c r="L76" i="14" s="1"/>
  <c r="M76" i="14" s="1"/>
  <c r="L75" i="14"/>
  <c r="M75" i="14" s="1"/>
  <c r="K75" i="14"/>
  <c r="K74" i="14"/>
  <c r="L74" i="14" s="1"/>
  <c r="M74" i="14" s="1"/>
  <c r="L73" i="14"/>
  <c r="M73" i="14" s="1"/>
  <c r="K73" i="14"/>
  <c r="K72" i="14"/>
  <c r="L72" i="14" s="1"/>
  <c r="M72" i="14" s="1"/>
  <c r="L71" i="14"/>
  <c r="M71" i="14" s="1"/>
  <c r="K71" i="14"/>
  <c r="K70" i="14"/>
  <c r="L70" i="14" s="1"/>
  <c r="M70" i="14" s="1"/>
  <c r="L69" i="14"/>
  <c r="M69" i="14" s="1"/>
  <c r="K69" i="14"/>
  <c r="K68" i="14"/>
  <c r="L68" i="14" s="1"/>
  <c r="M68" i="14" s="1"/>
  <c r="L67" i="14"/>
  <c r="M67" i="14" s="1"/>
  <c r="K67" i="14"/>
  <c r="K66" i="14"/>
  <c r="L66" i="14" s="1"/>
  <c r="M66" i="14" s="1"/>
  <c r="L65" i="14"/>
  <c r="M65" i="14" s="1"/>
  <c r="K65" i="14"/>
  <c r="K64" i="14"/>
  <c r="L64" i="14" s="1"/>
  <c r="M64" i="14" s="1"/>
  <c r="L63" i="14"/>
  <c r="M63" i="14" s="1"/>
  <c r="K63" i="14"/>
  <c r="K62" i="14"/>
  <c r="L62" i="14" s="1"/>
  <c r="M62" i="14" s="1"/>
  <c r="L61" i="14"/>
  <c r="M61" i="14" s="1"/>
  <c r="K61" i="14"/>
  <c r="K60" i="14"/>
  <c r="L60" i="14" s="1"/>
  <c r="M60" i="14" s="1"/>
  <c r="L59" i="14"/>
  <c r="M59" i="14" s="1"/>
  <c r="K59" i="14"/>
  <c r="K58" i="14"/>
  <c r="L58" i="14" s="1"/>
  <c r="M58" i="14" s="1"/>
  <c r="K57" i="14"/>
  <c r="K56" i="14"/>
  <c r="L56" i="14" s="1"/>
  <c r="L55" i="14"/>
  <c r="M55" i="14" s="1"/>
  <c r="K55" i="14"/>
  <c r="K54" i="14"/>
  <c r="L57" i="14" s="1"/>
  <c r="K53" i="14"/>
  <c r="L53" i="14" s="1"/>
  <c r="M53" i="14" s="1"/>
  <c r="M52" i="14"/>
  <c r="L52" i="14"/>
  <c r="K52" i="14"/>
  <c r="L51" i="14"/>
  <c r="M51" i="14" s="1"/>
  <c r="K51" i="14"/>
  <c r="K50" i="14"/>
  <c r="L50" i="14" s="1"/>
  <c r="M50" i="14" s="1"/>
  <c r="K49" i="14"/>
  <c r="L49" i="14" s="1"/>
  <c r="M49" i="14" s="1"/>
  <c r="M48" i="14"/>
  <c r="L48" i="14"/>
  <c r="K48" i="14"/>
  <c r="L47" i="14"/>
  <c r="M47" i="14" s="1"/>
  <c r="K47" i="14"/>
  <c r="K46" i="14"/>
  <c r="L46" i="14" s="1"/>
  <c r="M46" i="14" s="1"/>
  <c r="K45" i="14"/>
  <c r="L45" i="14" s="1"/>
  <c r="M45" i="14" s="1"/>
  <c r="M44" i="14"/>
  <c r="L44" i="14"/>
  <c r="K44" i="14"/>
  <c r="L43" i="14"/>
  <c r="M43" i="14" s="1"/>
  <c r="K43" i="14"/>
  <c r="K42" i="14"/>
  <c r="L42" i="14" s="1"/>
  <c r="M42" i="14" s="1"/>
  <c r="K41" i="14"/>
  <c r="L41" i="14" s="1"/>
  <c r="M41" i="14" s="1"/>
  <c r="M40" i="14"/>
  <c r="L40" i="14"/>
  <c r="K40" i="14"/>
  <c r="L39" i="14"/>
  <c r="M39" i="14" s="1"/>
  <c r="K39" i="14"/>
  <c r="K38" i="14"/>
  <c r="L38" i="14" s="1"/>
  <c r="M38" i="14" s="1"/>
  <c r="K37" i="14"/>
  <c r="L37" i="14" s="1"/>
  <c r="M37" i="14" s="1"/>
  <c r="K36" i="14"/>
  <c r="L36" i="14" s="1"/>
  <c r="M36" i="14" s="1"/>
  <c r="L35" i="14"/>
  <c r="M35" i="14" s="1"/>
  <c r="K35" i="14"/>
  <c r="K34" i="14"/>
  <c r="L34" i="14" s="1"/>
  <c r="M34" i="14" s="1"/>
  <c r="K33" i="14"/>
  <c r="L33" i="14" s="1"/>
  <c r="M33" i="14" s="1"/>
  <c r="K32" i="14"/>
  <c r="L32" i="14" s="1"/>
  <c r="M32" i="14" s="1"/>
  <c r="L31" i="14"/>
  <c r="M31" i="14" s="1"/>
  <c r="K31" i="14"/>
  <c r="K30" i="14"/>
  <c r="L30" i="14" s="1"/>
  <c r="M30" i="14" s="1"/>
  <c r="K29" i="14"/>
  <c r="L29" i="14" s="1"/>
  <c r="M29" i="14" s="1"/>
  <c r="K28" i="14"/>
  <c r="L28" i="14" s="1"/>
  <c r="M28" i="14" s="1"/>
  <c r="L27" i="14"/>
  <c r="M27" i="14" s="1"/>
  <c r="K27" i="14"/>
  <c r="K26" i="14"/>
  <c r="L26" i="14" s="1"/>
  <c r="M26" i="14" s="1"/>
  <c r="L25" i="14"/>
  <c r="M25" i="14" s="1"/>
  <c r="K25" i="14"/>
  <c r="K24" i="14"/>
  <c r="L24" i="14" s="1"/>
  <c r="M24" i="14" s="1"/>
  <c r="L23" i="14"/>
  <c r="M23" i="14" s="1"/>
  <c r="K23" i="14"/>
  <c r="K22" i="14"/>
  <c r="L22" i="14" s="1"/>
  <c r="M22" i="14" s="1"/>
  <c r="L21" i="14"/>
  <c r="M21" i="14" s="1"/>
  <c r="K21" i="14"/>
  <c r="K20" i="14"/>
  <c r="L20" i="14" s="1"/>
  <c r="M20" i="14" s="1"/>
  <c r="L19" i="14"/>
  <c r="M19" i="14" s="1"/>
  <c r="K19" i="14"/>
  <c r="K18" i="14"/>
  <c r="L18" i="14" s="1"/>
  <c r="M18" i="14" s="1"/>
  <c r="L17" i="14"/>
  <c r="M17" i="14" s="1"/>
  <c r="K17" i="14"/>
  <c r="K16" i="14"/>
  <c r="L16" i="14" s="1"/>
  <c r="M16" i="14" s="1"/>
  <c r="L15" i="14"/>
  <c r="M15" i="14" s="1"/>
  <c r="K15" i="14"/>
  <c r="K14" i="14"/>
  <c r="L14" i="14" s="1"/>
  <c r="M14" i="14" s="1"/>
  <c r="L13" i="14"/>
  <c r="M13" i="14" s="1"/>
  <c r="K13" i="14"/>
  <c r="K12" i="14"/>
  <c r="L12" i="14" s="1"/>
  <c r="M12" i="14" s="1"/>
  <c r="L11" i="14"/>
  <c r="M11" i="14" s="1"/>
  <c r="K11" i="14"/>
  <c r="K10" i="14"/>
  <c r="L10" i="14" s="1"/>
  <c r="M10" i="14" s="1"/>
  <c r="L9" i="14"/>
  <c r="M9" i="14" s="1"/>
  <c r="K9" i="14"/>
  <c r="K8" i="14"/>
  <c r="L8" i="14" s="1"/>
  <c r="M8" i="14" s="1"/>
  <c r="L7" i="14"/>
  <c r="M7" i="14" s="1"/>
  <c r="K7" i="14"/>
  <c r="K6" i="14"/>
  <c r="L6" i="14" s="1"/>
  <c r="M6" i="14" s="1"/>
  <c r="L5" i="14"/>
  <c r="M5" i="14" s="1"/>
  <c r="K5" i="14"/>
  <c r="K4" i="14"/>
  <c r="L4" i="14" s="1"/>
  <c r="M4" i="14" s="1"/>
  <c r="L3" i="14"/>
  <c r="M3" i="14" s="1"/>
  <c r="K3" i="14"/>
  <c r="K2" i="14"/>
  <c r="L2" i="14" s="1"/>
  <c r="M2" i="14" s="1"/>
  <c r="I38" i="14"/>
  <c r="AA93" i="5"/>
  <c r="AB93" i="5" s="1"/>
  <c r="AC93" i="5" s="1"/>
  <c r="AA92" i="5"/>
  <c r="AB92" i="5" s="1"/>
  <c r="AC92" i="5" s="1"/>
  <c r="AB91" i="5"/>
  <c r="AC91" i="5" s="1"/>
  <c r="AA91" i="5"/>
  <c r="AA90" i="5"/>
  <c r="AB90" i="5" s="1"/>
  <c r="AC90" i="5" s="1"/>
  <c r="AA89" i="5"/>
  <c r="AB89" i="5" s="1"/>
  <c r="AC89" i="5" s="1"/>
  <c r="AC88" i="5"/>
  <c r="AB88" i="5"/>
  <c r="AA88" i="5"/>
  <c r="AB87" i="5"/>
  <c r="AC87" i="5" s="1"/>
  <c r="AA87" i="5"/>
  <c r="AA86" i="5"/>
  <c r="AB86" i="5" s="1"/>
  <c r="AC86" i="5" s="1"/>
  <c r="AA85" i="5"/>
  <c r="AB85" i="5" s="1"/>
  <c r="AC85" i="5" s="1"/>
  <c r="AC84" i="5"/>
  <c r="AB84" i="5"/>
  <c r="AA84" i="5"/>
  <c r="AB83" i="5"/>
  <c r="AC83" i="5" s="1"/>
  <c r="AA83" i="5"/>
  <c r="AA82" i="5"/>
  <c r="AB82" i="5" s="1"/>
  <c r="AC82" i="5" s="1"/>
  <c r="AA81" i="5"/>
  <c r="AB81" i="5" s="1"/>
  <c r="AC81" i="5" s="1"/>
  <c r="AA80" i="5"/>
  <c r="AB80" i="5" s="1"/>
  <c r="AC80" i="5" s="1"/>
  <c r="AB79" i="5"/>
  <c r="AC79" i="5" s="1"/>
  <c r="AA79" i="5"/>
  <c r="AA78" i="5"/>
  <c r="AB78" i="5" s="1"/>
  <c r="AC78" i="5" s="1"/>
  <c r="AA77" i="5"/>
  <c r="AB77" i="5" s="1"/>
  <c r="AC77" i="5" s="1"/>
  <c r="AA76" i="5"/>
  <c r="AB76" i="5" s="1"/>
  <c r="AC76" i="5" s="1"/>
  <c r="AB75" i="5"/>
  <c r="AC75" i="5" s="1"/>
  <c r="AA75" i="5"/>
  <c r="AA74" i="5"/>
  <c r="AB74" i="5" s="1"/>
  <c r="AC74" i="5" s="1"/>
  <c r="AA73" i="5"/>
  <c r="AB73" i="5" s="1"/>
  <c r="AC73" i="5" s="1"/>
  <c r="AA72" i="5"/>
  <c r="AB72" i="5" s="1"/>
  <c r="AC72" i="5" s="1"/>
  <c r="AB71" i="5"/>
  <c r="AC71" i="5" s="1"/>
  <c r="AA71" i="5"/>
  <c r="AA70" i="5"/>
  <c r="AB70" i="5" s="1"/>
  <c r="AC70" i="5" s="1"/>
  <c r="AA69" i="5"/>
  <c r="AB69" i="5" s="1"/>
  <c r="AC69" i="5" s="1"/>
  <c r="AA68" i="5"/>
  <c r="AB68" i="5" s="1"/>
  <c r="AC68" i="5" s="1"/>
  <c r="AB67" i="5"/>
  <c r="AC67" i="5" s="1"/>
  <c r="AA67" i="5"/>
  <c r="AA66" i="5"/>
  <c r="AB66" i="5" s="1"/>
  <c r="AC66" i="5" s="1"/>
  <c r="AA65" i="5"/>
  <c r="AB65" i="5" s="1"/>
  <c r="AC65" i="5" s="1"/>
  <c r="AA64" i="5"/>
  <c r="AB64" i="5" s="1"/>
  <c r="AC64" i="5" s="1"/>
  <c r="AB63" i="5"/>
  <c r="AC63" i="5" s="1"/>
  <c r="AA63" i="5"/>
  <c r="AA62" i="5"/>
  <c r="AB62" i="5" s="1"/>
  <c r="AC62" i="5" s="1"/>
  <c r="AA61" i="5"/>
  <c r="AB61" i="5" s="1"/>
  <c r="AC61" i="5" s="1"/>
  <c r="AC60" i="5"/>
  <c r="AB60" i="5"/>
  <c r="AA60" i="5"/>
  <c r="AB59" i="5"/>
  <c r="AC59" i="5" s="1"/>
  <c r="AA59" i="5"/>
  <c r="AA58" i="5"/>
  <c r="AB58" i="5" s="1"/>
  <c r="AC58" i="5" s="1"/>
  <c r="AA57" i="5"/>
  <c r="AB57" i="5" s="1"/>
  <c r="AA56" i="5"/>
  <c r="AB55" i="5"/>
  <c r="AC55" i="5" s="1"/>
  <c r="AA55" i="5"/>
  <c r="AA54" i="5"/>
  <c r="AB54" i="5" s="1"/>
  <c r="AC54" i="5" s="1"/>
  <c r="AA53" i="5"/>
  <c r="AB56" i="5" s="1"/>
  <c r="AC52" i="5"/>
  <c r="AB52" i="5"/>
  <c r="AA52" i="5"/>
  <c r="AB51" i="5"/>
  <c r="AC51" i="5" s="1"/>
  <c r="AA51" i="5"/>
  <c r="AA50" i="5"/>
  <c r="AB50" i="5" s="1"/>
  <c r="AC50" i="5" s="1"/>
  <c r="AA49" i="5"/>
  <c r="AB49" i="5" s="1"/>
  <c r="AC49" i="5" s="1"/>
  <c r="AC48" i="5"/>
  <c r="AB48" i="5"/>
  <c r="AA48" i="5"/>
  <c r="AB47" i="5"/>
  <c r="AC47" i="5" s="1"/>
  <c r="AA47" i="5"/>
  <c r="AA46" i="5"/>
  <c r="AB46" i="5" s="1"/>
  <c r="AC46" i="5" s="1"/>
  <c r="AA45" i="5"/>
  <c r="AB45" i="5" s="1"/>
  <c r="AC45" i="5" s="1"/>
  <c r="AC44" i="5"/>
  <c r="AB44" i="5"/>
  <c r="AA44" i="5"/>
  <c r="AB43" i="5"/>
  <c r="AC43" i="5" s="1"/>
  <c r="AA43" i="5"/>
  <c r="AA42" i="5"/>
  <c r="AB42" i="5" s="1"/>
  <c r="AC42" i="5" s="1"/>
  <c r="AA41" i="5"/>
  <c r="AB41" i="5" s="1"/>
  <c r="AC41" i="5" s="1"/>
  <c r="AC40" i="5"/>
  <c r="AB40" i="5"/>
  <c r="AA40" i="5"/>
  <c r="AB39" i="5"/>
  <c r="AC39" i="5" s="1"/>
  <c r="AA39" i="5"/>
  <c r="AA38" i="5"/>
  <c r="AB38" i="5" s="1"/>
  <c r="AC38" i="5" s="1"/>
  <c r="AA37" i="5"/>
  <c r="AB37" i="5" s="1"/>
  <c r="AC37" i="5" s="1"/>
  <c r="AC36" i="5"/>
  <c r="AB36" i="5"/>
  <c r="AA36" i="5"/>
  <c r="AB35" i="5"/>
  <c r="AC35" i="5" s="1"/>
  <c r="AA35" i="5"/>
  <c r="AA34" i="5"/>
  <c r="AB34" i="5" s="1"/>
  <c r="AC34" i="5" s="1"/>
  <c r="AA33" i="5"/>
  <c r="AB33" i="5" s="1"/>
  <c r="AC33" i="5" s="1"/>
  <c r="AC32" i="5"/>
  <c r="AB32" i="5"/>
  <c r="AA32" i="5"/>
  <c r="AB31" i="5"/>
  <c r="AC31" i="5" s="1"/>
  <c r="AA31" i="5"/>
  <c r="AA30" i="5"/>
  <c r="AB30" i="5" s="1"/>
  <c r="AC30" i="5" s="1"/>
  <c r="AA29" i="5"/>
  <c r="AB29" i="5" s="1"/>
  <c r="AC29" i="5" s="1"/>
  <c r="AC28" i="5"/>
  <c r="AB28" i="5"/>
  <c r="AA28" i="5"/>
  <c r="AB27" i="5"/>
  <c r="AC27" i="5" s="1"/>
  <c r="AA27" i="5"/>
  <c r="AA26" i="5"/>
  <c r="AB26" i="5" s="1"/>
  <c r="AC26" i="5" s="1"/>
  <c r="AA25" i="5"/>
  <c r="AB25" i="5" s="1"/>
  <c r="AC25" i="5" s="1"/>
  <c r="AC24" i="5"/>
  <c r="AB24" i="5"/>
  <c r="AA24" i="5"/>
  <c r="AB23" i="5"/>
  <c r="AC23" i="5" s="1"/>
  <c r="AA23" i="5"/>
  <c r="AA22" i="5"/>
  <c r="AB22" i="5" s="1"/>
  <c r="AC22" i="5" s="1"/>
  <c r="AA21" i="5"/>
  <c r="AB21" i="5" s="1"/>
  <c r="AC21" i="5" s="1"/>
  <c r="AC20" i="5"/>
  <c r="AB20" i="5"/>
  <c r="AA20" i="5"/>
  <c r="AB19" i="5"/>
  <c r="AC19" i="5" s="1"/>
  <c r="AA19" i="5"/>
  <c r="AA18" i="5"/>
  <c r="AB18" i="5" s="1"/>
  <c r="AC18" i="5" s="1"/>
  <c r="AA17" i="5"/>
  <c r="AB17" i="5" s="1"/>
  <c r="AC17" i="5" s="1"/>
  <c r="AC16" i="5"/>
  <c r="AB16" i="5"/>
  <c r="AA16" i="5"/>
  <c r="AB15" i="5"/>
  <c r="AC15" i="5" s="1"/>
  <c r="AA15" i="5"/>
  <c r="AA14" i="5"/>
  <c r="AB14" i="5" s="1"/>
  <c r="AC14" i="5" s="1"/>
  <c r="AC13" i="5"/>
  <c r="AB13" i="5"/>
  <c r="AA13" i="5"/>
  <c r="AC12" i="5"/>
  <c r="AB12" i="5"/>
  <c r="AA12" i="5"/>
  <c r="AB11" i="5"/>
  <c r="AC11" i="5" s="1"/>
  <c r="AA11" i="5"/>
  <c r="AA10" i="5"/>
  <c r="AB10" i="5" s="1"/>
  <c r="AC10" i="5" s="1"/>
  <c r="AC9" i="5"/>
  <c r="AB9" i="5"/>
  <c r="AA9" i="5"/>
  <c r="AC8" i="5"/>
  <c r="AB8" i="5"/>
  <c r="AA8" i="5"/>
  <c r="AB7" i="5"/>
  <c r="AC7" i="5" s="1"/>
  <c r="AA7" i="5"/>
  <c r="AA6" i="5"/>
  <c r="AB6" i="5" s="1"/>
  <c r="AC6" i="5" s="1"/>
  <c r="AC5" i="5"/>
  <c r="AB5" i="5"/>
  <c r="AA5" i="5"/>
  <c r="AC4" i="5"/>
  <c r="AB4" i="5"/>
  <c r="AA4" i="5"/>
  <c r="AB3" i="5"/>
  <c r="AC3" i="5" s="1"/>
  <c r="AA3" i="5"/>
  <c r="AA2" i="5"/>
  <c r="AB2" i="5" s="1"/>
  <c r="AC2" i="5" s="1"/>
  <c r="W93" i="5"/>
  <c r="X93" i="5" s="1"/>
  <c r="Y93" i="5" s="1"/>
  <c r="W92" i="5"/>
  <c r="X92" i="5" s="1"/>
  <c r="Y92" i="5" s="1"/>
  <c r="X91" i="5"/>
  <c r="Y91" i="5" s="1"/>
  <c r="W91" i="5"/>
  <c r="W90" i="5"/>
  <c r="X90" i="5" s="1"/>
  <c r="Y90" i="5" s="1"/>
  <c r="W89" i="5"/>
  <c r="X89" i="5" s="1"/>
  <c r="Y89" i="5" s="1"/>
  <c r="Y88" i="5"/>
  <c r="X88" i="5"/>
  <c r="W88" i="5"/>
  <c r="X87" i="5"/>
  <c r="Y87" i="5" s="1"/>
  <c r="W87" i="5"/>
  <c r="W86" i="5"/>
  <c r="X86" i="5" s="1"/>
  <c r="Y86" i="5" s="1"/>
  <c r="W85" i="5"/>
  <c r="X85" i="5" s="1"/>
  <c r="Y85" i="5" s="1"/>
  <c r="Y84" i="5"/>
  <c r="X84" i="5"/>
  <c r="W84" i="5"/>
  <c r="X83" i="5"/>
  <c r="Y83" i="5" s="1"/>
  <c r="W83" i="5"/>
  <c r="W82" i="5"/>
  <c r="X82" i="5" s="1"/>
  <c r="Y82" i="5" s="1"/>
  <c r="W81" i="5"/>
  <c r="X81" i="5" s="1"/>
  <c r="Y81" i="5" s="1"/>
  <c r="Y80" i="5"/>
  <c r="X80" i="5"/>
  <c r="W80" i="5"/>
  <c r="X79" i="5"/>
  <c r="Y79" i="5" s="1"/>
  <c r="W79" i="5"/>
  <c r="W78" i="5"/>
  <c r="X78" i="5" s="1"/>
  <c r="Y78" i="5" s="1"/>
  <c r="W77" i="5"/>
  <c r="X77" i="5" s="1"/>
  <c r="Y77" i="5" s="1"/>
  <c r="Y76" i="5"/>
  <c r="X76" i="5"/>
  <c r="W76" i="5"/>
  <c r="X75" i="5"/>
  <c r="Y75" i="5" s="1"/>
  <c r="W75" i="5"/>
  <c r="W74" i="5"/>
  <c r="X74" i="5" s="1"/>
  <c r="Y74" i="5" s="1"/>
  <c r="W73" i="5"/>
  <c r="X73" i="5" s="1"/>
  <c r="Y73" i="5" s="1"/>
  <c r="Y72" i="5"/>
  <c r="X72" i="5"/>
  <c r="W72" i="5"/>
  <c r="X71" i="5"/>
  <c r="Y71" i="5" s="1"/>
  <c r="W71" i="5"/>
  <c r="W70" i="5"/>
  <c r="X70" i="5" s="1"/>
  <c r="Y70" i="5" s="1"/>
  <c r="W69" i="5"/>
  <c r="X69" i="5" s="1"/>
  <c r="Y69" i="5" s="1"/>
  <c r="Y68" i="5"/>
  <c r="X68" i="5"/>
  <c r="W68" i="5"/>
  <c r="X67" i="5"/>
  <c r="Y67" i="5" s="1"/>
  <c r="W67" i="5"/>
  <c r="W66" i="5"/>
  <c r="X66" i="5" s="1"/>
  <c r="Y66" i="5" s="1"/>
  <c r="W65" i="5"/>
  <c r="X65" i="5" s="1"/>
  <c r="Y65" i="5" s="1"/>
  <c r="Y64" i="5"/>
  <c r="X64" i="5"/>
  <c r="W64" i="5"/>
  <c r="X63" i="5"/>
  <c r="Y63" i="5" s="1"/>
  <c r="W63" i="5"/>
  <c r="W62" i="5"/>
  <c r="X62" i="5" s="1"/>
  <c r="Y62" i="5" s="1"/>
  <c r="W61" i="5"/>
  <c r="X61" i="5" s="1"/>
  <c r="Y61" i="5" s="1"/>
  <c r="Y60" i="5"/>
  <c r="X60" i="5"/>
  <c r="W60" i="5"/>
  <c r="X59" i="5"/>
  <c r="Y59" i="5" s="1"/>
  <c r="W59" i="5"/>
  <c r="W58" i="5"/>
  <c r="X58" i="5" s="1"/>
  <c r="Y58" i="5" s="1"/>
  <c r="W57" i="5"/>
  <c r="X57" i="5" s="1"/>
  <c r="W56" i="5"/>
  <c r="X56" i="5" s="1"/>
  <c r="X55" i="5"/>
  <c r="Y55" i="5" s="1"/>
  <c r="W55" i="5"/>
  <c r="W54" i="5"/>
  <c r="X54" i="5" s="1"/>
  <c r="Y54" i="5" s="1"/>
  <c r="W53" i="5"/>
  <c r="X53" i="5" s="1"/>
  <c r="Y53" i="5" s="1"/>
  <c r="Y52" i="5"/>
  <c r="X52" i="5"/>
  <c r="W52" i="5"/>
  <c r="X51" i="5"/>
  <c r="Y51" i="5" s="1"/>
  <c r="W51" i="5"/>
  <c r="W50" i="5"/>
  <c r="X50" i="5" s="1"/>
  <c r="Y50" i="5" s="1"/>
  <c r="W49" i="5"/>
  <c r="X49" i="5" s="1"/>
  <c r="Y49" i="5" s="1"/>
  <c r="Y48" i="5"/>
  <c r="X48" i="5"/>
  <c r="W48" i="5"/>
  <c r="X47" i="5"/>
  <c r="Y47" i="5" s="1"/>
  <c r="W47" i="5"/>
  <c r="W46" i="5"/>
  <c r="X46" i="5" s="1"/>
  <c r="Y46" i="5" s="1"/>
  <c r="W45" i="5"/>
  <c r="X45" i="5" s="1"/>
  <c r="Y45" i="5" s="1"/>
  <c r="Y44" i="5"/>
  <c r="X44" i="5"/>
  <c r="W44" i="5"/>
  <c r="X43" i="5"/>
  <c r="Y43" i="5" s="1"/>
  <c r="W43" i="5"/>
  <c r="W42" i="5"/>
  <c r="X42" i="5" s="1"/>
  <c r="Y42" i="5" s="1"/>
  <c r="W41" i="5"/>
  <c r="X41" i="5" s="1"/>
  <c r="Y41" i="5" s="1"/>
  <c r="Y40" i="5"/>
  <c r="X40" i="5"/>
  <c r="W40" i="5"/>
  <c r="X39" i="5"/>
  <c r="Y39" i="5" s="1"/>
  <c r="W39" i="5"/>
  <c r="W38" i="5"/>
  <c r="X38" i="5" s="1"/>
  <c r="Y38" i="5" s="1"/>
  <c r="W37" i="5"/>
  <c r="X37" i="5" s="1"/>
  <c r="Y37" i="5" s="1"/>
  <c r="Y36" i="5"/>
  <c r="X36" i="5"/>
  <c r="W36" i="5"/>
  <c r="X35" i="5"/>
  <c r="Y35" i="5" s="1"/>
  <c r="W35" i="5"/>
  <c r="W34" i="5"/>
  <c r="X34" i="5" s="1"/>
  <c r="Y34" i="5" s="1"/>
  <c r="W33" i="5"/>
  <c r="X33" i="5" s="1"/>
  <c r="Y33" i="5" s="1"/>
  <c r="Y32" i="5"/>
  <c r="X32" i="5"/>
  <c r="W32" i="5"/>
  <c r="X31" i="5"/>
  <c r="Y31" i="5" s="1"/>
  <c r="W31" i="5"/>
  <c r="W30" i="5"/>
  <c r="X30" i="5" s="1"/>
  <c r="Y30" i="5" s="1"/>
  <c r="W29" i="5"/>
  <c r="X29" i="5" s="1"/>
  <c r="Y29" i="5" s="1"/>
  <c r="Y28" i="5"/>
  <c r="X28" i="5"/>
  <c r="W28" i="5"/>
  <c r="X27" i="5"/>
  <c r="Y27" i="5" s="1"/>
  <c r="W27" i="5"/>
  <c r="W26" i="5"/>
  <c r="X26" i="5" s="1"/>
  <c r="Y26" i="5" s="1"/>
  <c r="W25" i="5"/>
  <c r="X25" i="5" s="1"/>
  <c r="Y25" i="5" s="1"/>
  <c r="Y24" i="5"/>
  <c r="X24" i="5"/>
  <c r="W24" i="5"/>
  <c r="X23" i="5"/>
  <c r="Y23" i="5" s="1"/>
  <c r="W23" i="5"/>
  <c r="W22" i="5"/>
  <c r="X22" i="5" s="1"/>
  <c r="Y22" i="5" s="1"/>
  <c r="W21" i="5"/>
  <c r="X21" i="5" s="1"/>
  <c r="Y21" i="5" s="1"/>
  <c r="Y20" i="5"/>
  <c r="X20" i="5"/>
  <c r="W20" i="5"/>
  <c r="X19" i="5"/>
  <c r="Y19" i="5" s="1"/>
  <c r="W19" i="5"/>
  <c r="W18" i="5"/>
  <c r="X18" i="5" s="1"/>
  <c r="Y18" i="5" s="1"/>
  <c r="W17" i="5"/>
  <c r="X17" i="5" s="1"/>
  <c r="Y17" i="5" s="1"/>
  <c r="Y16" i="5"/>
  <c r="X16" i="5"/>
  <c r="W16" i="5"/>
  <c r="X15" i="5"/>
  <c r="Y15" i="5" s="1"/>
  <c r="W15" i="5"/>
  <c r="W14" i="5"/>
  <c r="X14" i="5" s="1"/>
  <c r="Y14" i="5" s="1"/>
  <c r="W13" i="5"/>
  <c r="X13" i="5" s="1"/>
  <c r="Y13" i="5" s="1"/>
  <c r="Y12" i="5"/>
  <c r="X12" i="5"/>
  <c r="W12" i="5"/>
  <c r="X11" i="5"/>
  <c r="Y11" i="5" s="1"/>
  <c r="W11" i="5"/>
  <c r="W10" i="5"/>
  <c r="X10" i="5" s="1"/>
  <c r="Y10" i="5" s="1"/>
  <c r="W9" i="5"/>
  <c r="X9" i="5" s="1"/>
  <c r="Y9" i="5" s="1"/>
  <c r="Y8" i="5"/>
  <c r="X8" i="5"/>
  <c r="W8" i="5"/>
  <c r="X7" i="5"/>
  <c r="Y7" i="5" s="1"/>
  <c r="W7" i="5"/>
  <c r="W6" i="5"/>
  <c r="X6" i="5" s="1"/>
  <c r="Y6" i="5" s="1"/>
  <c r="W5" i="5"/>
  <c r="X5" i="5" s="1"/>
  <c r="Y5" i="5" s="1"/>
  <c r="Y4" i="5"/>
  <c r="X4" i="5"/>
  <c r="W4" i="5"/>
  <c r="X3" i="5"/>
  <c r="Y3" i="5" s="1"/>
  <c r="W3" i="5"/>
  <c r="W2" i="5"/>
  <c r="X2" i="5" s="1"/>
  <c r="Y2" i="5" s="1"/>
  <c r="S93" i="5"/>
  <c r="T93" i="5" s="1"/>
  <c r="U93" i="5" s="1"/>
  <c r="S92" i="5"/>
  <c r="T92" i="5" s="1"/>
  <c r="U92" i="5" s="1"/>
  <c r="S91" i="5"/>
  <c r="T91" i="5" s="1"/>
  <c r="U91" i="5" s="1"/>
  <c r="S90" i="5"/>
  <c r="T90" i="5" s="1"/>
  <c r="U90" i="5" s="1"/>
  <c r="S89" i="5"/>
  <c r="T89" i="5" s="1"/>
  <c r="U89" i="5" s="1"/>
  <c r="S88" i="5"/>
  <c r="T88" i="5" s="1"/>
  <c r="U88" i="5" s="1"/>
  <c r="T87" i="5"/>
  <c r="U87" i="5" s="1"/>
  <c r="S87" i="5"/>
  <c r="S86" i="5"/>
  <c r="T86" i="5" s="1"/>
  <c r="U86" i="5" s="1"/>
  <c r="S85" i="5"/>
  <c r="T85" i="5" s="1"/>
  <c r="U85" i="5" s="1"/>
  <c r="S84" i="5"/>
  <c r="T84" i="5" s="1"/>
  <c r="U84" i="5" s="1"/>
  <c r="T83" i="5"/>
  <c r="U83" i="5" s="1"/>
  <c r="S83" i="5"/>
  <c r="S82" i="5"/>
  <c r="T82" i="5" s="1"/>
  <c r="U82" i="5" s="1"/>
  <c r="S81" i="5"/>
  <c r="T81" i="5" s="1"/>
  <c r="U81" i="5" s="1"/>
  <c r="S80" i="5"/>
  <c r="T80" i="5" s="1"/>
  <c r="U80" i="5" s="1"/>
  <c r="T79" i="5"/>
  <c r="U79" i="5" s="1"/>
  <c r="S79" i="5"/>
  <c r="S78" i="5"/>
  <c r="T78" i="5" s="1"/>
  <c r="U78" i="5" s="1"/>
  <c r="S77" i="5"/>
  <c r="T77" i="5" s="1"/>
  <c r="U77" i="5" s="1"/>
  <c r="S76" i="5"/>
  <c r="T76" i="5" s="1"/>
  <c r="U76" i="5" s="1"/>
  <c r="T75" i="5"/>
  <c r="U75" i="5" s="1"/>
  <c r="S75" i="5"/>
  <c r="S74" i="5"/>
  <c r="T74" i="5" s="1"/>
  <c r="U74" i="5" s="1"/>
  <c r="S73" i="5"/>
  <c r="T73" i="5" s="1"/>
  <c r="U73" i="5" s="1"/>
  <c r="S72" i="5"/>
  <c r="T72" i="5" s="1"/>
  <c r="U72" i="5" s="1"/>
  <c r="T71" i="5"/>
  <c r="U71" i="5" s="1"/>
  <c r="S71" i="5"/>
  <c r="S70" i="5"/>
  <c r="T70" i="5" s="1"/>
  <c r="U70" i="5" s="1"/>
  <c r="S69" i="5"/>
  <c r="T69" i="5" s="1"/>
  <c r="U69" i="5" s="1"/>
  <c r="S68" i="5"/>
  <c r="T68" i="5" s="1"/>
  <c r="U68" i="5" s="1"/>
  <c r="T67" i="5"/>
  <c r="U67" i="5" s="1"/>
  <c r="S67" i="5"/>
  <c r="S66" i="5"/>
  <c r="T66" i="5" s="1"/>
  <c r="U66" i="5" s="1"/>
  <c r="T65" i="5"/>
  <c r="U65" i="5" s="1"/>
  <c r="S65" i="5"/>
  <c r="S64" i="5"/>
  <c r="T64" i="5" s="1"/>
  <c r="U64" i="5" s="1"/>
  <c r="T63" i="5"/>
  <c r="U63" i="5" s="1"/>
  <c r="S63" i="5"/>
  <c r="S62" i="5"/>
  <c r="T62" i="5" s="1"/>
  <c r="U62" i="5" s="1"/>
  <c r="T61" i="5"/>
  <c r="U61" i="5" s="1"/>
  <c r="S61" i="5"/>
  <c r="S60" i="5"/>
  <c r="T60" i="5" s="1"/>
  <c r="U60" i="5" s="1"/>
  <c r="T59" i="5"/>
  <c r="U59" i="5" s="1"/>
  <c r="S59" i="5"/>
  <c r="S58" i="5"/>
  <c r="T58" i="5" s="1"/>
  <c r="S57" i="5"/>
  <c r="S56" i="5"/>
  <c r="T56" i="5" s="1"/>
  <c r="S55" i="5"/>
  <c r="T55" i="5" s="1"/>
  <c r="U55" i="5" s="1"/>
  <c r="S54" i="5"/>
  <c r="T57" i="5" s="1"/>
  <c r="S53" i="5"/>
  <c r="T53" i="5" s="1"/>
  <c r="U53" i="5" s="1"/>
  <c r="U52" i="5"/>
  <c r="T52" i="5"/>
  <c r="S52" i="5"/>
  <c r="T51" i="5"/>
  <c r="U51" i="5" s="1"/>
  <c r="S51" i="5"/>
  <c r="S50" i="5"/>
  <c r="T50" i="5" s="1"/>
  <c r="U50" i="5" s="1"/>
  <c r="S49" i="5"/>
  <c r="T49" i="5" s="1"/>
  <c r="U49" i="5" s="1"/>
  <c r="U48" i="5"/>
  <c r="T48" i="5"/>
  <c r="S48" i="5"/>
  <c r="T47" i="5"/>
  <c r="U47" i="5" s="1"/>
  <c r="S47" i="5"/>
  <c r="S46" i="5"/>
  <c r="T46" i="5" s="1"/>
  <c r="U46" i="5" s="1"/>
  <c r="S45" i="5"/>
  <c r="T45" i="5" s="1"/>
  <c r="U45" i="5" s="1"/>
  <c r="U44" i="5"/>
  <c r="T44" i="5"/>
  <c r="S44" i="5"/>
  <c r="T43" i="5"/>
  <c r="U43" i="5" s="1"/>
  <c r="S43" i="5"/>
  <c r="S42" i="5"/>
  <c r="T42" i="5" s="1"/>
  <c r="U42" i="5" s="1"/>
  <c r="S41" i="5"/>
  <c r="T41" i="5" s="1"/>
  <c r="U41" i="5" s="1"/>
  <c r="U40" i="5"/>
  <c r="T40" i="5"/>
  <c r="S40" i="5"/>
  <c r="S39" i="5"/>
  <c r="T39" i="5" s="1"/>
  <c r="U39" i="5" s="1"/>
  <c r="S38" i="5"/>
  <c r="T38" i="5" s="1"/>
  <c r="U38" i="5" s="1"/>
  <c r="S37" i="5"/>
  <c r="T37" i="5" s="1"/>
  <c r="U37" i="5" s="1"/>
  <c r="T36" i="5"/>
  <c r="U36" i="5" s="1"/>
  <c r="S36" i="5"/>
  <c r="S35" i="5"/>
  <c r="T35" i="5" s="1"/>
  <c r="U35" i="5" s="1"/>
  <c r="S34" i="5"/>
  <c r="T34" i="5" s="1"/>
  <c r="U34" i="5" s="1"/>
  <c r="S33" i="5"/>
  <c r="T33" i="5" s="1"/>
  <c r="U33" i="5" s="1"/>
  <c r="T32" i="5"/>
  <c r="U32" i="5" s="1"/>
  <c r="S32" i="5"/>
  <c r="S31" i="5"/>
  <c r="T31" i="5" s="1"/>
  <c r="U31" i="5" s="1"/>
  <c r="S30" i="5"/>
  <c r="T30" i="5" s="1"/>
  <c r="U30" i="5" s="1"/>
  <c r="S29" i="5"/>
  <c r="T29" i="5" s="1"/>
  <c r="U29" i="5" s="1"/>
  <c r="T28" i="5"/>
  <c r="U28" i="5" s="1"/>
  <c r="S28" i="5"/>
  <c r="S27" i="5"/>
  <c r="T27" i="5" s="1"/>
  <c r="U27" i="5" s="1"/>
  <c r="S26" i="5"/>
  <c r="T26" i="5" s="1"/>
  <c r="U26" i="5" s="1"/>
  <c r="S25" i="5"/>
  <c r="T25" i="5" s="1"/>
  <c r="U25" i="5" s="1"/>
  <c r="T24" i="5"/>
  <c r="U24" i="5" s="1"/>
  <c r="S24" i="5"/>
  <c r="S23" i="5"/>
  <c r="T23" i="5" s="1"/>
  <c r="U23" i="5" s="1"/>
  <c r="S22" i="5"/>
  <c r="T22" i="5" s="1"/>
  <c r="U22" i="5" s="1"/>
  <c r="S21" i="5"/>
  <c r="T21" i="5" s="1"/>
  <c r="U21" i="5" s="1"/>
  <c r="T20" i="5"/>
  <c r="U20" i="5" s="1"/>
  <c r="S20" i="5"/>
  <c r="S19" i="5"/>
  <c r="T19" i="5" s="1"/>
  <c r="U19" i="5" s="1"/>
  <c r="S18" i="5"/>
  <c r="T18" i="5" s="1"/>
  <c r="U18" i="5" s="1"/>
  <c r="S17" i="5"/>
  <c r="T17" i="5" s="1"/>
  <c r="U17" i="5" s="1"/>
  <c r="T16" i="5"/>
  <c r="U16" i="5" s="1"/>
  <c r="S16" i="5"/>
  <c r="S15" i="5"/>
  <c r="T15" i="5" s="1"/>
  <c r="U15" i="5" s="1"/>
  <c r="S14" i="5"/>
  <c r="T14" i="5" s="1"/>
  <c r="U14" i="5" s="1"/>
  <c r="S13" i="5"/>
  <c r="T13" i="5" s="1"/>
  <c r="U13" i="5" s="1"/>
  <c r="T12" i="5"/>
  <c r="U12" i="5" s="1"/>
  <c r="S12" i="5"/>
  <c r="S11" i="5"/>
  <c r="T11" i="5" s="1"/>
  <c r="U11" i="5" s="1"/>
  <c r="S10" i="5"/>
  <c r="T10" i="5" s="1"/>
  <c r="U10" i="5" s="1"/>
  <c r="U9" i="5"/>
  <c r="T9" i="5"/>
  <c r="S9" i="5"/>
  <c r="T8" i="5"/>
  <c r="U8" i="5" s="1"/>
  <c r="S8" i="5"/>
  <c r="S7" i="5"/>
  <c r="T7" i="5" s="1"/>
  <c r="U7" i="5" s="1"/>
  <c r="S6" i="5"/>
  <c r="T6" i="5" s="1"/>
  <c r="U6" i="5" s="1"/>
  <c r="U5" i="5"/>
  <c r="T5" i="5"/>
  <c r="S5" i="5"/>
  <c r="T4" i="5"/>
  <c r="U4" i="5" s="1"/>
  <c r="S4" i="5"/>
  <c r="S3" i="5"/>
  <c r="T3" i="5" s="1"/>
  <c r="U3" i="5" s="1"/>
  <c r="S2" i="5"/>
  <c r="T2" i="5" s="1"/>
  <c r="U2" i="5" s="1"/>
  <c r="O93" i="5"/>
  <c r="P93" i="5" s="1"/>
  <c r="Q93" i="5" s="1"/>
  <c r="O92" i="5"/>
  <c r="P92" i="5" s="1"/>
  <c r="Q92" i="5" s="1"/>
  <c r="O91" i="5"/>
  <c r="P91" i="5" s="1"/>
  <c r="Q91" i="5" s="1"/>
  <c r="O90" i="5"/>
  <c r="P90" i="5" s="1"/>
  <c r="Q90" i="5" s="1"/>
  <c r="O89" i="5"/>
  <c r="P89" i="5" s="1"/>
  <c r="Q89" i="5" s="1"/>
  <c r="O88" i="5"/>
  <c r="P88" i="5" s="1"/>
  <c r="Q88" i="5" s="1"/>
  <c r="P87" i="5"/>
  <c r="Q87" i="5" s="1"/>
  <c r="O87" i="5"/>
  <c r="O86" i="5"/>
  <c r="P86" i="5" s="1"/>
  <c r="Q86" i="5" s="1"/>
  <c r="O85" i="5"/>
  <c r="P85" i="5" s="1"/>
  <c r="Q85" i="5" s="1"/>
  <c r="O84" i="5"/>
  <c r="P84" i="5" s="1"/>
  <c r="Q84" i="5" s="1"/>
  <c r="P83" i="5"/>
  <c r="Q83" i="5" s="1"/>
  <c r="O83" i="5"/>
  <c r="O82" i="5"/>
  <c r="P82" i="5" s="1"/>
  <c r="Q82" i="5" s="1"/>
  <c r="O81" i="5"/>
  <c r="P81" i="5" s="1"/>
  <c r="Q81" i="5" s="1"/>
  <c r="O80" i="5"/>
  <c r="P80" i="5" s="1"/>
  <c r="Q80" i="5" s="1"/>
  <c r="P79" i="5"/>
  <c r="Q79" i="5" s="1"/>
  <c r="O79" i="5"/>
  <c r="O78" i="5"/>
  <c r="P78" i="5" s="1"/>
  <c r="Q78" i="5" s="1"/>
  <c r="O77" i="5"/>
  <c r="P77" i="5" s="1"/>
  <c r="Q77" i="5" s="1"/>
  <c r="O76" i="5"/>
  <c r="P76" i="5" s="1"/>
  <c r="Q76" i="5" s="1"/>
  <c r="P75" i="5"/>
  <c r="Q75" i="5" s="1"/>
  <c r="O75" i="5"/>
  <c r="O74" i="5"/>
  <c r="P74" i="5" s="1"/>
  <c r="Q74" i="5" s="1"/>
  <c r="O73" i="5"/>
  <c r="P73" i="5" s="1"/>
  <c r="Q73" i="5" s="1"/>
  <c r="O72" i="5"/>
  <c r="P72" i="5" s="1"/>
  <c r="Q72" i="5" s="1"/>
  <c r="P71" i="5"/>
  <c r="Q71" i="5" s="1"/>
  <c r="O71" i="5"/>
  <c r="O70" i="5"/>
  <c r="P70" i="5" s="1"/>
  <c r="Q70" i="5" s="1"/>
  <c r="O69" i="5"/>
  <c r="P69" i="5" s="1"/>
  <c r="Q69" i="5" s="1"/>
  <c r="O68" i="5"/>
  <c r="P68" i="5" s="1"/>
  <c r="Q68" i="5" s="1"/>
  <c r="P67" i="5"/>
  <c r="Q67" i="5" s="1"/>
  <c r="O67" i="5"/>
  <c r="O66" i="5"/>
  <c r="P66" i="5" s="1"/>
  <c r="Q66" i="5" s="1"/>
  <c r="O65" i="5"/>
  <c r="P65" i="5" s="1"/>
  <c r="Q65" i="5" s="1"/>
  <c r="O64" i="5"/>
  <c r="P64" i="5" s="1"/>
  <c r="Q64" i="5" s="1"/>
  <c r="P63" i="5"/>
  <c r="Q63" i="5" s="1"/>
  <c r="O63" i="5"/>
  <c r="O62" i="5"/>
  <c r="P62" i="5" s="1"/>
  <c r="Q62" i="5" s="1"/>
  <c r="P61" i="5"/>
  <c r="Q61" i="5" s="1"/>
  <c r="O61" i="5"/>
  <c r="O60" i="5"/>
  <c r="P60" i="5" s="1"/>
  <c r="Q60" i="5" s="1"/>
  <c r="P59" i="5"/>
  <c r="Q59" i="5" s="1"/>
  <c r="O59" i="5"/>
  <c r="O58" i="5"/>
  <c r="P58" i="5" s="1"/>
  <c r="Q58" i="5" s="1"/>
  <c r="O57" i="5"/>
  <c r="O56" i="5"/>
  <c r="P56" i="5" s="1"/>
  <c r="Q56" i="5" s="1"/>
  <c r="O55" i="5"/>
  <c r="P55" i="5" s="1"/>
  <c r="Q55" i="5" s="1"/>
  <c r="O54" i="5"/>
  <c r="P57" i="5" s="1"/>
  <c r="O53" i="5"/>
  <c r="P53" i="5" s="1"/>
  <c r="Q53" i="5" s="1"/>
  <c r="P52" i="5"/>
  <c r="Q52" i="5" s="1"/>
  <c r="O52" i="5"/>
  <c r="O51" i="5"/>
  <c r="P51" i="5" s="1"/>
  <c r="Q51" i="5" s="1"/>
  <c r="O50" i="5"/>
  <c r="P50" i="5" s="1"/>
  <c r="Q50" i="5" s="1"/>
  <c r="O49" i="5"/>
  <c r="P49" i="5" s="1"/>
  <c r="Q49" i="5" s="1"/>
  <c r="P48" i="5"/>
  <c r="Q48" i="5" s="1"/>
  <c r="O48" i="5"/>
  <c r="O47" i="5"/>
  <c r="P47" i="5" s="1"/>
  <c r="Q47" i="5" s="1"/>
  <c r="O46" i="5"/>
  <c r="P46" i="5" s="1"/>
  <c r="Q46" i="5" s="1"/>
  <c r="O45" i="5"/>
  <c r="P45" i="5" s="1"/>
  <c r="Q45" i="5" s="1"/>
  <c r="P44" i="5"/>
  <c r="Q44" i="5" s="1"/>
  <c r="O44" i="5"/>
  <c r="O43" i="5"/>
  <c r="P43" i="5" s="1"/>
  <c r="Q43" i="5" s="1"/>
  <c r="P42" i="5"/>
  <c r="Q42" i="5" s="1"/>
  <c r="O42" i="5"/>
  <c r="O41" i="5"/>
  <c r="P41" i="5" s="1"/>
  <c r="Q41" i="5" s="1"/>
  <c r="P40" i="5"/>
  <c r="Q40" i="5" s="1"/>
  <c r="O40" i="5"/>
  <c r="O39" i="5"/>
  <c r="P39" i="5" s="1"/>
  <c r="Q39" i="5" s="1"/>
  <c r="P38" i="5"/>
  <c r="Q38" i="5" s="1"/>
  <c r="O38" i="5"/>
  <c r="O37" i="5"/>
  <c r="P37" i="5" s="1"/>
  <c r="Q37" i="5" s="1"/>
  <c r="P36" i="5"/>
  <c r="Q36" i="5" s="1"/>
  <c r="O36" i="5"/>
  <c r="O35" i="5"/>
  <c r="P35" i="5" s="1"/>
  <c r="Q35" i="5" s="1"/>
  <c r="P34" i="5"/>
  <c r="Q34" i="5" s="1"/>
  <c r="O34" i="5"/>
  <c r="O33" i="5"/>
  <c r="P33" i="5" s="1"/>
  <c r="Q33" i="5" s="1"/>
  <c r="P32" i="5"/>
  <c r="Q32" i="5" s="1"/>
  <c r="O32" i="5"/>
  <c r="O31" i="5"/>
  <c r="P31" i="5" s="1"/>
  <c r="Q31" i="5" s="1"/>
  <c r="P30" i="5"/>
  <c r="Q30" i="5" s="1"/>
  <c r="O30" i="5"/>
  <c r="O29" i="5"/>
  <c r="P29" i="5" s="1"/>
  <c r="Q29" i="5" s="1"/>
  <c r="P28" i="5"/>
  <c r="Q28" i="5" s="1"/>
  <c r="O28" i="5"/>
  <c r="O27" i="5"/>
  <c r="P27" i="5" s="1"/>
  <c r="Q27" i="5" s="1"/>
  <c r="P26" i="5"/>
  <c r="Q26" i="5" s="1"/>
  <c r="O26" i="5"/>
  <c r="O25" i="5"/>
  <c r="P25" i="5" s="1"/>
  <c r="Q25" i="5" s="1"/>
  <c r="P24" i="5"/>
  <c r="Q24" i="5" s="1"/>
  <c r="O24" i="5"/>
  <c r="O23" i="5"/>
  <c r="P23" i="5" s="1"/>
  <c r="Q23" i="5" s="1"/>
  <c r="P22" i="5"/>
  <c r="Q22" i="5" s="1"/>
  <c r="O22" i="5"/>
  <c r="O21" i="5"/>
  <c r="P21" i="5" s="1"/>
  <c r="Q21" i="5" s="1"/>
  <c r="O20" i="5"/>
  <c r="P20" i="5" s="1"/>
  <c r="Q20" i="5" s="1"/>
  <c r="O19" i="5"/>
  <c r="P19" i="5" s="1"/>
  <c r="Q19" i="5" s="1"/>
  <c r="P18" i="5"/>
  <c r="Q18" i="5" s="1"/>
  <c r="O18" i="5"/>
  <c r="O17" i="5"/>
  <c r="P17" i="5" s="1"/>
  <c r="Q17" i="5" s="1"/>
  <c r="P16" i="5"/>
  <c r="Q16" i="5" s="1"/>
  <c r="O16" i="5"/>
  <c r="O15" i="5"/>
  <c r="P15" i="5" s="1"/>
  <c r="Q15" i="5" s="1"/>
  <c r="P14" i="5"/>
  <c r="Q14" i="5" s="1"/>
  <c r="O14" i="5"/>
  <c r="O13" i="5"/>
  <c r="P13" i="5" s="1"/>
  <c r="Q13" i="5" s="1"/>
  <c r="O12" i="5"/>
  <c r="P12" i="5" s="1"/>
  <c r="Q12" i="5" s="1"/>
  <c r="O11" i="5"/>
  <c r="P11" i="5" s="1"/>
  <c r="Q11" i="5" s="1"/>
  <c r="P10" i="5"/>
  <c r="Q10" i="5" s="1"/>
  <c r="O10" i="5"/>
  <c r="O9" i="5"/>
  <c r="P9" i="5" s="1"/>
  <c r="Q9" i="5" s="1"/>
  <c r="P8" i="5"/>
  <c r="Q8" i="5" s="1"/>
  <c r="O8" i="5"/>
  <c r="O7" i="5"/>
  <c r="P7" i="5" s="1"/>
  <c r="Q7" i="5" s="1"/>
  <c r="P6" i="5"/>
  <c r="Q6" i="5" s="1"/>
  <c r="O6" i="5"/>
  <c r="P5" i="5"/>
  <c r="Q5" i="5" s="1"/>
  <c r="O5" i="5"/>
  <c r="O4" i="5"/>
  <c r="P4" i="5" s="1"/>
  <c r="Q4" i="5" s="1"/>
  <c r="O3" i="5"/>
  <c r="P3" i="5" s="1"/>
  <c r="Q3" i="5" s="1"/>
  <c r="Q2" i="5"/>
  <c r="P2" i="5"/>
  <c r="O2" i="5"/>
  <c r="K93" i="5"/>
  <c r="L93" i="5" s="1"/>
  <c r="M93" i="5" s="1"/>
  <c r="K92" i="5"/>
  <c r="L92" i="5" s="1"/>
  <c r="M92" i="5" s="1"/>
  <c r="L91" i="5"/>
  <c r="M91" i="5" s="1"/>
  <c r="K91" i="5"/>
  <c r="K90" i="5"/>
  <c r="L90" i="5" s="1"/>
  <c r="M90" i="5" s="1"/>
  <c r="K89" i="5"/>
  <c r="L89" i="5" s="1"/>
  <c r="M89" i="5" s="1"/>
  <c r="K88" i="5"/>
  <c r="L88" i="5" s="1"/>
  <c r="M88" i="5" s="1"/>
  <c r="L87" i="5"/>
  <c r="M87" i="5" s="1"/>
  <c r="K87" i="5"/>
  <c r="K86" i="5"/>
  <c r="L86" i="5" s="1"/>
  <c r="M86" i="5" s="1"/>
  <c r="K85" i="5"/>
  <c r="L85" i="5" s="1"/>
  <c r="M85" i="5" s="1"/>
  <c r="K84" i="5"/>
  <c r="L84" i="5" s="1"/>
  <c r="M84" i="5" s="1"/>
  <c r="L83" i="5"/>
  <c r="M83" i="5" s="1"/>
  <c r="K83" i="5"/>
  <c r="K82" i="5"/>
  <c r="L82" i="5" s="1"/>
  <c r="M82" i="5" s="1"/>
  <c r="K81" i="5"/>
  <c r="L81" i="5" s="1"/>
  <c r="M81" i="5" s="1"/>
  <c r="K80" i="5"/>
  <c r="L80" i="5" s="1"/>
  <c r="M80" i="5" s="1"/>
  <c r="L79" i="5"/>
  <c r="M79" i="5" s="1"/>
  <c r="K79" i="5"/>
  <c r="K78" i="5"/>
  <c r="L78" i="5" s="1"/>
  <c r="M78" i="5" s="1"/>
  <c r="K77" i="5"/>
  <c r="L77" i="5" s="1"/>
  <c r="M77" i="5" s="1"/>
  <c r="K76" i="5"/>
  <c r="L76" i="5" s="1"/>
  <c r="M76" i="5" s="1"/>
  <c r="L75" i="5"/>
  <c r="M75" i="5" s="1"/>
  <c r="K75" i="5"/>
  <c r="K74" i="5"/>
  <c r="L74" i="5" s="1"/>
  <c r="M74" i="5" s="1"/>
  <c r="K73" i="5"/>
  <c r="L73" i="5" s="1"/>
  <c r="M73" i="5" s="1"/>
  <c r="K72" i="5"/>
  <c r="L72" i="5" s="1"/>
  <c r="M72" i="5" s="1"/>
  <c r="L71" i="5"/>
  <c r="M71" i="5" s="1"/>
  <c r="K71" i="5"/>
  <c r="K70" i="5"/>
  <c r="L70" i="5" s="1"/>
  <c r="M70" i="5" s="1"/>
  <c r="K69" i="5"/>
  <c r="L69" i="5" s="1"/>
  <c r="M69" i="5" s="1"/>
  <c r="K68" i="5"/>
  <c r="L68" i="5" s="1"/>
  <c r="M68" i="5" s="1"/>
  <c r="L67" i="5"/>
  <c r="M67" i="5" s="1"/>
  <c r="K67" i="5"/>
  <c r="K66" i="5"/>
  <c r="L66" i="5" s="1"/>
  <c r="M66" i="5" s="1"/>
  <c r="L65" i="5"/>
  <c r="M65" i="5" s="1"/>
  <c r="K65" i="5"/>
  <c r="K64" i="5"/>
  <c r="L64" i="5" s="1"/>
  <c r="M64" i="5" s="1"/>
  <c r="L63" i="5"/>
  <c r="M63" i="5" s="1"/>
  <c r="K63" i="5"/>
  <c r="K62" i="5"/>
  <c r="L62" i="5" s="1"/>
  <c r="M62" i="5" s="1"/>
  <c r="L61" i="5"/>
  <c r="M61" i="5" s="1"/>
  <c r="K61" i="5"/>
  <c r="K60" i="5"/>
  <c r="L60" i="5" s="1"/>
  <c r="M60" i="5" s="1"/>
  <c r="L59" i="5"/>
  <c r="M59" i="5" s="1"/>
  <c r="K59" i="5"/>
  <c r="K58" i="5"/>
  <c r="L58" i="5" s="1"/>
  <c r="M58" i="5" s="1"/>
  <c r="K57" i="5"/>
  <c r="K56" i="5"/>
  <c r="L56" i="5" s="1"/>
  <c r="M56" i="5" s="1"/>
  <c r="L55" i="5"/>
  <c r="M55" i="5" s="1"/>
  <c r="K55" i="5"/>
  <c r="K54" i="5"/>
  <c r="L57" i="5" s="1"/>
  <c r="L53" i="5"/>
  <c r="M53" i="5" s="1"/>
  <c r="K53" i="5"/>
  <c r="K52" i="5"/>
  <c r="L52" i="5" s="1"/>
  <c r="M52" i="5" s="1"/>
  <c r="L51" i="5"/>
  <c r="M51" i="5" s="1"/>
  <c r="K51" i="5"/>
  <c r="K50" i="5"/>
  <c r="L50" i="5" s="1"/>
  <c r="M50" i="5" s="1"/>
  <c r="L49" i="5"/>
  <c r="M49" i="5" s="1"/>
  <c r="K49" i="5"/>
  <c r="K48" i="5"/>
  <c r="L48" i="5" s="1"/>
  <c r="M48" i="5" s="1"/>
  <c r="L47" i="5"/>
  <c r="M47" i="5" s="1"/>
  <c r="K47" i="5"/>
  <c r="K46" i="5"/>
  <c r="L46" i="5" s="1"/>
  <c r="M46" i="5" s="1"/>
  <c r="L45" i="5"/>
  <c r="M45" i="5" s="1"/>
  <c r="K45" i="5"/>
  <c r="K44" i="5"/>
  <c r="L44" i="5" s="1"/>
  <c r="M44" i="5" s="1"/>
  <c r="L43" i="5"/>
  <c r="M43" i="5" s="1"/>
  <c r="K43" i="5"/>
  <c r="K42" i="5"/>
  <c r="L42" i="5" s="1"/>
  <c r="M42" i="5" s="1"/>
  <c r="L41" i="5"/>
  <c r="M41" i="5" s="1"/>
  <c r="K41" i="5"/>
  <c r="K40" i="5"/>
  <c r="L40" i="5" s="1"/>
  <c r="M40" i="5" s="1"/>
  <c r="L39" i="5"/>
  <c r="M39" i="5" s="1"/>
  <c r="K39" i="5"/>
  <c r="K38" i="5"/>
  <c r="L38" i="5" s="1"/>
  <c r="M38" i="5" s="1"/>
  <c r="L37" i="5"/>
  <c r="M37" i="5" s="1"/>
  <c r="K37" i="5"/>
  <c r="K36" i="5"/>
  <c r="L36" i="5" s="1"/>
  <c r="M36" i="5" s="1"/>
  <c r="L35" i="5"/>
  <c r="M35" i="5" s="1"/>
  <c r="K35" i="5"/>
  <c r="K34" i="5"/>
  <c r="L34" i="5" s="1"/>
  <c r="M34" i="5" s="1"/>
  <c r="L33" i="5"/>
  <c r="M33" i="5" s="1"/>
  <c r="K33" i="5"/>
  <c r="K32" i="5"/>
  <c r="L32" i="5" s="1"/>
  <c r="M32" i="5" s="1"/>
  <c r="L31" i="5"/>
  <c r="M31" i="5" s="1"/>
  <c r="K31" i="5"/>
  <c r="K30" i="5"/>
  <c r="L30" i="5" s="1"/>
  <c r="M30" i="5" s="1"/>
  <c r="L29" i="5"/>
  <c r="M29" i="5" s="1"/>
  <c r="K29" i="5"/>
  <c r="K28" i="5"/>
  <c r="L28" i="5" s="1"/>
  <c r="M28" i="5" s="1"/>
  <c r="L27" i="5"/>
  <c r="M27" i="5" s="1"/>
  <c r="K27" i="5"/>
  <c r="K26" i="5"/>
  <c r="L26" i="5" s="1"/>
  <c r="M26" i="5" s="1"/>
  <c r="L25" i="5"/>
  <c r="M25" i="5" s="1"/>
  <c r="K25" i="5"/>
  <c r="K24" i="5"/>
  <c r="L24" i="5" s="1"/>
  <c r="M24" i="5" s="1"/>
  <c r="L23" i="5"/>
  <c r="M23" i="5" s="1"/>
  <c r="K23" i="5"/>
  <c r="K22" i="5"/>
  <c r="L22" i="5" s="1"/>
  <c r="M22" i="5" s="1"/>
  <c r="L21" i="5"/>
  <c r="M21" i="5" s="1"/>
  <c r="K21" i="5"/>
  <c r="K20" i="5"/>
  <c r="L20" i="5" s="1"/>
  <c r="M20" i="5" s="1"/>
  <c r="L19" i="5"/>
  <c r="M19" i="5" s="1"/>
  <c r="K19" i="5"/>
  <c r="K18" i="5"/>
  <c r="L18" i="5" s="1"/>
  <c r="M18" i="5" s="1"/>
  <c r="L17" i="5"/>
  <c r="M17" i="5" s="1"/>
  <c r="K17" i="5"/>
  <c r="K16" i="5"/>
  <c r="L16" i="5" s="1"/>
  <c r="M16" i="5" s="1"/>
  <c r="L15" i="5"/>
  <c r="M15" i="5" s="1"/>
  <c r="K15" i="5"/>
  <c r="K14" i="5"/>
  <c r="L14" i="5" s="1"/>
  <c r="M14" i="5" s="1"/>
  <c r="L13" i="5"/>
  <c r="M13" i="5" s="1"/>
  <c r="K13" i="5"/>
  <c r="K12" i="5"/>
  <c r="L12" i="5" s="1"/>
  <c r="M12" i="5" s="1"/>
  <c r="L11" i="5"/>
  <c r="M11" i="5" s="1"/>
  <c r="K11" i="5"/>
  <c r="K10" i="5"/>
  <c r="L10" i="5" s="1"/>
  <c r="M10" i="5" s="1"/>
  <c r="L9" i="5"/>
  <c r="M9" i="5" s="1"/>
  <c r="K9" i="5"/>
  <c r="K8" i="5"/>
  <c r="L8" i="5" s="1"/>
  <c r="M8" i="5" s="1"/>
  <c r="L7" i="5"/>
  <c r="M7" i="5" s="1"/>
  <c r="K7" i="5"/>
  <c r="K6" i="5"/>
  <c r="L6" i="5" s="1"/>
  <c r="M6" i="5" s="1"/>
  <c r="L5" i="5"/>
  <c r="M5" i="5" s="1"/>
  <c r="K5" i="5"/>
  <c r="K4" i="5"/>
  <c r="L4" i="5" s="1"/>
  <c r="M4" i="5" s="1"/>
  <c r="L3" i="5"/>
  <c r="M3" i="5" s="1"/>
  <c r="K3" i="5"/>
  <c r="K2" i="5"/>
  <c r="L2" i="5" s="1"/>
  <c r="M2" i="5" s="1"/>
  <c r="I36" i="5"/>
  <c r="I35" i="5"/>
  <c r="E36" i="5"/>
  <c r="E35" i="5"/>
  <c r="AC57" i="14" l="1"/>
  <c r="AB53" i="14"/>
  <c r="AC53" i="14" s="1"/>
  <c r="Y56" i="14"/>
  <c r="Y57" i="14"/>
  <c r="T54" i="14"/>
  <c r="U54" i="14" s="1"/>
  <c r="Q58" i="14"/>
  <c r="Q56" i="14"/>
  <c r="M56" i="14"/>
  <c r="L54" i="14"/>
  <c r="M54" i="14" s="1"/>
  <c r="AC57" i="5"/>
  <c r="AB53" i="5"/>
  <c r="AC53" i="5" s="1"/>
  <c r="Y56" i="5"/>
  <c r="Y57" i="5"/>
  <c r="U56" i="5"/>
  <c r="U57" i="5"/>
  <c r="U58" i="5"/>
  <c r="T54" i="5"/>
  <c r="U54" i="5" s="1"/>
  <c r="P54" i="5"/>
  <c r="Q54" i="5" s="1"/>
  <c r="L54" i="5"/>
  <c r="M54" i="5" s="1"/>
  <c r="G53" i="5"/>
  <c r="G54" i="5"/>
  <c r="G55" i="5"/>
  <c r="AC56" i="14" l="1"/>
  <c r="U57" i="14"/>
  <c r="M57" i="14"/>
  <c r="AC56" i="5"/>
  <c r="Q57" i="5"/>
  <c r="M57" i="5"/>
  <c r="H57" i="5"/>
  <c r="K56" i="13"/>
  <c r="AD93" i="13" l="1"/>
  <c r="AE93" i="13" s="1"/>
  <c r="AF93" i="13" s="1"/>
  <c r="AD92" i="13"/>
  <c r="AE92" i="13" s="1"/>
  <c r="AF92" i="13" s="1"/>
  <c r="AE91" i="13"/>
  <c r="AF91" i="13" s="1"/>
  <c r="AD91" i="13"/>
  <c r="AD90" i="13"/>
  <c r="AE90" i="13" s="1"/>
  <c r="AF90" i="13" s="1"/>
  <c r="AD89" i="13"/>
  <c r="AE89" i="13" s="1"/>
  <c r="AF89" i="13" s="1"/>
  <c r="AD88" i="13"/>
  <c r="AE88" i="13" s="1"/>
  <c r="AF88" i="13" s="1"/>
  <c r="AE87" i="13"/>
  <c r="AF87" i="13" s="1"/>
  <c r="AD87" i="13"/>
  <c r="AD86" i="13"/>
  <c r="AE86" i="13" s="1"/>
  <c r="AF86" i="13" s="1"/>
  <c r="AD85" i="13"/>
  <c r="AE85" i="13" s="1"/>
  <c r="AF85" i="13" s="1"/>
  <c r="AD84" i="13"/>
  <c r="AE84" i="13" s="1"/>
  <c r="AF84" i="13" s="1"/>
  <c r="AE83" i="13"/>
  <c r="AF83" i="13" s="1"/>
  <c r="AD83" i="13"/>
  <c r="AD82" i="13"/>
  <c r="AE82" i="13" s="1"/>
  <c r="AF82" i="13" s="1"/>
  <c r="AD81" i="13"/>
  <c r="AE81" i="13" s="1"/>
  <c r="AF81" i="13" s="1"/>
  <c r="AD80" i="13"/>
  <c r="AE80" i="13" s="1"/>
  <c r="AF80" i="13" s="1"/>
  <c r="AE79" i="13"/>
  <c r="AF79" i="13" s="1"/>
  <c r="AD79" i="13"/>
  <c r="AD78" i="13"/>
  <c r="AE78" i="13" s="1"/>
  <c r="AF78" i="13" s="1"/>
  <c r="AD77" i="13"/>
  <c r="AE77" i="13" s="1"/>
  <c r="AF77" i="13" s="1"/>
  <c r="AD76" i="13"/>
  <c r="AE76" i="13" s="1"/>
  <c r="AF76" i="13" s="1"/>
  <c r="AE75" i="13"/>
  <c r="AF75" i="13" s="1"/>
  <c r="AD75" i="13"/>
  <c r="AD74" i="13"/>
  <c r="AE74" i="13" s="1"/>
  <c r="AF74" i="13" s="1"/>
  <c r="AD73" i="13"/>
  <c r="AE73" i="13" s="1"/>
  <c r="AF73" i="13" s="1"/>
  <c r="AD72" i="13"/>
  <c r="AE72" i="13" s="1"/>
  <c r="AF72" i="13" s="1"/>
  <c r="AE71" i="13"/>
  <c r="AF71" i="13" s="1"/>
  <c r="AD71" i="13"/>
  <c r="AD70" i="13"/>
  <c r="AE70" i="13" s="1"/>
  <c r="AF70" i="13" s="1"/>
  <c r="AD69" i="13"/>
  <c r="AE69" i="13" s="1"/>
  <c r="AF69" i="13" s="1"/>
  <c r="AD68" i="13"/>
  <c r="AE68" i="13" s="1"/>
  <c r="AF68" i="13" s="1"/>
  <c r="AE67" i="13"/>
  <c r="AF67" i="13" s="1"/>
  <c r="AD67" i="13"/>
  <c r="AD66" i="13"/>
  <c r="AE66" i="13" s="1"/>
  <c r="AF66" i="13" s="1"/>
  <c r="AD65" i="13"/>
  <c r="AE65" i="13" s="1"/>
  <c r="AF65" i="13" s="1"/>
  <c r="AD64" i="13"/>
  <c r="AE64" i="13" s="1"/>
  <c r="AF64" i="13" s="1"/>
  <c r="AE63" i="13"/>
  <c r="AF63" i="13" s="1"/>
  <c r="AD63" i="13"/>
  <c r="AD62" i="13"/>
  <c r="AE62" i="13" s="1"/>
  <c r="AF62" i="13" s="1"/>
  <c r="AD61" i="13"/>
  <c r="AE61" i="13" s="1"/>
  <c r="AF61" i="13" s="1"/>
  <c r="AD60" i="13"/>
  <c r="AE60" i="13" s="1"/>
  <c r="AF60" i="13" s="1"/>
  <c r="AE59" i="13"/>
  <c r="AF59" i="13" s="1"/>
  <c r="AD59" i="13"/>
  <c r="AD58" i="13"/>
  <c r="AE58" i="13" s="1"/>
  <c r="AF58" i="13" s="1"/>
  <c r="AD57" i="13"/>
  <c r="AE57" i="13" s="1"/>
  <c r="AD56" i="13"/>
  <c r="AE56" i="13" s="1"/>
  <c r="AE55" i="13"/>
  <c r="AF55" i="13" s="1"/>
  <c r="AD55" i="13"/>
  <c r="AD54" i="13"/>
  <c r="AE54" i="13" s="1"/>
  <c r="AF54" i="13" s="1"/>
  <c r="AD53" i="13"/>
  <c r="AE53" i="13" s="1"/>
  <c r="AF53" i="13" s="1"/>
  <c r="AF52" i="13"/>
  <c r="AE52" i="13"/>
  <c r="AD52" i="13"/>
  <c r="AE51" i="13"/>
  <c r="AF51" i="13" s="1"/>
  <c r="AD51" i="13"/>
  <c r="AD50" i="13"/>
  <c r="AE50" i="13" s="1"/>
  <c r="AF50" i="13" s="1"/>
  <c r="AD49" i="13"/>
  <c r="AE49" i="13" s="1"/>
  <c r="AF49" i="13" s="1"/>
  <c r="AF48" i="13"/>
  <c r="AE48" i="13"/>
  <c r="AD48" i="13"/>
  <c r="AE47" i="13"/>
  <c r="AF47" i="13" s="1"/>
  <c r="AD47" i="13"/>
  <c r="AD46" i="13"/>
  <c r="AE46" i="13" s="1"/>
  <c r="AF46" i="13" s="1"/>
  <c r="AD45" i="13"/>
  <c r="AE45" i="13" s="1"/>
  <c r="AF45" i="13" s="1"/>
  <c r="AF44" i="13"/>
  <c r="AE44" i="13"/>
  <c r="AD44" i="13"/>
  <c r="AE43" i="13"/>
  <c r="AF43" i="13" s="1"/>
  <c r="AD43" i="13"/>
  <c r="AD42" i="13"/>
  <c r="AE42" i="13" s="1"/>
  <c r="AF42" i="13" s="1"/>
  <c r="AD41" i="13"/>
  <c r="AE41" i="13" s="1"/>
  <c r="AF41" i="13" s="1"/>
  <c r="AF40" i="13"/>
  <c r="AE40" i="13"/>
  <c r="AD40" i="13"/>
  <c r="AE39" i="13"/>
  <c r="AF39" i="13" s="1"/>
  <c r="AD39" i="13"/>
  <c r="AD38" i="13"/>
  <c r="AE38" i="13" s="1"/>
  <c r="AF38" i="13" s="1"/>
  <c r="AD37" i="13"/>
  <c r="AE37" i="13" s="1"/>
  <c r="AF37" i="13" s="1"/>
  <c r="AF36" i="13"/>
  <c r="AE36" i="13"/>
  <c r="AD36" i="13"/>
  <c r="AE35" i="13"/>
  <c r="AF35" i="13" s="1"/>
  <c r="AD35" i="13"/>
  <c r="AD34" i="13"/>
  <c r="AE34" i="13" s="1"/>
  <c r="AF34" i="13" s="1"/>
  <c r="AD33" i="13"/>
  <c r="AE33" i="13" s="1"/>
  <c r="AF33" i="13" s="1"/>
  <c r="AF32" i="13"/>
  <c r="AE32" i="13"/>
  <c r="AD32" i="13"/>
  <c r="AE31" i="13"/>
  <c r="AF31" i="13" s="1"/>
  <c r="AD31" i="13"/>
  <c r="AD30" i="13"/>
  <c r="AE30" i="13" s="1"/>
  <c r="AF30" i="13" s="1"/>
  <c r="AD29" i="13"/>
  <c r="AE29" i="13" s="1"/>
  <c r="AF29" i="13" s="1"/>
  <c r="AF28" i="13"/>
  <c r="AE28" i="13"/>
  <c r="AD28" i="13"/>
  <c r="AE27" i="13"/>
  <c r="AF27" i="13" s="1"/>
  <c r="AD27" i="13"/>
  <c r="AD26" i="13"/>
  <c r="AE26" i="13" s="1"/>
  <c r="AF26" i="13" s="1"/>
  <c r="AD25" i="13"/>
  <c r="AE25" i="13" s="1"/>
  <c r="AF25" i="13" s="1"/>
  <c r="AF24" i="13"/>
  <c r="AE24" i="13"/>
  <c r="AD24" i="13"/>
  <c r="AE23" i="13"/>
  <c r="AF23" i="13" s="1"/>
  <c r="AD23" i="13"/>
  <c r="AD22" i="13"/>
  <c r="AE22" i="13" s="1"/>
  <c r="AF22" i="13" s="1"/>
  <c r="AD21" i="13"/>
  <c r="AE21" i="13" s="1"/>
  <c r="AF21" i="13" s="1"/>
  <c r="AF20" i="13"/>
  <c r="AE20" i="13"/>
  <c r="AD20" i="13"/>
  <c r="AE19" i="13"/>
  <c r="AF19" i="13" s="1"/>
  <c r="AD19" i="13"/>
  <c r="AD18" i="13"/>
  <c r="AE18" i="13" s="1"/>
  <c r="AF18" i="13" s="1"/>
  <c r="AD17" i="13"/>
  <c r="AE17" i="13" s="1"/>
  <c r="AF17" i="13" s="1"/>
  <c r="AD16" i="13"/>
  <c r="AE16" i="13" s="1"/>
  <c r="AF16" i="13" s="1"/>
  <c r="AE15" i="13"/>
  <c r="AF15" i="13" s="1"/>
  <c r="AD15" i="13"/>
  <c r="AD14" i="13"/>
  <c r="AE14" i="13" s="1"/>
  <c r="AF14" i="13" s="1"/>
  <c r="AD13" i="13"/>
  <c r="AE13" i="13" s="1"/>
  <c r="AF13" i="13" s="1"/>
  <c r="AD12" i="13"/>
  <c r="AE12" i="13" s="1"/>
  <c r="AF12" i="13" s="1"/>
  <c r="AE11" i="13"/>
  <c r="AF11" i="13" s="1"/>
  <c r="AD11" i="13"/>
  <c r="AD10" i="13"/>
  <c r="AE10" i="13" s="1"/>
  <c r="AF10" i="13" s="1"/>
  <c r="AD9" i="13"/>
  <c r="AE9" i="13" s="1"/>
  <c r="AF9" i="13" s="1"/>
  <c r="AF8" i="13"/>
  <c r="AE8" i="13"/>
  <c r="AD8" i="13"/>
  <c r="AE7" i="13"/>
  <c r="AF7" i="13" s="1"/>
  <c r="AD7" i="13"/>
  <c r="AD6" i="13"/>
  <c r="AE6" i="13" s="1"/>
  <c r="AF6" i="13" s="1"/>
  <c r="AD5" i="13"/>
  <c r="AE5" i="13" s="1"/>
  <c r="AF5" i="13" s="1"/>
  <c r="AF4" i="13"/>
  <c r="AE4" i="13"/>
  <c r="AD4" i="13"/>
  <c r="AE3" i="13"/>
  <c r="AF3" i="13" s="1"/>
  <c r="AD3" i="13"/>
  <c r="AD2" i="13"/>
  <c r="AE2" i="13" s="1"/>
  <c r="AF2" i="13" s="1"/>
  <c r="Z93" i="13"/>
  <c r="AA93" i="13" s="1"/>
  <c r="AB93" i="13" s="1"/>
  <c r="AB92" i="13"/>
  <c r="AA92" i="13"/>
  <c r="Z92" i="13"/>
  <c r="AA91" i="13"/>
  <c r="AB91" i="13" s="1"/>
  <c r="Z91" i="13"/>
  <c r="Z90" i="13"/>
  <c r="AA90" i="13" s="1"/>
  <c r="AB90" i="13" s="1"/>
  <c r="Z89" i="13"/>
  <c r="AA89" i="13" s="1"/>
  <c r="AB89" i="13" s="1"/>
  <c r="AB88" i="13"/>
  <c r="AA88" i="13"/>
  <c r="Z88" i="13"/>
  <c r="AA87" i="13"/>
  <c r="AB87" i="13" s="1"/>
  <c r="Z87" i="13"/>
  <c r="Z86" i="13"/>
  <c r="AA86" i="13" s="1"/>
  <c r="AB86" i="13" s="1"/>
  <c r="Z85" i="13"/>
  <c r="AA85" i="13" s="1"/>
  <c r="AB85" i="13" s="1"/>
  <c r="AB84" i="13"/>
  <c r="AA84" i="13"/>
  <c r="Z84" i="13"/>
  <c r="AA83" i="13"/>
  <c r="AB83" i="13" s="1"/>
  <c r="Z83" i="13"/>
  <c r="Z82" i="13"/>
  <c r="AA82" i="13" s="1"/>
  <c r="AB82" i="13" s="1"/>
  <c r="Z81" i="13"/>
  <c r="AA81" i="13" s="1"/>
  <c r="AB81" i="13" s="1"/>
  <c r="AB80" i="13"/>
  <c r="AA80" i="13"/>
  <c r="Z80" i="13"/>
  <c r="AA79" i="13"/>
  <c r="AB79" i="13" s="1"/>
  <c r="Z79" i="13"/>
  <c r="Z78" i="13"/>
  <c r="AA78" i="13" s="1"/>
  <c r="AB78" i="13" s="1"/>
  <c r="Z77" i="13"/>
  <c r="AA77" i="13" s="1"/>
  <c r="AB77" i="13" s="1"/>
  <c r="AB76" i="13"/>
  <c r="AA76" i="13"/>
  <c r="Z76" i="13"/>
  <c r="AA75" i="13"/>
  <c r="AB75" i="13" s="1"/>
  <c r="Z75" i="13"/>
  <c r="Z74" i="13"/>
  <c r="AA74" i="13" s="1"/>
  <c r="AB74" i="13" s="1"/>
  <c r="Z73" i="13"/>
  <c r="AA73" i="13" s="1"/>
  <c r="AB73" i="13" s="1"/>
  <c r="AB72" i="13"/>
  <c r="AA72" i="13"/>
  <c r="Z72" i="13"/>
  <c r="AA71" i="13"/>
  <c r="AB71" i="13" s="1"/>
  <c r="Z71" i="13"/>
  <c r="Z70" i="13"/>
  <c r="AA70" i="13" s="1"/>
  <c r="AB70" i="13" s="1"/>
  <c r="Z69" i="13"/>
  <c r="AA69" i="13" s="1"/>
  <c r="AB69" i="13" s="1"/>
  <c r="AB68" i="13"/>
  <c r="AA68" i="13"/>
  <c r="Z68" i="13"/>
  <c r="AA67" i="13"/>
  <c r="AB67" i="13" s="1"/>
  <c r="Z67" i="13"/>
  <c r="Z66" i="13"/>
  <c r="AA66" i="13" s="1"/>
  <c r="AB66" i="13" s="1"/>
  <c r="Z65" i="13"/>
  <c r="AA65" i="13" s="1"/>
  <c r="AB65" i="13" s="1"/>
  <c r="AB64" i="13"/>
  <c r="AA64" i="13"/>
  <c r="Z64" i="13"/>
  <c r="AA63" i="13"/>
  <c r="AB63" i="13" s="1"/>
  <c r="Z63" i="13"/>
  <c r="Z62" i="13"/>
  <c r="AA62" i="13" s="1"/>
  <c r="AB62" i="13" s="1"/>
  <c r="Z61" i="13"/>
  <c r="AA61" i="13" s="1"/>
  <c r="AB61" i="13" s="1"/>
  <c r="AB60" i="13"/>
  <c r="AA60" i="13"/>
  <c r="Z60" i="13"/>
  <c r="AA59" i="13"/>
  <c r="AB59" i="13" s="1"/>
  <c r="Z59" i="13"/>
  <c r="Z58" i="13"/>
  <c r="AA58" i="13" s="1"/>
  <c r="AB58" i="13" s="1"/>
  <c r="Z57" i="13"/>
  <c r="AA57" i="13" s="1"/>
  <c r="AB57" i="13" s="1"/>
  <c r="Z56" i="13"/>
  <c r="AA55" i="13"/>
  <c r="AB55" i="13" s="1"/>
  <c r="Z55" i="13"/>
  <c r="Z54" i="13"/>
  <c r="AA54" i="13" s="1"/>
  <c r="AB54" i="13" s="1"/>
  <c r="Z53" i="13"/>
  <c r="AA56" i="13" s="1"/>
  <c r="AB52" i="13"/>
  <c r="AA52" i="13"/>
  <c r="Z52" i="13"/>
  <c r="AA51" i="13"/>
  <c r="AB51" i="13" s="1"/>
  <c r="Z51" i="13"/>
  <c r="Z50" i="13"/>
  <c r="AA50" i="13" s="1"/>
  <c r="AB50" i="13" s="1"/>
  <c r="Z49" i="13"/>
  <c r="AA49" i="13" s="1"/>
  <c r="AB49" i="13" s="1"/>
  <c r="AB48" i="13"/>
  <c r="AA48" i="13"/>
  <c r="Z48" i="13"/>
  <c r="AA47" i="13"/>
  <c r="AB47" i="13" s="1"/>
  <c r="Z47" i="13"/>
  <c r="Z46" i="13"/>
  <c r="AA46" i="13" s="1"/>
  <c r="AB46" i="13" s="1"/>
  <c r="Z45" i="13"/>
  <c r="AA45" i="13" s="1"/>
  <c r="AB45" i="13" s="1"/>
  <c r="AB44" i="13"/>
  <c r="AA44" i="13"/>
  <c r="Z44" i="13"/>
  <c r="AA43" i="13"/>
  <c r="AB43" i="13" s="1"/>
  <c r="Z43" i="13"/>
  <c r="Z42" i="13"/>
  <c r="AA42" i="13" s="1"/>
  <c r="AB42" i="13" s="1"/>
  <c r="Z41" i="13"/>
  <c r="AA41" i="13" s="1"/>
  <c r="AB41" i="13" s="1"/>
  <c r="AB40" i="13"/>
  <c r="AA40" i="13"/>
  <c r="Z40" i="13"/>
  <c r="AA39" i="13"/>
  <c r="AB39" i="13" s="1"/>
  <c r="Z39" i="13"/>
  <c r="Z38" i="13"/>
  <c r="AA38" i="13" s="1"/>
  <c r="AB38" i="13" s="1"/>
  <c r="Z37" i="13"/>
  <c r="AA37" i="13" s="1"/>
  <c r="AB37" i="13" s="1"/>
  <c r="AB36" i="13"/>
  <c r="AA36" i="13"/>
  <c r="Z36" i="13"/>
  <c r="AA35" i="13"/>
  <c r="AB35" i="13" s="1"/>
  <c r="Z35" i="13"/>
  <c r="Z34" i="13"/>
  <c r="AA34" i="13" s="1"/>
  <c r="AB34" i="13" s="1"/>
  <c r="Z33" i="13"/>
  <c r="AA33" i="13" s="1"/>
  <c r="AB33" i="13" s="1"/>
  <c r="AB32" i="13"/>
  <c r="AA32" i="13"/>
  <c r="Z32" i="13"/>
  <c r="AA31" i="13"/>
  <c r="AB31" i="13" s="1"/>
  <c r="Z31" i="13"/>
  <c r="Z30" i="13"/>
  <c r="AA30" i="13" s="1"/>
  <c r="AB30" i="13" s="1"/>
  <c r="Z29" i="13"/>
  <c r="AA29" i="13" s="1"/>
  <c r="AB29" i="13" s="1"/>
  <c r="AB28" i="13"/>
  <c r="AA28" i="13"/>
  <c r="Z28" i="13"/>
  <c r="AA27" i="13"/>
  <c r="AB27" i="13" s="1"/>
  <c r="Z27" i="13"/>
  <c r="Z26" i="13"/>
  <c r="AA26" i="13" s="1"/>
  <c r="AB26" i="13" s="1"/>
  <c r="Z25" i="13"/>
  <c r="AA25" i="13" s="1"/>
  <c r="AB25" i="13" s="1"/>
  <c r="AB24" i="13"/>
  <c r="AA24" i="13"/>
  <c r="Z24" i="13"/>
  <c r="AA23" i="13"/>
  <c r="AB23" i="13" s="1"/>
  <c r="Z23" i="13"/>
  <c r="Z22" i="13"/>
  <c r="AA22" i="13" s="1"/>
  <c r="AB22" i="13" s="1"/>
  <c r="Z21" i="13"/>
  <c r="AA21" i="13" s="1"/>
  <c r="AB21" i="13" s="1"/>
  <c r="AB20" i="13"/>
  <c r="AA20" i="13"/>
  <c r="Z20" i="13"/>
  <c r="AA19" i="13"/>
  <c r="AB19" i="13" s="1"/>
  <c r="Z19" i="13"/>
  <c r="Z18" i="13"/>
  <c r="AA18" i="13" s="1"/>
  <c r="AB18" i="13" s="1"/>
  <c r="Z17" i="13"/>
  <c r="AA17" i="13" s="1"/>
  <c r="AB17" i="13" s="1"/>
  <c r="AB16" i="13"/>
  <c r="AA16" i="13"/>
  <c r="Z16" i="13"/>
  <c r="AA15" i="13"/>
  <c r="AB15" i="13" s="1"/>
  <c r="Z15" i="13"/>
  <c r="Z14" i="13"/>
  <c r="AA14" i="13" s="1"/>
  <c r="AB14" i="13" s="1"/>
  <c r="Z13" i="13"/>
  <c r="AA13" i="13" s="1"/>
  <c r="AB13" i="13" s="1"/>
  <c r="AB12" i="13"/>
  <c r="AA12" i="13"/>
  <c r="Z12" i="13"/>
  <c r="AA11" i="13"/>
  <c r="AB11" i="13" s="1"/>
  <c r="Z11" i="13"/>
  <c r="Z10" i="13"/>
  <c r="AA10" i="13" s="1"/>
  <c r="AB10" i="13" s="1"/>
  <c r="Z9" i="13"/>
  <c r="AA9" i="13" s="1"/>
  <c r="AB9" i="13" s="1"/>
  <c r="AB8" i="13"/>
  <c r="AA8" i="13"/>
  <c r="Z8" i="13"/>
  <c r="AA7" i="13"/>
  <c r="AB7" i="13" s="1"/>
  <c r="Z7" i="13"/>
  <c r="Z6" i="13"/>
  <c r="AA6" i="13" s="1"/>
  <c r="AB6" i="13" s="1"/>
  <c r="Z5" i="13"/>
  <c r="AA5" i="13" s="1"/>
  <c r="AB5" i="13" s="1"/>
  <c r="AB4" i="13"/>
  <c r="AA4" i="13"/>
  <c r="Z4" i="13"/>
  <c r="AA3" i="13"/>
  <c r="AB3" i="13" s="1"/>
  <c r="Z3" i="13"/>
  <c r="Z2" i="13"/>
  <c r="AA2" i="13" s="1"/>
  <c r="AB2" i="13" s="1"/>
  <c r="V93" i="13"/>
  <c r="W93" i="13" s="1"/>
  <c r="X93" i="13" s="1"/>
  <c r="V92" i="13"/>
  <c r="W92" i="13" s="1"/>
  <c r="X92" i="13" s="1"/>
  <c r="W91" i="13"/>
  <c r="X91" i="13" s="1"/>
  <c r="V91" i="13"/>
  <c r="V90" i="13"/>
  <c r="W90" i="13" s="1"/>
  <c r="X90" i="13" s="1"/>
  <c r="V89" i="13"/>
  <c r="W89" i="13" s="1"/>
  <c r="X89" i="13" s="1"/>
  <c r="V88" i="13"/>
  <c r="W88" i="13" s="1"/>
  <c r="X88" i="13" s="1"/>
  <c r="W87" i="13"/>
  <c r="X87" i="13" s="1"/>
  <c r="V87" i="13"/>
  <c r="V86" i="13"/>
  <c r="W86" i="13" s="1"/>
  <c r="X86" i="13" s="1"/>
  <c r="V85" i="13"/>
  <c r="W85" i="13" s="1"/>
  <c r="X85" i="13" s="1"/>
  <c r="V84" i="13"/>
  <c r="W84" i="13" s="1"/>
  <c r="X84" i="13" s="1"/>
  <c r="W83" i="13"/>
  <c r="X83" i="13" s="1"/>
  <c r="V83" i="13"/>
  <c r="V82" i="13"/>
  <c r="W82" i="13" s="1"/>
  <c r="X82" i="13" s="1"/>
  <c r="V81" i="13"/>
  <c r="W81" i="13" s="1"/>
  <c r="X81" i="13" s="1"/>
  <c r="V80" i="13"/>
  <c r="W80" i="13" s="1"/>
  <c r="X80" i="13" s="1"/>
  <c r="W79" i="13"/>
  <c r="X79" i="13" s="1"/>
  <c r="V79" i="13"/>
  <c r="V78" i="13"/>
  <c r="W78" i="13" s="1"/>
  <c r="X78" i="13" s="1"/>
  <c r="V77" i="13"/>
  <c r="W77" i="13" s="1"/>
  <c r="X77" i="13" s="1"/>
  <c r="V76" i="13"/>
  <c r="W76" i="13" s="1"/>
  <c r="X76" i="13" s="1"/>
  <c r="W75" i="13"/>
  <c r="X75" i="13" s="1"/>
  <c r="V75" i="13"/>
  <c r="V74" i="13"/>
  <c r="W74" i="13" s="1"/>
  <c r="X74" i="13" s="1"/>
  <c r="V73" i="13"/>
  <c r="W73" i="13" s="1"/>
  <c r="X73" i="13" s="1"/>
  <c r="V72" i="13"/>
  <c r="W72" i="13" s="1"/>
  <c r="X72" i="13" s="1"/>
  <c r="W71" i="13"/>
  <c r="X71" i="13" s="1"/>
  <c r="V71" i="13"/>
  <c r="V70" i="13"/>
  <c r="W70" i="13" s="1"/>
  <c r="X70" i="13" s="1"/>
  <c r="V69" i="13"/>
  <c r="W69" i="13" s="1"/>
  <c r="X69" i="13" s="1"/>
  <c r="V68" i="13"/>
  <c r="W68" i="13" s="1"/>
  <c r="X68" i="13" s="1"/>
  <c r="W67" i="13"/>
  <c r="X67" i="13" s="1"/>
  <c r="V67" i="13"/>
  <c r="V66" i="13"/>
  <c r="W66" i="13" s="1"/>
  <c r="X66" i="13" s="1"/>
  <c r="V65" i="13"/>
  <c r="W65" i="13" s="1"/>
  <c r="X65" i="13" s="1"/>
  <c r="V64" i="13"/>
  <c r="W64" i="13" s="1"/>
  <c r="X64" i="13" s="1"/>
  <c r="W63" i="13"/>
  <c r="X63" i="13" s="1"/>
  <c r="V63" i="13"/>
  <c r="V62" i="13"/>
  <c r="W62" i="13" s="1"/>
  <c r="X62" i="13" s="1"/>
  <c r="V61" i="13"/>
  <c r="W61" i="13" s="1"/>
  <c r="X61" i="13" s="1"/>
  <c r="X60" i="13"/>
  <c r="W60" i="13"/>
  <c r="V60" i="13"/>
  <c r="W59" i="13"/>
  <c r="X59" i="13" s="1"/>
  <c r="V59" i="13"/>
  <c r="V58" i="13"/>
  <c r="W58" i="13" s="1"/>
  <c r="X58" i="13" s="1"/>
  <c r="V57" i="13"/>
  <c r="W57" i="13" s="1"/>
  <c r="V56" i="13"/>
  <c r="W55" i="13"/>
  <c r="X55" i="13" s="1"/>
  <c r="V55" i="13"/>
  <c r="V54" i="13"/>
  <c r="W54" i="13" s="1"/>
  <c r="X54" i="13" s="1"/>
  <c r="V53" i="13"/>
  <c r="W56" i="13" s="1"/>
  <c r="X52" i="13"/>
  <c r="W52" i="13"/>
  <c r="V52" i="13"/>
  <c r="W51" i="13"/>
  <c r="X51" i="13" s="1"/>
  <c r="V51" i="13"/>
  <c r="V50" i="13"/>
  <c r="W50" i="13" s="1"/>
  <c r="X50" i="13" s="1"/>
  <c r="V49" i="13"/>
  <c r="W49" i="13" s="1"/>
  <c r="X49" i="13" s="1"/>
  <c r="X48" i="13"/>
  <c r="W48" i="13"/>
  <c r="V48" i="13"/>
  <c r="W47" i="13"/>
  <c r="X47" i="13" s="1"/>
  <c r="V47" i="13"/>
  <c r="V46" i="13"/>
  <c r="W46" i="13" s="1"/>
  <c r="X46" i="13" s="1"/>
  <c r="V45" i="13"/>
  <c r="W45" i="13" s="1"/>
  <c r="X45" i="13" s="1"/>
  <c r="X44" i="13"/>
  <c r="W44" i="13"/>
  <c r="V44" i="13"/>
  <c r="W43" i="13"/>
  <c r="X43" i="13" s="1"/>
  <c r="V43" i="13"/>
  <c r="V42" i="13"/>
  <c r="W42" i="13" s="1"/>
  <c r="X42" i="13" s="1"/>
  <c r="V41" i="13"/>
  <c r="W41" i="13" s="1"/>
  <c r="X41" i="13" s="1"/>
  <c r="X40" i="13"/>
  <c r="W40" i="13"/>
  <c r="V40" i="13"/>
  <c r="W39" i="13"/>
  <c r="X39" i="13" s="1"/>
  <c r="V39" i="13"/>
  <c r="V38" i="13"/>
  <c r="W38" i="13" s="1"/>
  <c r="X38" i="13" s="1"/>
  <c r="V37" i="13"/>
  <c r="W37" i="13" s="1"/>
  <c r="X37" i="13" s="1"/>
  <c r="X36" i="13"/>
  <c r="W36" i="13"/>
  <c r="V36" i="13"/>
  <c r="W35" i="13"/>
  <c r="X35" i="13" s="1"/>
  <c r="V35" i="13"/>
  <c r="V34" i="13"/>
  <c r="W34" i="13" s="1"/>
  <c r="X34" i="13" s="1"/>
  <c r="V33" i="13"/>
  <c r="W33" i="13" s="1"/>
  <c r="X33" i="13" s="1"/>
  <c r="X32" i="13"/>
  <c r="W32" i="13"/>
  <c r="V32" i="13"/>
  <c r="W31" i="13"/>
  <c r="X31" i="13" s="1"/>
  <c r="V31" i="13"/>
  <c r="V30" i="13"/>
  <c r="W30" i="13" s="1"/>
  <c r="X30" i="13" s="1"/>
  <c r="V29" i="13"/>
  <c r="W29" i="13" s="1"/>
  <c r="X29" i="13" s="1"/>
  <c r="X28" i="13"/>
  <c r="W28" i="13"/>
  <c r="V28" i="13"/>
  <c r="W27" i="13"/>
  <c r="X27" i="13" s="1"/>
  <c r="V27" i="13"/>
  <c r="V26" i="13"/>
  <c r="W26" i="13" s="1"/>
  <c r="X26" i="13" s="1"/>
  <c r="V25" i="13"/>
  <c r="W25" i="13" s="1"/>
  <c r="X25" i="13" s="1"/>
  <c r="X24" i="13"/>
  <c r="W24" i="13"/>
  <c r="V24" i="13"/>
  <c r="W23" i="13"/>
  <c r="X23" i="13" s="1"/>
  <c r="V23" i="13"/>
  <c r="V22" i="13"/>
  <c r="W22" i="13" s="1"/>
  <c r="X22" i="13" s="1"/>
  <c r="V21" i="13"/>
  <c r="W21" i="13" s="1"/>
  <c r="X21" i="13" s="1"/>
  <c r="X20" i="13"/>
  <c r="W20" i="13"/>
  <c r="V20" i="13"/>
  <c r="W19" i="13"/>
  <c r="X19" i="13" s="1"/>
  <c r="V19" i="13"/>
  <c r="V18" i="13"/>
  <c r="W18" i="13" s="1"/>
  <c r="X18" i="13" s="1"/>
  <c r="V17" i="13"/>
  <c r="W17" i="13" s="1"/>
  <c r="X17" i="13" s="1"/>
  <c r="X16" i="13"/>
  <c r="W16" i="13"/>
  <c r="V16" i="13"/>
  <c r="W15" i="13"/>
  <c r="X15" i="13" s="1"/>
  <c r="V15" i="13"/>
  <c r="V14" i="13"/>
  <c r="W14" i="13" s="1"/>
  <c r="X14" i="13" s="1"/>
  <c r="V13" i="13"/>
  <c r="W13" i="13" s="1"/>
  <c r="X13" i="13" s="1"/>
  <c r="V12" i="13"/>
  <c r="W12" i="13" s="1"/>
  <c r="X12" i="13" s="1"/>
  <c r="W11" i="13"/>
  <c r="X11" i="13" s="1"/>
  <c r="V11" i="13"/>
  <c r="V10" i="13"/>
  <c r="W10" i="13" s="1"/>
  <c r="X10" i="13" s="1"/>
  <c r="V9" i="13"/>
  <c r="W9" i="13" s="1"/>
  <c r="X9" i="13" s="1"/>
  <c r="V8" i="13"/>
  <c r="W8" i="13" s="1"/>
  <c r="X8" i="13" s="1"/>
  <c r="W7" i="13"/>
  <c r="X7" i="13" s="1"/>
  <c r="V7" i="13"/>
  <c r="V6" i="13"/>
  <c r="W6" i="13" s="1"/>
  <c r="X6" i="13" s="1"/>
  <c r="V5" i="13"/>
  <c r="W5" i="13" s="1"/>
  <c r="X5" i="13" s="1"/>
  <c r="X4" i="13"/>
  <c r="W4" i="13"/>
  <c r="V4" i="13"/>
  <c r="W3" i="13"/>
  <c r="X3" i="13" s="1"/>
  <c r="V3" i="13"/>
  <c r="V2" i="13"/>
  <c r="W2" i="13" s="1"/>
  <c r="X2" i="13" s="1"/>
  <c r="R93" i="13"/>
  <c r="S93" i="13" s="1"/>
  <c r="T93" i="13" s="1"/>
  <c r="R92" i="13"/>
  <c r="S92" i="13" s="1"/>
  <c r="T92" i="13" s="1"/>
  <c r="S91" i="13"/>
  <c r="T91" i="13" s="1"/>
  <c r="R91" i="13"/>
  <c r="R90" i="13"/>
  <c r="S90" i="13" s="1"/>
  <c r="T90" i="13" s="1"/>
  <c r="R89" i="13"/>
  <c r="S89" i="13" s="1"/>
  <c r="T89" i="13" s="1"/>
  <c r="R88" i="13"/>
  <c r="S88" i="13" s="1"/>
  <c r="T88" i="13" s="1"/>
  <c r="S87" i="13"/>
  <c r="T87" i="13" s="1"/>
  <c r="R87" i="13"/>
  <c r="R86" i="13"/>
  <c r="S86" i="13" s="1"/>
  <c r="T86" i="13" s="1"/>
  <c r="R85" i="13"/>
  <c r="S85" i="13" s="1"/>
  <c r="T85" i="13" s="1"/>
  <c r="R84" i="13"/>
  <c r="S84" i="13" s="1"/>
  <c r="T84" i="13" s="1"/>
  <c r="S83" i="13"/>
  <c r="T83" i="13" s="1"/>
  <c r="R83" i="13"/>
  <c r="R82" i="13"/>
  <c r="S82" i="13" s="1"/>
  <c r="T82" i="13" s="1"/>
  <c r="R81" i="13"/>
  <c r="S81" i="13" s="1"/>
  <c r="T81" i="13" s="1"/>
  <c r="R80" i="13"/>
  <c r="S80" i="13" s="1"/>
  <c r="T80" i="13" s="1"/>
  <c r="S79" i="13"/>
  <c r="T79" i="13" s="1"/>
  <c r="R79" i="13"/>
  <c r="R78" i="13"/>
  <c r="S78" i="13" s="1"/>
  <c r="T78" i="13" s="1"/>
  <c r="R77" i="13"/>
  <c r="S77" i="13" s="1"/>
  <c r="T77" i="13" s="1"/>
  <c r="R76" i="13"/>
  <c r="S76" i="13" s="1"/>
  <c r="T76" i="13" s="1"/>
  <c r="S75" i="13"/>
  <c r="T75" i="13" s="1"/>
  <c r="R75" i="13"/>
  <c r="R74" i="13"/>
  <c r="S74" i="13" s="1"/>
  <c r="T74" i="13" s="1"/>
  <c r="R73" i="13"/>
  <c r="S73" i="13" s="1"/>
  <c r="T73" i="13" s="1"/>
  <c r="R72" i="13"/>
  <c r="S72" i="13" s="1"/>
  <c r="T72" i="13" s="1"/>
  <c r="S71" i="13"/>
  <c r="T71" i="13" s="1"/>
  <c r="R71" i="13"/>
  <c r="R70" i="13"/>
  <c r="S70" i="13" s="1"/>
  <c r="T70" i="13" s="1"/>
  <c r="R69" i="13"/>
  <c r="S69" i="13" s="1"/>
  <c r="T69" i="13" s="1"/>
  <c r="R68" i="13"/>
  <c r="S68" i="13" s="1"/>
  <c r="T68" i="13" s="1"/>
  <c r="S67" i="13"/>
  <c r="T67" i="13" s="1"/>
  <c r="R67" i="13"/>
  <c r="R66" i="13"/>
  <c r="S66" i="13" s="1"/>
  <c r="T66" i="13" s="1"/>
  <c r="R65" i="13"/>
  <c r="S65" i="13" s="1"/>
  <c r="T65" i="13" s="1"/>
  <c r="R64" i="13"/>
  <c r="S64" i="13" s="1"/>
  <c r="T64" i="13" s="1"/>
  <c r="S63" i="13"/>
  <c r="T63" i="13" s="1"/>
  <c r="R63" i="13"/>
  <c r="R62" i="13"/>
  <c r="S62" i="13" s="1"/>
  <c r="T62" i="13" s="1"/>
  <c r="R61" i="13"/>
  <c r="S61" i="13" s="1"/>
  <c r="T61" i="13" s="1"/>
  <c r="R60" i="13"/>
  <c r="S60" i="13" s="1"/>
  <c r="T60" i="13" s="1"/>
  <c r="S59" i="13"/>
  <c r="T59" i="13" s="1"/>
  <c r="R59" i="13"/>
  <c r="R58" i="13"/>
  <c r="S58" i="13" s="1"/>
  <c r="T58" i="13" s="1"/>
  <c r="R57" i="13"/>
  <c r="S57" i="13" s="1"/>
  <c r="R56" i="13"/>
  <c r="S56" i="13" s="1"/>
  <c r="S55" i="13"/>
  <c r="T55" i="13" s="1"/>
  <c r="R55" i="13"/>
  <c r="R54" i="13"/>
  <c r="S54" i="13" s="1"/>
  <c r="T54" i="13" s="1"/>
  <c r="R53" i="13"/>
  <c r="S53" i="13" s="1"/>
  <c r="T53" i="13" s="1"/>
  <c r="T52" i="13"/>
  <c r="S52" i="13"/>
  <c r="R52" i="13"/>
  <c r="S51" i="13"/>
  <c r="T51" i="13" s="1"/>
  <c r="R51" i="13"/>
  <c r="R50" i="13"/>
  <c r="S50" i="13" s="1"/>
  <c r="T50" i="13" s="1"/>
  <c r="R49" i="13"/>
  <c r="S49" i="13" s="1"/>
  <c r="T49" i="13" s="1"/>
  <c r="T48" i="13"/>
  <c r="S48" i="13"/>
  <c r="R48" i="13"/>
  <c r="S47" i="13"/>
  <c r="T47" i="13" s="1"/>
  <c r="R47" i="13"/>
  <c r="R46" i="13"/>
  <c r="S46" i="13" s="1"/>
  <c r="T46" i="13" s="1"/>
  <c r="R45" i="13"/>
  <c r="S45" i="13" s="1"/>
  <c r="T45" i="13" s="1"/>
  <c r="R44" i="13"/>
  <c r="S44" i="13" s="1"/>
  <c r="T44" i="13" s="1"/>
  <c r="S43" i="13"/>
  <c r="T43" i="13" s="1"/>
  <c r="R43" i="13"/>
  <c r="R42" i="13"/>
  <c r="S42" i="13" s="1"/>
  <c r="T42" i="13" s="1"/>
  <c r="R41" i="13"/>
  <c r="S41" i="13" s="1"/>
  <c r="T41" i="13" s="1"/>
  <c r="R40" i="13"/>
  <c r="S40" i="13" s="1"/>
  <c r="T40" i="13" s="1"/>
  <c r="S39" i="13"/>
  <c r="T39" i="13" s="1"/>
  <c r="R39" i="13"/>
  <c r="R38" i="13"/>
  <c r="S38" i="13" s="1"/>
  <c r="T38" i="13" s="1"/>
  <c r="R37" i="13"/>
  <c r="S37" i="13" s="1"/>
  <c r="T37" i="13" s="1"/>
  <c r="R36" i="13"/>
  <c r="S36" i="13" s="1"/>
  <c r="T36" i="13" s="1"/>
  <c r="S35" i="13"/>
  <c r="T35" i="13" s="1"/>
  <c r="R35" i="13"/>
  <c r="R34" i="13"/>
  <c r="S34" i="13" s="1"/>
  <c r="T34" i="13" s="1"/>
  <c r="R33" i="13"/>
  <c r="S33" i="13" s="1"/>
  <c r="T33" i="13" s="1"/>
  <c r="R32" i="13"/>
  <c r="S32" i="13" s="1"/>
  <c r="T32" i="13" s="1"/>
  <c r="S31" i="13"/>
  <c r="T31" i="13" s="1"/>
  <c r="R31" i="13"/>
  <c r="R30" i="13"/>
  <c r="S30" i="13" s="1"/>
  <c r="T30" i="13" s="1"/>
  <c r="S29" i="13"/>
  <c r="T29" i="13" s="1"/>
  <c r="R29" i="13"/>
  <c r="R28" i="13"/>
  <c r="S28" i="13" s="1"/>
  <c r="T28" i="13" s="1"/>
  <c r="S27" i="13"/>
  <c r="T27" i="13" s="1"/>
  <c r="R27" i="13"/>
  <c r="R26" i="13"/>
  <c r="S26" i="13" s="1"/>
  <c r="T26" i="13" s="1"/>
  <c r="S25" i="13"/>
  <c r="T25" i="13" s="1"/>
  <c r="R25" i="13"/>
  <c r="R24" i="13"/>
  <c r="S24" i="13" s="1"/>
  <c r="T24" i="13" s="1"/>
  <c r="S23" i="13"/>
  <c r="T23" i="13" s="1"/>
  <c r="R23" i="13"/>
  <c r="R22" i="13"/>
  <c r="S22" i="13" s="1"/>
  <c r="T22" i="13" s="1"/>
  <c r="S21" i="13"/>
  <c r="T21" i="13" s="1"/>
  <c r="R21" i="13"/>
  <c r="R20" i="13"/>
  <c r="S20" i="13" s="1"/>
  <c r="T20" i="13" s="1"/>
  <c r="S19" i="13"/>
  <c r="T19" i="13" s="1"/>
  <c r="R19" i="13"/>
  <c r="R18" i="13"/>
  <c r="S18" i="13" s="1"/>
  <c r="T18" i="13" s="1"/>
  <c r="S17" i="13"/>
  <c r="T17" i="13" s="1"/>
  <c r="R17" i="13"/>
  <c r="R16" i="13"/>
  <c r="S16" i="13" s="1"/>
  <c r="T16" i="13" s="1"/>
  <c r="S15" i="13"/>
  <c r="T15" i="13" s="1"/>
  <c r="R15" i="13"/>
  <c r="R14" i="13"/>
  <c r="S14" i="13" s="1"/>
  <c r="T14" i="13" s="1"/>
  <c r="S13" i="13"/>
  <c r="T13" i="13" s="1"/>
  <c r="R13" i="13"/>
  <c r="R12" i="13"/>
  <c r="S12" i="13" s="1"/>
  <c r="T12" i="13" s="1"/>
  <c r="S11" i="13"/>
  <c r="T11" i="13" s="1"/>
  <c r="R11" i="13"/>
  <c r="R10" i="13"/>
  <c r="S10" i="13" s="1"/>
  <c r="T10" i="13" s="1"/>
  <c r="S9" i="13"/>
  <c r="T9" i="13" s="1"/>
  <c r="R9" i="13"/>
  <c r="R8" i="13"/>
  <c r="S8" i="13" s="1"/>
  <c r="T8" i="13" s="1"/>
  <c r="S7" i="13"/>
  <c r="T7" i="13" s="1"/>
  <c r="R7" i="13"/>
  <c r="R6" i="13"/>
  <c r="S6" i="13" s="1"/>
  <c r="T6" i="13" s="1"/>
  <c r="S5" i="13"/>
  <c r="T5" i="13" s="1"/>
  <c r="R5" i="13"/>
  <c r="R4" i="13"/>
  <c r="S4" i="13" s="1"/>
  <c r="T4" i="13" s="1"/>
  <c r="S3" i="13"/>
  <c r="T3" i="13" s="1"/>
  <c r="R3" i="13"/>
  <c r="R2" i="13"/>
  <c r="S2" i="13" s="1"/>
  <c r="T2" i="13" s="1"/>
  <c r="N93" i="13"/>
  <c r="O93" i="13" s="1"/>
  <c r="P93" i="13" s="1"/>
  <c r="N92" i="13"/>
  <c r="O92" i="13" s="1"/>
  <c r="P92" i="13" s="1"/>
  <c r="O91" i="13"/>
  <c r="P91" i="13" s="1"/>
  <c r="N91" i="13"/>
  <c r="N90" i="13"/>
  <c r="O90" i="13" s="1"/>
  <c r="P90" i="13" s="1"/>
  <c r="N89" i="13"/>
  <c r="O89" i="13" s="1"/>
  <c r="P89" i="13" s="1"/>
  <c r="P88" i="13"/>
  <c r="N88" i="13"/>
  <c r="O88" i="13" s="1"/>
  <c r="O87" i="13"/>
  <c r="P87" i="13" s="1"/>
  <c r="N87" i="13"/>
  <c r="N86" i="13"/>
  <c r="O86" i="13" s="1"/>
  <c r="P86" i="13" s="1"/>
  <c r="N85" i="13"/>
  <c r="O85" i="13" s="1"/>
  <c r="P85" i="13" s="1"/>
  <c r="N84" i="13"/>
  <c r="O84" i="13" s="1"/>
  <c r="P84" i="13" s="1"/>
  <c r="O83" i="13"/>
  <c r="P83" i="13" s="1"/>
  <c r="N83" i="13"/>
  <c r="N82" i="13"/>
  <c r="O82" i="13" s="1"/>
  <c r="P82" i="13" s="1"/>
  <c r="N81" i="13"/>
  <c r="O81" i="13" s="1"/>
  <c r="P81" i="13" s="1"/>
  <c r="P80" i="13"/>
  <c r="N80" i="13"/>
  <c r="O80" i="13" s="1"/>
  <c r="O79" i="13"/>
  <c r="P79" i="13" s="1"/>
  <c r="N79" i="13"/>
  <c r="N78" i="13"/>
  <c r="O78" i="13" s="1"/>
  <c r="P78" i="13" s="1"/>
  <c r="N77" i="13"/>
  <c r="O77" i="13" s="1"/>
  <c r="P77" i="13" s="1"/>
  <c r="N76" i="13"/>
  <c r="O76" i="13" s="1"/>
  <c r="P76" i="13" s="1"/>
  <c r="O75" i="13"/>
  <c r="P75" i="13" s="1"/>
  <c r="N75" i="13"/>
  <c r="N74" i="13"/>
  <c r="O74" i="13" s="1"/>
  <c r="P74" i="13" s="1"/>
  <c r="N73" i="13"/>
  <c r="O73" i="13" s="1"/>
  <c r="P73" i="13" s="1"/>
  <c r="P72" i="13"/>
  <c r="N72" i="13"/>
  <c r="O72" i="13" s="1"/>
  <c r="O71" i="13"/>
  <c r="P71" i="13" s="1"/>
  <c r="N71" i="13"/>
  <c r="N70" i="13"/>
  <c r="O70" i="13" s="1"/>
  <c r="P70" i="13" s="1"/>
  <c r="N69" i="13"/>
  <c r="O69" i="13" s="1"/>
  <c r="P69" i="13" s="1"/>
  <c r="N68" i="13"/>
  <c r="O68" i="13" s="1"/>
  <c r="P68" i="13" s="1"/>
  <c r="O67" i="13"/>
  <c r="P67" i="13" s="1"/>
  <c r="N67" i="13"/>
  <c r="N66" i="13"/>
  <c r="O66" i="13" s="1"/>
  <c r="P66" i="13" s="1"/>
  <c r="N65" i="13"/>
  <c r="O65" i="13" s="1"/>
  <c r="P65" i="13" s="1"/>
  <c r="P64" i="13"/>
  <c r="N64" i="13"/>
  <c r="O64" i="13" s="1"/>
  <c r="O63" i="13"/>
  <c r="P63" i="13" s="1"/>
  <c r="N63" i="13"/>
  <c r="N62" i="13"/>
  <c r="O62" i="13" s="1"/>
  <c r="P62" i="13" s="1"/>
  <c r="N61" i="13"/>
  <c r="O61" i="13" s="1"/>
  <c r="P61" i="13" s="1"/>
  <c r="N60" i="13"/>
  <c r="O60" i="13" s="1"/>
  <c r="P60" i="13" s="1"/>
  <c r="O59" i="13"/>
  <c r="P59" i="13" s="1"/>
  <c r="N59" i="13"/>
  <c r="N58" i="13"/>
  <c r="O58" i="13" s="1"/>
  <c r="N57" i="13"/>
  <c r="P56" i="13"/>
  <c r="N56" i="13"/>
  <c r="O56" i="13" s="1"/>
  <c r="O55" i="13"/>
  <c r="P55" i="13" s="1"/>
  <c r="N55" i="13"/>
  <c r="N54" i="13"/>
  <c r="O54" i="13" s="1"/>
  <c r="P54" i="13" s="1"/>
  <c r="N53" i="13"/>
  <c r="O53" i="13" s="1"/>
  <c r="P53" i="13" s="1"/>
  <c r="O52" i="13"/>
  <c r="P52" i="13" s="1"/>
  <c r="N52" i="13"/>
  <c r="N51" i="13"/>
  <c r="O51" i="13" s="1"/>
  <c r="P51" i="13" s="1"/>
  <c r="N50" i="13"/>
  <c r="O50" i="13" s="1"/>
  <c r="P50" i="13" s="1"/>
  <c r="N49" i="13"/>
  <c r="O49" i="13" s="1"/>
  <c r="P49" i="13" s="1"/>
  <c r="O48" i="13"/>
  <c r="P48" i="13" s="1"/>
  <c r="N48" i="13"/>
  <c r="N47" i="13"/>
  <c r="O47" i="13" s="1"/>
  <c r="P47" i="13" s="1"/>
  <c r="N46" i="13"/>
  <c r="O46" i="13" s="1"/>
  <c r="P46" i="13" s="1"/>
  <c r="N45" i="13"/>
  <c r="O45" i="13" s="1"/>
  <c r="P45" i="13" s="1"/>
  <c r="O44" i="13"/>
  <c r="P44" i="13" s="1"/>
  <c r="N44" i="13"/>
  <c r="N43" i="13"/>
  <c r="O43" i="13" s="1"/>
  <c r="P43" i="13" s="1"/>
  <c r="N42" i="13"/>
  <c r="O42" i="13" s="1"/>
  <c r="P42" i="13" s="1"/>
  <c r="N41" i="13"/>
  <c r="O41" i="13" s="1"/>
  <c r="P41" i="13" s="1"/>
  <c r="O40" i="13"/>
  <c r="P40" i="13" s="1"/>
  <c r="N40" i="13"/>
  <c r="N39" i="13"/>
  <c r="O39" i="13" s="1"/>
  <c r="P39" i="13" s="1"/>
  <c r="N38" i="13"/>
  <c r="O38" i="13" s="1"/>
  <c r="P38" i="13" s="1"/>
  <c r="N37" i="13"/>
  <c r="O37" i="13" s="1"/>
  <c r="P37" i="13" s="1"/>
  <c r="O36" i="13"/>
  <c r="P36" i="13" s="1"/>
  <c r="N36" i="13"/>
  <c r="N35" i="13"/>
  <c r="O35" i="13" s="1"/>
  <c r="P35" i="13" s="1"/>
  <c r="N34" i="13"/>
  <c r="O34" i="13" s="1"/>
  <c r="P34" i="13" s="1"/>
  <c r="N33" i="13"/>
  <c r="O33" i="13" s="1"/>
  <c r="P33" i="13" s="1"/>
  <c r="O32" i="13"/>
  <c r="P32" i="13" s="1"/>
  <c r="N32" i="13"/>
  <c r="N31" i="13"/>
  <c r="O31" i="13" s="1"/>
  <c r="P31" i="13" s="1"/>
  <c r="N30" i="13"/>
  <c r="O30" i="13" s="1"/>
  <c r="P30" i="13" s="1"/>
  <c r="N29" i="13"/>
  <c r="O29" i="13" s="1"/>
  <c r="P29" i="13" s="1"/>
  <c r="O28" i="13"/>
  <c r="P28" i="13" s="1"/>
  <c r="N28" i="13"/>
  <c r="N27" i="13"/>
  <c r="O27" i="13" s="1"/>
  <c r="P27" i="13" s="1"/>
  <c r="N26" i="13"/>
  <c r="O26" i="13" s="1"/>
  <c r="P26" i="13" s="1"/>
  <c r="N25" i="13"/>
  <c r="O25" i="13" s="1"/>
  <c r="P25" i="13" s="1"/>
  <c r="O24" i="13"/>
  <c r="P24" i="13" s="1"/>
  <c r="N24" i="13"/>
  <c r="N23" i="13"/>
  <c r="O23" i="13" s="1"/>
  <c r="P23" i="13" s="1"/>
  <c r="N22" i="13"/>
  <c r="O22" i="13" s="1"/>
  <c r="P22" i="13" s="1"/>
  <c r="N21" i="13"/>
  <c r="O21" i="13" s="1"/>
  <c r="P21" i="13" s="1"/>
  <c r="O20" i="13"/>
  <c r="P20" i="13" s="1"/>
  <c r="N20" i="13"/>
  <c r="N19" i="13"/>
  <c r="O19" i="13" s="1"/>
  <c r="P19" i="13" s="1"/>
  <c r="N18" i="13"/>
  <c r="O18" i="13" s="1"/>
  <c r="P18" i="13" s="1"/>
  <c r="N17" i="13"/>
  <c r="O17" i="13" s="1"/>
  <c r="P17" i="13" s="1"/>
  <c r="O16" i="13"/>
  <c r="P16" i="13" s="1"/>
  <c r="N16" i="13"/>
  <c r="N15" i="13"/>
  <c r="O15" i="13" s="1"/>
  <c r="P15" i="13" s="1"/>
  <c r="O14" i="13"/>
  <c r="P14" i="13" s="1"/>
  <c r="N14" i="13"/>
  <c r="N13" i="13"/>
  <c r="O13" i="13" s="1"/>
  <c r="P13" i="13" s="1"/>
  <c r="P12" i="13"/>
  <c r="O12" i="13"/>
  <c r="N12" i="13"/>
  <c r="O11" i="13"/>
  <c r="P11" i="13" s="1"/>
  <c r="N11" i="13"/>
  <c r="N10" i="13"/>
  <c r="O10" i="13" s="1"/>
  <c r="P10" i="13" s="1"/>
  <c r="P9" i="13"/>
  <c r="N9" i="13"/>
  <c r="O9" i="13" s="1"/>
  <c r="O8" i="13"/>
  <c r="P8" i="13" s="1"/>
  <c r="N8" i="13"/>
  <c r="N7" i="13"/>
  <c r="O7" i="13" s="1"/>
  <c r="P7" i="13" s="1"/>
  <c r="O6" i="13"/>
  <c r="P6" i="13" s="1"/>
  <c r="N6" i="13"/>
  <c r="N5" i="13"/>
  <c r="O5" i="13" s="1"/>
  <c r="P5" i="13" s="1"/>
  <c r="P4" i="13"/>
  <c r="O4" i="13"/>
  <c r="N4" i="13"/>
  <c r="O3" i="13"/>
  <c r="P3" i="13" s="1"/>
  <c r="N3" i="13"/>
  <c r="N2" i="13"/>
  <c r="O2" i="13" s="1"/>
  <c r="P2" i="13" s="1"/>
  <c r="J49" i="13"/>
  <c r="AF56" i="13" l="1"/>
  <c r="AF57" i="13"/>
  <c r="AA53" i="13"/>
  <c r="AB53" i="13" s="1"/>
  <c r="X57" i="13"/>
  <c r="W53" i="13"/>
  <c r="X53" i="13" s="1"/>
  <c r="T56" i="13"/>
  <c r="T57" i="13"/>
  <c r="O57" i="13"/>
  <c r="P57" i="13" s="1"/>
  <c r="P58" i="13"/>
  <c r="G55" i="14"/>
  <c r="G54" i="14"/>
  <c r="G53" i="14"/>
  <c r="J53" i="13"/>
  <c r="J54" i="13"/>
  <c r="J55" i="13"/>
  <c r="AB56" i="13" l="1"/>
  <c r="X56" i="13"/>
  <c r="H55" i="14"/>
  <c r="K55" i="13"/>
  <c r="K54" i="13"/>
  <c r="K53" i="13"/>
  <c r="H53" i="5"/>
  <c r="I53" i="5" s="1"/>
  <c r="H53" i="14" l="1"/>
  <c r="G52" i="14"/>
  <c r="G51" i="14"/>
  <c r="G50" i="14"/>
  <c r="K57" i="13"/>
  <c r="J58" i="13"/>
  <c r="K58" i="13" s="1"/>
  <c r="J57" i="13"/>
  <c r="J56" i="13"/>
  <c r="J50" i="13"/>
  <c r="E39" i="5" l="1"/>
  <c r="E38" i="5"/>
  <c r="G49" i="5" l="1"/>
  <c r="H49" i="5" s="1"/>
  <c r="G48" i="5"/>
  <c r="G87" i="5"/>
  <c r="H87" i="5" s="1"/>
  <c r="G86" i="5"/>
  <c r="H86" i="5" s="1"/>
  <c r="E80" i="5" l="1"/>
  <c r="E81" i="5"/>
  <c r="G81" i="14" l="1"/>
  <c r="G87" i="14"/>
  <c r="H87" i="14" s="1"/>
  <c r="G86" i="14"/>
  <c r="H86" i="14" s="1"/>
  <c r="J81" i="13"/>
  <c r="J87" i="13"/>
  <c r="K87" i="13" s="1"/>
  <c r="J86" i="13"/>
  <c r="K86" i="13" s="1"/>
  <c r="G31" i="5"/>
  <c r="H48" i="5"/>
  <c r="I48" i="5" s="1"/>
  <c r="G81" i="5"/>
  <c r="H81" i="5" s="1"/>
  <c r="G41" i="5"/>
  <c r="G42" i="5"/>
  <c r="H42" i="5" s="1"/>
  <c r="G2" i="5" l="1"/>
  <c r="I55" i="14" l="1"/>
  <c r="H54" i="14"/>
  <c r="I54" i="14" s="1"/>
  <c r="I53" i="14"/>
  <c r="G49" i="14"/>
  <c r="G48" i="14"/>
  <c r="G20" i="14"/>
  <c r="L55" i="13"/>
  <c r="L54" i="13"/>
  <c r="L53" i="13"/>
  <c r="H55" i="5"/>
  <c r="I55" i="5" s="1"/>
  <c r="H54" i="5"/>
  <c r="I54" i="5" s="1"/>
  <c r="G35" i="14"/>
  <c r="H35" i="14" s="1"/>
  <c r="I35" i="14" s="1"/>
  <c r="G38" i="14"/>
  <c r="H38" i="14" s="1"/>
  <c r="K49" i="13"/>
  <c r="L49" i="13" s="1"/>
  <c r="J48" i="13"/>
  <c r="K48" i="13" s="1"/>
  <c r="L48" i="13" s="1"/>
  <c r="J52" i="13"/>
  <c r="K52" i="13" s="1"/>
  <c r="L52" i="13" s="1"/>
  <c r="J51" i="13"/>
  <c r="K51" i="13" s="1"/>
  <c r="L51" i="13" s="1"/>
  <c r="K50" i="13"/>
  <c r="L50" i="13" s="1"/>
  <c r="J38" i="13"/>
  <c r="K38" i="13" s="1"/>
  <c r="L38" i="13" s="1"/>
  <c r="J35" i="13"/>
  <c r="K35" i="13" s="1"/>
  <c r="L35" i="13" s="1"/>
  <c r="G38" i="5"/>
  <c r="H38" i="5" s="1"/>
  <c r="I38" i="5" s="1"/>
  <c r="G35" i="5"/>
  <c r="H35" i="5" s="1"/>
  <c r="I49" i="5" l="1"/>
  <c r="G80" i="14"/>
  <c r="H80" i="14" s="1"/>
  <c r="I80" i="14" s="1"/>
  <c r="H52" i="14"/>
  <c r="I52" i="14" s="1"/>
  <c r="H51" i="14"/>
  <c r="I51" i="14" s="1"/>
  <c r="H50" i="14"/>
  <c r="I50" i="14" s="1"/>
  <c r="I86" i="14"/>
  <c r="H81" i="14"/>
  <c r="I81" i="14" s="1"/>
  <c r="H49" i="14"/>
  <c r="I49" i="14" s="1"/>
  <c r="G39" i="14"/>
  <c r="G36" i="14"/>
  <c r="G31" i="14"/>
  <c r="H31" i="14" s="1"/>
  <c r="I31" i="14" s="1"/>
  <c r="G28" i="14"/>
  <c r="H28" i="14" s="1"/>
  <c r="I28" i="14" s="1"/>
  <c r="G25" i="14"/>
  <c r="H25" i="14" s="1"/>
  <c r="I25" i="14" s="1"/>
  <c r="G24" i="14"/>
  <c r="H24" i="14" s="1"/>
  <c r="I24" i="14" s="1"/>
  <c r="H20" i="14"/>
  <c r="I20" i="14" s="1"/>
  <c r="G12" i="14"/>
  <c r="H12" i="14" s="1"/>
  <c r="I12" i="14" s="1"/>
  <c r="G11" i="14"/>
  <c r="H11" i="14" s="1"/>
  <c r="I11" i="14" s="1"/>
  <c r="G7" i="14"/>
  <c r="H7" i="14" s="1"/>
  <c r="I7" i="14" s="1"/>
  <c r="G6" i="14"/>
  <c r="H6" i="14" s="1"/>
  <c r="I6" i="14" s="1"/>
  <c r="G4" i="14"/>
  <c r="H4" i="14" s="1"/>
  <c r="I4" i="14" s="1"/>
  <c r="G5" i="14"/>
  <c r="H5" i="14" s="1"/>
  <c r="I5" i="14" s="1"/>
  <c r="G8" i="14"/>
  <c r="H8" i="14" s="1"/>
  <c r="I8" i="14" s="1"/>
  <c r="G9" i="14"/>
  <c r="H9" i="14" s="1"/>
  <c r="I9" i="14" s="1"/>
  <c r="G10" i="14"/>
  <c r="H10" i="14" s="1"/>
  <c r="I10" i="14" s="1"/>
  <c r="G13" i="14"/>
  <c r="H13" i="14" s="1"/>
  <c r="I13" i="14" s="1"/>
  <c r="G14" i="14"/>
  <c r="H14" i="14" s="1"/>
  <c r="I14" i="14" s="1"/>
  <c r="G15" i="14"/>
  <c r="H15" i="14" s="1"/>
  <c r="I15" i="14" s="1"/>
  <c r="G16" i="14"/>
  <c r="H16" i="14" s="1"/>
  <c r="I16" i="14" s="1"/>
  <c r="G17" i="14"/>
  <c r="H17" i="14" s="1"/>
  <c r="I17" i="14" s="1"/>
  <c r="G18" i="14"/>
  <c r="H18" i="14" s="1"/>
  <c r="I18" i="14" s="1"/>
  <c r="G19" i="14"/>
  <c r="H19" i="14" s="1"/>
  <c r="I19" i="14" s="1"/>
  <c r="G21" i="14"/>
  <c r="H21" i="14" s="1"/>
  <c r="I21" i="14" s="1"/>
  <c r="G22" i="14"/>
  <c r="H22" i="14" s="1"/>
  <c r="I22" i="14" s="1"/>
  <c r="G23" i="14"/>
  <c r="H23" i="14" s="1"/>
  <c r="I23" i="14" s="1"/>
  <c r="G26" i="14"/>
  <c r="H26" i="14" s="1"/>
  <c r="I26" i="14" s="1"/>
  <c r="G27" i="14"/>
  <c r="H27" i="14" s="1"/>
  <c r="I27" i="14" s="1"/>
  <c r="G29" i="14"/>
  <c r="H29" i="14" s="1"/>
  <c r="I29" i="14" s="1"/>
  <c r="G30" i="14"/>
  <c r="H30" i="14" s="1"/>
  <c r="I30" i="14" s="1"/>
  <c r="G32" i="14"/>
  <c r="H32" i="14" s="1"/>
  <c r="I32" i="14" s="1"/>
  <c r="G33" i="14"/>
  <c r="H33" i="14" s="1"/>
  <c r="I33" i="14" s="1"/>
  <c r="G34" i="14"/>
  <c r="H34" i="14" s="1"/>
  <c r="I34" i="14" s="1"/>
  <c r="G37" i="14"/>
  <c r="H37" i="14" s="1"/>
  <c r="I37" i="14" s="1"/>
  <c r="G40" i="14"/>
  <c r="H40" i="14" s="1"/>
  <c r="I40" i="14" s="1"/>
  <c r="G41" i="14"/>
  <c r="H41" i="14" s="1"/>
  <c r="G42" i="14"/>
  <c r="G43" i="14"/>
  <c r="H43" i="14" s="1"/>
  <c r="I43" i="14" s="1"/>
  <c r="G44" i="14"/>
  <c r="H44" i="14" s="1"/>
  <c r="I44" i="14" s="1"/>
  <c r="G45" i="14"/>
  <c r="H45" i="14" s="1"/>
  <c r="G46" i="14"/>
  <c r="G47" i="14"/>
  <c r="H47" i="14" s="1"/>
  <c r="I47" i="14" s="1"/>
  <c r="H48" i="14"/>
  <c r="I48" i="14" s="1"/>
  <c r="G56" i="14"/>
  <c r="H56" i="14" s="1"/>
  <c r="I56" i="14" s="1"/>
  <c r="G57" i="14"/>
  <c r="H57" i="14" s="1"/>
  <c r="I57" i="14" s="1"/>
  <c r="G58" i="14"/>
  <c r="G59" i="14"/>
  <c r="H59" i="14" s="1"/>
  <c r="I59" i="14" s="1"/>
  <c r="G60" i="14"/>
  <c r="H60" i="14" s="1"/>
  <c r="I60" i="14" s="1"/>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78" i="14"/>
  <c r="H78" i="14" s="1"/>
  <c r="I78" i="14" s="1"/>
  <c r="G79" i="14"/>
  <c r="H79" i="14" s="1"/>
  <c r="I79" i="14" s="1"/>
  <c r="G82" i="14"/>
  <c r="H82" i="14" s="1"/>
  <c r="I82" i="14" s="1"/>
  <c r="G83" i="14"/>
  <c r="H83" i="14" s="1"/>
  <c r="I83" i="14" s="1"/>
  <c r="G84" i="14"/>
  <c r="H84" i="14" s="1"/>
  <c r="I84" i="14" s="1"/>
  <c r="G85" i="14"/>
  <c r="H85" i="14" s="1"/>
  <c r="I85" i="14" s="1"/>
  <c r="I87" i="14"/>
  <c r="G88" i="14"/>
  <c r="H88" i="14" s="1"/>
  <c r="I88" i="14" s="1"/>
  <c r="G89" i="14"/>
  <c r="H89" i="14" s="1"/>
  <c r="I89" i="14" s="1"/>
  <c r="G90" i="14"/>
  <c r="H90" i="14" s="1"/>
  <c r="I90" i="14" s="1"/>
  <c r="G91" i="14"/>
  <c r="H91" i="14" s="1"/>
  <c r="I91" i="14" s="1"/>
  <c r="G92" i="14"/>
  <c r="H92" i="14" s="1"/>
  <c r="I92" i="14" s="1"/>
  <c r="G93" i="14"/>
  <c r="H93" i="14" s="1"/>
  <c r="I93" i="14" s="1"/>
  <c r="G2" i="14"/>
  <c r="H2" i="14" s="1"/>
  <c r="L86" i="13"/>
  <c r="K81" i="13"/>
  <c r="L81" i="13" s="1"/>
  <c r="J80" i="13"/>
  <c r="K80" i="13" s="1"/>
  <c r="L80" i="13" s="1"/>
  <c r="J20" i="13"/>
  <c r="K20" i="13" s="1"/>
  <c r="L20" i="13" s="1"/>
  <c r="J21" i="13"/>
  <c r="J22" i="13"/>
  <c r="K22" i="13" s="1"/>
  <c r="L22" i="13" s="1"/>
  <c r="J23" i="13"/>
  <c r="K23" i="13" s="1"/>
  <c r="L23" i="13" s="1"/>
  <c r="J24" i="13"/>
  <c r="K24" i="13" s="1"/>
  <c r="L24" i="13" s="1"/>
  <c r="J25" i="13"/>
  <c r="K25" i="13" s="1"/>
  <c r="L25" i="13" s="1"/>
  <c r="J26" i="13"/>
  <c r="K26" i="13" s="1"/>
  <c r="L26" i="13" s="1"/>
  <c r="J27" i="13"/>
  <c r="K27" i="13" s="1"/>
  <c r="L27" i="13" s="1"/>
  <c r="J28" i="13"/>
  <c r="K28" i="13" s="1"/>
  <c r="L28" i="13" s="1"/>
  <c r="L56" i="13"/>
  <c r="J39" i="13"/>
  <c r="K39" i="13" s="1"/>
  <c r="L39" i="13" s="1"/>
  <c r="J36" i="13"/>
  <c r="K36" i="13" s="1"/>
  <c r="J31" i="13"/>
  <c r="K31" i="13" s="1"/>
  <c r="L31" i="13" s="1"/>
  <c r="J12" i="13"/>
  <c r="K12" i="13" s="1"/>
  <c r="L12" i="13" s="1"/>
  <c r="J11" i="13"/>
  <c r="K11" i="13" s="1"/>
  <c r="L11" i="13" s="1"/>
  <c r="J7" i="13"/>
  <c r="K7" i="13" s="1"/>
  <c r="L7" i="13" s="1"/>
  <c r="J6" i="13"/>
  <c r="K6" i="13" s="1"/>
  <c r="L6" i="13" s="1"/>
  <c r="J4" i="13"/>
  <c r="K4" i="13" s="1"/>
  <c r="L4" i="13" s="1"/>
  <c r="J5" i="13"/>
  <c r="K5" i="13" s="1"/>
  <c r="L5" i="13" s="1"/>
  <c r="J8" i="13"/>
  <c r="K8" i="13" s="1"/>
  <c r="L8" i="13" s="1"/>
  <c r="J9" i="13"/>
  <c r="K9" i="13" s="1"/>
  <c r="L9" i="13" s="1"/>
  <c r="J10" i="13"/>
  <c r="K10" i="13" s="1"/>
  <c r="L10" i="13" s="1"/>
  <c r="J13" i="13"/>
  <c r="K13" i="13" s="1"/>
  <c r="L13" i="13" s="1"/>
  <c r="J14" i="13"/>
  <c r="K14" i="13" s="1"/>
  <c r="L14" i="13" s="1"/>
  <c r="J15" i="13"/>
  <c r="K15" i="13" s="1"/>
  <c r="L15" i="13" s="1"/>
  <c r="J16" i="13"/>
  <c r="K16" i="13" s="1"/>
  <c r="L16" i="13" s="1"/>
  <c r="J17" i="13"/>
  <c r="K17" i="13" s="1"/>
  <c r="L17" i="13" s="1"/>
  <c r="J18" i="13"/>
  <c r="K18" i="13" s="1"/>
  <c r="L18" i="13" s="1"/>
  <c r="J19" i="13"/>
  <c r="K19" i="13" s="1"/>
  <c r="L19" i="13" s="1"/>
  <c r="K21" i="13"/>
  <c r="L21" i="13" s="1"/>
  <c r="J29" i="13"/>
  <c r="K29" i="13" s="1"/>
  <c r="L29" i="13" s="1"/>
  <c r="J30" i="13"/>
  <c r="K30" i="13" s="1"/>
  <c r="L30" i="13" s="1"/>
  <c r="J32" i="13"/>
  <c r="K32" i="13" s="1"/>
  <c r="L32" i="13" s="1"/>
  <c r="J33" i="13"/>
  <c r="K33" i="13" s="1"/>
  <c r="L33" i="13" s="1"/>
  <c r="J34" i="13"/>
  <c r="K34" i="13" s="1"/>
  <c r="L34" i="13" s="1"/>
  <c r="J37" i="13"/>
  <c r="K37" i="13" s="1"/>
  <c r="L37" i="13" s="1"/>
  <c r="J40" i="13"/>
  <c r="K40" i="13" s="1"/>
  <c r="L40" i="13" s="1"/>
  <c r="J41" i="13"/>
  <c r="K41" i="13" s="1"/>
  <c r="J42" i="13"/>
  <c r="K42" i="13" s="1"/>
  <c r="J43" i="13"/>
  <c r="K43" i="13" s="1"/>
  <c r="L43" i="13" s="1"/>
  <c r="J44" i="13"/>
  <c r="K44" i="13" s="1"/>
  <c r="L44" i="13" s="1"/>
  <c r="J45" i="13"/>
  <c r="J46" i="13"/>
  <c r="J47" i="13"/>
  <c r="K47" i="13" s="1"/>
  <c r="L47" i="13" s="1"/>
  <c r="L57" i="13"/>
  <c r="L58" i="13"/>
  <c r="J59" i="13"/>
  <c r="K59" i="13" s="1"/>
  <c r="L59" i="13" s="1"/>
  <c r="J60" i="13"/>
  <c r="K60" i="13" s="1"/>
  <c r="L60" i="13" s="1"/>
  <c r="J61" i="13"/>
  <c r="K61" i="13" s="1"/>
  <c r="L61" i="13" s="1"/>
  <c r="J62" i="13"/>
  <c r="K62" i="13" s="1"/>
  <c r="L62" i="13" s="1"/>
  <c r="J63" i="13"/>
  <c r="K63" i="13" s="1"/>
  <c r="L63" i="13" s="1"/>
  <c r="J64" i="13"/>
  <c r="K64" i="13" s="1"/>
  <c r="L64" i="13" s="1"/>
  <c r="J65" i="13"/>
  <c r="K65" i="13" s="1"/>
  <c r="L65" i="13" s="1"/>
  <c r="J66" i="13"/>
  <c r="K66" i="13" s="1"/>
  <c r="L66" i="13" s="1"/>
  <c r="J67" i="13"/>
  <c r="K67" i="13" s="1"/>
  <c r="L67" i="13" s="1"/>
  <c r="J68" i="13"/>
  <c r="K68" i="13" s="1"/>
  <c r="L68" i="13" s="1"/>
  <c r="J69" i="13"/>
  <c r="K69" i="13" s="1"/>
  <c r="L69" i="13" s="1"/>
  <c r="J70" i="13"/>
  <c r="K70" i="13" s="1"/>
  <c r="L70" i="13" s="1"/>
  <c r="J71" i="13"/>
  <c r="K71" i="13" s="1"/>
  <c r="L71" i="13" s="1"/>
  <c r="J72" i="13"/>
  <c r="K72" i="13" s="1"/>
  <c r="L72" i="13" s="1"/>
  <c r="J73" i="13"/>
  <c r="K73" i="13" s="1"/>
  <c r="L73" i="13" s="1"/>
  <c r="J74" i="13"/>
  <c r="K74" i="13" s="1"/>
  <c r="L74" i="13" s="1"/>
  <c r="J75" i="13"/>
  <c r="K75" i="13" s="1"/>
  <c r="L75" i="13" s="1"/>
  <c r="J76" i="13"/>
  <c r="K76" i="13" s="1"/>
  <c r="L76" i="13" s="1"/>
  <c r="J77" i="13"/>
  <c r="K77" i="13" s="1"/>
  <c r="L77" i="13" s="1"/>
  <c r="J78" i="13"/>
  <c r="K78" i="13" s="1"/>
  <c r="L78" i="13" s="1"/>
  <c r="J79" i="13"/>
  <c r="K79" i="13" s="1"/>
  <c r="L79" i="13" s="1"/>
  <c r="J82" i="13"/>
  <c r="K82" i="13" s="1"/>
  <c r="L82" i="13" s="1"/>
  <c r="J83" i="13"/>
  <c r="K83" i="13" s="1"/>
  <c r="L83" i="13" s="1"/>
  <c r="J84" i="13"/>
  <c r="K84" i="13" s="1"/>
  <c r="L84" i="13" s="1"/>
  <c r="J85" i="13"/>
  <c r="K85" i="13" s="1"/>
  <c r="L85" i="13" s="1"/>
  <c r="L87" i="13"/>
  <c r="J88" i="13"/>
  <c r="K88" i="13" s="1"/>
  <c r="L88" i="13" s="1"/>
  <c r="J89" i="13"/>
  <c r="K89" i="13" s="1"/>
  <c r="L89" i="13" s="1"/>
  <c r="J90" i="13"/>
  <c r="K90" i="13" s="1"/>
  <c r="L90" i="13" s="1"/>
  <c r="J91" i="13"/>
  <c r="K91" i="13" s="1"/>
  <c r="L91" i="13" s="1"/>
  <c r="J92" i="13"/>
  <c r="K92" i="13" s="1"/>
  <c r="L92" i="13" s="1"/>
  <c r="J93" i="13"/>
  <c r="K93" i="13" s="1"/>
  <c r="L93" i="13" s="1"/>
  <c r="G93" i="5"/>
  <c r="H93" i="5" s="1"/>
  <c r="I93" i="5" s="1"/>
  <c r="G92" i="5"/>
  <c r="H92" i="5" s="1"/>
  <c r="I92" i="5" s="1"/>
  <c r="G91" i="5"/>
  <c r="H91" i="5" s="1"/>
  <c r="I91" i="5" s="1"/>
  <c r="G90" i="5"/>
  <c r="H90" i="5" s="1"/>
  <c r="I90" i="5" s="1"/>
  <c r="G89" i="5"/>
  <c r="H89" i="5" s="1"/>
  <c r="I89" i="5" s="1"/>
  <c r="G88" i="5"/>
  <c r="H88" i="5" s="1"/>
  <c r="I88" i="5" s="1"/>
  <c r="I87" i="5"/>
  <c r="I86" i="5"/>
  <c r="G85" i="5"/>
  <c r="H85" i="5" s="1"/>
  <c r="I85" i="5" s="1"/>
  <c r="G84" i="5"/>
  <c r="H84" i="5" s="1"/>
  <c r="I84" i="5" s="1"/>
  <c r="G83" i="5"/>
  <c r="H83" i="5" s="1"/>
  <c r="I83" i="5" s="1"/>
  <c r="G82" i="5"/>
  <c r="H82" i="5" s="1"/>
  <c r="I82" i="5" s="1"/>
  <c r="I81" i="5"/>
  <c r="G80" i="5"/>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I65" i="5" s="1"/>
  <c r="G64" i="5"/>
  <c r="H64" i="5" s="1"/>
  <c r="I64" i="5" s="1"/>
  <c r="G63" i="5"/>
  <c r="H63" i="5" s="1"/>
  <c r="I63" i="5" s="1"/>
  <c r="G62" i="5"/>
  <c r="H62" i="5" s="1"/>
  <c r="I62" i="5" s="1"/>
  <c r="G61" i="5"/>
  <c r="H61" i="5" s="1"/>
  <c r="I61" i="5" s="1"/>
  <c r="G60" i="5"/>
  <c r="H60" i="5" s="1"/>
  <c r="G59" i="5"/>
  <c r="H59" i="5" s="1"/>
  <c r="G58" i="5"/>
  <c r="H58" i="5" s="1"/>
  <c r="I58" i="5" s="1"/>
  <c r="G57" i="5"/>
  <c r="G56" i="5"/>
  <c r="H56" i="5" s="1"/>
  <c r="G52" i="5"/>
  <c r="H52" i="5" s="1"/>
  <c r="I52" i="5" s="1"/>
  <c r="G51" i="5"/>
  <c r="H51" i="5" s="1"/>
  <c r="I51" i="5" s="1"/>
  <c r="G50" i="5"/>
  <c r="H50" i="5" s="1"/>
  <c r="I50" i="5" s="1"/>
  <c r="G47" i="5"/>
  <c r="H47" i="5" s="1"/>
  <c r="I47" i="5" s="1"/>
  <c r="G46" i="5"/>
  <c r="G45" i="5"/>
  <c r="G44" i="5"/>
  <c r="H44" i="5" s="1"/>
  <c r="G43" i="5"/>
  <c r="H43" i="5" s="1"/>
  <c r="I43" i="5" s="1"/>
  <c r="I42" i="5"/>
  <c r="H41" i="5"/>
  <c r="I41" i="5" s="1"/>
  <c r="G40" i="5"/>
  <c r="H40" i="5" s="1"/>
  <c r="I40" i="5" s="1"/>
  <c r="G39" i="5"/>
  <c r="G37" i="5"/>
  <c r="H37" i="5" s="1"/>
  <c r="I37" i="5" s="1"/>
  <c r="G36" i="5"/>
  <c r="H36" i="5" s="1"/>
  <c r="G34" i="5"/>
  <c r="H34" i="5" s="1"/>
  <c r="I34" i="5" s="1"/>
  <c r="G33" i="5"/>
  <c r="H33" i="5" s="1"/>
  <c r="I33" i="5" s="1"/>
  <c r="G32" i="5"/>
  <c r="H32" i="5" s="1"/>
  <c r="I32" i="5" s="1"/>
  <c r="H31" i="5"/>
  <c r="I31" i="5" s="1"/>
  <c r="G30" i="5"/>
  <c r="H30" i="5" s="1"/>
  <c r="I30" i="5" s="1"/>
  <c r="G29" i="5"/>
  <c r="H29" i="5" s="1"/>
  <c r="I29" i="5" s="1"/>
  <c r="G28" i="5"/>
  <c r="H28" i="5" s="1"/>
  <c r="I28" i="5" s="1"/>
  <c r="G27" i="5"/>
  <c r="H27" i="5" s="1"/>
  <c r="I27" i="5" s="1"/>
  <c r="G26" i="5"/>
  <c r="H26" i="5" s="1"/>
  <c r="I26" i="5" s="1"/>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7" i="5"/>
  <c r="H17" i="5" s="1"/>
  <c r="I17" i="5" s="1"/>
  <c r="G16" i="5"/>
  <c r="H16" i="5" s="1"/>
  <c r="I16" i="5" s="1"/>
  <c r="G15" i="5"/>
  <c r="H15" i="5" s="1"/>
  <c r="I15" i="5" s="1"/>
  <c r="G14" i="5"/>
  <c r="H14" i="5" s="1"/>
  <c r="I14" i="5" s="1"/>
  <c r="G13" i="5"/>
  <c r="H13" i="5" s="1"/>
  <c r="I13" i="5" s="1"/>
  <c r="G12" i="5"/>
  <c r="H12" i="5" s="1"/>
  <c r="I12" i="5" s="1"/>
  <c r="G11" i="5"/>
  <c r="H11" i="5" s="1"/>
  <c r="I11" i="5" s="1"/>
  <c r="G10" i="5"/>
  <c r="H10" i="5" s="1"/>
  <c r="I10" i="5" s="1"/>
  <c r="G9" i="5"/>
  <c r="H9" i="5" s="1"/>
  <c r="I9" i="5" s="1"/>
  <c r="G8" i="5"/>
  <c r="H8" i="5" s="1"/>
  <c r="I8" i="5" s="1"/>
  <c r="G7" i="5"/>
  <c r="H7" i="5" s="1"/>
  <c r="I7" i="5" s="1"/>
  <c r="G6" i="5"/>
  <c r="H6" i="5" s="1"/>
  <c r="I6" i="5" s="1"/>
  <c r="G5" i="5"/>
  <c r="H5" i="5" s="1"/>
  <c r="I5" i="5" s="1"/>
  <c r="G4" i="5"/>
  <c r="H4" i="5" s="1"/>
  <c r="I4" i="5" s="1"/>
  <c r="G3" i="5"/>
  <c r="H2" i="5"/>
  <c r="I2" i="5" s="1"/>
  <c r="H58" i="14" l="1"/>
  <c r="I58" i="14" s="1"/>
  <c r="H39" i="5"/>
  <c r="I39" i="5" s="1"/>
  <c r="H45" i="5"/>
  <c r="I45" i="5" s="1"/>
  <c r="H46" i="5"/>
  <c r="I46" i="5" s="1"/>
  <c r="H80" i="5"/>
  <c r="I80" i="5" s="1"/>
  <c r="H39" i="14"/>
  <c r="I39" i="14" s="1"/>
  <c r="H46" i="14"/>
  <c r="I46" i="14" s="1"/>
  <c r="H42" i="14"/>
  <c r="I42" i="14" s="1"/>
  <c r="H36" i="14"/>
  <c r="I36" i="14" s="1"/>
  <c r="K46" i="13"/>
  <c r="L46" i="13" s="1"/>
  <c r="L42" i="13"/>
  <c r="K45" i="13"/>
  <c r="L45" i="13" s="1"/>
  <c r="L41" i="13"/>
  <c r="L36" i="13"/>
  <c r="H3" i="5"/>
  <c r="I3" i="5" s="1"/>
  <c r="I44" i="5"/>
  <c r="I57" i="5"/>
  <c r="I56" i="5"/>
  <c r="I45" i="14"/>
  <c r="I41" i="14"/>
  <c r="J2" i="13"/>
  <c r="K2" i="13" s="1"/>
  <c r="I60" i="5" l="1"/>
  <c r="I59" i="5"/>
  <c r="L2" i="13"/>
  <c r="BG2" i="11" l="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3"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F24"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G3" i="14"/>
  <c r="H3" i="14" s="1"/>
  <c r="I3" i="14" s="1"/>
  <c r="K3" i="11" s="1"/>
  <c r="I2" i="14"/>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25" i="11"/>
  <c r="F83" i="11"/>
  <c r="G82" i="11"/>
  <c r="G80" i="11"/>
  <c r="F79" i="11"/>
  <c r="H68" i="11"/>
  <c r="H67" i="11"/>
  <c r="H64" i="11"/>
  <c r="H63" i="11"/>
  <c r="H54" i="11"/>
  <c r="G52" i="11"/>
  <c r="G50" i="11"/>
  <c r="G49" i="11"/>
  <c r="F47" i="11"/>
  <c r="F46" i="11"/>
  <c r="F45" i="11"/>
  <c r="F44" i="11"/>
  <c r="F43" i="11"/>
  <c r="F42" i="11"/>
  <c r="F41" i="11"/>
  <c r="G38" i="11"/>
  <c r="G36" i="11"/>
  <c r="G35" i="11"/>
  <c r="G34" i="11"/>
  <c r="F31" i="11"/>
  <c r="F30" i="11"/>
  <c r="F29" i="11"/>
  <c r="G31" i="11"/>
  <c r="J3" i="13"/>
  <c r="K3" i="13" s="1"/>
  <c r="L3" i="13" s="1"/>
  <c r="J11" i="11" l="1"/>
  <c r="F12" i="11"/>
  <c r="F9"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50" i="11"/>
  <c r="J10" i="11"/>
  <c r="J5" i="11"/>
  <c r="J71" i="11"/>
  <c r="J76" i="11"/>
  <c r="J72" i="11"/>
  <c r="J33" i="11"/>
  <c r="J75" i="11"/>
  <c r="J32" i="11"/>
  <c r="J86" i="11"/>
  <c r="J77" i="11"/>
  <c r="J73" i="11"/>
  <c r="J70" i="11"/>
  <c r="J62" i="11"/>
  <c r="J59" i="11"/>
  <c r="J34" i="11"/>
  <c r="K42"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L23"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H22"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F23"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H11"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BC60" i="11" l="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B22" i="11"/>
  <c r="AA22" i="11"/>
  <c r="BF30" i="11"/>
  <c r="BE27" i="11"/>
  <c r="AV74" i="11"/>
  <c r="AU74" i="11"/>
  <c r="H77" i="11"/>
  <c r="G77" i="11"/>
  <c r="AV31" i="11"/>
  <c r="AU28" i="11"/>
  <c r="G69" i="11"/>
  <c r="AB25" i="11"/>
  <c r="AA25" i="11"/>
  <c r="AB33" i="11"/>
  <c r="AA33" i="11"/>
  <c r="AB71" i="11"/>
  <c r="AA71" i="11"/>
  <c r="AL74" i="11"/>
  <c r="AK74" i="11"/>
  <c r="AB8" i="11"/>
  <c r="AA8" i="11"/>
  <c r="AL22"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F2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V23" i="11"/>
  <c r="AU23" i="11"/>
  <c r="AV12" i="11"/>
  <c r="AU12" i="11"/>
  <c r="AV6" i="11"/>
  <c r="AU6" i="11"/>
  <c r="R3" i="11"/>
  <c r="Q3" i="11"/>
  <c r="AV25" i="11"/>
  <c r="AU25" i="11"/>
  <c r="BF22" i="11"/>
  <c r="BE22" i="11"/>
  <c r="BF72" i="11"/>
  <c r="BE72" i="11"/>
  <c r="BF29" i="11"/>
  <c r="BE26" i="11"/>
  <c r="H29" i="11"/>
  <c r="G26" i="11"/>
  <c r="BF12" i="11"/>
  <c r="BE12" i="11"/>
  <c r="AV2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R22"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C31" i="11"/>
  <c r="C30" i="11"/>
  <c r="C29" i="11"/>
  <c r="BB60" i="11" l="1"/>
  <c r="BC59" i="11"/>
  <c r="BB59" i="11"/>
  <c r="E21" i="11"/>
  <c r="D30" i="11"/>
  <c r="C27" i="11"/>
  <c r="C39" i="11"/>
  <c r="C59" i="11"/>
  <c r="C71" i="11"/>
  <c r="C8" i="11"/>
  <c r="C20" i="11"/>
  <c r="C24" i="11"/>
  <c r="D31"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E27" i="11"/>
  <c r="D20" i="11"/>
  <c r="D18" i="11"/>
  <c r="E87" i="11" l="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E2" i="11"/>
  <c r="D2" i="11"/>
  <c r="E9" i="11"/>
  <c r="D9" i="11"/>
  <c r="E7" i="11"/>
  <c r="D7" i="11"/>
  <c r="E12" i="11"/>
  <c r="D12" i="11"/>
  <c r="E6" i="11"/>
  <c r="D6" i="11"/>
  <c r="E17" i="11"/>
  <c r="D17" i="11"/>
  <c r="E4" i="11"/>
  <c r="D4" i="11"/>
  <c r="E16" i="11"/>
  <c r="D16" i="11"/>
  <c r="E11" i="11"/>
  <c r="D11" i="11"/>
  <c r="E20" i="11"/>
  <c r="E28" i="11"/>
  <c r="E26" i="11"/>
  <c r="E18" i="11"/>
</calcChain>
</file>

<file path=xl/comments1.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25% cover</t>
        </r>
      </text>
    </comment>
    <comment ref="C53" authorId="0" shapeId="0">
      <text>
        <r>
          <rPr>
            <b/>
            <sz val="9"/>
            <color indexed="81"/>
            <rFont val="Tahoma"/>
            <charset val="1"/>
          </rPr>
          <t>Susan J. Prichard:</t>
        </r>
        <r>
          <rPr>
            <sz val="9"/>
            <color indexed="81"/>
            <rFont val="Tahoma"/>
            <charset val="1"/>
          </rPr>
          <t xml:space="preserve">
If over and mid trees &lt; 3in dbh, then = 1khr+0
</t>
        </r>
      </text>
    </comment>
    <comment ref="C54" authorId="0" shapeId="0">
      <text>
        <r>
          <rPr>
            <b/>
            <sz val="9"/>
            <color indexed="81"/>
            <rFont val="Tahoma"/>
            <charset val="1"/>
          </rPr>
          <t>Susan J. Prichard:</t>
        </r>
        <r>
          <rPr>
            <sz val="9"/>
            <color indexed="81"/>
            <rFont val="Tahoma"/>
            <charset val="1"/>
          </rPr>
          <t xml:space="preserve">
If over and mid trees &lt; 9 inch dbh, then = 10khr+ 0</t>
        </r>
      </text>
    </comment>
    <comment ref="C55" authorId="0" shapeId="0">
      <text>
        <r>
          <rPr>
            <b/>
            <sz val="9"/>
            <color indexed="81"/>
            <rFont val="Tahoma"/>
            <charset val="1"/>
          </rPr>
          <t>Susan J. Prichard:</t>
        </r>
        <r>
          <rPr>
            <sz val="9"/>
            <color indexed="81"/>
            <rFont val="Tahoma"/>
            <charset val="1"/>
          </rPr>
          <t xml:space="preserve">
If over and mid trees &lt; 20 in dbh, then &gt;10khr + 0
</t>
        </r>
      </text>
    </comment>
  </commentList>
</comments>
</file>

<file path=xl/comments2.xml><?xml version="1.0" encoding="utf-8"?>
<comments xmlns="http://schemas.openxmlformats.org/spreadsheetml/2006/main">
  <authors>
    <author>Susan J. Prichard</author>
  </authors>
  <commentList>
    <comment ref="F48" authorId="0" shapeId="0">
      <text>
        <r>
          <rPr>
            <b/>
            <sz val="9"/>
            <color indexed="81"/>
            <rFont val="Tahoma"/>
            <charset val="1"/>
          </rPr>
          <t>Susan J. Prichard:</t>
        </r>
        <r>
          <rPr>
            <sz val="9"/>
            <color indexed="81"/>
            <rFont val="Tahoma"/>
            <charset val="1"/>
          </rPr>
          <t xml:space="preserve">
Add min = 1 inch</t>
        </r>
      </text>
    </comment>
    <comment ref="F49" authorId="0" shapeId="0">
      <text>
        <r>
          <rPr>
            <b/>
            <sz val="9"/>
            <color indexed="81"/>
            <rFont val="Tahoma"/>
            <charset val="1"/>
          </rPr>
          <t>Susan J. Prichard:</t>
        </r>
        <r>
          <rPr>
            <sz val="9"/>
            <color indexed="81"/>
            <rFont val="Tahoma"/>
            <charset val="1"/>
          </rPr>
          <t xml:space="preserve">
Add min = 50%</t>
        </r>
      </text>
    </comment>
    <comment ref="F50" authorId="0" shapeId="0">
      <text>
        <r>
          <rPr>
            <b/>
            <sz val="9"/>
            <color indexed="81"/>
            <rFont val="Tahoma"/>
            <charset val="1"/>
          </rPr>
          <t>Susan J. Prichard:</t>
        </r>
        <r>
          <rPr>
            <sz val="9"/>
            <color indexed="81"/>
            <rFont val="Tahoma"/>
            <charset val="1"/>
          </rPr>
          <t xml:space="preserve">
Min = 2</t>
        </r>
      </text>
    </comment>
    <comment ref="F51" authorId="0" shapeId="0">
      <text>
        <r>
          <rPr>
            <b/>
            <sz val="9"/>
            <color indexed="81"/>
            <rFont val="Tahoma"/>
            <charset val="1"/>
          </rPr>
          <t>Susan J. Prichard:</t>
        </r>
        <r>
          <rPr>
            <sz val="9"/>
            <color indexed="81"/>
            <rFont val="Tahoma"/>
            <charset val="1"/>
          </rPr>
          <t xml:space="preserve">
min = 1</t>
        </r>
      </text>
    </comment>
    <comment ref="F52" authorId="0" shapeId="0">
      <text>
        <r>
          <rPr>
            <b/>
            <sz val="9"/>
            <color indexed="81"/>
            <rFont val="Tahoma"/>
            <charset val="1"/>
          </rPr>
          <t>Susan J. Prichard:</t>
        </r>
        <r>
          <rPr>
            <sz val="9"/>
            <color indexed="81"/>
            <rFont val="Tahoma"/>
            <charset val="1"/>
          </rPr>
          <t xml:space="preserve">
min = 0.2
</t>
        </r>
      </text>
    </comment>
    <comment ref="F53" authorId="0" shapeId="0">
      <text>
        <r>
          <rPr>
            <b/>
            <sz val="9"/>
            <color indexed="81"/>
            <rFont val="Tahoma"/>
            <charset val="1"/>
          </rPr>
          <t>Susan J. Prichard:</t>
        </r>
        <r>
          <rPr>
            <sz val="9"/>
            <color indexed="81"/>
            <rFont val="Tahoma"/>
            <charset val="1"/>
          </rPr>
          <t xml:space="preserve">
If over and mid dbh &lt; 3, 0, else min = 3
</t>
        </r>
      </text>
    </comment>
    <comment ref="F54" authorId="0" shapeId="0">
      <text>
        <r>
          <rPr>
            <b/>
            <sz val="9"/>
            <color indexed="81"/>
            <rFont val="Tahoma"/>
            <charset val="1"/>
          </rPr>
          <t>Susan J. Prichard:</t>
        </r>
        <r>
          <rPr>
            <sz val="9"/>
            <color indexed="81"/>
            <rFont val="Tahoma"/>
            <charset val="1"/>
          </rPr>
          <t xml:space="preserve">
If over and mid &lt; 9 = 0, else min = 6.5
</t>
        </r>
      </text>
    </comment>
    <comment ref="F55" authorId="0" shapeId="0">
      <text>
        <r>
          <rPr>
            <b/>
            <sz val="9"/>
            <color indexed="81"/>
            <rFont val="Tahoma"/>
            <charset val="1"/>
          </rPr>
          <t>Susan J. Prichard:</t>
        </r>
        <r>
          <rPr>
            <sz val="9"/>
            <color indexed="81"/>
            <rFont val="Tahoma"/>
            <charset val="1"/>
          </rPr>
          <t xml:space="preserve">
If over and mid dbh &lt; 20, 0, min = 7.5</t>
        </r>
      </text>
    </comment>
  </commentList>
</comments>
</file>

<file path=xl/comments3.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75%</t>
        </r>
      </text>
    </comment>
  </commentList>
</comments>
</file>

<file path=xl/sharedStrings.xml><?xml version="1.0" encoding="utf-8"?>
<sst xmlns="http://schemas.openxmlformats.org/spreadsheetml/2006/main" count="1319" uniqueCount="430">
  <si>
    <t>* = 1.1</t>
  </si>
  <si>
    <t>* = 0.25</t>
  </si>
  <si>
    <t>Time Steps</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</si>
  <si>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</si>
  <si>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</si>
  <si>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</si>
  <si>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</si>
  <si>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</si>
  <si>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</si>
  <si>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</si>
  <si>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</si>
  <si>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</si>
  <si>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</si>
  <si>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</si>
  <si>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</si>
  <si>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</si>
  <si>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</si>
  <si>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</si>
  <si>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</si>
  <si>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</si>
  <si>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</si>
  <si>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</si>
  <si>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</si>
  <si>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</si>
  <si>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</si>
  <si>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</si>
  <si>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</si>
  <si>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</si>
  <si>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</si>
  <si>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</si>
  <si>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</si>
  <si>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</si>
  <si>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</si>
  <si>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</si>
  <si>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</si>
  <si>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</si>
  <si>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</si>
  <si>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</si>
  <si>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</si>
  <si>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</si>
  <si>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</si>
  <si>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</si>
  <si>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</si>
  <si>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</si>
  <si>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</si>
  <si>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</si>
  <si>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</si>
  <si>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</si>
  <si>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</si>
  <si>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</si>
  <si>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</si>
  <si>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</si>
  <si>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</si>
  <si>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</si>
  <si>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</si>
  <si>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</si>
  <si>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</si>
  <si>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</si>
  <si>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</si>
  <si>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</si>
  <si>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</si>
  <si>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</si>
  <si>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</si>
  <si>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</si>
  <si>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</si>
  <si>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</si>
  <si>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</si>
  <si>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</si>
  <si>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</si>
  <si>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</si>
  <si>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</si>
  <si>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</si>
  <si>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</si>
  <si>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</si>
  <si>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</si>
  <si>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</si>
  <si>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</si>
  <si>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</si>
  <si>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</si>
  <si>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</si>
  <si>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</si>
  <si>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</si>
  <si>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</si>
  <si>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</si>
  <si>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</si>
  <si>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</si>
  <si>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</si>
  <si>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</si>
  <si>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</si>
  <si>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</si>
  <si>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</si>
  <si>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</si>
  <si>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</si>
  <si>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</si>
  <si>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</si>
  <si>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</si>
  <si>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</si>
  <si>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</si>
  <si>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</si>
  <si>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</si>
  <si>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</si>
  <si>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</si>
  <si>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</si>
  <si>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</si>
  <si>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</si>
  <si>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</si>
  <si>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</si>
  <si>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</si>
  <si>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</si>
  <si>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</si>
  <si>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</si>
  <si>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</si>
  <si>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</si>
  <si>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</si>
  <si>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</si>
  <si>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</si>
  <si>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</si>
  <si>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</si>
  <si>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</si>
  <si>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</si>
  <si>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</si>
  <si>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</si>
  <si>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</si>
  <si>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</si>
  <si>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</si>
  <si>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</si>
  <si>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</si>
  <si>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</si>
  <si>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</si>
  <si>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</si>
  <si>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</si>
  <si>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</si>
  <si>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</si>
  <si>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</si>
  <si>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</si>
  <si>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</si>
  <si>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</si>
  <si>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</si>
  <si>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</si>
  <si>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</si>
  <si>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</si>
  <si>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</si>
  <si>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</si>
  <si>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</si>
  <si>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</si>
  <si>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</si>
  <si>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</si>
  <si>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</si>
  <si>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</si>
  <si>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</si>
  <si>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</si>
  <si>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</si>
  <si>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</si>
  <si>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</si>
  <si>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</si>
  <si>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</si>
  <si>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</si>
  <si>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</si>
  <si>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</si>
  <si>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</si>
  <si>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</si>
  <si>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</si>
  <si>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</si>
  <si>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</si>
  <si>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</si>
  <si>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</si>
  <si>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</si>
  <si>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</si>
  <si>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</si>
  <si>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</si>
  <si>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</si>
  <si>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</si>
  <si>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</si>
  <si>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</si>
  <si>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</si>
  <si>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</si>
  <si>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</si>
  <si>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</si>
  <si>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</si>
  <si>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</si>
  <si>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</si>
  <si>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</si>
  <si>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</si>
  <si>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</si>
  <si>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</si>
  <si>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</si>
  <si>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</si>
  <si>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</si>
  <si>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</si>
  <si>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</si>
  <si>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</si>
  <si>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</si>
  <si>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</si>
  <si>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</si>
  <si>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</si>
  <si>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</si>
  <si>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</si>
  <si>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</si>
  <si>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</si>
  <si>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</si>
  <si>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</si>
  <si>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</si>
  <si>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</si>
  <si>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</si>
  <si>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</si>
  <si>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</si>
  <si>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</si>
  <si>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</si>
  <si>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</si>
  <si>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</si>
  <si>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</si>
  <si>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</si>
  <si>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</si>
  <si>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</si>
  <si>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</si>
  <si>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</si>
  <si>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</si>
  <si>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</si>
  <si>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</si>
  <si>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</si>
  <si>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</si>
  <si>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</si>
  <si>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</si>
  <si>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</si>
  <si>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</si>
  <si>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</si>
  <si>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</si>
  <si>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</si>
  <si>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</si>
  <si>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</si>
  <si>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</si>
  <si>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</si>
  <si>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</si>
  <si>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</si>
  <si>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</si>
  <si>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2</t>
  </si>
  <si>
    <t>Wind</t>
  </si>
  <si>
    <t>Immediately post windthrow event</t>
  </si>
  <si>
    <t xml:space="preserve">For wind, these rules only apply to forested fuelbeds that have &gt; 40% total canopy cover. </t>
  </si>
  <si>
    <t>I may need to adjust the rules for &lt; 40% total canopy cover.</t>
  </si>
  <si>
    <t>* = 0.85</t>
  </si>
  <si>
    <t>* = 0.55</t>
  </si>
  <si>
    <t>* = 0.5</t>
  </si>
  <si>
    <t>* = 0.7</t>
  </si>
  <si>
    <t>* = 0.9</t>
  </si>
  <si>
    <t>* = 1.3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</si>
  <si>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</si>
  <si>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</si>
  <si>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</si>
  <si>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</si>
  <si>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</si>
  <si>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</si>
  <si>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</si>
  <si>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</si>
  <si>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</si>
  <si>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</si>
  <si>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</si>
  <si>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</si>
  <si>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</si>
  <si>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</si>
  <si>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</si>
  <si>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</si>
  <si>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</si>
  <si>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</si>
  <si>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</si>
  <si>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</si>
  <si>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</si>
  <si>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</si>
  <si>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</si>
  <si>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</si>
  <si>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</si>
  <si>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</si>
  <si>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</si>
  <si>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</si>
  <si>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</si>
  <si>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</si>
  <si>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</si>
  <si>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</si>
  <si>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</si>
  <si>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</si>
  <si>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</si>
  <si>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</si>
  <si>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</si>
  <si>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</si>
  <si>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</si>
  <si>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</si>
  <si>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</si>
  <si>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</si>
  <si>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</si>
  <si>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</si>
  <si>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</si>
  <si>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</si>
  <si>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</si>
  <si>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</si>
  <si>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</si>
  <si>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</si>
  <si>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</si>
  <si>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</si>
  <si>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</si>
  <si>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</si>
  <si>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</si>
  <si>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</si>
  <si>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</si>
  <si>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</si>
  <si>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</si>
  <si>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</si>
  <si>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</si>
  <si>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</si>
  <si>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</si>
  <si>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</si>
  <si>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</si>
  <si>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</si>
  <si>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</si>
  <si>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</si>
  <si>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</si>
  <si>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</si>
  <si>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</si>
  <si>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</si>
  <si>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</si>
  <si>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</si>
  <si>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</si>
  <si>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</si>
  <si>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</si>
  <si>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</si>
  <si>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</si>
  <si>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</si>
  <si>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</si>
  <si>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</si>
  <si>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</si>
  <si>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</si>
  <si>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</si>
  <si>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</si>
  <si>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</si>
  <si>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</si>
  <si>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</si>
  <si>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</si>
  <si>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 0.75</t>
  </si>
  <si>
    <t xml:space="preserve"> * = 1.3</t>
  </si>
  <si>
    <t xml:space="preserve"> * = 1.5</t>
  </si>
  <si>
    <t xml:space="preserve"> * = 0.75</t>
  </si>
  <si>
    <t>* = 1/1.25</t>
  </si>
  <si>
    <t xml:space="preserve"> * = 0.25</t>
  </si>
  <si>
    <t>* =1/(0.9*1.1)</t>
  </si>
  <si>
    <t>High Time Step 1 (431) Rules</t>
  </si>
  <si>
    <t>Time Step 2 (432) Rules</t>
  </si>
  <si>
    <t>Time Step 3 (433) Rules</t>
  </si>
  <si>
    <t>Mod Time Step 1 (421) Rules</t>
  </si>
  <si>
    <t>Time Step 2 (422) Rules</t>
  </si>
  <si>
    <t>Time Step 3 (423) Rules</t>
  </si>
  <si>
    <t>Low Time Step 1 (411) Rules</t>
  </si>
  <si>
    <t>Time Step 2 (412) Rules</t>
  </si>
  <si>
    <t>Time Step 3 (413) Rules</t>
  </si>
  <si>
    <t>FB_0029_FCCS_411</t>
  </si>
  <si>
    <t>FB_0029_FCCS_412</t>
  </si>
  <si>
    <t>FB_0029_FCCS_413</t>
  </si>
  <si>
    <t>FB_0046_FCCS_411</t>
  </si>
  <si>
    <t>FB_0046_FCCS_412</t>
  </si>
  <si>
    <t>FB_0046_FCCS_413</t>
  </si>
  <si>
    <t>FB_0066_FCCS_411</t>
  </si>
  <si>
    <t>FB_0066_FCCS_412</t>
  </si>
  <si>
    <t>FB_0066_FCCS_413</t>
  </si>
  <si>
    <t>FB_0087_FCCS_411</t>
  </si>
  <si>
    <t>FB_0087_FCCS_412</t>
  </si>
  <si>
    <t>FB_0087_FCCS_413</t>
  </si>
  <si>
    <t>FB_0109_FCCS_411</t>
  </si>
  <si>
    <t>FB_0109_FCCS_412</t>
  </si>
  <si>
    <t>FB_0109_FCCS_413</t>
  </si>
  <si>
    <t>FB_0291_FCCS_411</t>
  </si>
  <si>
    <t>FB_0291_FCCS_412</t>
  </si>
  <si>
    <t>FB_0291_FCCS_413</t>
  </si>
  <si>
    <t>FB_0029_FCCS_421</t>
  </si>
  <si>
    <t>FB_0029_FCCS_422</t>
  </si>
  <si>
    <t>FB_0029_FCCS_423</t>
  </si>
  <si>
    <t>FB_0046_FCCS_421</t>
  </si>
  <si>
    <t>FB_0046_FCCS_422</t>
  </si>
  <si>
    <t>FB_0046_FCCS_423</t>
  </si>
  <si>
    <t>FB_0066_FCCS_421</t>
  </si>
  <si>
    <t>FB_0066_FCCS_422</t>
  </si>
  <si>
    <t>FB_0066_FCCS_423</t>
  </si>
  <si>
    <t>FB_0087_FCCS_421</t>
  </si>
  <si>
    <t>FB_0087_FCCS_422</t>
  </si>
  <si>
    <t>FB_0087_FCCS_423</t>
  </si>
  <si>
    <t>FB_0109_FCCS_421</t>
  </si>
  <si>
    <t>FB_0109_FCCS_422</t>
  </si>
  <si>
    <t>FB_0109_FCCS_423</t>
  </si>
  <si>
    <t>FB_0291_FCCS_421</t>
  </si>
  <si>
    <t>FB_0291_FCCS_422</t>
  </si>
  <si>
    <t>FB_0291_FCCS_423</t>
  </si>
  <si>
    <t>FB_0029_FCCS_431</t>
  </si>
  <si>
    <t>FB_0029_FCCS_432</t>
  </si>
  <si>
    <t>FB_0029_FCCS_433</t>
  </si>
  <si>
    <t>FB_0046_FCCS_431</t>
  </si>
  <si>
    <t>FB_0046_FCCS_432</t>
  </si>
  <si>
    <t>FB_0046_FCCS_433</t>
  </si>
  <si>
    <t>FB_0066_FCCS_431</t>
  </si>
  <si>
    <t>FB_0066_FCCS_432</t>
  </si>
  <si>
    <t>FB_0066_FCCS_433</t>
  </si>
  <si>
    <t>FB_0087_FCCS_431</t>
  </si>
  <si>
    <t>FB_0087_FCCS_432</t>
  </si>
  <si>
    <t>FB_0087_FCCS_433</t>
  </si>
  <si>
    <t>FB_0109_FCCS_431</t>
  </si>
  <si>
    <t>FB_0109_FCCS_432</t>
  </si>
  <si>
    <t>FB_0109_FCCS_433</t>
  </si>
  <si>
    <t>FB_0291_FCCS_431</t>
  </si>
  <si>
    <t>FB_0291_FCCS_432</t>
  </si>
  <si>
    <t>FB_0291_FCCS_433</t>
  </si>
  <si>
    <t>| + = 0.25 * SWood_1000hr</t>
  </si>
  <si>
    <t>| + = 0.25 * SWood_10_000hr</t>
  </si>
  <si>
    <t>| + = 0.25 * SWood_GT10_000hr</t>
  </si>
  <si>
    <t>| + = 0.5 * SWood_1000hr</t>
  </si>
  <si>
    <t>| + = 0.5 * SWood_10_000hr</t>
  </si>
  <si>
    <t>| + = 0.5 * SWood_GT10_000hr</t>
  </si>
  <si>
    <t>* = 1.5, min 1</t>
  </si>
  <si>
    <t>* = 1.5, min 75</t>
  </si>
  <si>
    <t>* = 2, min 2</t>
  </si>
  <si>
    <t>* = 2, min 1</t>
  </si>
  <si>
    <t>* = 2, min 0.2</t>
  </si>
  <si>
    <t>* = 3, min 2</t>
  </si>
  <si>
    <t>* = 3, min 1</t>
  </si>
  <si>
    <t>* = 3, min 0.2</t>
  </si>
  <si>
    <t>* = 2, min 75</t>
  </si>
  <si>
    <t>|* = 2 (If OTree_Diameter or MTree_Diameter &lt; 9 *1)</t>
  </si>
  <si>
    <t>|* = 2 (If OTree_Diameter or MTree_Diameter &lt; 3 * 1)</t>
  </si>
  <si>
    <t>|* = 2 (If OTree_Diameter or MTree_Diameter &lt; 20 * 1)</t>
  </si>
  <si>
    <t>|* = 2.5 (If OTree_Diameter or MTree_Diameter &lt; 3 *1) (min = 3)</t>
  </si>
  <si>
    <t>|* = 2.5 (If OTree_Diameter or MTree_Diameter &lt; 9 *1) (min = 6.5)</t>
  </si>
  <si>
    <t>|* = 2.5 (If OTree_Diameter or MTree_Diameter &lt; 20 *1)(min = 7.5)</t>
  </si>
  <si>
    <t>|* = 4 (If OTree_Diameter or MTree_Diameter &lt; 3 *1)(min = 3)</t>
  </si>
  <si>
    <t>|* = 4 (If OTree_Diameter or MTree_Diameter &lt; 9 *1)(min = 6.5)</t>
  </si>
  <si>
    <t>|* = 4 (If OTree_Diameter or MTree_Diameter &lt; 20 *1)(min = 7.5)</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</si>
</sst>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9">
    <xf numFmtId="0" fontId="0" fillId="0" borderId="0" xfId="0"/>
    <xf numFmtId="0" fontId="2" fillId="0" borderId="0" xfId="0" applyFont="1"/>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3" fillId="0" borderId="0" xfId="0" applyFont="1" applyAlignment="1">
      <alignment vertical="center"/>
    </xf>
    <xf numFmtId="0" fontId="1" fillId="4" borderId="0" xfId="3"/>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4" borderId="0" xfId="3" applyFont="1" applyBorder="1" applyAlignment="1">
      <alignment horizontal="left"/>
    </xf>
    <xf numFmtId="0" fontId="4" fillId="0" borderId="0" xfId="0" applyFont="1" applyBorder="1"/>
    <xf numFmtId="0" fontId="4" fillId="2" borderId="0" xfId="1" applyFont="1" applyBorder="1"/>
    <xf numFmtId="0" fontId="1" fillId="3" borderId="0" xfId="2" applyBorder="1"/>
    <xf numFmtId="0" fontId="5" fillId="0" borderId="0" xfId="0" applyFont="1" applyBorder="1"/>
    <xf numFmtId="0" fontId="0" fillId="2" borderId="0" xfId="1"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1" fillId="7" borderId="1" xfId="2" applyFill="1" applyBorder="1"/>
    <xf numFmtId="0" fontId="4" fillId="8" borderId="0" xfId="0" applyFont="1" applyFill="1"/>
    <xf numFmtId="0" fontId="1" fillId="7" borderId="0" xfId="2" applyFill="1"/>
    <xf numFmtId="0" fontId="4" fillId="2" borderId="3" xfId="1" applyFont="1" applyBorder="1"/>
    <xf numFmtId="0" fontId="1" fillId="6" borderId="0" xfId="2" applyFill="1" applyBorder="1"/>
    <xf numFmtId="0" fontId="4" fillId="6" borderId="0" xfId="1" applyFont="1" applyFill="1" applyBorder="1"/>
    <xf numFmtId="0" fontId="0" fillId="0" borderId="0" xfId="0" applyBorder="1"/>
    <xf numFmtId="0" fontId="4" fillId="7" borderId="0" xfId="1" applyFont="1" applyFill="1" applyBorder="1"/>
    <xf numFmtId="0" fontId="1" fillId="7" borderId="0" xfId="3" applyFill="1"/>
    <xf numFmtId="0" fontId="1" fillId="7" borderId="0" xfId="2" applyFill="1" applyBorder="1"/>
    <xf numFmtId="0" fontId="4" fillId="2" borderId="2" xfId="1" applyFont="1" applyBorder="1" applyAlignment="1">
      <alignment horizontal="left"/>
    </xf>
    <xf numFmtId="0" fontId="4" fillId="3" borderId="2" xfId="2" applyFont="1" applyBorder="1" applyAlignment="1">
      <alignment horizontal="left"/>
    </xf>
    <xf numFmtId="0" fontId="4" fillId="4" borderId="2" xfId="3" applyFont="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8" customFormat="1" x14ac:dyDescent="0.25">
      <c r="A2" s="8" t="s">
        <v>13</v>
      </c>
      <c r="B2" s="8" t="s">
        <v>35</v>
      </c>
      <c r="C2" s="8" t="s">
        <v>36</v>
      </c>
    </row>
    <row r="3" spans="1:3" s="8" customFormat="1" x14ac:dyDescent="0.25">
      <c r="A3" s="8" t="s">
        <v>14</v>
      </c>
      <c r="B3" s="8" t="s">
        <v>37</v>
      </c>
      <c r="C3" s="8" t="s">
        <v>38</v>
      </c>
    </row>
    <row r="4" spans="1:3" s="8" customFormat="1" x14ac:dyDescent="0.25">
      <c r="A4" s="8" t="s">
        <v>15</v>
      </c>
      <c r="B4" s="8" t="s">
        <v>39</v>
      </c>
      <c r="C4" s="8"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8" customFormat="1" x14ac:dyDescent="0.25">
      <c r="A9" s="8" t="s">
        <v>20</v>
      </c>
      <c r="B9" s="8" t="s">
        <v>49</v>
      </c>
      <c r="C9" s="8" t="s">
        <v>50</v>
      </c>
    </row>
    <row r="10" spans="1:3" s="8" customFormat="1" x14ac:dyDescent="0.25">
      <c r="A10" s="8" t="s">
        <v>21</v>
      </c>
      <c r="B10" s="8" t="s">
        <v>51</v>
      </c>
      <c r="C10" s="8"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8" customFormat="1" x14ac:dyDescent="0.25">
      <c r="A15" s="8" t="s">
        <v>26</v>
      </c>
      <c r="B15" s="8" t="s">
        <v>61</v>
      </c>
      <c r="C15" s="8"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7" sqref="A7: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5</v>
      </c>
      <c r="C1" s="1" t="s">
        <v>6</v>
      </c>
    </row>
    <row r="2" spans="1:4" x14ac:dyDescent="0.25">
      <c r="A2">
        <v>1</v>
      </c>
      <c r="B2" t="s">
        <v>237</v>
      </c>
    </row>
    <row r="3" spans="1:4" x14ac:dyDescent="0.25">
      <c r="A3">
        <v>2</v>
      </c>
      <c r="B3" t="s">
        <v>3</v>
      </c>
      <c r="C3" t="s">
        <v>7</v>
      </c>
    </row>
    <row r="4" spans="1:4" x14ac:dyDescent="0.25">
      <c r="A4">
        <v>3</v>
      </c>
      <c r="B4" t="s">
        <v>4</v>
      </c>
      <c r="C4" t="s">
        <v>8</v>
      </c>
    </row>
    <row r="6" spans="1:4" x14ac:dyDescent="0.25">
      <c r="A6" t="s">
        <v>28</v>
      </c>
      <c r="B6" t="s">
        <v>30</v>
      </c>
      <c r="C6" t="s">
        <v>29</v>
      </c>
      <c r="D6" t="s">
        <v>34</v>
      </c>
    </row>
    <row r="7" spans="1:4" x14ac:dyDescent="0.25">
      <c r="A7">
        <v>411</v>
      </c>
      <c r="B7" t="s">
        <v>236</v>
      </c>
      <c r="C7" t="s">
        <v>31</v>
      </c>
      <c r="D7">
        <v>1</v>
      </c>
    </row>
    <row r="8" spans="1:4" x14ac:dyDescent="0.25">
      <c r="A8">
        <v>412</v>
      </c>
      <c r="B8" t="s">
        <v>236</v>
      </c>
      <c r="C8" t="s">
        <v>31</v>
      </c>
      <c r="D8">
        <v>2</v>
      </c>
    </row>
    <row r="9" spans="1:4" x14ac:dyDescent="0.25">
      <c r="A9">
        <v>413</v>
      </c>
      <c r="B9" t="s">
        <v>236</v>
      </c>
      <c r="C9" t="s">
        <v>31</v>
      </c>
      <c r="D9">
        <v>3</v>
      </c>
    </row>
    <row r="10" spans="1:4" x14ac:dyDescent="0.25">
      <c r="A10">
        <v>421</v>
      </c>
      <c r="B10" t="s">
        <v>236</v>
      </c>
      <c r="C10" t="s">
        <v>32</v>
      </c>
      <c r="D10">
        <v>1</v>
      </c>
    </row>
    <row r="11" spans="1:4" x14ac:dyDescent="0.25">
      <c r="A11">
        <v>422</v>
      </c>
      <c r="B11" t="s">
        <v>236</v>
      </c>
      <c r="C11" t="s">
        <v>32</v>
      </c>
      <c r="D11">
        <v>2</v>
      </c>
    </row>
    <row r="12" spans="1:4" x14ac:dyDescent="0.25">
      <c r="A12">
        <v>423</v>
      </c>
      <c r="B12" t="s">
        <v>236</v>
      </c>
      <c r="C12" t="s">
        <v>32</v>
      </c>
      <c r="D12">
        <v>3</v>
      </c>
    </row>
    <row r="13" spans="1:4" x14ac:dyDescent="0.25">
      <c r="A13">
        <v>431</v>
      </c>
      <c r="B13" t="s">
        <v>236</v>
      </c>
      <c r="C13" t="s">
        <v>33</v>
      </c>
      <c r="D13">
        <v>1</v>
      </c>
    </row>
    <row r="14" spans="1:4" x14ac:dyDescent="0.25">
      <c r="A14">
        <v>432</v>
      </c>
      <c r="B14" t="s">
        <v>236</v>
      </c>
      <c r="C14" t="s">
        <v>33</v>
      </c>
      <c r="D14">
        <v>2</v>
      </c>
    </row>
    <row r="15" spans="1:4" x14ac:dyDescent="0.25">
      <c r="A15">
        <v>433</v>
      </c>
      <c r="B15" t="s">
        <v>236</v>
      </c>
      <c r="C15" t="s">
        <v>33</v>
      </c>
      <c r="D15">
        <v>3</v>
      </c>
    </row>
    <row r="17" spans="1:1" x14ac:dyDescent="0.25">
      <c r="A17" s="1" t="s">
        <v>12</v>
      </c>
    </row>
    <row r="18" spans="1:1" x14ac:dyDescent="0.25">
      <c r="A18" t="s">
        <v>228</v>
      </c>
    </row>
    <row r="19" spans="1:1" x14ac:dyDescent="0.25">
      <c r="A19" t="s">
        <v>227</v>
      </c>
    </row>
    <row r="20" spans="1:1" x14ac:dyDescent="0.25">
      <c r="A20" t="s">
        <v>233</v>
      </c>
    </row>
    <row r="22" spans="1:1" x14ac:dyDescent="0.25">
      <c r="A22" s="1" t="s">
        <v>232</v>
      </c>
    </row>
    <row r="23" spans="1:1" x14ac:dyDescent="0.25">
      <c r="A23" t="s">
        <v>229</v>
      </c>
    </row>
    <row r="24" spans="1:1" x14ac:dyDescent="0.25">
      <c r="A24" t="s">
        <v>230</v>
      </c>
    </row>
    <row r="25" spans="1:1" x14ac:dyDescent="0.25">
      <c r="A25" t="s">
        <v>231</v>
      </c>
    </row>
    <row r="26" spans="1:1" x14ac:dyDescent="0.25">
      <c r="A26" t="s">
        <v>234</v>
      </c>
    </row>
    <row r="28" spans="1:1" x14ac:dyDescent="0.25">
      <c r="A28" t="s">
        <v>238</v>
      </c>
    </row>
    <row r="29" spans="1:1" x14ac:dyDescent="0.25">
      <c r="A29" t="s">
        <v>239</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opLeftCell="G1" zoomScale="75" zoomScaleNormal="75" workbookViewId="0">
      <selection activeCell="K38" sqref="K38"/>
    </sheetView>
  </sheetViews>
  <sheetFormatPr defaultRowHeight="15" x14ac:dyDescent="0.25"/>
  <cols>
    <col min="1" max="1" width="101.28515625" style="24" customWidth="1"/>
    <col min="2" max="2" width="28" customWidth="1"/>
    <col min="3" max="3" width="50.28515625" style="18" customWidth="1"/>
    <col min="4" max="4" width="29.85546875" style="22" customWidth="1"/>
    <col min="5" max="5" width="28.28515625" style="23" customWidth="1"/>
    <col min="6" max="6" width="61.42578125" style="18" customWidth="1"/>
    <col min="7" max="7" width="13.28515625" style="22" customWidth="1"/>
    <col min="8" max="8" width="25.85546875" style="23" customWidth="1"/>
    <col min="9" max="9" width="59.7109375" style="18" bestFit="1" customWidth="1"/>
    <col min="10" max="10" width="16.140625" style="22" customWidth="1"/>
    <col min="11" max="11" width="16.85546875" style="23" customWidth="1"/>
    <col min="12" max="16384" width="9.140625" style="24"/>
  </cols>
  <sheetData>
    <row r="1" spans="1:11" s="17" customFormat="1" x14ac:dyDescent="0.25">
      <c r="B1" s="1" t="s">
        <v>246</v>
      </c>
      <c r="C1" s="18">
        <v>411</v>
      </c>
      <c r="D1" s="19">
        <v>412</v>
      </c>
      <c r="E1" s="20">
        <v>413</v>
      </c>
      <c r="F1" s="18">
        <v>421</v>
      </c>
      <c r="G1" s="19">
        <v>422</v>
      </c>
      <c r="H1" s="23">
        <v>423</v>
      </c>
      <c r="I1" s="18">
        <v>431</v>
      </c>
      <c r="J1" s="19">
        <v>432</v>
      </c>
      <c r="K1" s="20">
        <v>433</v>
      </c>
    </row>
    <row r="2" spans="1:11" x14ac:dyDescent="0.25">
      <c r="A2" s="21" t="s">
        <v>92</v>
      </c>
      <c r="B2" t="s">
        <v>247</v>
      </c>
      <c r="C2" s="18" t="s">
        <v>240</v>
      </c>
      <c r="D2" s="19"/>
      <c r="F2" s="18" t="s">
        <v>241</v>
      </c>
      <c r="I2" s="18" t="s">
        <v>1</v>
      </c>
    </row>
    <row r="3" spans="1:11" x14ac:dyDescent="0.25">
      <c r="A3" s="21" t="s">
        <v>87</v>
      </c>
      <c r="B3" t="s">
        <v>248</v>
      </c>
    </row>
    <row r="4" spans="1:11" x14ac:dyDescent="0.25">
      <c r="A4" s="21" t="s">
        <v>89</v>
      </c>
      <c r="B4" t="s">
        <v>249</v>
      </c>
    </row>
    <row r="5" spans="1:11" x14ac:dyDescent="0.25">
      <c r="A5" s="21" t="s">
        <v>88</v>
      </c>
      <c r="B5" t="s">
        <v>250</v>
      </c>
    </row>
    <row r="6" spans="1:11" x14ac:dyDescent="0.25">
      <c r="A6" s="21" t="s">
        <v>90</v>
      </c>
      <c r="B6" t="s">
        <v>251</v>
      </c>
      <c r="C6" s="18" t="s">
        <v>240</v>
      </c>
      <c r="D6" s="19"/>
      <c r="F6" s="18" t="s">
        <v>241</v>
      </c>
      <c r="I6" s="18" t="s">
        <v>1</v>
      </c>
    </row>
    <row r="7" spans="1:11" x14ac:dyDescent="0.25">
      <c r="A7" s="21" t="s">
        <v>91</v>
      </c>
      <c r="B7" t="s">
        <v>252</v>
      </c>
      <c r="C7" s="18" t="s">
        <v>240</v>
      </c>
      <c r="D7" s="19"/>
      <c r="F7" s="18" t="s">
        <v>241</v>
      </c>
      <c r="I7" s="18" t="s">
        <v>1</v>
      </c>
    </row>
    <row r="8" spans="1:11" x14ac:dyDescent="0.25">
      <c r="A8" s="21" t="s">
        <v>82</v>
      </c>
      <c r="B8" t="s">
        <v>253</v>
      </c>
    </row>
    <row r="9" spans="1:11" x14ac:dyDescent="0.25">
      <c r="A9" s="21" t="s">
        <v>84</v>
      </c>
      <c r="B9" t="s">
        <v>254</v>
      </c>
    </row>
    <row r="10" spans="1:11" x14ac:dyDescent="0.25">
      <c r="A10" s="21" t="s">
        <v>83</v>
      </c>
      <c r="B10" t="s">
        <v>255</v>
      </c>
    </row>
    <row r="11" spans="1:11" x14ac:dyDescent="0.25">
      <c r="A11" s="21" t="s">
        <v>85</v>
      </c>
      <c r="B11" t="s">
        <v>256</v>
      </c>
      <c r="C11" s="18" t="s">
        <v>240</v>
      </c>
      <c r="D11" s="19"/>
      <c r="F11" s="18" t="s">
        <v>241</v>
      </c>
      <c r="I11" s="18" t="s">
        <v>1</v>
      </c>
    </row>
    <row r="12" spans="1:11" x14ac:dyDescent="0.25">
      <c r="A12" s="21" t="s">
        <v>86</v>
      </c>
      <c r="B12" t="s">
        <v>257</v>
      </c>
      <c r="C12" s="18" t="s">
        <v>240</v>
      </c>
      <c r="D12" s="19"/>
      <c r="F12" s="18" t="s">
        <v>241</v>
      </c>
      <c r="I12" s="18" t="s">
        <v>1</v>
      </c>
    </row>
    <row r="13" spans="1:11" x14ac:dyDescent="0.25">
      <c r="A13" s="21" t="s">
        <v>93</v>
      </c>
      <c r="B13" t="s">
        <v>258</v>
      </c>
    </row>
    <row r="14" spans="1:11" x14ac:dyDescent="0.25">
      <c r="A14" s="21" t="s">
        <v>95</v>
      </c>
      <c r="B14" t="s">
        <v>259</v>
      </c>
    </row>
    <row r="15" spans="1:11" x14ac:dyDescent="0.25">
      <c r="A15" s="21" t="s">
        <v>94</v>
      </c>
      <c r="B15" t="s">
        <v>260</v>
      </c>
    </row>
    <row r="16" spans="1:11" x14ac:dyDescent="0.25">
      <c r="A16" s="21" t="s">
        <v>96</v>
      </c>
      <c r="B16" t="s">
        <v>261</v>
      </c>
    </row>
    <row r="17" spans="1:10" x14ac:dyDescent="0.25">
      <c r="A17" s="21" t="s">
        <v>97</v>
      </c>
      <c r="B17" t="s">
        <v>262</v>
      </c>
    </row>
    <row r="18" spans="1:10" x14ac:dyDescent="0.25">
      <c r="A18" s="21" t="s">
        <v>68</v>
      </c>
      <c r="B18" t="s">
        <v>263</v>
      </c>
    </row>
    <row r="19" spans="1:10" x14ac:dyDescent="0.25">
      <c r="A19" s="21" t="s">
        <v>69</v>
      </c>
      <c r="B19" t="s">
        <v>264</v>
      </c>
    </row>
    <row r="20" spans="1:10" x14ac:dyDescent="0.25">
      <c r="A20" s="21" t="s">
        <v>70</v>
      </c>
      <c r="B20" t="s">
        <v>265</v>
      </c>
      <c r="C20" s="18" t="s">
        <v>240</v>
      </c>
      <c r="F20" s="18" t="s">
        <v>241</v>
      </c>
      <c r="I20" s="18" t="s">
        <v>1</v>
      </c>
    </row>
    <row r="21" spans="1:10" x14ac:dyDescent="0.25">
      <c r="A21" s="21" t="s">
        <v>73</v>
      </c>
      <c r="B21" t="s">
        <v>266</v>
      </c>
      <c r="E21" s="20"/>
    </row>
    <row r="22" spans="1:10" x14ac:dyDescent="0.25">
      <c r="A22" s="21" t="s">
        <v>71</v>
      </c>
      <c r="B22" t="s">
        <v>267</v>
      </c>
      <c r="D22" s="19"/>
      <c r="E22" s="20"/>
      <c r="G22" s="19"/>
      <c r="J22" s="19"/>
    </row>
    <row r="23" spans="1:10" x14ac:dyDescent="0.25">
      <c r="A23" s="21" t="s">
        <v>72</v>
      </c>
      <c r="B23" t="s">
        <v>268</v>
      </c>
      <c r="E23" s="20"/>
      <c r="G23" s="19"/>
      <c r="J23" s="19"/>
    </row>
    <row r="24" spans="1:10" x14ac:dyDescent="0.25">
      <c r="A24" s="21" t="s">
        <v>74</v>
      </c>
      <c r="B24" t="s">
        <v>269</v>
      </c>
      <c r="C24" s="18" t="s">
        <v>240</v>
      </c>
      <c r="D24" s="19"/>
      <c r="E24" s="20"/>
      <c r="F24" s="18" t="s">
        <v>241</v>
      </c>
      <c r="I24" s="18" t="s">
        <v>1</v>
      </c>
    </row>
    <row r="25" spans="1:10" x14ac:dyDescent="0.25">
      <c r="A25" s="21" t="s">
        <v>75</v>
      </c>
      <c r="B25" t="s">
        <v>270</v>
      </c>
      <c r="C25" s="18" t="s">
        <v>240</v>
      </c>
      <c r="E25" s="20"/>
      <c r="F25" s="18" t="s">
        <v>241</v>
      </c>
      <c r="I25" s="18" t="s">
        <v>1</v>
      </c>
    </row>
    <row r="26" spans="1:10" x14ac:dyDescent="0.25">
      <c r="A26" s="21" t="s">
        <v>76</v>
      </c>
      <c r="B26" t="s">
        <v>271</v>
      </c>
    </row>
    <row r="27" spans="1:10" x14ac:dyDescent="0.25">
      <c r="A27" s="21" t="s">
        <v>77</v>
      </c>
      <c r="B27" t="s">
        <v>272</v>
      </c>
    </row>
    <row r="28" spans="1:10" x14ac:dyDescent="0.25">
      <c r="A28" s="21" t="s">
        <v>78</v>
      </c>
      <c r="B28" t="s">
        <v>273</v>
      </c>
      <c r="C28" s="18" t="s">
        <v>240</v>
      </c>
      <c r="F28" s="18" t="s">
        <v>241</v>
      </c>
      <c r="I28" s="18" t="s">
        <v>1</v>
      </c>
    </row>
    <row r="29" spans="1:10" x14ac:dyDescent="0.25">
      <c r="A29" s="21" t="s">
        <v>79</v>
      </c>
      <c r="B29" t="s">
        <v>274</v>
      </c>
    </row>
    <row r="30" spans="1:10" x14ac:dyDescent="0.25">
      <c r="A30" s="21" t="s">
        <v>80</v>
      </c>
      <c r="B30" t="s">
        <v>275</v>
      </c>
    </row>
    <row r="31" spans="1:10" x14ac:dyDescent="0.25">
      <c r="A31" s="21" t="s">
        <v>81</v>
      </c>
      <c r="B31" t="s">
        <v>276</v>
      </c>
      <c r="C31" s="18" t="s">
        <v>240</v>
      </c>
      <c r="F31" s="18" t="s">
        <v>241</v>
      </c>
      <c r="I31" s="18" t="s">
        <v>1</v>
      </c>
    </row>
    <row r="32" spans="1:10" x14ac:dyDescent="0.25">
      <c r="A32" s="21" t="s">
        <v>66</v>
      </c>
      <c r="B32" t="s">
        <v>277</v>
      </c>
    </row>
    <row r="33" spans="1:11" x14ac:dyDescent="0.25">
      <c r="A33" s="21" t="s">
        <v>67</v>
      </c>
      <c r="B33" t="s">
        <v>278</v>
      </c>
    </row>
    <row r="34" spans="1:11" x14ac:dyDescent="0.25">
      <c r="A34" s="21" t="s">
        <v>129</v>
      </c>
      <c r="B34" t="s">
        <v>279</v>
      </c>
      <c r="E34" s="20"/>
      <c r="J34" s="19"/>
      <c r="K34" s="20"/>
    </row>
    <row r="35" spans="1:11" x14ac:dyDescent="0.25">
      <c r="A35" s="21" t="s">
        <v>130</v>
      </c>
      <c r="B35" t="s">
        <v>280</v>
      </c>
      <c r="C35" s="18" t="s">
        <v>244</v>
      </c>
      <c r="D35" s="19" t="s">
        <v>0</v>
      </c>
      <c r="E35" s="20" t="s">
        <v>342</v>
      </c>
      <c r="F35" s="18" t="s">
        <v>243</v>
      </c>
      <c r="G35" s="19" t="s">
        <v>245</v>
      </c>
      <c r="H35" s="20" t="s">
        <v>337</v>
      </c>
      <c r="I35" s="18" t="s">
        <v>242</v>
      </c>
      <c r="J35" s="19" t="s">
        <v>11</v>
      </c>
      <c r="K35" s="20" t="s">
        <v>338</v>
      </c>
    </row>
    <row r="36" spans="1:11" x14ac:dyDescent="0.25">
      <c r="A36" s="21" t="s">
        <v>131</v>
      </c>
      <c r="B36" t="s">
        <v>281</v>
      </c>
      <c r="C36" s="18" t="s">
        <v>244</v>
      </c>
      <c r="D36" s="19" t="s">
        <v>0</v>
      </c>
      <c r="E36" s="20" t="s">
        <v>342</v>
      </c>
      <c r="F36" s="18" t="s">
        <v>243</v>
      </c>
      <c r="G36" s="19" t="s">
        <v>245</v>
      </c>
      <c r="H36" s="20"/>
      <c r="I36" s="18" t="s">
        <v>242</v>
      </c>
      <c r="J36" s="19" t="s">
        <v>11</v>
      </c>
      <c r="K36" s="20"/>
    </row>
    <row r="37" spans="1:11" x14ac:dyDescent="0.25">
      <c r="A37" s="21" t="s">
        <v>132</v>
      </c>
      <c r="B37" t="s">
        <v>282</v>
      </c>
      <c r="E37" s="20"/>
      <c r="K37" s="20"/>
    </row>
    <row r="38" spans="1:11" x14ac:dyDescent="0.25">
      <c r="A38" s="21" t="s">
        <v>133</v>
      </c>
      <c r="B38" t="s">
        <v>283</v>
      </c>
      <c r="C38" s="18" t="s">
        <v>244</v>
      </c>
      <c r="D38" s="19" t="s">
        <v>0</v>
      </c>
      <c r="E38" s="20" t="s">
        <v>342</v>
      </c>
      <c r="F38" s="18" t="s">
        <v>243</v>
      </c>
      <c r="G38" s="19" t="s">
        <v>245</v>
      </c>
      <c r="H38" s="20" t="s">
        <v>337</v>
      </c>
      <c r="I38" s="18" t="s">
        <v>242</v>
      </c>
      <c r="J38" s="19" t="s">
        <v>11</v>
      </c>
      <c r="K38" s="20" t="s">
        <v>338</v>
      </c>
    </row>
    <row r="39" spans="1:11" x14ac:dyDescent="0.25">
      <c r="A39" s="21" t="s">
        <v>134</v>
      </c>
      <c r="B39" t="s">
        <v>284</v>
      </c>
      <c r="C39" s="18" t="s">
        <v>244</v>
      </c>
      <c r="D39" s="19" t="s">
        <v>0</v>
      </c>
      <c r="E39" s="20" t="s">
        <v>342</v>
      </c>
      <c r="F39" s="18" t="s">
        <v>243</v>
      </c>
      <c r="G39" s="19" t="s">
        <v>245</v>
      </c>
      <c r="H39" s="20" t="s">
        <v>337</v>
      </c>
      <c r="I39" s="18" t="s">
        <v>242</v>
      </c>
      <c r="J39" s="19" t="s">
        <v>11</v>
      </c>
      <c r="K39" s="20"/>
    </row>
    <row r="40" spans="1:11" x14ac:dyDescent="0.25">
      <c r="A40" s="21" t="s">
        <v>108</v>
      </c>
      <c r="B40" t="s">
        <v>285</v>
      </c>
      <c r="D40" s="19"/>
      <c r="G40" s="19"/>
      <c r="J40" s="19"/>
      <c r="K40" s="20"/>
    </row>
    <row r="41" spans="1:11" x14ac:dyDescent="0.25">
      <c r="A41" s="21" t="s">
        <v>109</v>
      </c>
      <c r="B41" t="s">
        <v>286</v>
      </c>
      <c r="D41" s="19" t="s">
        <v>0</v>
      </c>
      <c r="G41" s="19" t="s">
        <v>10</v>
      </c>
      <c r="J41" s="19" t="s">
        <v>11</v>
      </c>
      <c r="K41" s="20"/>
    </row>
    <row r="42" spans="1:11" x14ac:dyDescent="0.25">
      <c r="A42" s="21" t="s">
        <v>110</v>
      </c>
      <c r="B42" t="s">
        <v>287</v>
      </c>
      <c r="D42" s="19" t="s">
        <v>0</v>
      </c>
      <c r="G42" s="19" t="s">
        <v>10</v>
      </c>
      <c r="J42" s="19" t="s">
        <v>11</v>
      </c>
      <c r="K42" s="20"/>
    </row>
    <row r="43" spans="1:11" x14ac:dyDescent="0.25">
      <c r="A43" s="21" t="s">
        <v>111</v>
      </c>
      <c r="B43" t="s">
        <v>288</v>
      </c>
      <c r="D43" s="19"/>
      <c r="G43" s="19"/>
      <c r="J43" s="19"/>
      <c r="K43" s="20"/>
    </row>
    <row r="44" spans="1:11" x14ac:dyDescent="0.25">
      <c r="A44" s="21" t="s">
        <v>112</v>
      </c>
      <c r="B44" t="s">
        <v>289</v>
      </c>
      <c r="D44" s="19"/>
      <c r="J44" s="19"/>
      <c r="K44" s="20"/>
    </row>
    <row r="45" spans="1:11" x14ac:dyDescent="0.25">
      <c r="A45" s="21" t="s">
        <v>113</v>
      </c>
      <c r="B45" t="s">
        <v>290</v>
      </c>
      <c r="D45" s="19" t="s">
        <v>0</v>
      </c>
      <c r="G45" s="19" t="s">
        <v>10</v>
      </c>
      <c r="J45" s="19" t="s">
        <v>11</v>
      </c>
      <c r="K45" s="20"/>
    </row>
    <row r="46" spans="1:11" x14ac:dyDescent="0.25">
      <c r="A46" s="21" t="s">
        <v>114</v>
      </c>
      <c r="B46" t="s">
        <v>291</v>
      </c>
      <c r="D46" s="19" t="s">
        <v>0</v>
      </c>
      <c r="G46" s="19" t="s">
        <v>10</v>
      </c>
      <c r="J46" s="19" t="s">
        <v>11</v>
      </c>
      <c r="K46" s="20"/>
    </row>
    <row r="47" spans="1:11" x14ac:dyDescent="0.25">
      <c r="A47" s="21" t="s">
        <v>115</v>
      </c>
      <c r="B47" t="s">
        <v>292</v>
      </c>
      <c r="D47" s="19"/>
      <c r="G47" s="19"/>
      <c r="J47" s="19"/>
      <c r="K47" s="20"/>
    </row>
    <row r="48" spans="1:11" x14ac:dyDescent="0.25">
      <c r="A48" s="21" t="s">
        <v>135</v>
      </c>
      <c r="B48" t="s">
        <v>293</v>
      </c>
      <c r="C48" s="18" t="s">
        <v>9</v>
      </c>
      <c r="D48" s="47" t="s">
        <v>339</v>
      </c>
      <c r="E48" s="48" t="s">
        <v>341</v>
      </c>
      <c r="F48" s="18" t="s">
        <v>412</v>
      </c>
      <c r="G48" s="19"/>
      <c r="I48" s="18" t="s">
        <v>415</v>
      </c>
      <c r="J48" s="19"/>
    </row>
    <row r="49" spans="1:11" x14ac:dyDescent="0.25">
      <c r="A49" s="21" t="s">
        <v>136</v>
      </c>
      <c r="B49" t="s">
        <v>294</v>
      </c>
      <c r="C49" s="18" t="s">
        <v>9</v>
      </c>
      <c r="D49" s="47" t="s">
        <v>339</v>
      </c>
      <c r="E49" s="48" t="s">
        <v>341</v>
      </c>
      <c r="F49" s="18" t="s">
        <v>413</v>
      </c>
      <c r="G49" s="19"/>
      <c r="I49" s="18" t="s">
        <v>420</v>
      </c>
      <c r="J49" s="19"/>
    </row>
    <row r="50" spans="1:11" x14ac:dyDescent="0.25">
      <c r="A50" s="21" t="s">
        <v>140</v>
      </c>
      <c r="B50" t="s">
        <v>295</v>
      </c>
      <c r="C50" s="46" t="s">
        <v>11</v>
      </c>
      <c r="D50" s="47" t="s">
        <v>339</v>
      </c>
      <c r="E50" s="48" t="s">
        <v>341</v>
      </c>
      <c r="F50" s="46" t="s">
        <v>414</v>
      </c>
      <c r="G50" s="47" t="s">
        <v>339</v>
      </c>
      <c r="H50" s="48" t="s">
        <v>341</v>
      </c>
      <c r="I50" s="46" t="s">
        <v>417</v>
      </c>
      <c r="J50" s="47" t="s">
        <v>339</v>
      </c>
      <c r="K50" s="48" t="s">
        <v>341</v>
      </c>
    </row>
    <row r="51" spans="1:11" x14ac:dyDescent="0.25">
      <c r="A51" s="21" t="s">
        <v>141</v>
      </c>
      <c r="B51" t="s">
        <v>296</v>
      </c>
      <c r="C51" s="46" t="s">
        <v>11</v>
      </c>
      <c r="D51" s="47" t="s">
        <v>339</v>
      </c>
      <c r="E51" s="48" t="s">
        <v>341</v>
      </c>
      <c r="F51" s="46" t="s">
        <v>415</v>
      </c>
      <c r="G51" s="47" t="s">
        <v>339</v>
      </c>
      <c r="H51" s="48" t="s">
        <v>341</v>
      </c>
      <c r="I51" s="46" t="s">
        <v>418</v>
      </c>
      <c r="J51" s="47" t="s">
        <v>339</v>
      </c>
      <c r="K51" s="48" t="s">
        <v>341</v>
      </c>
    </row>
    <row r="52" spans="1:11" x14ac:dyDescent="0.25">
      <c r="A52" s="21" t="s">
        <v>142</v>
      </c>
      <c r="B52" t="s">
        <v>297</v>
      </c>
      <c r="C52" s="46" t="s">
        <v>11</v>
      </c>
      <c r="D52" s="47" t="s">
        <v>339</v>
      </c>
      <c r="E52" s="48" t="s">
        <v>341</v>
      </c>
      <c r="F52" s="46" t="s">
        <v>416</v>
      </c>
      <c r="G52" s="47" t="s">
        <v>339</v>
      </c>
      <c r="H52" s="48" t="s">
        <v>341</v>
      </c>
      <c r="I52" s="46" t="s">
        <v>419</v>
      </c>
      <c r="J52" s="47" t="s">
        <v>339</v>
      </c>
      <c r="K52" s="48" t="s">
        <v>341</v>
      </c>
    </row>
    <row r="53" spans="1:11" x14ac:dyDescent="0.25">
      <c r="A53" s="21" t="s">
        <v>185</v>
      </c>
      <c r="B53" t="s">
        <v>298</v>
      </c>
      <c r="C53" s="18" t="s">
        <v>422</v>
      </c>
      <c r="D53" s="19" t="s">
        <v>339</v>
      </c>
      <c r="E53" s="20" t="s">
        <v>242</v>
      </c>
      <c r="F53" s="18" t="s">
        <v>424</v>
      </c>
      <c r="G53" s="19" t="s">
        <v>339</v>
      </c>
      <c r="H53" s="20" t="s">
        <v>242</v>
      </c>
      <c r="I53" s="18" t="s">
        <v>427</v>
      </c>
      <c r="J53" s="19" t="s">
        <v>339</v>
      </c>
      <c r="K53" s="20" t="s">
        <v>242</v>
      </c>
    </row>
    <row r="54" spans="1:11" x14ac:dyDescent="0.25">
      <c r="A54" s="21" t="s">
        <v>186</v>
      </c>
      <c r="B54" t="s">
        <v>299</v>
      </c>
      <c r="C54" s="18" t="s">
        <v>421</v>
      </c>
      <c r="D54" s="19" t="s">
        <v>339</v>
      </c>
      <c r="E54" s="20" t="s">
        <v>242</v>
      </c>
      <c r="F54" s="18" t="s">
        <v>425</v>
      </c>
      <c r="G54" s="19" t="s">
        <v>339</v>
      </c>
      <c r="H54" s="20" t="s">
        <v>242</v>
      </c>
      <c r="I54" s="18" t="s">
        <v>428</v>
      </c>
      <c r="J54" s="19" t="s">
        <v>339</v>
      </c>
      <c r="K54" s="20" t="s">
        <v>242</v>
      </c>
    </row>
    <row r="55" spans="1:11" x14ac:dyDescent="0.25">
      <c r="A55" s="21" t="s">
        <v>187</v>
      </c>
      <c r="B55" t="s">
        <v>300</v>
      </c>
      <c r="C55" s="18" t="s">
        <v>423</v>
      </c>
      <c r="D55" s="19" t="s">
        <v>339</v>
      </c>
      <c r="E55" s="20" t="s">
        <v>242</v>
      </c>
      <c r="F55" s="18" t="s">
        <v>426</v>
      </c>
      <c r="G55" s="19" t="s">
        <v>339</v>
      </c>
      <c r="H55" s="20" t="s">
        <v>242</v>
      </c>
      <c r="I55" s="18" t="s">
        <v>429</v>
      </c>
      <c r="J55" s="19" t="s">
        <v>339</v>
      </c>
      <c r="K55" s="20" t="s">
        <v>242</v>
      </c>
    </row>
    <row r="56" spans="1:11" x14ac:dyDescent="0.25">
      <c r="A56" s="21" t="s">
        <v>188</v>
      </c>
      <c r="B56" t="s">
        <v>301</v>
      </c>
      <c r="D56" s="34" t="s">
        <v>406</v>
      </c>
      <c r="E56" s="20" t="s">
        <v>409</v>
      </c>
      <c r="G56" s="34" t="s">
        <v>406</v>
      </c>
      <c r="H56" s="20" t="s">
        <v>409</v>
      </c>
      <c r="J56" s="34" t="s">
        <v>406</v>
      </c>
      <c r="K56" s="20" t="s">
        <v>409</v>
      </c>
    </row>
    <row r="57" spans="1:11" x14ac:dyDescent="0.25">
      <c r="A57" s="21" t="s">
        <v>189</v>
      </c>
      <c r="B57" t="s">
        <v>302</v>
      </c>
      <c r="D57" s="34" t="s">
        <v>407</v>
      </c>
      <c r="E57" s="20" t="s">
        <v>410</v>
      </c>
      <c r="G57" s="34" t="s">
        <v>407</v>
      </c>
      <c r="H57" s="20" t="s">
        <v>410</v>
      </c>
      <c r="J57" s="34" t="s">
        <v>407</v>
      </c>
      <c r="K57" s="20" t="s">
        <v>410</v>
      </c>
    </row>
    <row r="58" spans="1:11" x14ac:dyDescent="0.25">
      <c r="A58" s="21" t="s">
        <v>190</v>
      </c>
      <c r="B58" t="s">
        <v>303</v>
      </c>
      <c r="D58" s="34" t="s">
        <v>408</v>
      </c>
      <c r="E58" s="20" t="s">
        <v>411</v>
      </c>
      <c r="G58" s="34" t="s">
        <v>408</v>
      </c>
      <c r="H58" s="20" t="s">
        <v>411</v>
      </c>
      <c r="J58" s="34" t="s">
        <v>408</v>
      </c>
      <c r="K58" s="20" t="s">
        <v>411</v>
      </c>
    </row>
    <row r="59" spans="1:11" x14ac:dyDescent="0.25">
      <c r="A59" s="21" t="s">
        <v>149</v>
      </c>
      <c r="B59" t="s">
        <v>304</v>
      </c>
    </row>
    <row r="60" spans="1:11" x14ac:dyDescent="0.25">
      <c r="A60" s="21" t="s">
        <v>150</v>
      </c>
      <c r="B60" t="s">
        <v>305</v>
      </c>
    </row>
    <row r="61" spans="1:11" x14ac:dyDescent="0.25">
      <c r="A61" s="21" t="s">
        <v>151</v>
      </c>
      <c r="B61" t="s">
        <v>306</v>
      </c>
    </row>
    <row r="62" spans="1:11" x14ac:dyDescent="0.25">
      <c r="A62" s="21" t="s">
        <v>146</v>
      </c>
      <c r="B62" t="s">
        <v>307</v>
      </c>
    </row>
    <row r="63" spans="1:11" x14ac:dyDescent="0.25">
      <c r="A63" s="21" t="s">
        <v>147</v>
      </c>
      <c r="B63" t="s">
        <v>308</v>
      </c>
    </row>
    <row r="64" spans="1:11" x14ac:dyDescent="0.25">
      <c r="A64" s="21" t="s">
        <v>148</v>
      </c>
      <c r="B64" t="s">
        <v>309</v>
      </c>
    </row>
    <row r="65" spans="1:11" x14ac:dyDescent="0.25">
      <c r="A65" s="21" t="s">
        <v>143</v>
      </c>
      <c r="B65" t="s">
        <v>307</v>
      </c>
    </row>
    <row r="66" spans="1:11" x14ac:dyDescent="0.25">
      <c r="A66" s="21" t="s">
        <v>144</v>
      </c>
      <c r="B66" t="s">
        <v>308</v>
      </c>
    </row>
    <row r="67" spans="1:11" x14ac:dyDescent="0.25">
      <c r="A67" s="21" t="s">
        <v>145</v>
      </c>
      <c r="B67" t="s">
        <v>309</v>
      </c>
    </row>
    <row r="68" spans="1:11" x14ac:dyDescent="0.25">
      <c r="A68" s="21" t="s">
        <v>137</v>
      </c>
      <c r="B68" t="s">
        <v>310</v>
      </c>
    </row>
    <row r="69" spans="1:11" x14ac:dyDescent="0.25">
      <c r="A69" s="21" t="s">
        <v>138</v>
      </c>
      <c r="B69" t="s">
        <v>311</v>
      </c>
    </row>
    <row r="70" spans="1:11" x14ac:dyDescent="0.25">
      <c r="A70" s="21" t="s">
        <v>139</v>
      </c>
      <c r="B70" t="s">
        <v>312</v>
      </c>
    </row>
    <row r="71" spans="1:11" x14ac:dyDescent="0.25">
      <c r="A71" s="21" t="s">
        <v>116</v>
      </c>
      <c r="B71" t="s">
        <v>313</v>
      </c>
    </row>
    <row r="72" spans="1:11" x14ac:dyDescent="0.25">
      <c r="A72" s="21" t="s">
        <v>117</v>
      </c>
      <c r="B72" t="s">
        <v>314</v>
      </c>
    </row>
    <row r="73" spans="1:11" x14ac:dyDescent="0.25">
      <c r="A73" s="21" t="s">
        <v>118</v>
      </c>
      <c r="B73" t="s">
        <v>315</v>
      </c>
    </row>
    <row r="74" spans="1:11" x14ac:dyDescent="0.25">
      <c r="A74" s="21" t="s">
        <v>119</v>
      </c>
      <c r="B74" t="s">
        <v>316</v>
      </c>
    </row>
    <row r="75" spans="1:11" x14ac:dyDescent="0.25">
      <c r="A75" s="21" t="s">
        <v>120</v>
      </c>
      <c r="B75" t="s">
        <v>317</v>
      </c>
    </row>
    <row r="76" spans="1:11" x14ac:dyDescent="0.25">
      <c r="A76" s="21" t="s">
        <v>121</v>
      </c>
      <c r="B76" t="s">
        <v>318</v>
      </c>
    </row>
    <row r="77" spans="1:11" x14ac:dyDescent="0.25">
      <c r="A77" s="21" t="s">
        <v>122</v>
      </c>
      <c r="B77" t="s">
        <v>319</v>
      </c>
    </row>
    <row r="78" spans="1:11" x14ac:dyDescent="0.25">
      <c r="A78" s="21" t="s">
        <v>123</v>
      </c>
      <c r="B78" t="s">
        <v>320</v>
      </c>
      <c r="D78" s="19"/>
      <c r="J78" s="19"/>
    </row>
    <row r="79" spans="1:11" x14ac:dyDescent="0.25">
      <c r="A79" s="21" t="s">
        <v>124</v>
      </c>
      <c r="B79" t="s">
        <v>321</v>
      </c>
      <c r="D79" s="19"/>
      <c r="J79" s="19"/>
    </row>
    <row r="80" spans="1:11" x14ac:dyDescent="0.25">
      <c r="A80" s="21" t="s">
        <v>125</v>
      </c>
      <c r="B80" t="s">
        <v>322</v>
      </c>
      <c r="C80" s="18" t="s">
        <v>9</v>
      </c>
      <c r="E80" s="35" t="s">
        <v>340</v>
      </c>
      <c r="F80" s="18" t="s">
        <v>11</v>
      </c>
      <c r="H80" s="20" t="s">
        <v>336</v>
      </c>
      <c r="I80" s="18" t="s">
        <v>235</v>
      </c>
      <c r="J80" s="19"/>
      <c r="K80" s="20" t="s">
        <v>336</v>
      </c>
    </row>
    <row r="81" spans="1:11" x14ac:dyDescent="0.25">
      <c r="A81" s="21" t="s">
        <v>126</v>
      </c>
      <c r="B81" t="s">
        <v>323</v>
      </c>
      <c r="C81" s="18" t="s">
        <v>9</v>
      </c>
      <c r="E81" s="35" t="s">
        <v>340</v>
      </c>
      <c r="F81" s="18" t="s">
        <v>11</v>
      </c>
      <c r="H81" s="20" t="s">
        <v>336</v>
      </c>
      <c r="I81" s="18" t="s">
        <v>235</v>
      </c>
      <c r="J81" s="19"/>
      <c r="K81" s="20" t="s">
        <v>336</v>
      </c>
    </row>
    <row r="82" spans="1:11" x14ac:dyDescent="0.25">
      <c r="A82" s="21" t="s">
        <v>127</v>
      </c>
      <c r="B82" t="s">
        <v>324</v>
      </c>
      <c r="D82" s="19"/>
      <c r="J82" s="19"/>
    </row>
    <row r="83" spans="1:11" x14ac:dyDescent="0.25">
      <c r="A83" s="21" t="s">
        <v>128</v>
      </c>
      <c r="B83" t="s">
        <v>325</v>
      </c>
      <c r="D83" s="19"/>
      <c r="J83" s="19"/>
    </row>
    <row r="84" spans="1:11" x14ac:dyDescent="0.25">
      <c r="A84" s="21" t="s">
        <v>101</v>
      </c>
      <c r="B84" t="s">
        <v>326</v>
      </c>
      <c r="D84" s="19"/>
    </row>
    <row r="85" spans="1:11" x14ac:dyDescent="0.25">
      <c r="A85" s="21" t="s">
        <v>102</v>
      </c>
      <c r="B85" t="s">
        <v>327</v>
      </c>
      <c r="D85" s="19"/>
    </row>
    <row r="86" spans="1:11" x14ac:dyDescent="0.25">
      <c r="A86" s="21" t="s">
        <v>103</v>
      </c>
      <c r="B86" t="s">
        <v>328</v>
      </c>
      <c r="D86" s="19" t="s">
        <v>9</v>
      </c>
      <c r="E86" s="20"/>
      <c r="G86" s="19" t="s">
        <v>11</v>
      </c>
      <c r="H86" s="20"/>
      <c r="J86" s="19" t="s">
        <v>235</v>
      </c>
      <c r="K86" s="20"/>
    </row>
    <row r="87" spans="1:11" x14ac:dyDescent="0.25">
      <c r="A87" s="21" t="s">
        <v>104</v>
      </c>
      <c r="B87" t="s">
        <v>329</v>
      </c>
      <c r="D87" s="19" t="s">
        <v>9</v>
      </c>
      <c r="G87" s="19" t="s">
        <v>11</v>
      </c>
      <c r="H87" s="20"/>
      <c r="J87" s="19" t="s">
        <v>235</v>
      </c>
      <c r="K87" s="20"/>
    </row>
    <row r="88" spans="1:11" x14ac:dyDescent="0.25">
      <c r="A88" s="21" t="s">
        <v>98</v>
      </c>
      <c r="B88" t="s">
        <v>330</v>
      </c>
      <c r="D88" s="19"/>
    </row>
    <row r="89" spans="1:11" x14ac:dyDescent="0.25">
      <c r="A89" s="21" t="s">
        <v>99</v>
      </c>
      <c r="B89" t="s">
        <v>331</v>
      </c>
      <c r="D89" s="19"/>
    </row>
    <row r="90" spans="1:11" x14ac:dyDescent="0.25">
      <c r="A90" s="21" t="s">
        <v>100</v>
      </c>
      <c r="B90" t="s">
        <v>332</v>
      </c>
      <c r="D90" s="19"/>
    </row>
    <row r="91" spans="1:11" x14ac:dyDescent="0.25">
      <c r="A91" s="21" t="s">
        <v>105</v>
      </c>
      <c r="B91" t="s">
        <v>333</v>
      </c>
      <c r="D91" s="19"/>
    </row>
    <row r="92" spans="1:11" x14ac:dyDescent="0.25">
      <c r="A92" s="21" t="s">
        <v>106</v>
      </c>
      <c r="B92" t="s">
        <v>334</v>
      </c>
      <c r="D92" s="19"/>
    </row>
    <row r="93" spans="1:11" x14ac:dyDescent="0.25">
      <c r="A93" s="21" t="s">
        <v>107</v>
      </c>
      <c r="B93" t="s">
        <v>335</v>
      </c>
      <c r="D93" s="19"/>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topLeftCell="B1" workbookViewId="0">
      <selection activeCell="G24" sqref="G24"/>
    </sheetView>
  </sheetViews>
  <sheetFormatPr defaultRowHeight="15" x14ac:dyDescent="0.25"/>
  <cols>
    <col min="1" max="1" width="102.42578125" style="5" bestFit="1" customWidth="1"/>
    <col min="2" max="6" width="9.140625" customWidth="1"/>
    <col min="9" max="13" width="9.140625" customWidth="1"/>
  </cols>
  <sheetData>
    <row r="1" spans="1:16" x14ac:dyDescent="0.25">
      <c r="A1" s="12"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5" t="s">
        <v>92</v>
      </c>
      <c r="B2">
        <v>40</v>
      </c>
      <c r="E2">
        <v>80</v>
      </c>
      <c r="F2">
        <v>85</v>
      </c>
      <c r="G2">
        <v>60</v>
      </c>
      <c r="I2">
        <v>50</v>
      </c>
      <c r="J2">
        <v>2</v>
      </c>
      <c r="K2">
        <v>25</v>
      </c>
      <c r="L2">
        <v>84</v>
      </c>
      <c r="M2">
        <v>85</v>
      </c>
      <c r="N2">
        <v>5</v>
      </c>
      <c r="O2">
        <v>20</v>
      </c>
    </row>
    <row r="3" spans="1:16" x14ac:dyDescent="0.25">
      <c r="A3" s="15" t="s">
        <v>87</v>
      </c>
      <c r="B3">
        <v>9.6</v>
      </c>
      <c r="E3">
        <v>2.9</v>
      </c>
      <c r="F3">
        <v>14</v>
      </c>
      <c r="G3">
        <v>12</v>
      </c>
      <c r="I3">
        <v>27</v>
      </c>
      <c r="J3">
        <v>2.8</v>
      </c>
      <c r="K3">
        <v>10.6</v>
      </c>
      <c r="L3">
        <v>29</v>
      </c>
      <c r="M3">
        <v>17</v>
      </c>
      <c r="N3">
        <v>12</v>
      </c>
      <c r="O3">
        <v>6</v>
      </c>
    </row>
    <row r="4" spans="1:16" x14ac:dyDescent="0.25">
      <c r="A4" s="15" t="s">
        <v>89</v>
      </c>
      <c r="B4">
        <v>20</v>
      </c>
      <c r="E4">
        <v>4</v>
      </c>
      <c r="F4">
        <v>20</v>
      </c>
      <c r="G4">
        <v>55</v>
      </c>
      <c r="I4">
        <v>55</v>
      </c>
      <c r="J4">
        <v>0.8</v>
      </c>
      <c r="K4">
        <v>13.2</v>
      </c>
      <c r="L4">
        <v>68</v>
      </c>
      <c r="M4">
        <v>60</v>
      </c>
      <c r="N4">
        <v>45</v>
      </c>
      <c r="O4">
        <v>10.5</v>
      </c>
    </row>
    <row r="5" spans="1:16" x14ac:dyDescent="0.25">
      <c r="A5" s="15" t="s">
        <v>88</v>
      </c>
      <c r="B5">
        <v>100</v>
      </c>
      <c r="E5">
        <v>25</v>
      </c>
      <c r="F5">
        <v>60</v>
      </c>
      <c r="G5">
        <v>78</v>
      </c>
      <c r="I5">
        <v>105</v>
      </c>
      <c r="J5">
        <v>7.2</v>
      </c>
      <c r="K5">
        <v>34.700000000000003</v>
      </c>
      <c r="L5">
        <v>110</v>
      </c>
      <c r="M5">
        <v>100</v>
      </c>
      <c r="N5">
        <v>70</v>
      </c>
      <c r="O5">
        <v>25</v>
      </c>
    </row>
    <row r="6" spans="1:16" x14ac:dyDescent="0.25">
      <c r="A6" s="15" t="s">
        <v>90</v>
      </c>
      <c r="B6">
        <v>40</v>
      </c>
      <c r="E6">
        <v>80</v>
      </c>
      <c r="F6">
        <v>50</v>
      </c>
      <c r="G6">
        <v>50</v>
      </c>
      <c r="I6">
        <v>20</v>
      </c>
      <c r="J6">
        <v>1</v>
      </c>
      <c r="K6">
        <v>21</v>
      </c>
      <c r="L6">
        <v>20</v>
      </c>
      <c r="M6">
        <v>55</v>
      </c>
      <c r="N6">
        <v>5</v>
      </c>
      <c r="O6">
        <v>20</v>
      </c>
    </row>
    <row r="7" spans="1:16" x14ac:dyDescent="0.25">
      <c r="A7" s="15" t="s">
        <v>91</v>
      </c>
      <c r="B7">
        <v>12</v>
      </c>
      <c r="E7">
        <v>3500</v>
      </c>
      <c r="F7">
        <v>45</v>
      </c>
      <c r="G7">
        <v>100</v>
      </c>
      <c r="I7">
        <v>17</v>
      </c>
      <c r="J7">
        <v>36</v>
      </c>
      <c r="K7">
        <v>106</v>
      </c>
      <c r="L7">
        <v>15</v>
      </c>
      <c r="M7">
        <v>75</v>
      </c>
      <c r="N7">
        <v>15</v>
      </c>
      <c r="O7">
        <v>60</v>
      </c>
    </row>
    <row r="8" spans="1:16" x14ac:dyDescent="0.25">
      <c r="A8" s="15" t="s">
        <v>82</v>
      </c>
      <c r="F8">
        <v>7.5</v>
      </c>
      <c r="I8">
        <v>10</v>
      </c>
      <c r="L8">
        <v>14</v>
      </c>
      <c r="M8">
        <v>6</v>
      </c>
      <c r="N8">
        <v>8</v>
      </c>
    </row>
    <row r="9" spans="1:16" x14ac:dyDescent="0.25">
      <c r="A9" s="15" t="s">
        <v>84</v>
      </c>
      <c r="F9">
        <v>10</v>
      </c>
      <c r="I9">
        <v>28</v>
      </c>
      <c r="L9">
        <v>25</v>
      </c>
      <c r="M9">
        <v>40</v>
      </c>
      <c r="N9">
        <v>15</v>
      </c>
    </row>
    <row r="10" spans="1:16" x14ac:dyDescent="0.25">
      <c r="A10" s="15" t="s">
        <v>83</v>
      </c>
      <c r="F10">
        <v>44</v>
      </c>
      <c r="I10">
        <v>58</v>
      </c>
      <c r="L10">
        <v>54</v>
      </c>
      <c r="M10">
        <v>60</v>
      </c>
      <c r="N10">
        <v>20</v>
      </c>
    </row>
    <row r="11" spans="1:16" x14ac:dyDescent="0.25">
      <c r="A11" s="15" t="s">
        <v>85</v>
      </c>
      <c r="F11">
        <v>50</v>
      </c>
      <c r="I11">
        <v>40</v>
      </c>
      <c r="L11">
        <v>40</v>
      </c>
      <c r="M11">
        <v>40</v>
      </c>
      <c r="N11">
        <v>5</v>
      </c>
    </row>
    <row r="12" spans="1:16" x14ac:dyDescent="0.25">
      <c r="A12" s="15" t="s">
        <v>86</v>
      </c>
      <c r="F12">
        <v>150</v>
      </c>
      <c r="I12">
        <v>153</v>
      </c>
      <c r="L12">
        <v>100</v>
      </c>
      <c r="M12">
        <v>150</v>
      </c>
      <c r="N12">
        <v>10</v>
      </c>
    </row>
    <row r="13" spans="1:16" x14ac:dyDescent="0.25">
      <c r="A13" s="15" t="s">
        <v>93</v>
      </c>
      <c r="E13">
        <v>0.5</v>
      </c>
      <c r="F13">
        <v>1.7</v>
      </c>
      <c r="G13">
        <v>1</v>
      </c>
      <c r="J13">
        <v>0.4</v>
      </c>
      <c r="L13">
        <v>5</v>
      </c>
      <c r="M13">
        <v>2</v>
      </c>
      <c r="O13">
        <v>0</v>
      </c>
    </row>
    <row r="14" spans="1:16" x14ac:dyDescent="0.25">
      <c r="A14" s="15" t="s">
        <v>95</v>
      </c>
      <c r="E14">
        <v>0</v>
      </c>
      <c r="F14">
        <v>2</v>
      </c>
      <c r="G14">
        <v>2</v>
      </c>
      <c r="J14">
        <v>0.1</v>
      </c>
      <c r="L14">
        <v>12</v>
      </c>
      <c r="M14">
        <v>4</v>
      </c>
      <c r="O14">
        <v>1</v>
      </c>
    </row>
    <row r="15" spans="1:16" x14ac:dyDescent="0.25">
      <c r="A15" s="15" t="s">
        <v>94</v>
      </c>
      <c r="E15">
        <v>1.5</v>
      </c>
      <c r="F15">
        <v>10</v>
      </c>
      <c r="G15">
        <v>5</v>
      </c>
      <c r="J15">
        <v>0.9</v>
      </c>
      <c r="L15">
        <v>27.5</v>
      </c>
      <c r="M15">
        <v>15</v>
      </c>
      <c r="O15">
        <v>3</v>
      </c>
    </row>
    <row r="16" spans="1:16" x14ac:dyDescent="0.25">
      <c r="A16" s="15" t="s">
        <v>96</v>
      </c>
      <c r="E16">
        <v>3</v>
      </c>
      <c r="F16">
        <v>30</v>
      </c>
      <c r="G16">
        <v>5</v>
      </c>
      <c r="J16">
        <v>1</v>
      </c>
      <c r="L16">
        <v>40</v>
      </c>
      <c r="M16">
        <v>20</v>
      </c>
      <c r="O16">
        <v>3</v>
      </c>
    </row>
    <row r="17" spans="1:15" x14ac:dyDescent="0.25">
      <c r="A17" s="15" t="s">
        <v>97</v>
      </c>
      <c r="E17">
        <v>1000</v>
      </c>
      <c r="F17">
        <v>1000</v>
      </c>
      <c r="G17">
        <v>25</v>
      </c>
      <c r="J17">
        <v>108</v>
      </c>
      <c r="L17">
        <v>700</v>
      </c>
      <c r="M17">
        <v>300</v>
      </c>
      <c r="O17">
        <v>40</v>
      </c>
    </row>
    <row r="18" spans="1:15" x14ac:dyDescent="0.25">
      <c r="A18" s="15" t="s">
        <v>68</v>
      </c>
      <c r="E18">
        <v>3.5</v>
      </c>
      <c r="F18">
        <v>13</v>
      </c>
      <c r="M18">
        <v>7</v>
      </c>
    </row>
    <row r="19" spans="1:15" x14ac:dyDescent="0.25">
      <c r="A19" s="15" t="s">
        <v>69</v>
      </c>
      <c r="E19">
        <v>25</v>
      </c>
      <c r="F19">
        <v>55</v>
      </c>
      <c r="M19">
        <v>45</v>
      </c>
    </row>
    <row r="20" spans="1:15" x14ac:dyDescent="0.25">
      <c r="A20" s="15" t="s">
        <v>70</v>
      </c>
      <c r="E20">
        <v>100</v>
      </c>
      <c r="F20">
        <v>5</v>
      </c>
      <c r="M20">
        <v>15</v>
      </c>
    </row>
    <row r="21" spans="1:15" x14ac:dyDescent="0.25">
      <c r="A21" s="15" t="s">
        <v>73</v>
      </c>
      <c r="F21">
        <v>33.35</v>
      </c>
      <c r="I21">
        <v>47.36</v>
      </c>
      <c r="M21">
        <v>33.35</v>
      </c>
    </row>
    <row r="22" spans="1:15" x14ac:dyDescent="0.25">
      <c r="A22" s="15" t="s">
        <v>71</v>
      </c>
      <c r="F22">
        <v>9</v>
      </c>
      <c r="I22">
        <v>20.6</v>
      </c>
      <c r="M22">
        <v>9</v>
      </c>
    </row>
    <row r="23" spans="1:15" x14ac:dyDescent="0.25">
      <c r="A23" s="15" t="s">
        <v>72</v>
      </c>
      <c r="F23">
        <v>50</v>
      </c>
      <c r="I23">
        <v>71</v>
      </c>
      <c r="M23">
        <v>50</v>
      </c>
    </row>
    <row r="24" spans="1:15" x14ac:dyDescent="0.25">
      <c r="A24" s="15" t="s">
        <v>74</v>
      </c>
      <c r="F24">
        <v>0.5071</v>
      </c>
      <c r="I24">
        <v>1.4315199999999999</v>
      </c>
      <c r="M24">
        <v>0.10142</v>
      </c>
    </row>
    <row r="25" spans="1:15" x14ac:dyDescent="0.25">
      <c r="A25" s="15" t="s">
        <v>75</v>
      </c>
      <c r="F25">
        <v>5</v>
      </c>
      <c r="I25">
        <v>7</v>
      </c>
      <c r="M25">
        <v>1</v>
      </c>
    </row>
    <row r="26" spans="1:15" x14ac:dyDescent="0.25">
      <c r="A26" s="15" t="s">
        <v>76</v>
      </c>
      <c r="E26">
        <v>3.5</v>
      </c>
      <c r="F26">
        <v>11</v>
      </c>
      <c r="G26">
        <v>12</v>
      </c>
      <c r="I26">
        <v>20.6</v>
      </c>
      <c r="L26">
        <v>11.3</v>
      </c>
      <c r="M26">
        <v>7</v>
      </c>
      <c r="O26">
        <v>5</v>
      </c>
    </row>
    <row r="27" spans="1:15" x14ac:dyDescent="0.25">
      <c r="A27" s="15" t="s">
        <v>77</v>
      </c>
      <c r="E27">
        <v>20</v>
      </c>
      <c r="F27">
        <v>50</v>
      </c>
      <c r="G27">
        <v>70</v>
      </c>
      <c r="I27">
        <v>65</v>
      </c>
      <c r="L27">
        <v>51.3</v>
      </c>
      <c r="M27">
        <v>40</v>
      </c>
      <c r="O27">
        <v>20</v>
      </c>
    </row>
    <row r="28" spans="1:15" x14ac:dyDescent="0.25">
      <c r="A28" s="15" t="s">
        <v>78</v>
      </c>
      <c r="E28">
        <v>150</v>
      </c>
      <c r="F28">
        <v>10</v>
      </c>
      <c r="G28">
        <v>3</v>
      </c>
      <c r="I28">
        <v>7</v>
      </c>
      <c r="L28">
        <v>5</v>
      </c>
      <c r="M28">
        <v>15</v>
      </c>
      <c r="O28">
        <v>4</v>
      </c>
    </row>
    <row r="29" spans="1:15" x14ac:dyDescent="0.25">
      <c r="A29" s="15" t="s">
        <v>79</v>
      </c>
      <c r="B29">
        <v>9</v>
      </c>
      <c r="E29">
        <v>3.5</v>
      </c>
      <c r="F29">
        <v>11</v>
      </c>
      <c r="G29">
        <v>10</v>
      </c>
      <c r="I29">
        <v>20.6</v>
      </c>
      <c r="L29">
        <v>11.3</v>
      </c>
      <c r="M29">
        <v>7</v>
      </c>
      <c r="O29">
        <v>5</v>
      </c>
    </row>
    <row r="30" spans="1:15" x14ac:dyDescent="0.25">
      <c r="A30" s="15" t="s">
        <v>80</v>
      </c>
      <c r="B30">
        <v>60</v>
      </c>
      <c r="E30">
        <v>15</v>
      </c>
      <c r="F30">
        <v>40</v>
      </c>
      <c r="G30">
        <v>60</v>
      </c>
      <c r="I30">
        <v>50</v>
      </c>
      <c r="L30">
        <v>26</v>
      </c>
      <c r="M30">
        <v>20</v>
      </c>
      <c r="O30">
        <v>15</v>
      </c>
    </row>
    <row r="31" spans="1:15" x14ac:dyDescent="0.25">
      <c r="A31" s="15" t="s">
        <v>81</v>
      </c>
      <c r="B31">
        <v>3</v>
      </c>
      <c r="E31">
        <v>150</v>
      </c>
      <c r="F31">
        <v>5</v>
      </c>
      <c r="G31">
        <v>3</v>
      </c>
      <c r="I31">
        <v>7</v>
      </c>
      <c r="L31">
        <v>60</v>
      </c>
      <c r="M31">
        <v>15</v>
      </c>
      <c r="O31">
        <v>3</v>
      </c>
    </row>
    <row r="32" spans="1:15" x14ac:dyDescent="0.25">
      <c r="A32" s="15" t="s">
        <v>66</v>
      </c>
      <c r="E32">
        <v>4</v>
      </c>
      <c r="F32">
        <v>15</v>
      </c>
      <c r="I32">
        <v>58</v>
      </c>
      <c r="L32">
        <v>50</v>
      </c>
    </row>
    <row r="33" spans="1:16" x14ac:dyDescent="0.25">
      <c r="A33" s="15" t="s">
        <v>67</v>
      </c>
      <c r="E33">
        <v>0</v>
      </c>
      <c r="F33">
        <v>5</v>
      </c>
      <c r="I33">
        <v>28</v>
      </c>
      <c r="L33">
        <v>5</v>
      </c>
    </row>
    <row r="34" spans="1:16" x14ac:dyDescent="0.25">
      <c r="A34" s="15" t="s">
        <v>129</v>
      </c>
      <c r="B34">
        <v>2.2000000000000002</v>
      </c>
      <c r="C34">
        <v>5</v>
      </c>
      <c r="D34">
        <v>3</v>
      </c>
      <c r="E34">
        <v>5</v>
      </c>
      <c r="F34">
        <v>6</v>
      </c>
      <c r="G34">
        <v>5</v>
      </c>
      <c r="I34">
        <v>5</v>
      </c>
      <c r="J34">
        <v>1.7</v>
      </c>
      <c r="K34">
        <v>3.9</v>
      </c>
      <c r="L34">
        <v>3.1</v>
      </c>
      <c r="M34">
        <v>10</v>
      </c>
      <c r="N34">
        <v>10</v>
      </c>
      <c r="O34">
        <v>3.5</v>
      </c>
    </row>
    <row r="35" spans="1:16" x14ac:dyDescent="0.25">
      <c r="A35" s="15" t="s">
        <v>130</v>
      </c>
      <c r="B35">
        <v>21.6</v>
      </c>
      <c r="C35">
        <v>70</v>
      </c>
      <c r="D35">
        <v>2</v>
      </c>
      <c r="E35">
        <v>10</v>
      </c>
      <c r="F35">
        <v>30</v>
      </c>
      <c r="G35">
        <v>80</v>
      </c>
      <c r="I35">
        <v>60</v>
      </c>
      <c r="J35">
        <v>40</v>
      </c>
      <c r="K35">
        <v>33</v>
      </c>
      <c r="L35">
        <v>8</v>
      </c>
      <c r="M35">
        <v>25</v>
      </c>
      <c r="N35">
        <v>10</v>
      </c>
      <c r="O35">
        <v>85</v>
      </c>
    </row>
    <row r="36" spans="1:16" x14ac:dyDescent="0.25">
      <c r="A36" s="15" t="s">
        <v>131</v>
      </c>
      <c r="B36">
        <v>85</v>
      </c>
      <c r="C36">
        <v>85</v>
      </c>
      <c r="D36">
        <v>100</v>
      </c>
      <c r="E36">
        <v>90</v>
      </c>
      <c r="F36">
        <v>85</v>
      </c>
      <c r="G36">
        <v>90</v>
      </c>
      <c r="I36">
        <v>90</v>
      </c>
      <c r="J36">
        <v>93</v>
      </c>
      <c r="K36">
        <v>80</v>
      </c>
      <c r="L36">
        <v>90</v>
      </c>
      <c r="M36">
        <v>85</v>
      </c>
      <c r="N36">
        <v>80</v>
      </c>
      <c r="O36">
        <v>90</v>
      </c>
    </row>
    <row r="37" spans="1:16" x14ac:dyDescent="0.25">
      <c r="A37" s="15" t="s">
        <v>170</v>
      </c>
    </row>
    <row r="38" spans="1:16" x14ac:dyDescent="0.25">
      <c r="A38" s="15" t="s">
        <v>132</v>
      </c>
      <c r="B38">
        <v>0.3</v>
      </c>
      <c r="C38">
        <v>2</v>
      </c>
      <c r="E38">
        <v>1</v>
      </c>
      <c r="M38">
        <v>2.5</v>
      </c>
      <c r="N38">
        <v>4</v>
      </c>
      <c r="O38">
        <v>5</v>
      </c>
    </row>
    <row r="39" spans="1:16" x14ac:dyDescent="0.25">
      <c r="A39" s="15" t="s">
        <v>133</v>
      </c>
      <c r="B39">
        <v>1.2</v>
      </c>
      <c r="C39">
        <v>5</v>
      </c>
      <c r="E39">
        <v>20</v>
      </c>
      <c r="M39">
        <v>20</v>
      </c>
      <c r="N39">
        <v>15</v>
      </c>
      <c r="O39">
        <v>30</v>
      </c>
    </row>
    <row r="40" spans="1:16" x14ac:dyDescent="0.25">
      <c r="A40" s="15" t="s">
        <v>134</v>
      </c>
      <c r="B40">
        <v>95</v>
      </c>
      <c r="C40">
        <v>85</v>
      </c>
      <c r="E40">
        <v>90</v>
      </c>
      <c r="M40">
        <v>85</v>
      </c>
      <c r="N40">
        <v>80</v>
      </c>
      <c r="O40">
        <v>90</v>
      </c>
    </row>
    <row r="41" spans="1:16" x14ac:dyDescent="0.25">
      <c r="A41" s="15" t="s">
        <v>171</v>
      </c>
    </row>
    <row r="42" spans="1:16" x14ac:dyDescent="0.25">
      <c r="A42" s="15" t="s">
        <v>108</v>
      </c>
      <c r="B42">
        <v>0.9</v>
      </c>
      <c r="D42">
        <v>2</v>
      </c>
      <c r="E42">
        <v>1</v>
      </c>
      <c r="F42">
        <v>2.5</v>
      </c>
      <c r="G42">
        <v>2</v>
      </c>
      <c r="I42">
        <v>1</v>
      </c>
      <c r="J42">
        <v>1</v>
      </c>
      <c r="K42">
        <v>1.5</v>
      </c>
      <c r="L42">
        <v>0.5</v>
      </c>
      <c r="M42">
        <v>1.5</v>
      </c>
      <c r="N42">
        <v>1.5</v>
      </c>
      <c r="O42">
        <v>1</v>
      </c>
      <c r="P42">
        <v>6</v>
      </c>
    </row>
    <row r="43" spans="1:16" x14ac:dyDescent="0.25">
      <c r="A43" s="15" t="s">
        <v>109</v>
      </c>
      <c r="B43">
        <v>0.1</v>
      </c>
      <c r="D43">
        <v>1</v>
      </c>
      <c r="E43">
        <v>0.01</v>
      </c>
      <c r="F43">
        <v>0.4</v>
      </c>
      <c r="G43">
        <v>0.1</v>
      </c>
      <c r="I43">
        <v>0.75</v>
      </c>
      <c r="J43">
        <v>0.2</v>
      </c>
      <c r="K43">
        <v>0.5</v>
      </c>
      <c r="L43">
        <v>0.05</v>
      </c>
      <c r="M43">
        <v>0.05</v>
      </c>
      <c r="N43">
        <v>0.3</v>
      </c>
      <c r="O43">
        <v>0.1</v>
      </c>
      <c r="P43">
        <v>4</v>
      </c>
    </row>
    <row r="44" spans="1:16" x14ac:dyDescent="0.25">
      <c r="A44" s="15" t="s">
        <v>110</v>
      </c>
      <c r="B44">
        <v>0.7</v>
      </c>
      <c r="D44">
        <v>90</v>
      </c>
      <c r="E44">
        <v>2</v>
      </c>
      <c r="F44">
        <v>30</v>
      </c>
      <c r="G44">
        <v>20</v>
      </c>
      <c r="I44">
        <v>40</v>
      </c>
      <c r="J44">
        <v>20</v>
      </c>
      <c r="K44">
        <v>6</v>
      </c>
      <c r="L44">
        <v>6</v>
      </c>
      <c r="M44">
        <v>10</v>
      </c>
      <c r="N44">
        <v>95</v>
      </c>
      <c r="O44">
        <v>10</v>
      </c>
      <c r="P44">
        <v>100</v>
      </c>
    </row>
    <row r="45" spans="1:16" x14ac:dyDescent="0.25">
      <c r="A45" s="15" t="s">
        <v>111</v>
      </c>
      <c r="B45">
        <v>95</v>
      </c>
      <c r="D45">
        <v>85</v>
      </c>
      <c r="E45">
        <v>90</v>
      </c>
      <c r="F45">
        <v>80</v>
      </c>
      <c r="G45">
        <v>60</v>
      </c>
      <c r="I45">
        <v>75</v>
      </c>
      <c r="J45">
        <v>90</v>
      </c>
      <c r="K45">
        <v>80</v>
      </c>
      <c r="L45">
        <v>80</v>
      </c>
      <c r="M45">
        <v>75</v>
      </c>
      <c r="N45">
        <v>80</v>
      </c>
      <c r="O45">
        <v>80</v>
      </c>
      <c r="P45">
        <v>65</v>
      </c>
    </row>
    <row r="46" spans="1:16" x14ac:dyDescent="0.25">
      <c r="A46" s="15" t="s">
        <v>112</v>
      </c>
      <c r="B46">
        <v>0.9</v>
      </c>
      <c r="D46">
        <v>1</v>
      </c>
      <c r="E46">
        <v>0.5</v>
      </c>
      <c r="G46">
        <v>1</v>
      </c>
      <c r="K46">
        <v>1.5</v>
      </c>
      <c r="N46">
        <v>1.5</v>
      </c>
    </row>
    <row r="47" spans="1:16" x14ac:dyDescent="0.25">
      <c r="A47" s="15" t="s">
        <v>113</v>
      </c>
      <c r="B47">
        <v>0.1</v>
      </c>
      <c r="D47">
        <v>0.01</v>
      </c>
      <c r="E47">
        <v>0.02</v>
      </c>
      <c r="G47">
        <v>0.1</v>
      </c>
      <c r="K47">
        <v>0.1</v>
      </c>
      <c r="N47">
        <v>0.05</v>
      </c>
    </row>
    <row r="48" spans="1:16" x14ac:dyDescent="0.25">
      <c r="A48" s="15" t="s">
        <v>114</v>
      </c>
      <c r="B48">
        <v>0.2</v>
      </c>
      <c r="D48">
        <v>8</v>
      </c>
      <c r="E48">
        <v>5</v>
      </c>
      <c r="G48">
        <v>20</v>
      </c>
      <c r="K48">
        <v>1</v>
      </c>
      <c r="N48">
        <v>65</v>
      </c>
    </row>
    <row r="49" spans="1:14" x14ac:dyDescent="0.25">
      <c r="A49" s="15" t="s">
        <v>115</v>
      </c>
      <c r="B49">
        <v>85</v>
      </c>
      <c r="D49">
        <v>70</v>
      </c>
      <c r="E49">
        <v>90</v>
      </c>
      <c r="G49">
        <v>60</v>
      </c>
      <c r="K49">
        <v>75</v>
      </c>
      <c r="N49">
        <v>80</v>
      </c>
    </row>
    <row r="50" spans="1:14" x14ac:dyDescent="0.25">
      <c r="A50" s="15" t="s">
        <v>135</v>
      </c>
      <c r="B50">
        <v>4</v>
      </c>
      <c r="C50">
        <v>1</v>
      </c>
      <c r="E50">
        <v>0.5</v>
      </c>
      <c r="F50">
        <v>1</v>
      </c>
      <c r="G50">
        <v>0.5</v>
      </c>
      <c r="I50">
        <v>2</v>
      </c>
      <c r="J50">
        <v>0.2</v>
      </c>
      <c r="K50">
        <v>1</v>
      </c>
      <c r="L50">
        <v>3</v>
      </c>
      <c r="M50">
        <v>1</v>
      </c>
      <c r="N50">
        <v>0.5</v>
      </c>
    </row>
    <row r="51" spans="1:14" x14ac:dyDescent="0.25">
      <c r="A51" s="15" t="s">
        <v>136</v>
      </c>
      <c r="B51">
        <v>70</v>
      </c>
      <c r="C51">
        <v>50</v>
      </c>
      <c r="E51">
        <v>30</v>
      </c>
      <c r="F51">
        <v>40</v>
      </c>
      <c r="G51">
        <v>15</v>
      </c>
      <c r="I51">
        <v>2</v>
      </c>
      <c r="J51">
        <v>10</v>
      </c>
      <c r="K51">
        <v>30</v>
      </c>
      <c r="L51">
        <v>80</v>
      </c>
      <c r="M51">
        <v>25</v>
      </c>
      <c r="N51">
        <v>15</v>
      </c>
    </row>
    <row r="52" spans="1:14" x14ac:dyDescent="0.25">
      <c r="A52" s="15" t="s">
        <v>140</v>
      </c>
      <c r="B52">
        <v>2</v>
      </c>
      <c r="C52">
        <v>1</v>
      </c>
      <c r="E52">
        <v>0.5</v>
      </c>
      <c r="F52">
        <v>1</v>
      </c>
      <c r="G52">
        <v>0.3</v>
      </c>
      <c r="I52">
        <v>1.2</v>
      </c>
      <c r="J52">
        <v>0.2</v>
      </c>
      <c r="K52">
        <v>0.8</v>
      </c>
      <c r="L52">
        <v>4.2</v>
      </c>
      <c r="M52">
        <v>0.7</v>
      </c>
      <c r="N52">
        <v>0.14000000000000001</v>
      </c>
    </row>
    <row r="53" spans="1:14" x14ac:dyDescent="0.25">
      <c r="A53" s="15" t="s">
        <v>141</v>
      </c>
      <c r="B53">
        <v>1.5</v>
      </c>
      <c r="C53">
        <v>1</v>
      </c>
      <c r="E53">
        <v>0.2</v>
      </c>
      <c r="F53">
        <v>0.5</v>
      </c>
      <c r="G53">
        <v>0.4</v>
      </c>
      <c r="I53">
        <v>1.4</v>
      </c>
      <c r="J53">
        <v>0.4</v>
      </c>
      <c r="K53">
        <v>0.5</v>
      </c>
      <c r="L53">
        <v>3.3</v>
      </c>
      <c r="M53">
        <v>0.4</v>
      </c>
      <c r="N53">
        <v>0.16</v>
      </c>
    </row>
    <row r="54" spans="1:14" x14ac:dyDescent="0.25">
      <c r="A54" s="15" t="s">
        <v>142</v>
      </c>
      <c r="B54">
        <v>1</v>
      </c>
      <c r="C54">
        <v>0.5</v>
      </c>
      <c r="E54">
        <v>0.1</v>
      </c>
      <c r="F54">
        <v>0.3</v>
      </c>
      <c r="G54">
        <v>0.02</v>
      </c>
      <c r="I54">
        <v>0.5</v>
      </c>
      <c r="J54">
        <v>0.2</v>
      </c>
      <c r="K54">
        <v>0.4</v>
      </c>
      <c r="L54">
        <v>0.8</v>
      </c>
      <c r="M54">
        <v>0.02</v>
      </c>
      <c r="N54">
        <v>0.1</v>
      </c>
    </row>
    <row r="55" spans="1:14" x14ac:dyDescent="0.25">
      <c r="A55" s="15" t="s">
        <v>180</v>
      </c>
      <c r="B55">
        <v>6</v>
      </c>
      <c r="C55">
        <v>0</v>
      </c>
      <c r="E55">
        <v>1</v>
      </c>
      <c r="F55">
        <v>1.2</v>
      </c>
      <c r="G55">
        <v>0.5</v>
      </c>
      <c r="I55">
        <v>4</v>
      </c>
      <c r="J55">
        <v>0</v>
      </c>
      <c r="K55">
        <v>0.4</v>
      </c>
      <c r="L55">
        <v>4</v>
      </c>
      <c r="M55">
        <v>1.8</v>
      </c>
      <c r="N55">
        <v>0.2</v>
      </c>
    </row>
    <row r="56" spans="1:14" x14ac:dyDescent="0.25">
      <c r="A56" s="15" t="s">
        <v>179</v>
      </c>
      <c r="B56">
        <v>12</v>
      </c>
      <c r="C56">
        <v>0</v>
      </c>
      <c r="E56">
        <v>0</v>
      </c>
      <c r="F56">
        <v>0.5</v>
      </c>
      <c r="G56">
        <v>0</v>
      </c>
      <c r="I56">
        <v>2</v>
      </c>
      <c r="J56">
        <v>0</v>
      </c>
      <c r="K56">
        <v>0</v>
      </c>
      <c r="L56">
        <v>1</v>
      </c>
      <c r="M56">
        <v>1.8</v>
      </c>
      <c r="N56">
        <v>0.1</v>
      </c>
    </row>
    <row r="57" spans="1:14" x14ac:dyDescent="0.25">
      <c r="A57" s="15" t="s">
        <v>178</v>
      </c>
      <c r="B57">
        <v>0</v>
      </c>
      <c r="C57">
        <v>0</v>
      </c>
      <c r="E57">
        <v>0</v>
      </c>
      <c r="F57">
        <v>0.5</v>
      </c>
      <c r="G57">
        <v>0</v>
      </c>
      <c r="I57">
        <v>0</v>
      </c>
      <c r="J57">
        <v>0</v>
      </c>
      <c r="K57">
        <v>0</v>
      </c>
      <c r="L57">
        <v>6</v>
      </c>
      <c r="M57">
        <v>0</v>
      </c>
      <c r="N57">
        <v>0</v>
      </c>
    </row>
    <row r="58" spans="1:14" x14ac:dyDescent="0.25">
      <c r="A58" s="15" t="s">
        <v>177</v>
      </c>
      <c r="B58">
        <v>5</v>
      </c>
      <c r="E58">
        <v>0.5</v>
      </c>
      <c r="F58">
        <v>0.75</v>
      </c>
      <c r="I58">
        <v>1.6</v>
      </c>
      <c r="K58">
        <v>0.5</v>
      </c>
      <c r="L58">
        <v>2</v>
      </c>
      <c r="M58">
        <v>0.5</v>
      </c>
    </row>
    <row r="59" spans="1:14" x14ac:dyDescent="0.25">
      <c r="A59" s="15" t="s">
        <v>176</v>
      </c>
      <c r="B59">
        <v>11</v>
      </c>
      <c r="E59">
        <v>0</v>
      </c>
      <c r="F59">
        <v>0.3</v>
      </c>
      <c r="I59">
        <v>1</v>
      </c>
      <c r="K59">
        <v>0</v>
      </c>
      <c r="L59">
        <v>0.5</v>
      </c>
      <c r="M59">
        <v>0</v>
      </c>
    </row>
    <row r="60" spans="1:14" x14ac:dyDescent="0.25">
      <c r="A60" s="15" t="s">
        <v>175</v>
      </c>
      <c r="B60">
        <v>0</v>
      </c>
      <c r="E60">
        <v>0</v>
      </c>
      <c r="F60">
        <v>0</v>
      </c>
      <c r="I60">
        <v>0</v>
      </c>
      <c r="K60">
        <v>0</v>
      </c>
      <c r="L60">
        <v>0.5</v>
      </c>
      <c r="M60">
        <v>0</v>
      </c>
    </row>
    <row r="61" spans="1:14" x14ac:dyDescent="0.25">
      <c r="A61" s="15" t="s">
        <v>149</v>
      </c>
      <c r="B61">
        <v>9.6</v>
      </c>
      <c r="E61">
        <v>3.5</v>
      </c>
      <c r="I61">
        <v>15</v>
      </c>
    </row>
    <row r="62" spans="1:14" x14ac:dyDescent="0.25">
      <c r="A62" s="15" t="s">
        <v>150</v>
      </c>
      <c r="B62">
        <v>0.4</v>
      </c>
      <c r="E62">
        <v>2</v>
      </c>
      <c r="I62">
        <v>3</v>
      </c>
    </row>
    <row r="63" spans="1:14" x14ac:dyDescent="0.25">
      <c r="A63" s="15" t="s">
        <v>151</v>
      </c>
      <c r="B63">
        <v>115</v>
      </c>
      <c r="E63">
        <v>50</v>
      </c>
      <c r="I63">
        <v>5</v>
      </c>
    </row>
    <row r="64" spans="1:14" x14ac:dyDescent="0.25">
      <c r="A64" s="15" t="s">
        <v>146</v>
      </c>
      <c r="B64">
        <v>9.6</v>
      </c>
      <c r="E64">
        <v>3.5</v>
      </c>
      <c r="F64">
        <v>10</v>
      </c>
      <c r="G64">
        <v>10</v>
      </c>
      <c r="I64">
        <v>15</v>
      </c>
      <c r="M64">
        <v>10</v>
      </c>
    </row>
    <row r="65" spans="1:16" x14ac:dyDescent="0.25">
      <c r="A65" s="15" t="s">
        <v>147</v>
      </c>
      <c r="B65">
        <v>0.4</v>
      </c>
      <c r="E65">
        <v>2</v>
      </c>
      <c r="F65">
        <v>1</v>
      </c>
      <c r="G65">
        <v>1</v>
      </c>
      <c r="I65">
        <v>3</v>
      </c>
      <c r="M65">
        <v>0.5</v>
      </c>
    </row>
    <row r="66" spans="1:16" x14ac:dyDescent="0.25">
      <c r="A66" s="15" t="s">
        <v>148</v>
      </c>
      <c r="B66">
        <v>115</v>
      </c>
      <c r="E66">
        <v>50</v>
      </c>
      <c r="F66">
        <v>5</v>
      </c>
      <c r="G66">
        <v>3</v>
      </c>
      <c r="I66">
        <v>5</v>
      </c>
      <c r="M66">
        <v>80</v>
      </c>
    </row>
    <row r="67" spans="1:16" x14ac:dyDescent="0.25">
      <c r="A67" s="15" t="s">
        <v>143</v>
      </c>
    </row>
    <row r="68" spans="1:16" x14ac:dyDescent="0.25">
      <c r="A68" s="15" t="s">
        <v>144</v>
      </c>
    </row>
    <row r="69" spans="1:16" x14ac:dyDescent="0.25">
      <c r="A69" s="15" t="s">
        <v>145</v>
      </c>
    </row>
    <row r="70" spans="1:16" x14ac:dyDescent="0.25">
      <c r="A70" s="15" t="s">
        <v>137</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5" t="s">
        <v>138</v>
      </c>
      <c r="B71">
        <v>0</v>
      </c>
      <c r="C71">
        <v>0</v>
      </c>
      <c r="D71">
        <v>0</v>
      </c>
      <c r="E71">
        <v>0</v>
      </c>
      <c r="F71">
        <v>0</v>
      </c>
      <c r="G71">
        <v>0</v>
      </c>
      <c r="I71">
        <v>0</v>
      </c>
      <c r="J71">
        <v>0</v>
      </c>
      <c r="K71">
        <v>0</v>
      </c>
      <c r="L71">
        <v>0</v>
      </c>
      <c r="M71">
        <v>0</v>
      </c>
      <c r="N71">
        <v>0</v>
      </c>
      <c r="O71">
        <v>0</v>
      </c>
      <c r="P71">
        <v>0</v>
      </c>
    </row>
    <row r="72" spans="1:16" ht="16.5" customHeight="1" x14ac:dyDescent="0.25">
      <c r="A72" s="15" t="s">
        <v>139</v>
      </c>
      <c r="B72">
        <v>0</v>
      </c>
      <c r="C72">
        <v>0</v>
      </c>
      <c r="D72">
        <v>0</v>
      </c>
      <c r="E72">
        <v>0</v>
      </c>
      <c r="F72">
        <v>0</v>
      </c>
      <c r="G72">
        <v>0</v>
      </c>
      <c r="I72">
        <v>0</v>
      </c>
      <c r="J72">
        <v>0</v>
      </c>
      <c r="K72">
        <v>0</v>
      </c>
      <c r="L72">
        <v>0</v>
      </c>
      <c r="M72">
        <v>0</v>
      </c>
      <c r="N72">
        <v>0</v>
      </c>
      <c r="O72">
        <v>0</v>
      </c>
      <c r="P72">
        <v>0</v>
      </c>
    </row>
    <row r="73" spans="1:16" x14ac:dyDescent="0.25">
      <c r="A73" s="15" t="s">
        <v>116</v>
      </c>
      <c r="F73">
        <v>90</v>
      </c>
      <c r="I73">
        <v>30</v>
      </c>
      <c r="M73">
        <v>93</v>
      </c>
      <c r="O73">
        <v>33</v>
      </c>
    </row>
    <row r="74" spans="1:16" x14ac:dyDescent="0.25">
      <c r="A74" s="15" t="s">
        <v>117</v>
      </c>
      <c r="C74">
        <v>100</v>
      </c>
      <c r="K74">
        <v>95</v>
      </c>
      <c r="L74">
        <v>100</v>
      </c>
      <c r="N74">
        <v>2</v>
      </c>
      <c r="O74">
        <v>33</v>
      </c>
    </row>
    <row r="75" spans="1:16" x14ac:dyDescent="0.25">
      <c r="A75" s="15" t="s">
        <v>118</v>
      </c>
      <c r="D75">
        <v>100</v>
      </c>
      <c r="I75">
        <v>20</v>
      </c>
      <c r="J75">
        <v>50</v>
      </c>
      <c r="K75">
        <v>5</v>
      </c>
      <c r="N75">
        <v>95</v>
      </c>
      <c r="P75">
        <v>100</v>
      </c>
    </row>
    <row r="76" spans="1:16" x14ac:dyDescent="0.25">
      <c r="A76" s="15" t="s">
        <v>119</v>
      </c>
      <c r="B76" s="1">
        <v>50</v>
      </c>
      <c r="F76">
        <v>10</v>
      </c>
      <c r="G76">
        <v>40</v>
      </c>
      <c r="I76">
        <v>25</v>
      </c>
      <c r="M76">
        <v>3</v>
      </c>
      <c r="N76">
        <v>3</v>
      </c>
      <c r="O76">
        <v>34</v>
      </c>
    </row>
    <row r="77" spans="1:16" x14ac:dyDescent="0.25">
      <c r="A77" s="15" t="s">
        <v>120</v>
      </c>
      <c r="B77" s="1">
        <v>50</v>
      </c>
      <c r="E77">
        <v>100</v>
      </c>
      <c r="I77">
        <v>25</v>
      </c>
      <c r="J77">
        <v>50</v>
      </c>
      <c r="M77">
        <v>2</v>
      </c>
    </row>
    <row r="78" spans="1:16" x14ac:dyDescent="0.25">
      <c r="A78" s="15" t="s">
        <v>121</v>
      </c>
      <c r="G78">
        <v>60</v>
      </c>
    </row>
    <row r="79" spans="1:16" x14ac:dyDescent="0.25">
      <c r="A79" s="15" t="s">
        <v>122</v>
      </c>
      <c r="M79">
        <v>5</v>
      </c>
    </row>
    <row r="80" spans="1:16" x14ac:dyDescent="0.25">
      <c r="A80" s="15" t="s">
        <v>123</v>
      </c>
      <c r="E80">
        <v>2</v>
      </c>
    </row>
    <row r="81" spans="1:16" x14ac:dyDescent="0.25">
      <c r="A81" s="15" t="s">
        <v>124</v>
      </c>
      <c r="E81">
        <v>5</v>
      </c>
    </row>
    <row r="82" spans="1:16" x14ac:dyDescent="0.25">
      <c r="A82" s="15" t="s">
        <v>172</v>
      </c>
    </row>
    <row r="83" spans="1:16" x14ac:dyDescent="0.25">
      <c r="A83" s="15" t="s">
        <v>125</v>
      </c>
      <c r="B83">
        <v>0.2</v>
      </c>
      <c r="C83">
        <v>1</v>
      </c>
      <c r="D83">
        <v>2.5</v>
      </c>
      <c r="E83">
        <v>1</v>
      </c>
      <c r="F83">
        <v>1.5</v>
      </c>
      <c r="G83">
        <v>2</v>
      </c>
      <c r="I83">
        <v>0.7</v>
      </c>
      <c r="J83">
        <v>0.2</v>
      </c>
      <c r="K83">
        <v>1.2</v>
      </c>
      <c r="L83">
        <v>1.8</v>
      </c>
      <c r="M83">
        <v>2</v>
      </c>
      <c r="N83">
        <v>0.5</v>
      </c>
      <c r="O83">
        <v>2</v>
      </c>
      <c r="P83">
        <v>1.5</v>
      </c>
    </row>
    <row r="84" spans="1:16" x14ac:dyDescent="0.25">
      <c r="A84" s="15" t="s">
        <v>126</v>
      </c>
      <c r="B84">
        <v>70</v>
      </c>
      <c r="C84">
        <v>60</v>
      </c>
      <c r="D84">
        <v>5</v>
      </c>
      <c r="E84">
        <v>15</v>
      </c>
      <c r="F84">
        <v>90</v>
      </c>
      <c r="G84">
        <v>70</v>
      </c>
      <c r="I84">
        <v>90</v>
      </c>
      <c r="J84">
        <v>10</v>
      </c>
      <c r="K84">
        <v>34</v>
      </c>
      <c r="L84">
        <v>98</v>
      </c>
      <c r="M84">
        <v>90</v>
      </c>
      <c r="N84">
        <v>90</v>
      </c>
      <c r="O84">
        <v>50</v>
      </c>
      <c r="P84">
        <v>90</v>
      </c>
    </row>
    <row r="85" spans="1:16" x14ac:dyDescent="0.25">
      <c r="A85" s="15" t="s">
        <v>173</v>
      </c>
    </row>
    <row r="86" spans="1:16" x14ac:dyDescent="0.25">
      <c r="A86" s="15" t="s">
        <v>127</v>
      </c>
      <c r="E86">
        <v>2.5</v>
      </c>
      <c r="F86">
        <v>1</v>
      </c>
      <c r="I86">
        <v>0.2</v>
      </c>
      <c r="O86">
        <v>2</v>
      </c>
    </row>
    <row r="87" spans="1:16" x14ac:dyDescent="0.25">
      <c r="A87" s="15" t="s">
        <v>128</v>
      </c>
      <c r="E87">
        <v>80</v>
      </c>
      <c r="F87">
        <v>5</v>
      </c>
      <c r="I87">
        <v>1.5</v>
      </c>
      <c r="O87">
        <v>5</v>
      </c>
    </row>
    <row r="88" spans="1:16" x14ac:dyDescent="0.25">
      <c r="A88" s="15" t="s">
        <v>174</v>
      </c>
    </row>
    <row r="89" spans="1:16" x14ac:dyDescent="0.25">
      <c r="A89" s="15" t="s">
        <v>101</v>
      </c>
      <c r="C89">
        <v>0.2</v>
      </c>
      <c r="E89">
        <v>2</v>
      </c>
      <c r="O89">
        <v>5</v>
      </c>
      <c r="P89">
        <v>6</v>
      </c>
    </row>
    <row r="90" spans="1:16" x14ac:dyDescent="0.25">
      <c r="A90" s="15" t="s">
        <v>102</v>
      </c>
      <c r="C90">
        <v>60</v>
      </c>
      <c r="E90">
        <v>90</v>
      </c>
      <c r="O90">
        <v>100</v>
      </c>
      <c r="P90">
        <v>50</v>
      </c>
    </row>
    <row r="91" spans="1:16" x14ac:dyDescent="0.25">
      <c r="A91" s="15" t="s">
        <v>181</v>
      </c>
    </row>
    <row r="92" spans="1:16" x14ac:dyDescent="0.25">
      <c r="A92" s="15" t="s">
        <v>103</v>
      </c>
      <c r="B92">
        <v>0.5</v>
      </c>
      <c r="C92">
        <v>0.4</v>
      </c>
      <c r="D92">
        <v>0.2</v>
      </c>
      <c r="E92">
        <v>4</v>
      </c>
      <c r="F92">
        <v>1</v>
      </c>
      <c r="G92">
        <v>1.5</v>
      </c>
      <c r="I92">
        <v>2</v>
      </c>
      <c r="J92">
        <v>0.2</v>
      </c>
      <c r="L92">
        <v>1.7</v>
      </c>
      <c r="M92">
        <v>0.7</v>
      </c>
      <c r="N92">
        <v>0.5</v>
      </c>
      <c r="O92">
        <v>5</v>
      </c>
      <c r="P92">
        <v>6</v>
      </c>
    </row>
    <row r="93" spans="1:16" x14ac:dyDescent="0.25">
      <c r="A93" s="15" t="s">
        <v>104</v>
      </c>
      <c r="B93">
        <v>70</v>
      </c>
      <c r="C93">
        <v>60</v>
      </c>
      <c r="D93">
        <v>70</v>
      </c>
      <c r="E93">
        <v>100</v>
      </c>
      <c r="F93">
        <v>90</v>
      </c>
      <c r="G93">
        <v>70</v>
      </c>
      <c r="I93">
        <v>80</v>
      </c>
      <c r="J93">
        <v>10</v>
      </c>
      <c r="L93">
        <v>98</v>
      </c>
      <c r="M93">
        <v>85</v>
      </c>
      <c r="N93">
        <v>20</v>
      </c>
      <c r="O93">
        <v>80</v>
      </c>
      <c r="P93">
        <v>50</v>
      </c>
    </row>
    <row r="94" spans="1:16" x14ac:dyDescent="0.25">
      <c r="A94" s="15" t="s">
        <v>182</v>
      </c>
    </row>
    <row r="95" spans="1:16" x14ac:dyDescent="0.25">
      <c r="A95" s="15" t="s">
        <v>98</v>
      </c>
      <c r="I95">
        <v>2</v>
      </c>
      <c r="J95">
        <v>0.8</v>
      </c>
      <c r="L95">
        <v>3</v>
      </c>
      <c r="M95">
        <v>5</v>
      </c>
    </row>
    <row r="96" spans="1:16" x14ac:dyDescent="0.25">
      <c r="A96" s="15" t="s">
        <v>99</v>
      </c>
      <c r="I96">
        <v>2.5499999999999998</v>
      </c>
      <c r="J96">
        <v>0.72</v>
      </c>
      <c r="L96">
        <v>3</v>
      </c>
      <c r="M96">
        <v>1.5</v>
      </c>
    </row>
    <row r="97" spans="1:13" x14ac:dyDescent="0.25">
      <c r="A97" s="15" t="s">
        <v>100</v>
      </c>
      <c r="I97">
        <v>0.5</v>
      </c>
      <c r="J97">
        <v>2.5</v>
      </c>
      <c r="L97">
        <v>0.66</v>
      </c>
      <c r="M97">
        <v>0.75</v>
      </c>
    </row>
    <row r="98" spans="1:13" x14ac:dyDescent="0.25">
      <c r="A98" s="15" t="s">
        <v>183</v>
      </c>
    </row>
    <row r="99" spans="1:13" x14ac:dyDescent="0.25">
      <c r="A99" s="15" t="s">
        <v>105</v>
      </c>
      <c r="E99">
        <v>18</v>
      </c>
    </row>
    <row r="100" spans="1:13" x14ac:dyDescent="0.25">
      <c r="A100" s="15" t="s">
        <v>106</v>
      </c>
      <c r="E100">
        <v>1</v>
      </c>
    </row>
    <row r="101" spans="1:13" x14ac:dyDescent="0.25">
      <c r="A101" s="15" t="s">
        <v>107</v>
      </c>
      <c r="E101">
        <v>5</v>
      </c>
    </row>
    <row r="102" spans="1:13" x14ac:dyDescent="0.25">
      <c r="A102" s="15" t="s">
        <v>184</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zoomScale="75" zoomScaleNormal="75" workbookViewId="0">
      <pane ySplit="450" activePane="bottomLeft"/>
      <selection activeCell="C1" sqref="C1:E1048576"/>
      <selection pane="bottomLeft" activeCell="A35" sqref="A35"/>
    </sheetView>
  </sheetViews>
  <sheetFormatPr defaultRowHeight="15" x14ac:dyDescent="0.25"/>
  <cols>
    <col min="1" max="1" width="21.85546875" style="24" customWidth="1"/>
    <col min="2" max="2" width="27.42578125" bestFit="1" customWidth="1"/>
    <col min="3" max="3" width="26.28515625" bestFit="1" customWidth="1"/>
    <col min="4" max="5" width="22" bestFit="1" customWidth="1"/>
    <col min="6" max="6" width="14" customWidth="1"/>
    <col min="7" max="9" width="18.5703125" customWidth="1"/>
    <col min="10" max="10" width="14" customWidth="1"/>
    <col min="11" max="13" width="18.5703125"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x14ac:dyDescent="0.25">
      <c r="A1" t="s">
        <v>27</v>
      </c>
      <c r="B1" t="s">
        <v>246</v>
      </c>
      <c r="C1" t="s">
        <v>349</v>
      </c>
      <c r="D1" t="s">
        <v>350</v>
      </c>
      <c r="E1" t="s">
        <v>351</v>
      </c>
      <c r="F1" t="s">
        <v>13</v>
      </c>
      <c r="G1" t="s">
        <v>352</v>
      </c>
      <c r="H1" t="s">
        <v>353</v>
      </c>
      <c r="I1" t="s">
        <v>354</v>
      </c>
      <c r="J1" t="s">
        <v>14</v>
      </c>
      <c r="K1" t="s">
        <v>355</v>
      </c>
      <c r="L1" t="s">
        <v>356</v>
      </c>
      <c r="M1" t="s">
        <v>357</v>
      </c>
      <c r="N1" t="s">
        <v>15</v>
      </c>
      <c r="O1" t="s">
        <v>358</v>
      </c>
      <c r="P1" t="s">
        <v>359</v>
      </c>
      <c r="Q1" t="s">
        <v>360</v>
      </c>
      <c r="R1" t="s">
        <v>20</v>
      </c>
      <c r="S1" t="s">
        <v>361</v>
      </c>
      <c r="T1" t="s">
        <v>362</v>
      </c>
      <c r="U1" t="s">
        <v>363</v>
      </c>
      <c r="V1" t="s">
        <v>21</v>
      </c>
      <c r="W1" t="s">
        <v>364</v>
      </c>
      <c r="X1" t="s">
        <v>365</v>
      </c>
      <c r="Y1" t="s">
        <v>366</v>
      </c>
      <c r="Z1" t="s">
        <v>26</v>
      </c>
      <c r="AA1" t="s">
        <v>367</v>
      </c>
      <c r="AB1" t="s">
        <v>368</v>
      </c>
      <c r="AC1" t="s">
        <v>369</v>
      </c>
    </row>
    <row r="2" spans="1:29" s="9" customFormat="1" x14ac:dyDescent="0.25">
      <c r="A2" s="21" t="s">
        <v>92</v>
      </c>
      <c r="B2" t="s">
        <v>247</v>
      </c>
      <c r="C2" s="2">
        <v>0.85</v>
      </c>
      <c r="D2" s="3"/>
      <c r="E2" s="4"/>
      <c r="F2" s="9">
        <v>40</v>
      </c>
      <c r="G2" s="10">
        <f>$C2*F2</f>
        <v>34</v>
      </c>
      <c r="H2" s="13">
        <f>G2</f>
        <v>34</v>
      </c>
      <c r="I2" s="14">
        <f>H2</f>
        <v>34</v>
      </c>
      <c r="K2" s="10">
        <f>$C2*J2</f>
        <v>0</v>
      </c>
      <c r="L2" s="13">
        <f>K2</f>
        <v>0</v>
      </c>
      <c r="M2" s="14">
        <f>L2</f>
        <v>0</v>
      </c>
      <c r="O2" s="10">
        <f>$C2*N2</f>
        <v>0</v>
      </c>
      <c r="P2" s="13">
        <f>O2</f>
        <v>0</v>
      </c>
      <c r="Q2" s="14">
        <f>P2</f>
        <v>0</v>
      </c>
      <c r="R2" s="9">
        <v>80</v>
      </c>
      <c r="S2" s="10">
        <f>$C2*R2</f>
        <v>68</v>
      </c>
      <c r="T2" s="13">
        <f>S2</f>
        <v>68</v>
      </c>
      <c r="U2" s="14">
        <f>T2</f>
        <v>68</v>
      </c>
      <c r="V2" s="9">
        <v>85</v>
      </c>
      <c r="W2" s="10">
        <f>$C2*V2</f>
        <v>72.25</v>
      </c>
      <c r="X2" s="13">
        <f>W2</f>
        <v>72.25</v>
      </c>
      <c r="Y2" s="14">
        <f>X2</f>
        <v>72.25</v>
      </c>
      <c r="Z2" s="9">
        <v>60</v>
      </c>
      <c r="AA2" s="10">
        <f>$C2*Z2</f>
        <v>51</v>
      </c>
      <c r="AB2" s="13">
        <f>AA2</f>
        <v>51</v>
      </c>
      <c r="AC2" s="14">
        <f>AB2</f>
        <v>51</v>
      </c>
    </row>
    <row r="3" spans="1:29" s="9" customFormat="1" x14ac:dyDescent="0.25">
      <c r="A3" s="21" t="s">
        <v>87</v>
      </c>
      <c r="B3" t="s">
        <v>248</v>
      </c>
      <c r="C3" s="2"/>
      <c r="D3" s="3"/>
      <c r="E3" s="4"/>
      <c r="F3" s="9">
        <v>9.6</v>
      </c>
      <c r="G3" s="10">
        <f>F3</f>
        <v>9.6</v>
      </c>
      <c r="H3" s="13">
        <f t="shared" ref="H3:H34" si="0">G3</f>
        <v>9.6</v>
      </c>
      <c r="I3" s="14">
        <f t="shared" ref="I3:I66" si="1">H3</f>
        <v>9.6</v>
      </c>
      <c r="K3" s="10">
        <f>J3</f>
        <v>0</v>
      </c>
      <c r="L3" s="13">
        <f t="shared" ref="L3:L34" si="2">K3</f>
        <v>0</v>
      </c>
      <c r="M3" s="14">
        <f t="shared" ref="M3:M66" si="3">L3</f>
        <v>0</v>
      </c>
      <c r="O3" s="10">
        <f>N3</f>
        <v>0</v>
      </c>
      <c r="P3" s="13">
        <f t="shared" ref="P3:P34" si="4">O3</f>
        <v>0</v>
      </c>
      <c r="Q3" s="14">
        <f t="shared" ref="Q3:Q66" si="5">P3</f>
        <v>0</v>
      </c>
      <c r="R3" s="9">
        <v>2.9</v>
      </c>
      <c r="S3" s="10">
        <f>R3</f>
        <v>2.9</v>
      </c>
      <c r="T3" s="13">
        <f t="shared" ref="T3:T34" si="6">S3</f>
        <v>2.9</v>
      </c>
      <c r="U3" s="14">
        <f t="shared" ref="U3:U66" si="7">T3</f>
        <v>2.9</v>
      </c>
      <c r="V3" s="9">
        <v>14</v>
      </c>
      <c r="W3" s="10">
        <f>V3</f>
        <v>14</v>
      </c>
      <c r="X3" s="13">
        <f t="shared" ref="X3:X34" si="8">W3</f>
        <v>14</v>
      </c>
      <c r="Y3" s="14">
        <f t="shared" ref="Y3:Y66" si="9">X3</f>
        <v>14</v>
      </c>
      <c r="Z3" s="9">
        <v>12</v>
      </c>
      <c r="AA3" s="10">
        <f>Z3</f>
        <v>12</v>
      </c>
      <c r="AB3" s="13">
        <f t="shared" ref="AB3:AB34" si="10">AA3</f>
        <v>12</v>
      </c>
      <c r="AC3" s="14">
        <f t="shared" ref="AC3:AC66" si="11">AB3</f>
        <v>12</v>
      </c>
    </row>
    <row r="4" spans="1:29" s="9" customFormat="1" x14ac:dyDescent="0.25">
      <c r="A4" s="21" t="s">
        <v>89</v>
      </c>
      <c r="B4" t="s">
        <v>249</v>
      </c>
      <c r="C4" s="2"/>
      <c r="D4" s="3"/>
      <c r="E4" s="4"/>
      <c r="F4" s="9">
        <v>20</v>
      </c>
      <c r="G4" s="10">
        <f>F4</f>
        <v>20</v>
      </c>
      <c r="H4" s="13">
        <f t="shared" si="0"/>
        <v>20</v>
      </c>
      <c r="I4" s="14">
        <f t="shared" si="1"/>
        <v>20</v>
      </c>
      <c r="K4" s="10">
        <f>J4</f>
        <v>0</v>
      </c>
      <c r="L4" s="13">
        <f t="shared" si="2"/>
        <v>0</v>
      </c>
      <c r="M4" s="14">
        <f t="shared" si="3"/>
        <v>0</v>
      </c>
      <c r="O4" s="10">
        <f>N4</f>
        <v>0</v>
      </c>
      <c r="P4" s="13">
        <f t="shared" si="4"/>
        <v>0</v>
      </c>
      <c r="Q4" s="14">
        <f t="shared" si="5"/>
        <v>0</v>
      </c>
      <c r="R4" s="9">
        <v>4</v>
      </c>
      <c r="S4" s="10">
        <f>R4</f>
        <v>4</v>
      </c>
      <c r="T4" s="13">
        <f t="shared" si="6"/>
        <v>4</v>
      </c>
      <c r="U4" s="14">
        <f t="shared" si="7"/>
        <v>4</v>
      </c>
      <c r="V4" s="9">
        <v>20</v>
      </c>
      <c r="W4" s="10">
        <f>V4</f>
        <v>20</v>
      </c>
      <c r="X4" s="13">
        <f t="shared" si="8"/>
        <v>20</v>
      </c>
      <c r="Y4" s="14">
        <f t="shared" si="9"/>
        <v>20</v>
      </c>
      <c r="Z4" s="9">
        <v>55</v>
      </c>
      <c r="AA4" s="10">
        <f>Z4</f>
        <v>55</v>
      </c>
      <c r="AB4" s="13">
        <f t="shared" si="10"/>
        <v>55</v>
      </c>
      <c r="AC4" s="14">
        <f t="shared" si="11"/>
        <v>55</v>
      </c>
    </row>
    <row r="5" spans="1:29" s="9" customFormat="1" x14ac:dyDescent="0.25">
      <c r="A5" s="21" t="s">
        <v>88</v>
      </c>
      <c r="B5" t="s">
        <v>250</v>
      </c>
      <c r="C5" s="2"/>
      <c r="D5" s="3"/>
      <c r="E5" s="4"/>
      <c r="F5" s="9">
        <v>100</v>
      </c>
      <c r="G5" s="10">
        <f>F5</f>
        <v>100</v>
      </c>
      <c r="H5" s="13">
        <f t="shared" si="0"/>
        <v>100</v>
      </c>
      <c r="I5" s="14">
        <f t="shared" si="1"/>
        <v>100</v>
      </c>
      <c r="K5" s="10">
        <f>J5</f>
        <v>0</v>
      </c>
      <c r="L5" s="13">
        <f t="shared" si="2"/>
        <v>0</v>
      </c>
      <c r="M5" s="14">
        <f t="shared" si="3"/>
        <v>0</v>
      </c>
      <c r="O5" s="10">
        <f>N5</f>
        <v>0</v>
      </c>
      <c r="P5" s="13">
        <f t="shared" si="4"/>
        <v>0</v>
      </c>
      <c r="Q5" s="14">
        <f t="shared" si="5"/>
        <v>0</v>
      </c>
      <c r="R5" s="9">
        <v>25</v>
      </c>
      <c r="S5" s="10">
        <f>R5</f>
        <v>25</v>
      </c>
      <c r="T5" s="13">
        <f t="shared" si="6"/>
        <v>25</v>
      </c>
      <c r="U5" s="14">
        <f t="shared" si="7"/>
        <v>25</v>
      </c>
      <c r="V5" s="9">
        <v>60</v>
      </c>
      <c r="W5" s="10">
        <f>V5</f>
        <v>60</v>
      </c>
      <c r="X5" s="13">
        <f t="shared" si="8"/>
        <v>60</v>
      </c>
      <c r="Y5" s="14">
        <f t="shared" si="9"/>
        <v>60</v>
      </c>
      <c r="Z5" s="9">
        <v>78</v>
      </c>
      <c r="AA5" s="10">
        <f>Z5</f>
        <v>78</v>
      </c>
      <c r="AB5" s="13">
        <f t="shared" si="10"/>
        <v>78</v>
      </c>
      <c r="AC5" s="14">
        <f t="shared" si="11"/>
        <v>78</v>
      </c>
    </row>
    <row r="6" spans="1:29" s="9" customFormat="1" x14ac:dyDescent="0.25">
      <c r="A6" s="21" t="s">
        <v>90</v>
      </c>
      <c r="B6" t="s">
        <v>251</v>
      </c>
      <c r="C6" s="2">
        <v>0.85</v>
      </c>
      <c r="D6" s="3"/>
      <c r="E6" s="4"/>
      <c r="F6" s="9">
        <v>40</v>
      </c>
      <c r="G6" s="10">
        <f>$C6*F6</f>
        <v>34</v>
      </c>
      <c r="H6" s="13">
        <f t="shared" si="0"/>
        <v>34</v>
      </c>
      <c r="I6" s="14">
        <f t="shared" si="1"/>
        <v>34</v>
      </c>
      <c r="K6" s="10">
        <f>$C6*J6</f>
        <v>0</v>
      </c>
      <c r="L6" s="13">
        <f t="shared" si="2"/>
        <v>0</v>
      </c>
      <c r="M6" s="14">
        <f t="shared" si="3"/>
        <v>0</v>
      </c>
      <c r="O6" s="10">
        <f>$C6*N6</f>
        <v>0</v>
      </c>
      <c r="P6" s="13">
        <f t="shared" si="4"/>
        <v>0</v>
      </c>
      <c r="Q6" s="14">
        <f t="shared" si="5"/>
        <v>0</v>
      </c>
      <c r="R6" s="9">
        <v>80</v>
      </c>
      <c r="S6" s="10">
        <f>$C6*R6</f>
        <v>68</v>
      </c>
      <c r="T6" s="13">
        <f t="shared" si="6"/>
        <v>68</v>
      </c>
      <c r="U6" s="14">
        <f t="shared" si="7"/>
        <v>68</v>
      </c>
      <c r="V6" s="9">
        <v>50</v>
      </c>
      <c r="W6" s="10">
        <f>$C6*V6</f>
        <v>42.5</v>
      </c>
      <c r="X6" s="13">
        <f t="shared" si="8"/>
        <v>42.5</v>
      </c>
      <c r="Y6" s="14">
        <f t="shared" si="9"/>
        <v>42.5</v>
      </c>
      <c r="Z6" s="9">
        <v>50</v>
      </c>
      <c r="AA6" s="10">
        <f>$C6*Z6</f>
        <v>42.5</v>
      </c>
      <c r="AB6" s="13">
        <f t="shared" si="10"/>
        <v>42.5</v>
      </c>
      <c r="AC6" s="14">
        <f t="shared" si="11"/>
        <v>42.5</v>
      </c>
    </row>
    <row r="7" spans="1:29" s="9" customFormat="1" x14ac:dyDescent="0.25">
      <c r="A7" s="21" t="s">
        <v>91</v>
      </c>
      <c r="B7" t="s">
        <v>252</v>
      </c>
      <c r="C7" s="2">
        <v>0.85</v>
      </c>
      <c r="D7" s="3"/>
      <c r="E7" s="4"/>
      <c r="F7" s="9">
        <v>12</v>
      </c>
      <c r="G7" s="10">
        <f>$C7*F7</f>
        <v>10.199999999999999</v>
      </c>
      <c r="H7" s="13">
        <f t="shared" si="0"/>
        <v>10.199999999999999</v>
      </c>
      <c r="I7" s="14">
        <f t="shared" si="1"/>
        <v>10.199999999999999</v>
      </c>
      <c r="K7" s="10">
        <f>$C7*J7</f>
        <v>0</v>
      </c>
      <c r="L7" s="13">
        <f t="shared" si="2"/>
        <v>0</v>
      </c>
      <c r="M7" s="14">
        <f t="shared" si="3"/>
        <v>0</v>
      </c>
      <c r="O7" s="10">
        <f>$C7*N7</f>
        <v>0</v>
      </c>
      <c r="P7" s="13">
        <f t="shared" si="4"/>
        <v>0</v>
      </c>
      <c r="Q7" s="14">
        <f t="shared" si="5"/>
        <v>0</v>
      </c>
      <c r="R7" s="9">
        <v>3500</v>
      </c>
      <c r="S7" s="10">
        <f>$C7*R7</f>
        <v>2975</v>
      </c>
      <c r="T7" s="13">
        <f t="shared" si="6"/>
        <v>2975</v>
      </c>
      <c r="U7" s="14">
        <f t="shared" si="7"/>
        <v>2975</v>
      </c>
      <c r="V7" s="9">
        <v>45</v>
      </c>
      <c r="W7" s="10">
        <f>$C7*V7</f>
        <v>38.25</v>
      </c>
      <c r="X7" s="13">
        <f t="shared" si="8"/>
        <v>38.25</v>
      </c>
      <c r="Y7" s="14">
        <f t="shared" si="9"/>
        <v>38.25</v>
      </c>
      <c r="Z7" s="9">
        <v>100</v>
      </c>
      <c r="AA7" s="10">
        <f>$C7*Z7</f>
        <v>85</v>
      </c>
      <c r="AB7" s="13">
        <f t="shared" si="10"/>
        <v>85</v>
      </c>
      <c r="AC7" s="14">
        <f t="shared" si="11"/>
        <v>85</v>
      </c>
    </row>
    <row r="8" spans="1:29" s="9" customFormat="1" x14ac:dyDescent="0.25">
      <c r="A8" s="21" t="s">
        <v>82</v>
      </c>
      <c r="B8" t="s">
        <v>253</v>
      </c>
      <c r="C8" s="2"/>
      <c r="D8" s="3"/>
      <c r="E8" s="4"/>
      <c r="G8" s="10">
        <f>F8</f>
        <v>0</v>
      </c>
      <c r="H8" s="13">
        <f t="shared" si="0"/>
        <v>0</v>
      </c>
      <c r="I8" s="14">
        <f t="shared" si="1"/>
        <v>0</v>
      </c>
      <c r="K8" s="10">
        <f>J8</f>
        <v>0</v>
      </c>
      <c r="L8" s="13">
        <f t="shared" si="2"/>
        <v>0</v>
      </c>
      <c r="M8" s="14">
        <f t="shared" si="3"/>
        <v>0</v>
      </c>
      <c r="O8" s="10">
        <f>N8</f>
        <v>0</v>
      </c>
      <c r="P8" s="13">
        <f t="shared" si="4"/>
        <v>0</v>
      </c>
      <c r="Q8" s="14">
        <f t="shared" si="5"/>
        <v>0</v>
      </c>
      <c r="S8" s="10">
        <f>R8</f>
        <v>0</v>
      </c>
      <c r="T8" s="13">
        <f t="shared" si="6"/>
        <v>0</v>
      </c>
      <c r="U8" s="14">
        <f t="shared" si="7"/>
        <v>0</v>
      </c>
      <c r="V8" s="9">
        <v>7.5</v>
      </c>
      <c r="W8" s="10">
        <f>V8</f>
        <v>7.5</v>
      </c>
      <c r="X8" s="13">
        <f t="shared" si="8"/>
        <v>7.5</v>
      </c>
      <c r="Y8" s="14">
        <f t="shared" si="9"/>
        <v>7.5</v>
      </c>
      <c r="AA8" s="10">
        <f>Z8</f>
        <v>0</v>
      </c>
      <c r="AB8" s="13">
        <f t="shared" si="10"/>
        <v>0</v>
      </c>
      <c r="AC8" s="14">
        <f t="shared" si="11"/>
        <v>0</v>
      </c>
    </row>
    <row r="9" spans="1:29" s="9" customFormat="1" x14ac:dyDescent="0.25">
      <c r="A9" s="21" t="s">
        <v>84</v>
      </c>
      <c r="B9" t="s">
        <v>254</v>
      </c>
      <c r="C9" s="2"/>
      <c r="D9" s="3"/>
      <c r="E9" s="4"/>
      <c r="G9" s="10">
        <f>F9</f>
        <v>0</v>
      </c>
      <c r="H9" s="13">
        <f t="shared" si="0"/>
        <v>0</v>
      </c>
      <c r="I9" s="14">
        <f t="shared" si="1"/>
        <v>0</v>
      </c>
      <c r="K9" s="10">
        <f>J9</f>
        <v>0</v>
      </c>
      <c r="L9" s="13">
        <f t="shared" si="2"/>
        <v>0</v>
      </c>
      <c r="M9" s="14">
        <f t="shared" si="3"/>
        <v>0</v>
      </c>
      <c r="O9" s="10">
        <f>N9</f>
        <v>0</v>
      </c>
      <c r="P9" s="13">
        <f t="shared" si="4"/>
        <v>0</v>
      </c>
      <c r="Q9" s="14">
        <f t="shared" si="5"/>
        <v>0</v>
      </c>
      <c r="S9" s="10">
        <f>R9</f>
        <v>0</v>
      </c>
      <c r="T9" s="13">
        <f t="shared" si="6"/>
        <v>0</v>
      </c>
      <c r="U9" s="14">
        <f t="shared" si="7"/>
        <v>0</v>
      </c>
      <c r="V9" s="9">
        <v>10</v>
      </c>
      <c r="W9" s="10">
        <f>V9</f>
        <v>10</v>
      </c>
      <c r="X9" s="13">
        <f t="shared" si="8"/>
        <v>10</v>
      </c>
      <c r="Y9" s="14">
        <f t="shared" si="9"/>
        <v>10</v>
      </c>
      <c r="AA9" s="10">
        <f>Z9</f>
        <v>0</v>
      </c>
      <c r="AB9" s="13">
        <f t="shared" si="10"/>
        <v>0</v>
      </c>
      <c r="AC9" s="14">
        <f t="shared" si="11"/>
        <v>0</v>
      </c>
    </row>
    <row r="10" spans="1:29" s="9" customFormat="1" x14ac:dyDescent="0.25">
      <c r="A10" s="21" t="s">
        <v>83</v>
      </c>
      <c r="B10" t="s">
        <v>255</v>
      </c>
      <c r="C10" s="2"/>
      <c r="D10" s="3"/>
      <c r="E10" s="4"/>
      <c r="G10" s="10">
        <f>F10</f>
        <v>0</v>
      </c>
      <c r="H10" s="13">
        <f t="shared" si="0"/>
        <v>0</v>
      </c>
      <c r="I10" s="14">
        <f t="shared" si="1"/>
        <v>0</v>
      </c>
      <c r="K10" s="10">
        <f>J10</f>
        <v>0</v>
      </c>
      <c r="L10" s="13">
        <f t="shared" si="2"/>
        <v>0</v>
      </c>
      <c r="M10" s="14">
        <f t="shared" si="3"/>
        <v>0</v>
      </c>
      <c r="O10" s="10">
        <f>N10</f>
        <v>0</v>
      </c>
      <c r="P10" s="13">
        <f t="shared" si="4"/>
        <v>0</v>
      </c>
      <c r="Q10" s="14">
        <f t="shared" si="5"/>
        <v>0</v>
      </c>
      <c r="S10" s="10">
        <f>R10</f>
        <v>0</v>
      </c>
      <c r="T10" s="13">
        <f t="shared" si="6"/>
        <v>0</v>
      </c>
      <c r="U10" s="14">
        <f t="shared" si="7"/>
        <v>0</v>
      </c>
      <c r="V10" s="9">
        <v>44</v>
      </c>
      <c r="W10" s="10">
        <f>V10</f>
        <v>44</v>
      </c>
      <c r="X10" s="13">
        <f t="shared" si="8"/>
        <v>44</v>
      </c>
      <c r="Y10" s="14">
        <f t="shared" si="9"/>
        <v>44</v>
      </c>
      <c r="AA10" s="10">
        <f>Z10</f>
        <v>0</v>
      </c>
      <c r="AB10" s="13">
        <f t="shared" si="10"/>
        <v>0</v>
      </c>
      <c r="AC10" s="14">
        <f t="shared" si="11"/>
        <v>0</v>
      </c>
    </row>
    <row r="11" spans="1:29" s="9" customFormat="1" x14ac:dyDescent="0.25">
      <c r="A11" s="21" t="s">
        <v>85</v>
      </c>
      <c r="B11" t="s">
        <v>256</v>
      </c>
      <c r="C11" s="2">
        <v>0.85</v>
      </c>
      <c r="D11" s="3"/>
      <c r="E11" s="4"/>
      <c r="G11" s="10">
        <f>$C11*F11</f>
        <v>0</v>
      </c>
      <c r="H11" s="13">
        <f t="shared" si="0"/>
        <v>0</v>
      </c>
      <c r="I11" s="14">
        <f t="shared" si="1"/>
        <v>0</v>
      </c>
      <c r="K11" s="10">
        <f>$C11*J11</f>
        <v>0</v>
      </c>
      <c r="L11" s="13">
        <f t="shared" si="2"/>
        <v>0</v>
      </c>
      <c r="M11" s="14">
        <f t="shared" si="3"/>
        <v>0</v>
      </c>
      <c r="O11" s="10">
        <f>$C11*N11</f>
        <v>0</v>
      </c>
      <c r="P11" s="13">
        <f t="shared" si="4"/>
        <v>0</v>
      </c>
      <c r="Q11" s="14">
        <f t="shared" si="5"/>
        <v>0</v>
      </c>
      <c r="S11" s="10">
        <f>$C11*R11</f>
        <v>0</v>
      </c>
      <c r="T11" s="13">
        <f t="shared" si="6"/>
        <v>0</v>
      </c>
      <c r="U11" s="14">
        <f t="shared" si="7"/>
        <v>0</v>
      </c>
      <c r="V11" s="9">
        <v>50</v>
      </c>
      <c r="W11" s="10">
        <f>$C11*V11</f>
        <v>42.5</v>
      </c>
      <c r="X11" s="13">
        <f t="shared" si="8"/>
        <v>42.5</v>
      </c>
      <c r="Y11" s="14">
        <f t="shared" si="9"/>
        <v>42.5</v>
      </c>
      <c r="AA11" s="10">
        <f>$C11*Z11</f>
        <v>0</v>
      </c>
      <c r="AB11" s="13">
        <f t="shared" si="10"/>
        <v>0</v>
      </c>
      <c r="AC11" s="14">
        <f t="shared" si="11"/>
        <v>0</v>
      </c>
    </row>
    <row r="12" spans="1:29" s="9" customFormat="1" x14ac:dyDescent="0.25">
      <c r="A12" s="21" t="s">
        <v>86</v>
      </c>
      <c r="B12" t="s">
        <v>257</v>
      </c>
      <c r="C12" s="2">
        <v>0.85</v>
      </c>
      <c r="D12" s="3"/>
      <c r="E12" s="4"/>
      <c r="G12" s="10">
        <f>$C12*F12</f>
        <v>0</v>
      </c>
      <c r="H12" s="13">
        <f t="shared" si="0"/>
        <v>0</v>
      </c>
      <c r="I12" s="14">
        <f t="shared" si="1"/>
        <v>0</v>
      </c>
      <c r="K12" s="10">
        <f>$C12*J12</f>
        <v>0</v>
      </c>
      <c r="L12" s="13">
        <f t="shared" si="2"/>
        <v>0</v>
      </c>
      <c r="M12" s="14">
        <f t="shared" si="3"/>
        <v>0</v>
      </c>
      <c r="O12" s="10">
        <f>$C12*N12</f>
        <v>0</v>
      </c>
      <c r="P12" s="13">
        <f t="shared" si="4"/>
        <v>0</v>
      </c>
      <c r="Q12" s="14">
        <f t="shared" si="5"/>
        <v>0</v>
      </c>
      <c r="S12" s="10">
        <f>$C12*R12</f>
        <v>0</v>
      </c>
      <c r="T12" s="13">
        <f t="shared" si="6"/>
        <v>0</v>
      </c>
      <c r="U12" s="14">
        <f t="shared" si="7"/>
        <v>0</v>
      </c>
      <c r="V12" s="9">
        <v>150</v>
      </c>
      <c r="W12" s="10">
        <f>$C12*V12</f>
        <v>127.5</v>
      </c>
      <c r="X12" s="13">
        <f t="shared" si="8"/>
        <v>127.5</v>
      </c>
      <c r="Y12" s="14">
        <f t="shared" si="9"/>
        <v>127.5</v>
      </c>
      <c r="AA12" s="10">
        <f>$C12*Z12</f>
        <v>0</v>
      </c>
      <c r="AB12" s="13">
        <f t="shared" si="10"/>
        <v>0</v>
      </c>
      <c r="AC12" s="14">
        <f t="shared" si="11"/>
        <v>0</v>
      </c>
    </row>
    <row r="13" spans="1:29" s="9" customFormat="1" x14ac:dyDescent="0.25">
      <c r="A13" s="21" t="s">
        <v>93</v>
      </c>
      <c r="B13" t="s">
        <v>258</v>
      </c>
      <c r="C13" s="2"/>
      <c r="D13" s="3"/>
      <c r="E13" s="4"/>
      <c r="G13" s="10">
        <f t="shared" ref="G13:G19" si="12">F13</f>
        <v>0</v>
      </c>
      <c r="H13" s="13">
        <f t="shared" si="0"/>
        <v>0</v>
      </c>
      <c r="I13" s="14">
        <f t="shared" si="1"/>
        <v>0</v>
      </c>
      <c r="K13" s="10">
        <f t="shared" ref="K13:K19" si="13">J13</f>
        <v>0</v>
      </c>
      <c r="L13" s="13">
        <f t="shared" si="2"/>
        <v>0</v>
      </c>
      <c r="M13" s="14">
        <f t="shared" si="3"/>
        <v>0</v>
      </c>
      <c r="O13" s="10">
        <f t="shared" ref="O13:O19" si="14">N13</f>
        <v>0</v>
      </c>
      <c r="P13" s="13">
        <f t="shared" si="4"/>
        <v>0</v>
      </c>
      <c r="Q13" s="14">
        <f t="shared" si="5"/>
        <v>0</v>
      </c>
      <c r="R13" s="9">
        <v>0.5</v>
      </c>
      <c r="S13" s="10">
        <f t="shared" ref="S13:S19" si="15">R13</f>
        <v>0.5</v>
      </c>
      <c r="T13" s="13">
        <f t="shared" si="6"/>
        <v>0.5</v>
      </c>
      <c r="U13" s="14">
        <f t="shared" si="7"/>
        <v>0.5</v>
      </c>
      <c r="V13" s="9">
        <v>1.7</v>
      </c>
      <c r="W13" s="10">
        <f t="shared" ref="W13:W19" si="16">V13</f>
        <v>1.7</v>
      </c>
      <c r="X13" s="13">
        <f t="shared" si="8"/>
        <v>1.7</v>
      </c>
      <c r="Y13" s="14">
        <f t="shared" si="9"/>
        <v>1.7</v>
      </c>
      <c r="Z13" s="9">
        <v>1</v>
      </c>
      <c r="AA13" s="10">
        <f t="shared" ref="AA13:AA19" si="17">Z13</f>
        <v>1</v>
      </c>
      <c r="AB13" s="13">
        <f t="shared" si="10"/>
        <v>1</v>
      </c>
      <c r="AC13" s="14">
        <f t="shared" si="11"/>
        <v>1</v>
      </c>
    </row>
    <row r="14" spans="1:29" s="9" customFormat="1" x14ac:dyDescent="0.25">
      <c r="A14" s="21" t="s">
        <v>95</v>
      </c>
      <c r="B14" t="s">
        <v>259</v>
      </c>
      <c r="C14" s="2"/>
      <c r="D14" s="3"/>
      <c r="E14" s="4"/>
      <c r="G14" s="10">
        <f t="shared" si="12"/>
        <v>0</v>
      </c>
      <c r="H14" s="13">
        <f t="shared" si="0"/>
        <v>0</v>
      </c>
      <c r="I14" s="14">
        <f t="shared" si="1"/>
        <v>0</v>
      </c>
      <c r="K14" s="10">
        <f t="shared" si="13"/>
        <v>0</v>
      </c>
      <c r="L14" s="13">
        <f t="shared" si="2"/>
        <v>0</v>
      </c>
      <c r="M14" s="14">
        <f t="shared" si="3"/>
        <v>0</v>
      </c>
      <c r="O14" s="10">
        <f t="shared" si="14"/>
        <v>0</v>
      </c>
      <c r="P14" s="13">
        <f t="shared" si="4"/>
        <v>0</v>
      </c>
      <c r="Q14" s="14">
        <f t="shared" si="5"/>
        <v>0</v>
      </c>
      <c r="R14" s="9">
        <v>0</v>
      </c>
      <c r="S14" s="10">
        <f t="shared" si="15"/>
        <v>0</v>
      </c>
      <c r="T14" s="13">
        <f t="shared" si="6"/>
        <v>0</v>
      </c>
      <c r="U14" s="14">
        <f t="shared" si="7"/>
        <v>0</v>
      </c>
      <c r="V14" s="9">
        <v>2</v>
      </c>
      <c r="W14" s="10">
        <f t="shared" si="16"/>
        <v>2</v>
      </c>
      <c r="X14" s="13">
        <f t="shared" si="8"/>
        <v>2</v>
      </c>
      <c r="Y14" s="14">
        <f t="shared" si="9"/>
        <v>2</v>
      </c>
      <c r="Z14" s="9">
        <v>2</v>
      </c>
      <c r="AA14" s="10">
        <f t="shared" si="17"/>
        <v>2</v>
      </c>
      <c r="AB14" s="13">
        <f t="shared" si="10"/>
        <v>2</v>
      </c>
      <c r="AC14" s="14">
        <f t="shared" si="11"/>
        <v>2</v>
      </c>
    </row>
    <row r="15" spans="1:29" s="9" customFormat="1" x14ac:dyDescent="0.25">
      <c r="A15" s="21" t="s">
        <v>94</v>
      </c>
      <c r="B15" t="s">
        <v>260</v>
      </c>
      <c r="C15" s="2"/>
      <c r="D15" s="3"/>
      <c r="E15" s="4"/>
      <c r="G15" s="10">
        <f t="shared" si="12"/>
        <v>0</v>
      </c>
      <c r="H15" s="13">
        <f t="shared" si="0"/>
        <v>0</v>
      </c>
      <c r="I15" s="14">
        <f t="shared" si="1"/>
        <v>0</v>
      </c>
      <c r="K15" s="10">
        <f t="shared" si="13"/>
        <v>0</v>
      </c>
      <c r="L15" s="13">
        <f t="shared" si="2"/>
        <v>0</v>
      </c>
      <c r="M15" s="14">
        <f t="shared" si="3"/>
        <v>0</v>
      </c>
      <c r="O15" s="10">
        <f t="shared" si="14"/>
        <v>0</v>
      </c>
      <c r="P15" s="13">
        <f t="shared" si="4"/>
        <v>0</v>
      </c>
      <c r="Q15" s="14">
        <f t="shared" si="5"/>
        <v>0</v>
      </c>
      <c r="R15" s="9">
        <v>1.5</v>
      </c>
      <c r="S15" s="10">
        <f t="shared" si="15"/>
        <v>1.5</v>
      </c>
      <c r="T15" s="13">
        <f t="shared" si="6"/>
        <v>1.5</v>
      </c>
      <c r="U15" s="14">
        <f t="shared" si="7"/>
        <v>1.5</v>
      </c>
      <c r="V15" s="9">
        <v>10</v>
      </c>
      <c r="W15" s="10">
        <f t="shared" si="16"/>
        <v>10</v>
      </c>
      <c r="X15" s="13">
        <f t="shared" si="8"/>
        <v>10</v>
      </c>
      <c r="Y15" s="14">
        <f t="shared" si="9"/>
        <v>10</v>
      </c>
      <c r="Z15" s="9">
        <v>5</v>
      </c>
      <c r="AA15" s="10">
        <f t="shared" si="17"/>
        <v>5</v>
      </c>
      <c r="AB15" s="13">
        <f t="shared" si="10"/>
        <v>5</v>
      </c>
      <c r="AC15" s="14">
        <f t="shared" si="11"/>
        <v>5</v>
      </c>
    </row>
    <row r="16" spans="1:29" s="9" customFormat="1" x14ac:dyDescent="0.25">
      <c r="A16" s="21" t="s">
        <v>96</v>
      </c>
      <c r="B16" t="s">
        <v>261</v>
      </c>
      <c r="C16" s="2"/>
      <c r="D16" s="3"/>
      <c r="E16" s="4"/>
      <c r="G16" s="10">
        <f t="shared" si="12"/>
        <v>0</v>
      </c>
      <c r="H16" s="13">
        <f t="shared" si="0"/>
        <v>0</v>
      </c>
      <c r="I16" s="14">
        <f t="shared" si="1"/>
        <v>0</v>
      </c>
      <c r="K16" s="10">
        <f t="shared" si="13"/>
        <v>0</v>
      </c>
      <c r="L16" s="13">
        <f t="shared" si="2"/>
        <v>0</v>
      </c>
      <c r="M16" s="14">
        <f t="shared" si="3"/>
        <v>0</v>
      </c>
      <c r="O16" s="10">
        <f t="shared" si="14"/>
        <v>0</v>
      </c>
      <c r="P16" s="13">
        <f t="shared" si="4"/>
        <v>0</v>
      </c>
      <c r="Q16" s="14">
        <f t="shared" si="5"/>
        <v>0</v>
      </c>
      <c r="R16" s="9">
        <v>3</v>
      </c>
      <c r="S16" s="10">
        <f t="shared" si="15"/>
        <v>3</v>
      </c>
      <c r="T16" s="13">
        <f t="shared" si="6"/>
        <v>3</v>
      </c>
      <c r="U16" s="14">
        <f t="shared" si="7"/>
        <v>3</v>
      </c>
      <c r="V16" s="9">
        <v>30</v>
      </c>
      <c r="W16" s="10">
        <f t="shared" si="16"/>
        <v>30</v>
      </c>
      <c r="X16" s="13">
        <f t="shared" si="8"/>
        <v>30</v>
      </c>
      <c r="Y16" s="14">
        <f t="shared" si="9"/>
        <v>30</v>
      </c>
      <c r="Z16" s="9">
        <v>5</v>
      </c>
      <c r="AA16" s="10">
        <f t="shared" si="17"/>
        <v>5</v>
      </c>
      <c r="AB16" s="13">
        <f t="shared" si="10"/>
        <v>5</v>
      </c>
      <c r="AC16" s="14">
        <f t="shared" si="11"/>
        <v>5</v>
      </c>
    </row>
    <row r="17" spans="1:29" s="9" customFormat="1" x14ac:dyDescent="0.25">
      <c r="A17" s="21" t="s">
        <v>97</v>
      </c>
      <c r="B17" t="s">
        <v>262</v>
      </c>
      <c r="C17" s="2"/>
      <c r="D17" s="3"/>
      <c r="E17" s="4"/>
      <c r="G17" s="10">
        <f t="shared" si="12"/>
        <v>0</v>
      </c>
      <c r="H17" s="13">
        <f t="shared" si="0"/>
        <v>0</v>
      </c>
      <c r="I17" s="14">
        <f t="shared" si="1"/>
        <v>0</v>
      </c>
      <c r="K17" s="10">
        <f t="shared" si="13"/>
        <v>0</v>
      </c>
      <c r="L17" s="13">
        <f t="shared" si="2"/>
        <v>0</v>
      </c>
      <c r="M17" s="14">
        <f t="shared" si="3"/>
        <v>0</v>
      </c>
      <c r="O17" s="10">
        <f t="shared" si="14"/>
        <v>0</v>
      </c>
      <c r="P17" s="13">
        <f t="shared" si="4"/>
        <v>0</v>
      </c>
      <c r="Q17" s="14">
        <f t="shared" si="5"/>
        <v>0</v>
      </c>
      <c r="R17" s="9">
        <v>1000</v>
      </c>
      <c r="S17" s="10">
        <f t="shared" si="15"/>
        <v>1000</v>
      </c>
      <c r="T17" s="13">
        <f t="shared" si="6"/>
        <v>1000</v>
      </c>
      <c r="U17" s="14">
        <f t="shared" si="7"/>
        <v>1000</v>
      </c>
      <c r="V17" s="9">
        <v>1000</v>
      </c>
      <c r="W17" s="10">
        <f t="shared" si="16"/>
        <v>1000</v>
      </c>
      <c r="X17" s="13">
        <f t="shared" si="8"/>
        <v>1000</v>
      </c>
      <c r="Y17" s="14">
        <f t="shared" si="9"/>
        <v>1000</v>
      </c>
      <c r="Z17" s="9">
        <v>25</v>
      </c>
      <c r="AA17" s="10">
        <f t="shared" si="17"/>
        <v>25</v>
      </c>
      <c r="AB17" s="13">
        <f t="shared" si="10"/>
        <v>25</v>
      </c>
      <c r="AC17" s="14">
        <f t="shared" si="11"/>
        <v>25</v>
      </c>
    </row>
    <row r="18" spans="1:29" s="9" customFormat="1" x14ac:dyDescent="0.25">
      <c r="A18" s="21" t="s">
        <v>68</v>
      </c>
      <c r="B18" t="s">
        <v>263</v>
      </c>
      <c r="C18" s="2"/>
      <c r="D18" s="3"/>
      <c r="E18" s="4"/>
      <c r="G18" s="10">
        <f t="shared" si="12"/>
        <v>0</v>
      </c>
      <c r="H18" s="13">
        <f t="shared" si="0"/>
        <v>0</v>
      </c>
      <c r="I18" s="14">
        <f t="shared" si="1"/>
        <v>0</v>
      </c>
      <c r="K18" s="10">
        <f t="shared" si="13"/>
        <v>0</v>
      </c>
      <c r="L18" s="13">
        <f t="shared" si="2"/>
        <v>0</v>
      </c>
      <c r="M18" s="14">
        <f t="shared" si="3"/>
        <v>0</v>
      </c>
      <c r="O18" s="10">
        <f t="shared" si="14"/>
        <v>0</v>
      </c>
      <c r="P18" s="13">
        <f t="shared" si="4"/>
        <v>0</v>
      </c>
      <c r="Q18" s="14">
        <f t="shared" si="5"/>
        <v>0</v>
      </c>
      <c r="R18" s="9">
        <v>3.5</v>
      </c>
      <c r="S18" s="10">
        <f t="shared" si="15"/>
        <v>3.5</v>
      </c>
      <c r="T18" s="13">
        <f t="shared" si="6"/>
        <v>3.5</v>
      </c>
      <c r="U18" s="14">
        <f t="shared" si="7"/>
        <v>3.5</v>
      </c>
      <c r="V18" s="9">
        <v>13</v>
      </c>
      <c r="W18" s="10">
        <f t="shared" si="16"/>
        <v>13</v>
      </c>
      <c r="X18" s="13">
        <f t="shared" si="8"/>
        <v>13</v>
      </c>
      <c r="Y18" s="14">
        <f t="shared" si="9"/>
        <v>13</v>
      </c>
      <c r="AA18" s="10">
        <f t="shared" si="17"/>
        <v>0</v>
      </c>
      <c r="AB18" s="13">
        <f t="shared" si="10"/>
        <v>0</v>
      </c>
      <c r="AC18" s="14">
        <f t="shared" si="11"/>
        <v>0</v>
      </c>
    </row>
    <row r="19" spans="1:29" s="9" customFormat="1" x14ac:dyDescent="0.25">
      <c r="A19" s="21" t="s">
        <v>69</v>
      </c>
      <c r="B19" t="s">
        <v>264</v>
      </c>
      <c r="C19" s="2"/>
      <c r="D19" s="3"/>
      <c r="E19" s="4"/>
      <c r="G19" s="10">
        <f t="shared" si="12"/>
        <v>0</v>
      </c>
      <c r="H19" s="13">
        <f t="shared" si="0"/>
        <v>0</v>
      </c>
      <c r="I19" s="14">
        <f t="shared" si="1"/>
        <v>0</v>
      </c>
      <c r="K19" s="10">
        <f t="shared" si="13"/>
        <v>0</v>
      </c>
      <c r="L19" s="13">
        <f t="shared" si="2"/>
        <v>0</v>
      </c>
      <c r="M19" s="14">
        <f t="shared" si="3"/>
        <v>0</v>
      </c>
      <c r="O19" s="10">
        <f t="shared" si="14"/>
        <v>0</v>
      </c>
      <c r="P19" s="13">
        <f t="shared" si="4"/>
        <v>0</v>
      </c>
      <c r="Q19" s="14">
        <f t="shared" si="5"/>
        <v>0</v>
      </c>
      <c r="R19" s="9">
        <v>25</v>
      </c>
      <c r="S19" s="10">
        <f t="shared" si="15"/>
        <v>25</v>
      </c>
      <c r="T19" s="13">
        <f t="shared" si="6"/>
        <v>25</v>
      </c>
      <c r="U19" s="14">
        <f t="shared" si="7"/>
        <v>25</v>
      </c>
      <c r="V19" s="9">
        <v>55</v>
      </c>
      <c r="W19" s="10">
        <f t="shared" si="16"/>
        <v>55</v>
      </c>
      <c r="X19" s="13">
        <f t="shared" si="8"/>
        <v>55</v>
      </c>
      <c r="Y19" s="14">
        <f t="shared" si="9"/>
        <v>55</v>
      </c>
      <c r="AA19" s="10">
        <f t="shared" si="17"/>
        <v>0</v>
      </c>
      <c r="AB19" s="13">
        <f t="shared" si="10"/>
        <v>0</v>
      </c>
      <c r="AC19" s="14">
        <f t="shared" si="11"/>
        <v>0</v>
      </c>
    </row>
    <row r="20" spans="1:29" s="9" customFormat="1" x14ac:dyDescent="0.25">
      <c r="A20" s="21" t="s">
        <v>70</v>
      </c>
      <c r="B20" t="s">
        <v>265</v>
      </c>
      <c r="C20" s="2">
        <v>0.85</v>
      </c>
      <c r="D20" s="3"/>
      <c r="E20" s="4"/>
      <c r="G20" s="10">
        <f>$C20*F20</f>
        <v>0</v>
      </c>
      <c r="H20" s="13">
        <f t="shared" si="0"/>
        <v>0</v>
      </c>
      <c r="I20" s="14">
        <f t="shared" si="1"/>
        <v>0</v>
      </c>
      <c r="K20" s="10">
        <f>$C20*J20</f>
        <v>0</v>
      </c>
      <c r="L20" s="13">
        <f t="shared" si="2"/>
        <v>0</v>
      </c>
      <c r="M20" s="14">
        <f t="shared" si="3"/>
        <v>0</v>
      </c>
      <c r="O20" s="10">
        <f>$C20*N20</f>
        <v>0</v>
      </c>
      <c r="P20" s="13">
        <f t="shared" si="4"/>
        <v>0</v>
      </c>
      <c r="Q20" s="14">
        <f t="shared" si="5"/>
        <v>0</v>
      </c>
      <c r="R20" s="9">
        <v>100</v>
      </c>
      <c r="S20" s="10">
        <f>$C20*R20</f>
        <v>85</v>
      </c>
      <c r="T20" s="13">
        <f t="shared" si="6"/>
        <v>85</v>
      </c>
      <c r="U20" s="14">
        <f t="shared" si="7"/>
        <v>85</v>
      </c>
      <c r="V20" s="9">
        <v>5</v>
      </c>
      <c r="W20" s="10">
        <f>$C20*V20</f>
        <v>4.25</v>
      </c>
      <c r="X20" s="13">
        <f t="shared" si="8"/>
        <v>4.25</v>
      </c>
      <c r="Y20" s="14">
        <f t="shared" si="9"/>
        <v>4.25</v>
      </c>
      <c r="AA20" s="10">
        <f>$C20*Z20</f>
        <v>0</v>
      </c>
      <c r="AB20" s="13">
        <f t="shared" si="10"/>
        <v>0</v>
      </c>
      <c r="AC20" s="14">
        <f t="shared" si="11"/>
        <v>0</v>
      </c>
    </row>
    <row r="21" spans="1:29" s="9" customFormat="1" x14ac:dyDescent="0.25">
      <c r="A21" s="21" t="s">
        <v>73</v>
      </c>
      <c r="B21" t="s">
        <v>266</v>
      </c>
      <c r="C21" s="2"/>
      <c r="D21" s="3"/>
      <c r="E21" s="4"/>
      <c r="G21" s="10">
        <f>F21</f>
        <v>0</v>
      </c>
      <c r="H21" s="13">
        <f t="shared" si="0"/>
        <v>0</v>
      </c>
      <c r="I21" s="14">
        <f t="shared" si="1"/>
        <v>0</v>
      </c>
      <c r="K21" s="10">
        <f>J21</f>
        <v>0</v>
      </c>
      <c r="L21" s="13">
        <f t="shared" si="2"/>
        <v>0</v>
      </c>
      <c r="M21" s="14">
        <f t="shared" si="3"/>
        <v>0</v>
      </c>
      <c r="O21" s="10">
        <f>N21</f>
        <v>0</v>
      </c>
      <c r="P21" s="13">
        <f t="shared" si="4"/>
        <v>0</v>
      </c>
      <c r="Q21" s="14">
        <f t="shared" si="5"/>
        <v>0</v>
      </c>
      <c r="S21" s="10">
        <f>R21</f>
        <v>0</v>
      </c>
      <c r="T21" s="13">
        <f t="shared" si="6"/>
        <v>0</v>
      </c>
      <c r="U21" s="14">
        <f t="shared" si="7"/>
        <v>0</v>
      </c>
      <c r="V21" s="9">
        <v>33.35</v>
      </c>
      <c r="W21" s="10">
        <f>V21</f>
        <v>33.35</v>
      </c>
      <c r="X21" s="13">
        <f t="shared" si="8"/>
        <v>33.35</v>
      </c>
      <c r="Y21" s="14">
        <f t="shared" si="9"/>
        <v>33.35</v>
      </c>
      <c r="AA21" s="10">
        <f>Z21</f>
        <v>0</v>
      </c>
      <c r="AB21" s="13">
        <f t="shared" si="10"/>
        <v>0</v>
      </c>
      <c r="AC21" s="14">
        <f t="shared" si="11"/>
        <v>0</v>
      </c>
    </row>
    <row r="22" spans="1:29" s="9" customFormat="1" x14ac:dyDescent="0.25">
      <c r="A22" s="21" t="s">
        <v>71</v>
      </c>
      <c r="B22" t="s">
        <v>267</v>
      </c>
      <c r="C22" s="2"/>
      <c r="D22" s="3"/>
      <c r="E22" s="4"/>
      <c r="G22" s="10">
        <f>F22</f>
        <v>0</v>
      </c>
      <c r="H22" s="13">
        <f t="shared" si="0"/>
        <v>0</v>
      </c>
      <c r="I22" s="14">
        <f t="shared" si="1"/>
        <v>0</v>
      </c>
      <c r="K22" s="10">
        <f>J22</f>
        <v>0</v>
      </c>
      <c r="L22" s="13">
        <f t="shared" si="2"/>
        <v>0</v>
      </c>
      <c r="M22" s="14">
        <f t="shared" si="3"/>
        <v>0</v>
      </c>
      <c r="O22" s="10">
        <f>N22</f>
        <v>0</v>
      </c>
      <c r="P22" s="13">
        <f t="shared" si="4"/>
        <v>0</v>
      </c>
      <c r="Q22" s="14">
        <f t="shared" si="5"/>
        <v>0</v>
      </c>
      <c r="S22" s="10">
        <f>R22</f>
        <v>0</v>
      </c>
      <c r="T22" s="13">
        <f t="shared" si="6"/>
        <v>0</v>
      </c>
      <c r="U22" s="14">
        <f t="shared" si="7"/>
        <v>0</v>
      </c>
      <c r="V22" s="9">
        <v>9</v>
      </c>
      <c r="W22" s="10">
        <f>V22</f>
        <v>9</v>
      </c>
      <c r="X22" s="13">
        <f t="shared" si="8"/>
        <v>9</v>
      </c>
      <c r="Y22" s="14">
        <f t="shared" si="9"/>
        <v>9</v>
      </c>
      <c r="AA22" s="10">
        <f>Z22</f>
        <v>0</v>
      </c>
      <c r="AB22" s="13">
        <f t="shared" si="10"/>
        <v>0</v>
      </c>
      <c r="AC22" s="14">
        <f t="shared" si="11"/>
        <v>0</v>
      </c>
    </row>
    <row r="23" spans="1:29" s="9" customFormat="1" x14ac:dyDescent="0.25">
      <c r="A23" s="21" t="s">
        <v>72</v>
      </c>
      <c r="B23" t="s">
        <v>268</v>
      </c>
      <c r="C23" s="2"/>
      <c r="D23" s="3"/>
      <c r="E23" s="4"/>
      <c r="G23" s="10">
        <f>F23</f>
        <v>0</v>
      </c>
      <c r="H23" s="13">
        <f t="shared" si="0"/>
        <v>0</v>
      </c>
      <c r="I23" s="14">
        <f t="shared" si="1"/>
        <v>0</v>
      </c>
      <c r="K23" s="10">
        <f>J23</f>
        <v>0</v>
      </c>
      <c r="L23" s="13">
        <f t="shared" si="2"/>
        <v>0</v>
      </c>
      <c r="M23" s="14">
        <f t="shared" si="3"/>
        <v>0</v>
      </c>
      <c r="O23" s="10">
        <f>N23</f>
        <v>0</v>
      </c>
      <c r="P23" s="13">
        <f t="shared" si="4"/>
        <v>0</v>
      </c>
      <c r="Q23" s="14">
        <f t="shared" si="5"/>
        <v>0</v>
      </c>
      <c r="S23" s="10">
        <f>R23</f>
        <v>0</v>
      </c>
      <c r="T23" s="13">
        <f t="shared" si="6"/>
        <v>0</v>
      </c>
      <c r="U23" s="14">
        <f t="shared" si="7"/>
        <v>0</v>
      </c>
      <c r="V23" s="9">
        <v>50</v>
      </c>
      <c r="W23" s="10">
        <f>V23</f>
        <v>50</v>
      </c>
      <c r="X23" s="13">
        <f t="shared" si="8"/>
        <v>50</v>
      </c>
      <c r="Y23" s="14">
        <f t="shared" si="9"/>
        <v>50</v>
      </c>
      <c r="AA23" s="10">
        <f>Z23</f>
        <v>0</v>
      </c>
      <c r="AB23" s="13">
        <f t="shared" si="10"/>
        <v>0</v>
      </c>
      <c r="AC23" s="14">
        <f t="shared" si="11"/>
        <v>0</v>
      </c>
    </row>
    <row r="24" spans="1:29" s="9" customFormat="1" x14ac:dyDescent="0.25">
      <c r="A24" s="21" t="s">
        <v>74</v>
      </c>
      <c r="B24" t="s">
        <v>269</v>
      </c>
      <c r="C24" s="2">
        <v>0.85</v>
      </c>
      <c r="D24" s="3"/>
      <c r="E24" s="4"/>
      <c r="G24" s="10">
        <f>$C24*F24</f>
        <v>0</v>
      </c>
      <c r="H24" s="13">
        <f t="shared" si="0"/>
        <v>0</v>
      </c>
      <c r="I24" s="14">
        <f t="shared" si="1"/>
        <v>0</v>
      </c>
      <c r="K24" s="10">
        <f>$C24*J24</f>
        <v>0</v>
      </c>
      <c r="L24" s="13">
        <f t="shared" si="2"/>
        <v>0</v>
      </c>
      <c r="M24" s="14">
        <f t="shared" si="3"/>
        <v>0</v>
      </c>
      <c r="O24" s="10">
        <f>$C24*N24</f>
        <v>0</v>
      </c>
      <c r="P24" s="13">
        <f t="shared" si="4"/>
        <v>0</v>
      </c>
      <c r="Q24" s="14">
        <f t="shared" si="5"/>
        <v>0</v>
      </c>
      <c r="S24" s="10">
        <f>$C24*R24</f>
        <v>0</v>
      </c>
      <c r="T24" s="13">
        <f t="shared" si="6"/>
        <v>0</v>
      </c>
      <c r="U24" s="14">
        <f t="shared" si="7"/>
        <v>0</v>
      </c>
      <c r="V24" s="9">
        <v>0.5071</v>
      </c>
      <c r="W24" s="10">
        <f>$C24*V24</f>
        <v>0.431035</v>
      </c>
      <c r="X24" s="13">
        <f t="shared" si="8"/>
        <v>0.431035</v>
      </c>
      <c r="Y24" s="14">
        <f t="shared" si="9"/>
        <v>0.431035</v>
      </c>
      <c r="AA24" s="10">
        <f>$C24*Z24</f>
        <v>0</v>
      </c>
      <c r="AB24" s="13">
        <f t="shared" si="10"/>
        <v>0</v>
      </c>
      <c r="AC24" s="14">
        <f t="shared" si="11"/>
        <v>0</v>
      </c>
    </row>
    <row r="25" spans="1:29" s="9" customFormat="1" x14ac:dyDescent="0.25">
      <c r="A25" s="21" t="s">
        <v>75</v>
      </c>
      <c r="B25" t="s">
        <v>270</v>
      </c>
      <c r="C25" s="2">
        <v>0.85</v>
      </c>
      <c r="D25" s="3"/>
      <c r="E25" s="4"/>
      <c r="G25" s="10">
        <f>$C25*F25</f>
        <v>0</v>
      </c>
      <c r="H25" s="13">
        <f t="shared" si="0"/>
        <v>0</v>
      </c>
      <c r="I25" s="14">
        <f t="shared" si="1"/>
        <v>0</v>
      </c>
      <c r="K25" s="10">
        <f>$C25*J25</f>
        <v>0</v>
      </c>
      <c r="L25" s="13">
        <f t="shared" si="2"/>
        <v>0</v>
      </c>
      <c r="M25" s="14">
        <f t="shared" si="3"/>
        <v>0</v>
      </c>
      <c r="O25" s="10">
        <f>$C25*N25</f>
        <v>0</v>
      </c>
      <c r="P25" s="13">
        <f t="shared" si="4"/>
        <v>0</v>
      </c>
      <c r="Q25" s="14">
        <f t="shared" si="5"/>
        <v>0</v>
      </c>
      <c r="S25" s="10">
        <f>$C25*R25</f>
        <v>0</v>
      </c>
      <c r="T25" s="13">
        <f t="shared" si="6"/>
        <v>0</v>
      </c>
      <c r="U25" s="14">
        <f t="shared" si="7"/>
        <v>0</v>
      </c>
      <c r="V25" s="9">
        <v>5</v>
      </c>
      <c r="W25" s="10">
        <f>$C25*V25</f>
        <v>4.25</v>
      </c>
      <c r="X25" s="13">
        <f t="shared" si="8"/>
        <v>4.25</v>
      </c>
      <c r="Y25" s="14">
        <f t="shared" si="9"/>
        <v>4.25</v>
      </c>
      <c r="AA25" s="10">
        <f>$C25*Z25</f>
        <v>0</v>
      </c>
      <c r="AB25" s="13">
        <f t="shared" si="10"/>
        <v>0</v>
      </c>
      <c r="AC25" s="14">
        <f t="shared" si="11"/>
        <v>0</v>
      </c>
    </row>
    <row r="26" spans="1:29" s="9" customFormat="1" x14ac:dyDescent="0.25">
      <c r="A26" s="21" t="s">
        <v>76</v>
      </c>
      <c r="B26" t="s">
        <v>271</v>
      </c>
      <c r="C26" s="2"/>
      <c r="D26" s="3"/>
      <c r="E26" s="4"/>
      <c r="G26" s="10">
        <f>F26</f>
        <v>0</v>
      </c>
      <c r="H26" s="13">
        <f t="shared" si="0"/>
        <v>0</v>
      </c>
      <c r="I26" s="14">
        <f t="shared" si="1"/>
        <v>0</v>
      </c>
      <c r="K26" s="10">
        <f>J26</f>
        <v>0</v>
      </c>
      <c r="L26" s="13">
        <f t="shared" si="2"/>
        <v>0</v>
      </c>
      <c r="M26" s="14">
        <f t="shared" si="3"/>
        <v>0</v>
      </c>
      <c r="O26" s="10">
        <f>N26</f>
        <v>0</v>
      </c>
      <c r="P26" s="13">
        <f t="shared" si="4"/>
        <v>0</v>
      </c>
      <c r="Q26" s="14">
        <f t="shared" si="5"/>
        <v>0</v>
      </c>
      <c r="R26" s="9">
        <v>3.5</v>
      </c>
      <c r="S26" s="10">
        <f>R26</f>
        <v>3.5</v>
      </c>
      <c r="T26" s="13">
        <f t="shared" si="6"/>
        <v>3.5</v>
      </c>
      <c r="U26" s="14">
        <f t="shared" si="7"/>
        <v>3.5</v>
      </c>
      <c r="V26" s="9">
        <v>11</v>
      </c>
      <c r="W26" s="10">
        <f>V26</f>
        <v>11</v>
      </c>
      <c r="X26" s="13">
        <f t="shared" si="8"/>
        <v>11</v>
      </c>
      <c r="Y26" s="14">
        <f t="shared" si="9"/>
        <v>11</v>
      </c>
      <c r="Z26" s="9">
        <v>12</v>
      </c>
      <c r="AA26" s="10">
        <f>Z26</f>
        <v>12</v>
      </c>
      <c r="AB26" s="13">
        <f t="shared" si="10"/>
        <v>12</v>
      </c>
      <c r="AC26" s="14">
        <f t="shared" si="11"/>
        <v>12</v>
      </c>
    </row>
    <row r="27" spans="1:29" s="9" customFormat="1" x14ac:dyDescent="0.25">
      <c r="A27" s="21" t="s">
        <v>77</v>
      </c>
      <c r="B27" t="s">
        <v>272</v>
      </c>
      <c r="C27" s="2"/>
      <c r="D27" s="3"/>
      <c r="E27" s="4"/>
      <c r="G27" s="10">
        <f>F27</f>
        <v>0</v>
      </c>
      <c r="H27" s="13">
        <f t="shared" si="0"/>
        <v>0</v>
      </c>
      <c r="I27" s="14">
        <f t="shared" si="1"/>
        <v>0</v>
      </c>
      <c r="K27" s="10">
        <f>J27</f>
        <v>0</v>
      </c>
      <c r="L27" s="13">
        <f t="shared" si="2"/>
        <v>0</v>
      </c>
      <c r="M27" s="14">
        <f t="shared" si="3"/>
        <v>0</v>
      </c>
      <c r="O27" s="10">
        <f>N27</f>
        <v>0</v>
      </c>
      <c r="P27" s="13">
        <f t="shared" si="4"/>
        <v>0</v>
      </c>
      <c r="Q27" s="14">
        <f t="shared" si="5"/>
        <v>0</v>
      </c>
      <c r="R27" s="9">
        <v>20</v>
      </c>
      <c r="S27" s="10">
        <f>R27</f>
        <v>20</v>
      </c>
      <c r="T27" s="13">
        <f t="shared" si="6"/>
        <v>20</v>
      </c>
      <c r="U27" s="14">
        <f t="shared" si="7"/>
        <v>20</v>
      </c>
      <c r="V27" s="9">
        <v>50</v>
      </c>
      <c r="W27" s="10">
        <f>V27</f>
        <v>50</v>
      </c>
      <c r="X27" s="13">
        <f t="shared" si="8"/>
        <v>50</v>
      </c>
      <c r="Y27" s="14">
        <f t="shared" si="9"/>
        <v>50</v>
      </c>
      <c r="Z27" s="9">
        <v>70</v>
      </c>
      <c r="AA27" s="10">
        <f>Z27</f>
        <v>70</v>
      </c>
      <c r="AB27" s="13">
        <f t="shared" si="10"/>
        <v>70</v>
      </c>
      <c r="AC27" s="14">
        <f t="shared" si="11"/>
        <v>70</v>
      </c>
    </row>
    <row r="28" spans="1:29" s="9" customFormat="1" x14ac:dyDescent="0.25">
      <c r="A28" s="21" t="s">
        <v>78</v>
      </c>
      <c r="B28" t="s">
        <v>273</v>
      </c>
      <c r="C28" s="2">
        <v>0.85</v>
      </c>
      <c r="D28" s="3"/>
      <c r="E28" s="4"/>
      <c r="G28" s="10">
        <f>$C28*F28</f>
        <v>0</v>
      </c>
      <c r="H28" s="13">
        <f t="shared" si="0"/>
        <v>0</v>
      </c>
      <c r="I28" s="14">
        <f t="shared" si="1"/>
        <v>0</v>
      </c>
      <c r="K28" s="10">
        <f>$C28*J28</f>
        <v>0</v>
      </c>
      <c r="L28" s="13">
        <f t="shared" si="2"/>
        <v>0</v>
      </c>
      <c r="M28" s="14">
        <f t="shared" si="3"/>
        <v>0</v>
      </c>
      <c r="O28" s="10">
        <f>$C28*N28</f>
        <v>0</v>
      </c>
      <c r="P28" s="13">
        <f t="shared" si="4"/>
        <v>0</v>
      </c>
      <c r="Q28" s="14">
        <f t="shared" si="5"/>
        <v>0</v>
      </c>
      <c r="R28" s="9">
        <v>150</v>
      </c>
      <c r="S28" s="10">
        <f>$C28*R28</f>
        <v>127.5</v>
      </c>
      <c r="T28" s="13">
        <f t="shared" si="6"/>
        <v>127.5</v>
      </c>
      <c r="U28" s="14">
        <f t="shared" si="7"/>
        <v>127.5</v>
      </c>
      <c r="V28" s="9">
        <v>10</v>
      </c>
      <c r="W28" s="10">
        <f>$C28*V28</f>
        <v>8.5</v>
      </c>
      <c r="X28" s="13">
        <f t="shared" si="8"/>
        <v>8.5</v>
      </c>
      <c r="Y28" s="14">
        <f t="shared" si="9"/>
        <v>8.5</v>
      </c>
      <c r="Z28" s="9">
        <v>3</v>
      </c>
      <c r="AA28" s="10">
        <f>$C28*Z28</f>
        <v>2.5499999999999998</v>
      </c>
      <c r="AB28" s="13">
        <f t="shared" si="10"/>
        <v>2.5499999999999998</v>
      </c>
      <c r="AC28" s="14">
        <f t="shared" si="11"/>
        <v>2.5499999999999998</v>
      </c>
    </row>
    <row r="29" spans="1:29" s="9" customFormat="1" x14ac:dyDescent="0.25">
      <c r="A29" s="21" t="s">
        <v>79</v>
      </c>
      <c r="B29" t="s">
        <v>274</v>
      </c>
      <c r="C29" s="2"/>
      <c r="D29" s="3"/>
      <c r="E29" s="4"/>
      <c r="F29" s="9">
        <v>9</v>
      </c>
      <c r="G29" s="10">
        <f>F29</f>
        <v>9</v>
      </c>
      <c r="H29" s="13">
        <f t="shared" si="0"/>
        <v>9</v>
      </c>
      <c r="I29" s="14">
        <f t="shared" si="1"/>
        <v>9</v>
      </c>
      <c r="K29" s="10">
        <f>J29</f>
        <v>0</v>
      </c>
      <c r="L29" s="13">
        <f t="shared" si="2"/>
        <v>0</v>
      </c>
      <c r="M29" s="14">
        <f t="shared" si="3"/>
        <v>0</v>
      </c>
      <c r="O29" s="10">
        <f>N29</f>
        <v>0</v>
      </c>
      <c r="P29" s="13">
        <f t="shared" si="4"/>
        <v>0</v>
      </c>
      <c r="Q29" s="14">
        <f t="shared" si="5"/>
        <v>0</v>
      </c>
      <c r="R29" s="9">
        <v>3.5</v>
      </c>
      <c r="S29" s="10">
        <f>R29</f>
        <v>3.5</v>
      </c>
      <c r="T29" s="13">
        <f t="shared" si="6"/>
        <v>3.5</v>
      </c>
      <c r="U29" s="14">
        <f t="shared" si="7"/>
        <v>3.5</v>
      </c>
      <c r="V29" s="9">
        <v>11</v>
      </c>
      <c r="W29" s="10">
        <f>V29</f>
        <v>11</v>
      </c>
      <c r="X29" s="13">
        <f t="shared" si="8"/>
        <v>11</v>
      </c>
      <c r="Y29" s="14">
        <f t="shared" si="9"/>
        <v>11</v>
      </c>
      <c r="Z29" s="9">
        <v>10</v>
      </c>
      <c r="AA29" s="10">
        <f>Z29</f>
        <v>10</v>
      </c>
      <c r="AB29" s="13">
        <f t="shared" si="10"/>
        <v>10</v>
      </c>
      <c r="AC29" s="14">
        <f t="shared" si="11"/>
        <v>10</v>
      </c>
    </row>
    <row r="30" spans="1:29" s="9" customFormat="1" x14ac:dyDescent="0.25">
      <c r="A30" s="21" t="s">
        <v>80</v>
      </c>
      <c r="B30" t="s">
        <v>275</v>
      </c>
      <c r="C30" s="2"/>
      <c r="D30" s="3"/>
      <c r="E30" s="4"/>
      <c r="F30" s="9">
        <v>60</v>
      </c>
      <c r="G30" s="10">
        <f>F30</f>
        <v>60</v>
      </c>
      <c r="H30" s="13">
        <f t="shared" si="0"/>
        <v>60</v>
      </c>
      <c r="I30" s="14">
        <f t="shared" si="1"/>
        <v>60</v>
      </c>
      <c r="K30" s="10">
        <f>J30</f>
        <v>0</v>
      </c>
      <c r="L30" s="13">
        <f t="shared" si="2"/>
        <v>0</v>
      </c>
      <c r="M30" s="14">
        <f t="shared" si="3"/>
        <v>0</v>
      </c>
      <c r="O30" s="10">
        <f>N30</f>
        <v>0</v>
      </c>
      <c r="P30" s="13">
        <f t="shared" si="4"/>
        <v>0</v>
      </c>
      <c r="Q30" s="14">
        <f t="shared" si="5"/>
        <v>0</v>
      </c>
      <c r="R30" s="9">
        <v>15</v>
      </c>
      <c r="S30" s="10">
        <f>R30</f>
        <v>15</v>
      </c>
      <c r="T30" s="13">
        <f t="shared" si="6"/>
        <v>15</v>
      </c>
      <c r="U30" s="14">
        <f t="shared" si="7"/>
        <v>15</v>
      </c>
      <c r="V30" s="9">
        <v>40</v>
      </c>
      <c r="W30" s="10">
        <f>V30</f>
        <v>40</v>
      </c>
      <c r="X30" s="13">
        <f t="shared" si="8"/>
        <v>40</v>
      </c>
      <c r="Y30" s="14">
        <f t="shared" si="9"/>
        <v>40</v>
      </c>
      <c r="Z30" s="9">
        <v>60</v>
      </c>
      <c r="AA30" s="10">
        <f>Z30</f>
        <v>60</v>
      </c>
      <c r="AB30" s="13">
        <f t="shared" si="10"/>
        <v>60</v>
      </c>
      <c r="AC30" s="14">
        <f t="shared" si="11"/>
        <v>60</v>
      </c>
    </row>
    <row r="31" spans="1:29" s="9" customFormat="1" x14ac:dyDescent="0.25">
      <c r="A31" s="21" t="s">
        <v>81</v>
      </c>
      <c r="B31" t="s">
        <v>276</v>
      </c>
      <c r="C31" s="2">
        <v>0.85</v>
      </c>
      <c r="D31" s="3"/>
      <c r="E31" s="4"/>
      <c r="F31" s="9">
        <v>3</v>
      </c>
      <c r="G31" s="10">
        <f>$C31*F31</f>
        <v>2.5499999999999998</v>
      </c>
      <c r="H31" s="13">
        <f t="shared" si="0"/>
        <v>2.5499999999999998</v>
      </c>
      <c r="I31" s="14">
        <f t="shared" si="1"/>
        <v>2.5499999999999998</v>
      </c>
      <c r="K31" s="10">
        <f>$C31*J31</f>
        <v>0</v>
      </c>
      <c r="L31" s="13">
        <f t="shared" si="2"/>
        <v>0</v>
      </c>
      <c r="M31" s="14">
        <f t="shared" si="3"/>
        <v>0</v>
      </c>
      <c r="O31" s="10">
        <f>$C31*N31</f>
        <v>0</v>
      </c>
      <c r="P31" s="13">
        <f t="shared" si="4"/>
        <v>0</v>
      </c>
      <c r="Q31" s="14">
        <f t="shared" si="5"/>
        <v>0</v>
      </c>
      <c r="R31" s="9">
        <v>150</v>
      </c>
      <c r="S31" s="10">
        <f>$C31*R31</f>
        <v>127.5</v>
      </c>
      <c r="T31" s="13">
        <f t="shared" si="6"/>
        <v>127.5</v>
      </c>
      <c r="U31" s="14">
        <f t="shared" si="7"/>
        <v>127.5</v>
      </c>
      <c r="V31" s="9">
        <v>5</v>
      </c>
      <c r="W31" s="10">
        <f>$C31*V31</f>
        <v>4.25</v>
      </c>
      <c r="X31" s="13">
        <f t="shared" si="8"/>
        <v>4.25</v>
      </c>
      <c r="Y31" s="14">
        <f t="shared" si="9"/>
        <v>4.25</v>
      </c>
      <c r="Z31" s="9">
        <v>3</v>
      </c>
      <c r="AA31" s="10">
        <f>$C31*Z31</f>
        <v>2.5499999999999998</v>
      </c>
      <c r="AB31" s="13">
        <f t="shared" si="10"/>
        <v>2.5499999999999998</v>
      </c>
      <c r="AC31" s="14">
        <f t="shared" si="11"/>
        <v>2.5499999999999998</v>
      </c>
    </row>
    <row r="32" spans="1:29" s="9" customFormat="1" x14ac:dyDescent="0.25">
      <c r="A32" s="21" t="s">
        <v>66</v>
      </c>
      <c r="B32" t="s">
        <v>277</v>
      </c>
      <c r="C32" s="2"/>
      <c r="D32" s="3"/>
      <c r="E32" s="4"/>
      <c r="G32" s="10">
        <f>F32</f>
        <v>0</v>
      </c>
      <c r="H32" s="13">
        <f t="shared" si="0"/>
        <v>0</v>
      </c>
      <c r="I32" s="14">
        <f t="shared" si="1"/>
        <v>0</v>
      </c>
      <c r="K32" s="10">
        <f>J32</f>
        <v>0</v>
      </c>
      <c r="L32" s="13">
        <f t="shared" si="2"/>
        <v>0</v>
      </c>
      <c r="M32" s="14">
        <f t="shared" si="3"/>
        <v>0</v>
      </c>
      <c r="O32" s="10">
        <f>N32</f>
        <v>0</v>
      </c>
      <c r="P32" s="13">
        <f t="shared" si="4"/>
        <v>0</v>
      </c>
      <c r="Q32" s="14">
        <f t="shared" si="5"/>
        <v>0</v>
      </c>
      <c r="R32" s="9">
        <v>4</v>
      </c>
      <c r="S32" s="10">
        <f>R32</f>
        <v>4</v>
      </c>
      <c r="T32" s="13">
        <f t="shared" si="6"/>
        <v>4</v>
      </c>
      <c r="U32" s="14">
        <f t="shared" si="7"/>
        <v>4</v>
      </c>
      <c r="V32" s="9">
        <v>15</v>
      </c>
      <c r="W32" s="10">
        <f>V32</f>
        <v>15</v>
      </c>
      <c r="X32" s="13">
        <f t="shared" si="8"/>
        <v>15</v>
      </c>
      <c r="Y32" s="14">
        <f t="shared" si="9"/>
        <v>15</v>
      </c>
      <c r="AA32" s="10">
        <f>Z32</f>
        <v>0</v>
      </c>
      <c r="AB32" s="13">
        <f t="shared" si="10"/>
        <v>0</v>
      </c>
      <c r="AC32" s="14">
        <f t="shared" si="11"/>
        <v>0</v>
      </c>
    </row>
    <row r="33" spans="1:29" s="9" customFormat="1" x14ac:dyDescent="0.25">
      <c r="A33" s="21" t="s">
        <v>67</v>
      </c>
      <c r="B33" t="s">
        <v>278</v>
      </c>
      <c r="C33" s="2"/>
      <c r="D33" s="3"/>
      <c r="E33" s="4"/>
      <c r="G33" s="10">
        <f>F33</f>
        <v>0</v>
      </c>
      <c r="H33" s="13">
        <f t="shared" si="0"/>
        <v>0</v>
      </c>
      <c r="I33" s="14">
        <f t="shared" si="1"/>
        <v>0</v>
      </c>
      <c r="K33" s="10">
        <f>J33</f>
        <v>0</v>
      </c>
      <c r="L33" s="13">
        <f t="shared" si="2"/>
        <v>0</v>
      </c>
      <c r="M33" s="14">
        <f t="shared" si="3"/>
        <v>0</v>
      </c>
      <c r="O33" s="10">
        <f>N33</f>
        <v>0</v>
      </c>
      <c r="P33" s="13">
        <f t="shared" si="4"/>
        <v>0</v>
      </c>
      <c r="Q33" s="14">
        <f t="shared" si="5"/>
        <v>0</v>
      </c>
      <c r="R33" s="9">
        <v>0</v>
      </c>
      <c r="S33" s="10">
        <f>R33</f>
        <v>0</v>
      </c>
      <c r="T33" s="13">
        <f t="shared" si="6"/>
        <v>0</v>
      </c>
      <c r="U33" s="14">
        <f t="shared" si="7"/>
        <v>0</v>
      </c>
      <c r="V33" s="9">
        <v>5</v>
      </c>
      <c r="W33" s="10">
        <f>V33</f>
        <v>5</v>
      </c>
      <c r="X33" s="13">
        <f t="shared" si="8"/>
        <v>5</v>
      </c>
      <c r="Y33" s="14">
        <f t="shared" si="9"/>
        <v>5</v>
      </c>
      <c r="AA33" s="10">
        <f>Z33</f>
        <v>0</v>
      </c>
      <c r="AB33" s="13">
        <f t="shared" si="10"/>
        <v>0</v>
      </c>
      <c r="AC33" s="14">
        <f t="shared" si="11"/>
        <v>0</v>
      </c>
    </row>
    <row r="34" spans="1:29" s="9" customFormat="1" x14ac:dyDescent="0.25">
      <c r="A34" s="21" t="s">
        <v>129</v>
      </c>
      <c r="B34" t="s">
        <v>279</v>
      </c>
      <c r="C34" s="2"/>
      <c r="D34" s="3"/>
      <c r="E34" s="4"/>
      <c r="F34" s="9">
        <v>2.2000000000000002</v>
      </c>
      <c r="G34" s="10">
        <f>F34</f>
        <v>2.2000000000000002</v>
      </c>
      <c r="H34" s="13">
        <f t="shared" si="0"/>
        <v>2.2000000000000002</v>
      </c>
      <c r="I34" s="14">
        <f t="shared" si="1"/>
        <v>2.2000000000000002</v>
      </c>
      <c r="J34" s="9">
        <v>5</v>
      </c>
      <c r="K34" s="10">
        <f>J34</f>
        <v>5</v>
      </c>
      <c r="L34" s="13">
        <f t="shared" si="2"/>
        <v>5</v>
      </c>
      <c r="M34" s="14">
        <f t="shared" si="3"/>
        <v>5</v>
      </c>
      <c r="N34" s="9">
        <v>3</v>
      </c>
      <c r="O34" s="10">
        <f>N34</f>
        <v>3</v>
      </c>
      <c r="P34" s="13">
        <f t="shared" si="4"/>
        <v>3</v>
      </c>
      <c r="Q34" s="14">
        <f t="shared" si="5"/>
        <v>3</v>
      </c>
      <c r="R34" s="9">
        <v>5</v>
      </c>
      <c r="S34" s="10">
        <f>R34</f>
        <v>5</v>
      </c>
      <c r="T34" s="13">
        <f t="shared" si="6"/>
        <v>5</v>
      </c>
      <c r="U34" s="14">
        <f t="shared" si="7"/>
        <v>5</v>
      </c>
      <c r="V34" s="9">
        <v>6</v>
      </c>
      <c r="W34" s="10">
        <f>V34</f>
        <v>6</v>
      </c>
      <c r="X34" s="13">
        <f t="shared" si="8"/>
        <v>6</v>
      </c>
      <c r="Y34" s="14">
        <f t="shared" si="9"/>
        <v>6</v>
      </c>
      <c r="Z34" s="9">
        <v>5</v>
      </c>
      <c r="AA34" s="10">
        <f>Z34</f>
        <v>5</v>
      </c>
      <c r="AB34" s="13">
        <f t="shared" si="10"/>
        <v>5</v>
      </c>
      <c r="AC34" s="14">
        <f t="shared" si="11"/>
        <v>5</v>
      </c>
    </row>
    <row r="35" spans="1:29" s="9" customFormat="1" x14ac:dyDescent="0.25">
      <c r="A35" s="21" t="s">
        <v>130</v>
      </c>
      <c r="B35" t="s">
        <v>280</v>
      </c>
      <c r="C35" s="2">
        <v>0.9</v>
      </c>
      <c r="D35" s="3">
        <v>1.1000000000000001</v>
      </c>
      <c r="E35" s="4">
        <f>1/(0.9*1.1)</f>
        <v>1.0101010101010099</v>
      </c>
      <c r="F35" s="9">
        <v>21.6</v>
      </c>
      <c r="G35" s="10">
        <f>$C35*F35</f>
        <v>19.440000000000001</v>
      </c>
      <c r="H35" s="13">
        <f>MIN(100,G35*$D35)</f>
        <v>21.384000000000004</v>
      </c>
      <c r="I35" s="36">
        <f>MIN(100,H35*$E35)</f>
        <v>21.6</v>
      </c>
      <c r="J35" s="9">
        <v>70</v>
      </c>
      <c r="K35" s="10">
        <f>$C35*J35</f>
        <v>63</v>
      </c>
      <c r="L35" s="13">
        <f>MIN(100,K35*$D35)</f>
        <v>69.300000000000011</v>
      </c>
      <c r="M35" s="36">
        <f>MIN(100,L35*$E35)</f>
        <v>70</v>
      </c>
      <c r="N35" s="9">
        <v>2</v>
      </c>
      <c r="O35" s="10">
        <f>$C35*N35</f>
        <v>1.8</v>
      </c>
      <c r="P35" s="13">
        <f>MIN(100,O35*$D35)</f>
        <v>1.9800000000000002</v>
      </c>
      <c r="Q35" s="36">
        <f>MIN(100,P35*$E35)</f>
        <v>2</v>
      </c>
      <c r="R35" s="9">
        <v>10</v>
      </c>
      <c r="S35" s="10">
        <f>$C35*R35</f>
        <v>9</v>
      </c>
      <c r="T35" s="13">
        <f>MIN(100,S35*$D35)</f>
        <v>9.9</v>
      </c>
      <c r="U35" s="36">
        <f>MIN(100,T35*$E35)</f>
        <v>9.9999999999999982</v>
      </c>
      <c r="V35" s="9">
        <v>30</v>
      </c>
      <c r="W35" s="10">
        <f>$C35*V35</f>
        <v>27</v>
      </c>
      <c r="X35" s="13">
        <f>MIN(100,W35*$D35)</f>
        <v>29.700000000000003</v>
      </c>
      <c r="Y35" s="36">
        <f>MIN(100,X35*$E35)</f>
        <v>29.999999999999996</v>
      </c>
      <c r="Z35" s="9">
        <v>80</v>
      </c>
      <c r="AA35" s="10">
        <f>$C35*Z35</f>
        <v>72</v>
      </c>
      <c r="AB35" s="13">
        <f>MIN(100,AA35*$D35)</f>
        <v>79.2</v>
      </c>
      <c r="AC35" s="36">
        <f>MIN(100,AB35*$E35)</f>
        <v>79.999999999999986</v>
      </c>
    </row>
    <row r="36" spans="1:29" s="9" customFormat="1" x14ac:dyDescent="0.25">
      <c r="A36" s="21" t="s">
        <v>131</v>
      </c>
      <c r="B36" t="s">
        <v>281</v>
      </c>
      <c r="C36" s="2">
        <v>0.9</v>
      </c>
      <c r="D36" s="3">
        <v>1.1000000000000001</v>
      </c>
      <c r="E36" s="4">
        <f>1/(0.9*1.1)</f>
        <v>1.0101010101010099</v>
      </c>
      <c r="F36" s="9">
        <v>85</v>
      </c>
      <c r="G36" s="10">
        <f>$C36*F36</f>
        <v>76.5</v>
      </c>
      <c r="H36" s="13">
        <f>MIN(100,G36*$D36)</f>
        <v>84.15</v>
      </c>
      <c r="I36" s="36">
        <f>MIN(100,H36*$E36)</f>
        <v>84.999999999999986</v>
      </c>
      <c r="J36" s="9">
        <v>85</v>
      </c>
      <c r="K36" s="10">
        <f>$C36*J36</f>
        <v>76.5</v>
      </c>
      <c r="L36" s="13">
        <f>MIN(100,K36*$D36)</f>
        <v>84.15</v>
      </c>
      <c r="M36" s="36">
        <f>MIN(100,L36*$E36)</f>
        <v>84.999999999999986</v>
      </c>
      <c r="N36" s="9">
        <v>100</v>
      </c>
      <c r="O36" s="10">
        <f>$C36*N36</f>
        <v>90</v>
      </c>
      <c r="P36" s="13">
        <f>MIN(100,O36*$D36)</f>
        <v>99.000000000000014</v>
      </c>
      <c r="Q36" s="36">
        <f>MIN(100,P36*$E36)</f>
        <v>100</v>
      </c>
      <c r="R36" s="9">
        <v>90</v>
      </c>
      <c r="S36" s="10">
        <f>$C36*R36</f>
        <v>81</v>
      </c>
      <c r="T36" s="13">
        <f>MIN(100,S36*$D36)</f>
        <v>89.100000000000009</v>
      </c>
      <c r="U36" s="36">
        <f>MIN(100,T36*$E36)</f>
        <v>90</v>
      </c>
      <c r="V36" s="9">
        <v>85</v>
      </c>
      <c r="W36" s="10">
        <f>$C36*V36</f>
        <v>76.5</v>
      </c>
      <c r="X36" s="13">
        <f>MIN(100,W36*$D36)</f>
        <v>84.15</v>
      </c>
      <c r="Y36" s="36">
        <f>MIN(100,X36*$E36)</f>
        <v>84.999999999999986</v>
      </c>
      <c r="Z36" s="9">
        <v>90</v>
      </c>
      <c r="AA36" s="10">
        <f>$C36*Z36</f>
        <v>81</v>
      </c>
      <c r="AB36" s="13">
        <f>MIN(100,AA36*$D36)</f>
        <v>89.100000000000009</v>
      </c>
      <c r="AC36" s="36">
        <f>MIN(100,AB36*$E36)</f>
        <v>90</v>
      </c>
    </row>
    <row r="37" spans="1:29" s="9" customFormat="1" x14ac:dyDescent="0.25">
      <c r="A37" s="21" t="s">
        <v>132</v>
      </c>
      <c r="B37" t="s">
        <v>282</v>
      </c>
      <c r="C37" s="2"/>
      <c r="D37" s="3"/>
      <c r="E37" s="4"/>
      <c r="F37" s="9">
        <v>0.3</v>
      </c>
      <c r="G37" s="10">
        <f>F37</f>
        <v>0.3</v>
      </c>
      <c r="H37" s="13">
        <f>G37</f>
        <v>0.3</v>
      </c>
      <c r="I37" s="14">
        <f t="shared" si="1"/>
        <v>0.3</v>
      </c>
      <c r="J37" s="9">
        <v>2</v>
      </c>
      <c r="K37" s="10">
        <f>J37</f>
        <v>2</v>
      </c>
      <c r="L37" s="13">
        <f>K37</f>
        <v>2</v>
      </c>
      <c r="M37" s="14">
        <f t="shared" ref="M37:M93" si="18">L37</f>
        <v>2</v>
      </c>
      <c r="O37" s="10">
        <f>N37</f>
        <v>0</v>
      </c>
      <c r="P37" s="13">
        <f>O37</f>
        <v>0</v>
      </c>
      <c r="Q37" s="14">
        <f t="shared" ref="Q37:Q93" si="19">P37</f>
        <v>0</v>
      </c>
      <c r="R37" s="9">
        <v>1</v>
      </c>
      <c r="S37" s="10">
        <f>R37</f>
        <v>1</v>
      </c>
      <c r="T37" s="13">
        <f>S37</f>
        <v>1</v>
      </c>
      <c r="U37" s="14">
        <f t="shared" ref="U37:U93" si="20">T37</f>
        <v>1</v>
      </c>
      <c r="W37" s="10">
        <f>V37</f>
        <v>0</v>
      </c>
      <c r="X37" s="13">
        <f>W37</f>
        <v>0</v>
      </c>
      <c r="Y37" s="14">
        <f t="shared" ref="Y37:Y93" si="21">X37</f>
        <v>0</v>
      </c>
      <c r="AA37" s="10">
        <f>Z37</f>
        <v>0</v>
      </c>
      <c r="AB37" s="13">
        <f>AA37</f>
        <v>0</v>
      </c>
      <c r="AC37" s="14">
        <f t="shared" ref="AC37:AC93" si="22">AB37</f>
        <v>0</v>
      </c>
    </row>
    <row r="38" spans="1:29" s="9" customFormat="1" x14ac:dyDescent="0.25">
      <c r="A38" s="21" t="s">
        <v>133</v>
      </c>
      <c r="B38" t="s">
        <v>283</v>
      </c>
      <c r="C38" s="2">
        <v>0.9</v>
      </c>
      <c r="D38" s="3">
        <v>1.1000000000000001</v>
      </c>
      <c r="E38" s="4">
        <f>1/(0.9*1.1)</f>
        <v>1.0101010101010099</v>
      </c>
      <c r="F38" s="9">
        <v>1.2</v>
      </c>
      <c r="G38" s="10">
        <f>$C38*F38</f>
        <v>1.08</v>
      </c>
      <c r="H38" s="13">
        <f>MIN(100,G38*$D38)</f>
        <v>1.1880000000000002</v>
      </c>
      <c r="I38" s="36">
        <f>MIN(100,H38*$E38)</f>
        <v>1.2</v>
      </c>
      <c r="J38" s="9">
        <v>5</v>
      </c>
      <c r="K38" s="10">
        <f>$C38*J38</f>
        <v>4.5</v>
      </c>
      <c r="L38" s="13">
        <f>MIN(100,K38*$D38)</f>
        <v>4.95</v>
      </c>
      <c r="M38" s="36">
        <f>MIN(100,L38*$E38)</f>
        <v>4.9999999999999991</v>
      </c>
      <c r="O38" s="10">
        <f>$C38*N38</f>
        <v>0</v>
      </c>
      <c r="P38" s="13">
        <f>MIN(100,O38*$D38)</f>
        <v>0</v>
      </c>
      <c r="Q38" s="36">
        <f>MIN(100,P38*$E38)</f>
        <v>0</v>
      </c>
      <c r="R38" s="9">
        <v>20</v>
      </c>
      <c r="S38" s="10">
        <f>$C38*R38</f>
        <v>18</v>
      </c>
      <c r="T38" s="13">
        <f>MIN(100,S38*$D38)</f>
        <v>19.8</v>
      </c>
      <c r="U38" s="36">
        <f>MIN(100,T38*$E38)</f>
        <v>19.999999999999996</v>
      </c>
      <c r="W38" s="10">
        <f>$C38*V38</f>
        <v>0</v>
      </c>
      <c r="X38" s="13">
        <f>MIN(100,W38*$D38)</f>
        <v>0</v>
      </c>
      <c r="Y38" s="36">
        <f>MIN(100,X38*$E38)</f>
        <v>0</v>
      </c>
      <c r="AA38" s="10">
        <f>$C38*Z38</f>
        <v>0</v>
      </c>
      <c r="AB38" s="13">
        <f>MIN(100,AA38*$D38)</f>
        <v>0</v>
      </c>
      <c r="AC38" s="36">
        <f>MIN(100,AB38*$E38)</f>
        <v>0</v>
      </c>
    </row>
    <row r="39" spans="1:29" s="9" customFormat="1" x14ac:dyDescent="0.25">
      <c r="A39" s="21" t="s">
        <v>134</v>
      </c>
      <c r="B39" t="s">
        <v>284</v>
      </c>
      <c r="C39" s="2">
        <v>0.9</v>
      </c>
      <c r="D39" s="3">
        <v>1.1000000000000001</v>
      </c>
      <c r="E39" s="4">
        <f>1/(0.9*1.1)</f>
        <v>1.0101010101010099</v>
      </c>
      <c r="F39" s="9">
        <v>95</v>
      </c>
      <c r="G39" s="10">
        <f>$C39*F39</f>
        <v>85.5</v>
      </c>
      <c r="H39" s="13">
        <f>MIN(100,G39*$D39)</f>
        <v>94.050000000000011</v>
      </c>
      <c r="I39" s="36">
        <f>MIN(100,H39*$E39)</f>
        <v>95</v>
      </c>
      <c r="J39" s="9">
        <v>85</v>
      </c>
      <c r="K39" s="10">
        <f>$C39*J39</f>
        <v>76.5</v>
      </c>
      <c r="L39" s="13">
        <f>MIN(100,K39*$D39)</f>
        <v>84.15</v>
      </c>
      <c r="M39" s="36">
        <f>MIN(100,L39*$E39)</f>
        <v>84.999999999999986</v>
      </c>
      <c r="O39" s="10">
        <f>$C39*N39</f>
        <v>0</v>
      </c>
      <c r="P39" s="13">
        <f>MIN(100,O39*$D39)</f>
        <v>0</v>
      </c>
      <c r="Q39" s="36">
        <f>MIN(100,P39*$E39)</f>
        <v>0</v>
      </c>
      <c r="R39" s="9">
        <v>90</v>
      </c>
      <c r="S39" s="10">
        <f>$C39*R39</f>
        <v>81</v>
      </c>
      <c r="T39" s="13">
        <f>MIN(100,S39*$D39)</f>
        <v>89.100000000000009</v>
      </c>
      <c r="U39" s="36">
        <f>MIN(100,T39*$E39)</f>
        <v>90</v>
      </c>
      <c r="W39" s="10">
        <f>$C39*V39</f>
        <v>0</v>
      </c>
      <c r="X39" s="13">
        <f>MIN(100,W39*$D39)</f>
        <v>0</v>
      </c>
      <c r="Y39" s="36">
        <f>MIN(100,X39*$E39)</f>
        <v>0</v>
      </c>
      <c r="AA39" s="10">
        <f>$C39*Z39</f>
        <v>0</v>
      </c>
      <c r="AB39" s="13">
        <f>MIN(100,AA39*$D39)</f>
        <v>0</v>
      </c>
      <c r="AC39" s="36">
        <f>MIN(100,AB39*$E39)</f>
        <v>0</v>
      </c>
    </row>
    <row r="40" spans="1:29" s="9" customFormat="1" x14ac:dyDescent="0.25">
      <c r="A40" s="21" t="s">
        <v>108</v>
      </c>
      <c r="B40" t="s">
        <v>285</v>
      </c>
      <c r="C40" s="2"/>
      <c r="D40" s="3"/>
      <c r="E40" s="4"/>
      <c r="F40" s="9">
        <v>0.9</v>
      </c>
      <c r="G40" s="10">
        <f>F40</f>
        <v>0.9</v>
      </c>
      <c r="H40" s="13">
        <f>G40</f>
        <v>0.9</v>
      </c>
      <c r="I40" s="14">
        <f t="shared" si="1"/>
        <v>0.9</v>
      </c>
      <c r="K40" s="10">
        <f>J40</f>
        <v>0</v>
      </c>
      <c r="L40" s="13">
        <f>K40</f>
        <v>0</v>
      </c>
      <c r="M40" s="14">
        <f t="shared" ref="M40:M93" si="23">L40</f>
        <v>0</v>
      </c>
      <c r="N40" s="9">
        <v>2</v>
      </c>
      <c r="O40" s="10">
        <f>N40</f>
        <v>2</v>
      </c>
      <c r="P40" s="13">
        <f>O40</f>
        <v>2</v>
      </c>
      <c r="Q40" s="14">
        <f t="shared" ref="Q40:Q93" si="24">P40</f>
        <v>2</v>
      </c>
      <c r="R40" s="9">
        <v>1</v>
      </c>
      <c r="S40" s="10">
        <f>R40</f>
        <v>1</v>
      </c>
      <c r="T40" s="13">
        <f>S40</f>
        <v>1</v>
      </c>
      <c r="U40" s="14">
        <f t="shared" ref="U40:U93" si="25">T40</f>
        <v>1</v>
      </c>
      <c r="V40" s="9">
        <v>2.5</v>
      </c>
      <c r="W40" s="10">
        <f>V40</f>
        <v>2.5</v>
      </c>
      <c r="X40" s="13">
        <f>W40</f>
        <v>2.5</v>
      </c>
      <c r="Y40" s="14">
        <f t="shared" ref="Y40:Y93" si="26">X40</f>
        <v>2.5</v>
      </c>
      <c r="Z40" s="9">
        <v>2</v>
      </c>
      <c r="AA40" s="10">
        <f>Z40</f>
        <v>2</v>
      </c>
      <c r="AB40" s="13">
        <f>AA40</f>
        <v>2</v>
      </c>
      <c r="AC40" s="14">
        <f t="shared" ref="AC40:AC93" si="27">AB40</f>
        <v>2</v>
      </c>
    </row>
    <row r="41" spans="1:29" s="9" customFormat="1" x14ac:dyDescent="0.25">
      <c r="A41" s="21" t="s">
        <v>109</v>
      </c>
      <c r="B41" t="s">
        <v>286</v>
      </c>
      <c r="C41" s="2"/>
      <c r="D41" s="3">
        <v>1.1000000000000001</v>
      </c>
      <c r="E41" s="4"/>
      <c r="F41" s="9">
        <v>0.1</v>
      </c>
      <c r="G41" s="10">
        <f t="shared" ref="G41:G47" si="28">F41</f>
        <v>0.1</v>
      </c>
      <c r="H41" s="13">
        <f>G41*$D41</f>
        <v>0.11000000000000001</v>
      </c>
      <c r="I41" s="14">
        <f t="shared" si="1"/>
        <v>0.11000000000000001</v>
      </c>
      <c r="K41" s="10">
        <f t="shared" ref="K41:K47" si="29">J41</f>
        <v>0</v>
      </c>
      <c r="L41" s="13">
        <f>K41*$D41</f>
        <v>0</v>
      </c>
      <c r="M41" s="14">
        <f t="shared" si="23"/>
        <v>0</v>
      </c>
      <c r="N41" s="9">
        <v>1</v>
      </c>
      <c r="O41" s="10">
        <f t="shared" ref="O41:O47" si="30">N41</f>
        <v>1</v>
      </c>
      <c r="P41" s="13">
        <f>O41*$D41</f>
        <v>1.1000000000000001</v>
      </c>
      <c r="Q41" s="14">
        <f t="shared" si="24"/>
        <v>1.1000000000000001</v>
      </c>
      <c r="R41" s="9">
        <v>0.01</v>
      </c>
      <c r="S41" s="10">
        <f t="shared" ref="S41:S47" si="31">R41</f>
        <v>0.01</v>
      </c>
      <c r="T41" s="13">
        <f>S41*$D41</f>
        <v>1.1000000000000001E-2</v>
      </c>
      <c r="U41" s="14">
        <f t="shared" si="25"/>
        <v>1.1000000000000001E-2</v>
      </c>
      <c r="V41" s="9">
        <v>0.4</v>
      </c>
      <c r="W41" s="10">
        <f t="shared" ref="W41:W47" si="32">V41</f>
        <v>0.4</v>
      </c>
      <c r="X41" s="13">
        <f>W41*$D41</f>
        <v>0.44000000000000006</v>
      </c>
      <c r="Y41" s="14">
        <f t="shared" si="26"/>
        <v>0.44000000000000006</v>
      </c>
      <c r="Z41" s="9">
        <v>0.1</v>
      </c>
      <c r="AA41" s="10">
        <f t="shared" ref="AA41:AA47" si="33">Z41</f>
        <v>0.1</v>
      </c>
      <c r="AB41" s="13">
        <f>AA41*$D41</f>
        <v>0.11000000000000001</v>
      </c>
      <c r="AC41" s="14">
        <f t="shared" si="27"/>
        <v>0.11000000000000001</v>
      </c>
    </row>
    <row r="42" spans="1:29" s="9" customFormat="1" x14ac:dyDescent="0.25">
      <c r="A42" s="21" t="s">
        <v>110</v>
      </c>
      <c r="B42" t="s">
        <v>287</v>
      </c>
      <c r="C42" s="2"/>
      <c r="D42" s="3">
        <v>1.1000000000000001</v>
      </c>
      <c r="E42" s="4"/>
      <c r="F42" s="9">
        <v>0.7</v>
      </c>
      <c r="G42" s="10">
        <f t="shared" si="28"/>
        <v>0.7</v>
      </c>
      <c r="H42" s="13">
        <f>MIN(100,G42*$D42)</f>
        <v>0.77</v>
      </c>
      <c r="I42" s="14">
        <f t="shared" si="1"/>
        <v>0.77</v>
      </c>
      <c r="K42" s="10">
        <f t="shared" si="29"/>
        <v>0</v>
      </c>
      <c r="L42" s="13">
        <f>MIN(100,K42*$D42)</f>
        <v>0</v>
      </c>
      <c r="M42" s="14">
        <f t="shared" si="23"/>
        <v>0</v>
      </c>
      <c r="N42" s="9">
        <v>90</v>
      </c>
      <c r="O42" s="10">
        <f t="shared" si="30"/>
        <v>90</v>
      </c>
      <c r="P42" s="13">
        <f>MIN(100,O42*$D42)</f>
        <v>99.000000000000014</v>
      </c>
      <c r="Q42" s="14">
        <f t="shared" si="24"/>
        <v>99.000000000000014</v>
      </c>
      <c r="R42" s="9">
        <v>2</v>
      </c>
      <c r="S42" s="10">
        <f t="shared" si="31"/>
        <v>2</v>
      </c>
      <c r="T42" s="13">
        <f>MIN(100,S42*$D42)</f>
        <v>2.2000000000000002</v>
      </c>
      <c r="U42" s="14">
        <f t="shared" si="25"/>
        <v>2.2000000000000002</v>
      </c>
      <c r="V42" s="9">
        <v>30</v>
      </c>
      <c r="W42" s="10">
        <f t="shared" si="32"/>
        <v>30</v>
      </c>
      <c r="X42" s="13">
        <f>MIN(100,W42*$D42)</f>
        <v>33</v>
      </c>
      <c r="Y42" s="14">
        <f t="shared" si="26"/>
        <v>33</v>
      </c>
      <c r="Z42" s="9">
        <v>20</v>
      </c>
      <c r="AA42" s="10">
        <f t="shared" si="33"/>
        <v>20</v>
      </c>
      <c r="AB42" s="13">
        <f>MIN(100,AA42*$D42)</f>
        <v>22</v>
      </c>
      <c r="AC42" s="14">
        <f t="shared" si="27"/>
        <v>22</v>
      </c>
    </row>
    <row r="43" spans="1:29" s="9" customFormat="1" x14ac:dyDescent="0.25">
      <c r="A43" s="21" t="s">
        <v>111</v>
      </c>
      <c r="B43" t="s">
        <v>288</v>
      </c>
      <c r="C43" s="2"/>
      <c r="D43" s="3"/>
      <c r="E43" s="4"/>
      <c r="F43" s="9">
        <v>95</v>
      </c>
      <c r="G43" s="10">
        <f t="shared" si="28"/>
        <v>95</v>
      </c>
      <c r="H43" s="13">
        <f>G43</f>
        <v>95</v>
      </c>
      <c r="I43" s="14">
        <f t="shared" si="1"/>
        <v>95</v>
      </c>
      <c r="K43" s="10">
        <f t="shared" si="29"/>
        <v>0</v>
      </c>
      <c r="L43" s="13">
        <f>K43</f>
        <v>0</v>
      </c>
      <c r="M43" s="14">
        <f t="shared" si="23"/>
        <v>0</v>
      </c>
      <c r="N43" s="9">
        <v>85</v>
      </c>
      <c r="O43" s="10">
        <f t="shared" si="30"/>
        <v>85</v>
      </c>
      <c r="P43" s="13">
        <f>O43</f>
        <v>85</v>
      </c>
      <c r="Q43" s="14">
        <f t="shared" si="24"/>
        <v>85</v>
      </c>
      <c r="R43" s="9">
        <v>90</v>
      </c>
      <c r="S43" s="10">
        <f t="shared" si="31"/>
        <v>90</v>
      </c>
      <c r="T43" s="13">
        <f>S43</f>
        <v>90</v>
      </c>
      <c r="U43" s="14">
        <f t="shared" si="25"/>
        <v>90</v>
      </c>
      <c r="V43" s="9">
        <v>80</v>
      </c>
      <c r="W43" s="10">
        <f t="shared" si="32"/>
        <v>80</v>
      </c>
      <c r="X43" s="13">
        <f>W43</f>
        <v>80</v>
      </c>
      <c r="Y43" s="14">
        <f t="shared" si="26"/>
        <v>80</v>
      </c>
      <c r="Z43" s="9">
        <v>60</v>
      </c>
      <c r="AA43" s="10">
        <f t="shared" si="33"/>
        <v>60</v>
      </c>
      <c r="AB43" s="13">
        <f>AA43</f>
        <v>60</v>
      </c>
      <c r="AC43" s="14">
        <f t="shared" si="27"/>
        <v>60</v>
      </c>
    </row>
    <row r="44" spans="1:29" s="9" customFormat="1" x14ac:dyDescent="0.25">
      <c r="A44" s="21" t="s">
        <v>112</v>
      </c>
      <c r="B44" t="s">
        <v>289</v>
      </c>
      <c r="C44" s="2"/>
      <c r="D44" s="3"/>
      <c r="E44" s="4"/>
      <c r="F44" s="9">
        <v>0.9</v>
      </c>
      <c r="G44" s="10">
        <f t="shared" si="28"/>
        <v>0.9</v>
      </c>
      <c r="H44" s="13">
        <f>G44</f>
        <v>0.9</v>
      </c>
      <c r="I44" s="14">
        <f t="shared" si="1"/>
        <v>0.9</v>
      </c>
      <c r="K44" s="10">
        <f t="shared" si="29"/>
        <v>0</v>
      </c>
      <c r="L44" s="13">
        <f>K44</f>
        <v>0</v>
      </c>
      <c r="M44" s="14">
        <f t="shared" si="23"/>
        <v>0</v>
      </c>
      <c r="N44" s="9">
        <v>1</v>
      </c>
      <c r="O44" s="10">
        <f t="shared" si="30"/>
        <v>1</v>
      </c>
      <c r="P44" s="13">
        <f>O44</f>
        <v>1</v>
      </c>
      <c r="Q44" s="14">
        <f t="shared" si="24"/>
        <v>1</v>
      </c>
      <c r="R44" s="9">
        <v>0.5</v>
      </c>
      <c r="S44" s="10">
        <f t="shared" si="31"/>
        <v>0.5</v>
      </c>
      <c r="T44" s="13">
        <f>S44</f>
        <v>0.5</v>
      </c>
      <c r="U44" s="14">
        <f t="shared" si="25"/>
        <v>0.5</v>
      </c>
      <c r="W44" s="10">
        <f t="shared" si="32"/>
        <v>0</v>
      </c>
      <c r="X44" s="13">
        <f>W44</f>
        <v>0</v>
      </c>
      <c r="Y44" s="14">
        <f t="shared" si="26"/>
        <v>0</v>
      </c>
      <c r="Z44" s="9">
        <v>1</v>
      </c>
      <c r="AA44" s="10">
        <f t="shared" si="33"/>
        <v>1</v>
      </c>
      <c r="AB44" s="13">
        <f>AA44</f>
        <v>1</v>
      </c>
      <c r="AC44" s="14">
        <f t="shared" si="27"/>
        <v>1</v>
      </c>
    </row>
    <row r="45" spans="1:29" s="9" customFormat="1" x14ac:dyDescent="0.25">
      <c r="A45" s="21" t="s">
        <v>113</v>
      </c>
      <c r="B45" t="s">
        <v>290</v>
      </c>
      <c r="C45" s="2"/>
      <c r="D45" s="3">
        <v>1.1000000000000001</v>
      </c>
      <c r="E45" s="4"/>
      <c r="F45" s="9">
        <v>0.1</v>
      </c>
      <c r="G45" s="10">
        <f t="shared" si="28"/>
        <v>0.1</v>
      </c>
      <c r="H45" s="13">
        <f>MIN(100,G45*$D45)</f>
        <v>0.11000000000000001</v>
      </c>
      <c r="I45" s="14">
        <f t="shared" si="1"/>
        <v>0.11000000000000001</v>
      </c>
      <c r="K45" s="10">
        <f t="shared" si="29"/>
        <v>0</v>
      </c>
      <c r="L45" s="13">
        <f>MIN(100,K45*$D45)</f>
        <v>0</v>
      </c>
      <c r="M45" s="14">
        <f t="shared" si="23"/>
        <v>0</v>
      </c>
      <c r="N45" s="9">
        <v>0.01</v>
      </c>
      <c r="O45" s="10">
        <f t="shared" si="30"/>
        <v>0.01</v>
      </c>
      <c r="P45" s="13">
        <f>MIN(100,O45*$D45)</f>
        <v>1.1000000000000001E-2</v>
      </c>
      <c r="Q45" s="14">
        <f t="shared" si="24"/>
        <v>1.1000000000000001E-2</v>
      </c>
      <c r="R45" s="9">
        <v>0.02</v>
      </c>
      <c r="S45" s="10">
        <f t="shared" si="31"/>
        <v>0.02</v>
      </c>
      <c r="T45" s="13">
        <f>MIN(100,S45*$D45)</f>
        <v>2.2000000000000002E-2</v>
      </c>
      <c r="U45" s="14">
        <f t="shared" si="25"/>
        <v>2.2000000000000002E-2</v>
      </c>
      <c r="W45" s="10">
        <f t="shared" si="32"/>
        <v>0</v>
      </c>
      <c r="X45" s="13">
        <f>MIN(100,W45*$D45)</f>
        <v>0</v>
      </c>
      <c r="Y45" s="14">
        <f t="shared" si="26"/>
        <v>0</v>
      </c>
      <c r="Z45" s="9">
        <v>0.1</v>
      </c>
      <c r="AA45" s="10">
        <f t="shared" si="33"/>
        <v>0.1</v>
      </c>
      <c r="AB45" s="13">
        <f>MIN(100,AA45*$D45)</f>
        <v>0.11000000000000001</v>
      </c>
      <c r="AC45" s="14">
        <f t="shared" si="27"/>
        <v>0.11000000000000001</v>
      </c>
    </row>
    <row r="46" spans="1:29" s="9" customFormat="1" x14ac:dyDescent="0.25">
      <c r="A46" s="21" t="s">
        <v>114</v>
      </c>
      <c r="B46" t="s">
        <v>291</v>
      </c>
      <c r="C46" s="2"/>
      <c r="D46" s="3">
        <v>1.1000000000000001</v>
      </c>
      <c r="E46" s="4"/>
      <c r="F46" s="9">
        <v>0.2</v>
      </c>
      <c r="G46" s="10">
        <f t="shared" si="28"/>
        <v>0.2</v>
      </c>
      <c r="H46" s="13">
        <f>MIN(100,G46*$D46)</f>
        <v>0.22000000000000003</v>
      </c>
      <c r="I46" s="14">
        <f t="shared" si="1"/>
        <v>0.22000000000000003</v>
      </c>
      <c r="K46" s="10">
        <f t="shared" si="29"/>
        <v>0</v>
      </c>
      <c r="L46" s="13">
        <f>MIN(100,K46*$D46)</f>
        <v>0</v>
      </c>
      <c r="M46" s="14">
        <f t="shared" si="23"/>
        <v>0</v>
      </c>
      <c r="N46" s="9">
        <v>8</v>
      </c>
      <c r="O46" s="10">
        <f t="shared" si="30"/>
        <v>8</v>
      </c>
      <c r="P46" s="13">
        <f>MIN(100,O46*$D46)</f>
        <v>8.8000000000000007</v>
      </c>
      <c r="Q46" s="14">
        <f t="shared" si="24"/>
        <v>8.8000000000000007</v>
      </c>
      <c r="R46" s="9">
        <v>5</v>
      </c>
      <c r="S46" s="10">
        <f t="shared" si="31"/>
        <v>5</v>
      </c>
      <c r="T46" s="13">
        <f>MIN(100,S46*$D46)</f>
        <v>5.5</v>
      </c>
      <c r="U46" s="14">
        <f t="shared" si="25"/>
        <v>5.5</v>
      </c>
      <c r="W46" s="10">
        <f t="shared" si="32"/>
        <v>0</v>
      </c>
      <c r="X46" s="13">
        <f>MIN(100,W46*$D46)</f>
        <v>0</v>
      </c>
      <c r="Y46" s="14">
        <f t="shared" si="26"/>
        <v>0</v>
      </c>
      <c r="Z46" s="9">
        <v>20</v>
      </c>
      <c r="AA46" s="10">
        <f t="shared" si="33"/>
        <v>20</v>
      </c>
      <c r="AB46" s="13">
        <f>MIN(100,AA46*$D46)</f>
        <v>22</v>
      </c>
      <c r="AC46" s="14">
        <f t="shared" si="27"/>
        <v>22</v>
      </c>
    </row>
    <row r="47" spans="1:29" s="9" customFormat="1" x14ac:dyDescent="0.25">
      <c r="A47" s="21" t="s">
        <v>115</v>
      </c>
      <c r="B47" t="s">
        <v>292</v>
      </c>
      <c r="C47" s="2"/>
      <c r="D47" s="3"/>
      <c r="E47" s="4"/>
      <c r="F47" s="9">
        <v>85</v>
      </c>
      <c r="G47" s="10">
        <f t="shared" si="28"/>
        <v>85</v>
      </c>
      <c r="H47" s="13">
        <f t="shared" ref="H47:H93" si="34">G47</f>
        <v>85</v>
      </c>
      <c r="I47" s="14">
        <f t="shared" si="1"/>
        <v>85</v>
      </c>
      <c r="K47" s="10">
        <f t="shared" si="29"/>
        <v>0</v>
      </c>
      <c r="L47" s="13">
        <f t="shared" ref="L47:L93" si="35">K47</f>
        <v>0</v>
      </c>
      <c r="M47" s="14">
        <f t="shared" si="23"/>
        <v>0</v>
      </c>
      <c r="N47" s="9">
        <v>70</v>
      </c>
      <c r="O47" s="10">
        <f t="shared" si="30"/>
        <v>70</v>
      </c>
      <c r="P47" s="13">
        <f t="shared" ref="P47:P93" si="36">O47</f>
        <v>70</v>
      </c>
      <c r="Q47" s="14">
        <f t="shared" si="24"/>
        <v>70</v>
      </c>
      <c r="R47" s="9">
        <v>90</v>
      </c>
      <c r="S47" s="10">
        <f t="shared" si="31"/>
        <v>90</v>
      </c>
      <c r="T47" s="13">
        <f t="shared" ref="T47:T93" si="37">S47</f>
        <v>90</v>
      </c>
      <c r="U47" s="14">
        <f t="shared" si="25"/>
        <v>90</v>
      </c>
      <c r="W47" s="10">
        <f t="shared" si="32"/>
        <v>0</v>
      </c>
      <c r="X47" s="13">
        <f t="shared" ref="X47:X93" si="38">W47</f>
        <v>0</v>
      </c>
      <c r="Y47" s="14">
        <f t="shared" si="26"/>
        <v>0</v>
      </c>
      <c r="Z47" s="9">
        <v>60</v>
      </c>
      <c r="AA47" s="10">
        <f t="shared" si="33"/>
        <v>60</v>
      </c>
      <c r="AB47" s="13">
        <f t="shared" ref="AB47:AB93" si="39">AA47</f>
        <v>60</v>
      </c>
      <c r="AC47" s="14">
        <f t="shared" si="27"/>
        <v>60</v>
      </c>
    </row>
    <row r="48" spans="1:29" s="9" customFormat="1" x14ac:dyDescent="0.25">
      <c r="A48" s="21" t="s">
        <v>135</v>
      </c>
      <c r="B48" t="s">
        <v>293</v>
      </c>
      <c r="C48" s="2">
        <v>1.25</v>
      </c>
      <c r="D48" s="3">
        <v>0.75</v>
      </c>
      <c r="E48" s="4">
        <v>0.25</v>
      </c>
      <c r="F48" s="9">
        <v>4</v>
      </c>
      <c r="G48" s="10">
        <f>$C48*F48</f>
        <v>5</v>
      </c>
      <c r="H48" s="13">
        <f t="shared" ref="H48:H55" si="40">$D48*G48</f>
        <v>3.75</v>
      </c>
      <c r="I48" s="36">
        <f t="shared" ref="I48:I55" si="41">$E48*H48</f>
        <v>0.9375</v>
      </c>
      <c r="J48" s="9">
        <v>1</v>
      </c>
      <c r="K48" s="10">
        <f>$C48*J48</f>
        <v>1.25</v>
      </c>
      <c r="L48" s="13">
        <f t="shared" ref="L48:L55" si="42">$D48*K48</f>
        <v>0.9375</v>
      </c>
      <c r="M48" s="36">
        <f t="shared" ref="M48:M55" si="43">$E48*L48</f>
        <v>0.234375</v>
      </c>
      <c r="O48" s="10">
        <f>$C48*N48</f>
        <v>0</v>
      </c>
      <c r="P48" s="13">
        <f t="shared" ref="P48:P55" si="44">$D48*O48</f>
        <v>0</v>
      </c>
      <c r="Q48" s="36">
        <f t="shared" ref="Q48:Q55" si="45">$E48*P48</f>
        <v>0</v>
      </c>
      <c r="R48" s="9">
        <v>0.5</v>
      </c>
      <c r="S48" s="10">
        <f>$C48*R48</f>
        <v>0.625</v>
      </c>
      <c r="T48" s="13">
        <f t="shared" ref="T48:T55" si="46">$D48*S48</f>
        <v>0.46875</v>
      </c>
      <c r="U48" s="36">
        <f t="shared" ref="U48:U55" si="47">$E48*T48</f>
        <v>0.1171875</v>
      </c>
      <c r="V48" s="9">
        <v>1</v>
      </c>
      <c r="W48" s="10">
        <f>$C48*V48</f>
        <v>1.25</v>
      </c>
      <c r="X48" s="13">
        <f t="shared" ref="X48:X55" si="48">$D48*W48</f>
        <v>0.9375</v>
      </c>
      <c r="Y48" s="36">
        <f t="shared" ref="Y48:Y55" si="49">$E48*X48</f>
        <v>0.234375</v>
      </c>
      <c r="Z48" s="9">
        <v>0.5</v>
      </c>
      <c r="AA48" s="10">
        <f>$C48*Z48</f>
        <v>0.625</v>
      </c>
      <c r="AB48" s="13">
        <f t="shared" ref="AB48:AB55" si="50">$D48*AA48</f>
        <v>0.46875</v>
      </c>
      <c r="AC48" s="36">
        <f t="shared" ref="AC48:AC55" si="51">$E48*AB48</f>
        <v>0.1171875</v>
      </c>
    </row>
    <row r="49" spans="1:29" s="9" customFormat="1" x14ac:dyDescent="0.25">
      <c r="A49" s="21" t="s">
        <v>136</v>
      </c>
      <c r="B49" t="s">
        <v>294</v>
      </c>
      <c r="C49" s="2">
        <v>1.25</v>
      </c>
      <c r="D49" s="3">
        <v>0.75</v>
      </c>
      <c r="E49" s="4">
        <v>0.25</v>
      </c>
      <c r="F49" s="9">
        <v>70</v>
      </c>
      <c r="G49" s="10">
        <f>$C49*F49</f>
        <v>87.5</v>
      </c>
      <c r="H49" s="13">
        <f t="shared" si="40"/>
        <v>65.625</v>
      </c>
      <c r="I49" s="36">
        <f t="shared" si="41"/>
        <v>16.40625</v>
      </c>
      <c r="J49" s="9">
        <v>50</v>
      </c>
      <c r="K49" s="10">
        <f>$C49*J49</f>
        <v>62.5</v>
      </c>
      <c r="L49" s="13">
        <f t="shared" si="42"/>
        <v>46.875</v>
      </c>
      <c r="M49" s="36">
        <f t="shared" si="43"/>
        <v>11.71875</v>
      </c>
      <c r="O49" s="10">
        <f>$C49*N49</f>
        <v>0</v>
      </c>
      <c r="P49" s="13">
        <f t="shared" si="44"/>
        <v>0</v>
      </c>
      <c r="Q49" s="36">
        <f t="shared" si="45"/>
        <v>0</v>
      </c>
      <c r="R49" s="9">
        <v>30</v>
      </c>
      <c r="S49" s="10">
        <f>$C49*R49</f>
        <v>37.5</v>
      </c>
      <c r="T49" s="13">
        <f t="shared" si="46"/>
        <v>28.125</v>
      </c>
      <c r="U49" s="36">
        <f t="shared" si="47"/>
        <v>7.03125</v>
      </c>
      <c r="V49" s="9">
        <v>40</v>
      </c>
      <c r="W49" s="10">
        <f>$C49*V49</f>
        <v>50</v>
      </c>
      <c r="X49" s="13">
        <f t="shared" si="48"/>
        <v>37.5</v>
      </c>
      <c r="Y49" s="36">
        <f t="shared" si="49"/>
        <v>9.375</v>
      </c>
      <c r="Z49" s="9">
        <v>15</v>
      </c>
      <c r="AA49" s="10">
        <f>$C49*Z49</f>
        <v>18.75</v>
      </c>
      <c r="AB49" s="13">
        <f t="shared" si="50"/>
        <v>14.0625</v>
      </c>
      <c r="AC49" s="36">
        <f t="shared" si="51"/>
        <v>3.515625</v>
      </c>
    </row>
    <row r="50" spans="1:29" s="9" customFormat="1" x14ac:dyDescent="0.25">
      <c r="A50" s="21" t="s">
        <v>140</v>
      </c>
      <c r="B50" t="s">
        <v>295</v>
      </c>
      <c r="C50" s="2">
        <v>1.5</v>
      </c>
      <c r="D50" s="3">
        <v>0.75</v>
      </c>
      <c r="E50" s="4">
        <v>0.25</v>
      </c>
      <c r="F50" s="9">
        <v>2</v>
      </c>
      <c r="G50" s="10">
        <f>$C50*F50</f>
        <v>3</v>
      </c>
      <c r="H50" s="13">
        <f t="shared" si="40"/>
        <v>2.25</v>
      </c>
      <c r="I50" s="36">
        <f t="shared" si="41"/>
        <v>0.5625</v>
      </c>
      <c r="J50" s="9">
        <v>1</v>
      </c>
      <c r="K50" s="10">
        <f>$C50*J50</f>
        <v>1.5</v>
      </c>
      <c r="L50" s="13">
        <f t="shared" si="42"/>
        <v>1.125</v>
      </c>
      <c r="M50" s="36">
        <f t="shared" si="43"/>
        <v>0.28125</v>
      </c>
      <c r="O50" s="10">
        <f>$C50*N50</f>
        <v>0</v>
      </c>
      <c r="P50" s="13">
        <f t="shared" si="44"/>
        <v>0</v>
      </c>
      <c r="Q50" s="36">
        <f t="shared" si="45"/>
        <v>0</v>
      </c>
      <c r="R50" s="9">
        <v>0.5</v>
      </c>
      <c r="S50" s="10">
        <f>$C50*R50</f>
        <v>0.75</v>
      </c>
      <c r="T50" s="13">
        <f t="shared" si="46"/>
        <v>0.5625</v>
      </c>
      <c r="U50" s="36">
        <f t="shared" si="47"/>
        <v>0.140625</v>
      </c>
      <c r="V50" s="9">
        <v>1</v>
      </c>
      <c r="W50" s="10">
        <f>$C50*V50</f>
        <v>1.5</v>
      </c>
      <c r="X50" s="13">
        <f t="shared" si="48"/>
        <v>1.125</v>
      </c>
      <c r="Y50" s="36">
        <f t="shared" si="49"/>
        <v>0.28125</v>
      </c>
      <c r="Z50" s="9">
        <v>0.3</v>
      </c>
      <c r="AA50" s="10">
        <f>$C50*Z50</f>
        <v>0.44999999999999996</v>
      </c>
      <c r="AB50" s="13">
        <f t="shared" si="50"/>
        <v>0.33749999999999997</v>
      </c>
      <c r="AC50" s="36">
        <f t="shared" si="51"/>
        <v>8.4374999999999992E-2</v>
      </c>
    </row>
    <row r="51" spans="1:29" s="9" customFormat="1" x14ac:dyDescent="0.25">
      <c r="A51" s="21" t="s">
        <v>141</v>
      </c>
      <c r="B51" t="s">
        <v>296</v>
      </c>
      <c r="C51" s="2">
        <v>1.5</v>
      </c>
      <c r="D51" s="3">
        <v>0.75</v>
      </c>
      <c r="E51" s="4">
        <v>0.25</v>
      </c>
      <c r="F51" s="9">
        <v>1.5</v>
      </c>
      <c r="G51" s="10">
        <f>$C51*F51</f>
        <v>2.25</v>
      </c>
      <c r="H51" s="13">
        <f t="shared" si="40"/>
        <v>1.6875</v>
      </c>
      <c r="I51" s="36">
        <f t="shared" si="41"/>
        <v>0.421875</v>
      </c>
      <c r="J51" s="9">
        <v>1</v>
      </c>
      <c r="K51" s="10">
        <f>$C51*J51</f>
        <v>1.5</v>
      </c>
      <c r="L51" s="13">
        <f t="shared" si="42"/>
        <v>1.125</v>
      </c>
      <c r="M51" s="36">
        <f t="shared" si="43"/>
        <v>0.28125</v>
      </c>
      <c r="O51" s="10">
        <f>$C51*N51</f>
        <v>0</v>
      </c>
      <c r="P51" s="13">
        <f t="shared" si="44"/>
        <v>0</v>
      </c>
      <c r="Q51" s="36">
        <f t="shared" si="45"/>
        <v>0</v>
      </c>
      <c r="R51" s="9">
        <v>0.2</v>
      </c>
      <c r="S51" s="10">
        <f>$C51*R51</f>
        <v>0.30000000000000004</v>
      </c>
      <c r="T51" s="13">
        <f t="shared" si="46"/>
        <v>0.22500000000000003</v>
      </c>
      <c r="U51" s="36">
        <f t="shared" si="47"/>
        <v>5.6250000000000008E-2</v>
      </c>
      <c r="V51" s="9">
        <v>0.5</v>
      </c>
      <c r="W51" s="10">
        <f>$C51*V51</f>
        <v>0.75</v>
      </c>
      <c r="X51" s="13">
        <f t="shared" si="48"/>
        <v>0.5625</v>
      </c>
      <c r="Y51" s="36">
        <f t="shared" si="49"/>
        <v>0.140625</v>
      </c>
      <c r="Z51" s="9">
        <v>0.4</v>
      </c>
      <c r="AA51" s="10">
        <f>$C51*Z51</f>
        <v>0.60000000000000009</v>
      </c>
      <c r="AB51" s="13">
        <f t="shared" si="50"/>
        <v>0.45000000000000007</v>
      </c>
      <c r="AC51" s="36">
        <f t="shared" si="51"/>
        <v>0.11250000000000002</v>
      </c>
    </row>
    <row r="52" spans="1:29" s="9" customFormat="1" x14ac:dyDescent="0.25">
      <c r="A52" s="21" t="s">
        <v>142</v>
      </c>
      <c r="B52" t="s">
        <v>297</v>
      </c>
      <c r="C52" s="2">
        <v>1.5</v>
      </c>
      <c r="D52" s="3">
        <v>0.75</v>
      </c>
      <c r="E52" s="4">
        <v>0.25</v>
      </c>
      <c r="F52" s="9">
        <v>1</v>
      </c>
      <c r="G52" s="10">
        <f>$C52*F52</f>
        <v>1.5</v>
      </c>
      <c r="H52" s="13">
        <f t="shared" si="40"/>
        <v>1.125</v>
      </c>
      <c r="I52" s="36">
        <f t="shared" si="41"/>
        <v>0.28125</v>
      </c>
      <c r="J52" s="9">
        <v>0.5</v>
      </c>
      <c r="K52" s="10">
        <f>$C52*J52</f>
        <v>0.75</v>
      </c>
      <c r="L52" s="13">
        <f t="shared" si="42"/>
        <v>0.5625</v>
      </c>
      <c r="M52" s="36">
        <f t="shared" si="43"/>
        <v>0.140625</v>
      </c>
      <c r="O52" s="10">
        <f>$C52*N52</f>
        <v>0</v>
      </c>
      <c r="P52" s="13">
        <f t="shared" si="44"/>
        <v>0</v>
      </c>
      <c r="Q52" s="36">
        <f t="shared" si="45"/>
        <v>0</v>
      </c>
      <c r="R52" s="9">
        <v>0.1</v>
      </c>
      <c r="S52" s="10">
        <f>$C52*R52</f>
        <v>0.15000000000000002</v>
      </c>
      <c r="T52" s="13">
        <f t="shared" si="46"/>
        <v>0.11250000000000002</v>
      </c>
      <c r="U52" s="36">
        <f t="shared" si="47"/>
        <v>2.8125000000000004E-2</v>
      </c>
      <c r="V52" s="9">
        <v>0.3</v>
      </c>
      <c r="W52" s="10">
        <f>$C52*V52</f>
        <v>0.44999999999999996</v>
      </c>
      <c r="X52" s="13">
        <f t="shared" si="48"/>
        <v>0.33749999999999997</v>
      </c>
      <c r="Y52" s="36">
        <f t="shared" si="49"/>
        <v>8.4374999999999992E-2</v>
      </c>
      <c r="Z52" s="9">
        <v>0.02</v>
      </c>
      <c r="AA52" s="10">
        <f>$C52*Z52</f>
        <v>0.03</v>
      </c>
      <c r="AB52" s="13">
        <f t="shared" si="50"/>
        <v>2.2499999999999999E-2</v>
      </c>
      <c r="AC52" s="36">
        <f t="shared" si="51"/>
        <v>5.6249999999999998E-3</v>
      </c>
    </row>
    <row r="53" spans="1:29" s="9" customFormat="1" x14ac:dyDescent="0.25">
      <c r="A53" s="21" t="s">
        <v>185</v>
      </c>
      <c r="B53" t="s">
        <v>298</v>
      </c>
      <c r="C53" s="2">
        <v>2</v>
      </c>
      <c r="D53" s="3">
        <v>0.75</v>
      </c>
      <c r="E53" s="4">
        <v>0.5</v>
      </c>
      <c r="F53" s="9">
        <v>6</v>
      </c>
      <c r="G53" s="10">
        <f>IF(OR(F3&gt;3,F8&gt;3),$C53*F53,F53)</f>
        <v>12</v>
      </c>
      <c r="H53" s="13">
        <f t="shared" si="40"/>
        <v>9</v>
      </c>
      <c r="I53" s="36">
        <f t="shared" si="41"/>
        <v>4.5</v>
      </c>
      <c r="J53" s="9">
        <v>0</v>
      </c>
      <c r="K53" s="10">
        <f>IF(OR(J3&gt;3,J8&gt;3),$C53*J53,J53)</f>
        <v>0</v>
      </c>
      <c r="L53" s="13">
        <f t="shared" si="42"/>
        <v>0</v>
      </c>
      <c r="M53" s="36">
        <f t="shared" si="43"/>
        <v>0</v>
      </c>
      <c r="O53" s="10">
        <f>IF(OR(N3&gt;3,N8&gt;3),$C53*N53,N53)</f>
        <v>0</v>
      </c>
      <c r="P53" s="13">
        <f t="shared" si="44"/>
        <v>0</v>
      </c>
      <c r="Q53" s="36">
        <f t="shared" si="45"/>
        <v>0</v>
      </c>
      <c r="R53" s="9">
        <v>1</v>
      </c>
      <c r="S53" s="10">
        <f>IF(OR(R3&gt;3,R8&gt;3),$C53*R53,R53)</f>
        <v>1</v>
      </c>
      <c r="T53" s="13">
        <f t="shared" si="46"/>
        <v>0.75</v>
      </c>
      <c r="U53" s="36">
        <f t="shared" si="47"/>
        <v>0.375</v>
      </c>
      <c r="V53" s="9">
        <v>1.2</v>
      </c>
      <c r="W53" s="10">
        <f>IF(OR(V3&gt;3,V8&gt;3),$C53*V53,V53)</f>
        <v>2.4</v>
      </c>
      <c r="X53" s="13">
        <f t="shared" si="48"/>
        <v>1.7999999999999998</v>
      </c>
      <c r="Y53" s="36">
        <f t="shared" si="49"/>
        <v>0.89999999999999991</v>
      </c>
      <c r="Z53" s="9">
        <v>0.5</v>
      </c>
      <c r="AA53" s="10">
        <f>IF(OR(Z3&gt;3,Z8&gt;3),$C53*Z53,Z53)</f>
        <v>1</v>
      </c>
      <c r="AB53" s="13">
        <f t="shared" si="50"/>
        <v>0.75</v>
      </c>
      <c r="AC53" s="36">
        <f t="shared" si="51"/>
        <v>0.375</v>
      </c>
    </row>
    <row r="54" spans="1:29" s="9" customFormat="1" x14ac:dyDescent="0.25">
      <c r="A54" s="21" t="s">
        <v>186</v>
      </c>
      <c r="B54" t="s">
        <v>299</v>
      </c>
      <c r="C54" s="2">
        <v>2</v>
      </c>
      <c r="D54" s="3">
        <v>0.75</v>
      </c>
      <c r="E54" s="4">
        <v>0.5</v>
      </c>
      <c r="F54" s="9">
        <v>12</v>
      </c>
      <c r="G54" s="10">
        <f>IF(OR(F3&gt;9,F8&gt;9),$C54*F54,F54)</f>
        <v>24</v>
      </c>
      <c r="H54" s="13">
        <f t="shared" si="40"/>
        <v>18</v>
      </c>
      <c r="I54" s="36">
        <f t="shared" si="41"/>
        <v>9</v>
      </c>
      <c r="J54" s="9">
        <v>0</v>
      </c>
      <c r="K54" s="10">
        <f>IF(OR(J3&gt;9,J8&gt;9),$C54*J54,J54)</f>
        <v>0</v>
      </c>
      <c r="L54" s="13">
        <f t="shared" si="42"/>
        <v>0</v>
      </c>
      <c r="M54" s="36">
        <f t="shared" si="43"/>
        <v>0</v>
      </c>
      <c r="O54" s="10">
        <f>IF(OR(N3&gt;9,N8&gt;9),$C54*N54,N54)</f>
        <v>0</v>
      </c>
      <c r="P54" s="13">
        <f t="shared" si="44"/>
        <v>0</v>
      </c>
      <c r="Q54" s="36">
        <f t="shared" si="45"/>
        <v>0</v>
      </c>
      <c r="R54" s="9">
        <v>0</v>
      </c>
      <c r="S54" s="10">
        <f>IF(OR(R3&gt;9,R8&gt;9),$C54*R54,R54)</f>
        <v>0</v>
      </c>
      <c r="T54" s="13">
        <f t="shared" si="46"/>
        <v>0</v>
      </c>
      <c r="U54" s="36">
        <f t="shared" si="47"/>
        <v>0</v>
      </c>
      <c r="V54" s="9">
        <v>0.5</v>
      </c>
      <c r="W54" s="10">
        <f>IF(OR(V3&gt;9,V8&gt;9),$C54*V54,V54)</f>
        <v>1</v>
      </c>
      <c r="X54" s="13">
        <f t="shared" si="48"/>
        <v>0.75</v>
      </c>
      <c r="Y54" s="36">
        <f t="shared" si="49"/>
        <v>0.375</v>
      </c>
      <c r="Z54" s="9">
        <v>0</v>
      </c>
      <c r="AA54" s="10">
        <f>IF(OR(Z3&gt;9,Z8&gt;9),$C54*Z54,Z54)</f>
        <v>0</v>
      </c>
      <c r="AB54" s="13">
        <f t="shared" si="50"/>
        <v>0</v>
      </c>
      <c r="AC54" s="36">
        <f t="shared" si="51"/>
        <v>0</v>
      </c>
    </row>
    <row r="55" spans="1:29" s="9" customFormat="1" x14ac:dyDescent="0.25">
      <c r="A55" s="21" t="s">
        <v>187</v>
      </c>
      <c r="B55" t="s">
        <v>300</v>
      </c>
      <c r="C55" s="2">
        <v>2</v>
      </c>
      <c r="D55" s="3">
        <v>0.75</v>
      </c>
      <c r="E55" s="4">
        <v>0.5</v>
      </c>
      <c r="F55" s="9">
        <v>0</v>
      </c>
      <c r="G55" s="10">
        <f>IF(OR(F3&gt;20,F8&gt;20),$C55*F55,F55)</f>
        <v>0</v>
      </c>
      <c r="H55" s="13">
        <f t="shared" si="40"/>
        <v>0</v>
      </c>
      <c r="I55" s="36">
        <f t="shared" si="41"/>
        <v>0</v>
      </c>
      <c r="J55" s="9">
        <v>0</v>
      </c>
      <c r="K55" s="10">
        <f>IF(OR(J3&gt;20,J8&gt;20),$C55*J55,J55)</f>
        <v>0</v>
      </c>
      <c r="L55" s="13">
        <f t="shared" si="42"/>
        <v>0</v>
      </c>
      <c r="M55" s="36">
        <f t="shared" si="43"/>
        <v>0</v>
      </c>
      <c r="O55" s="10">
        <f>IF(OR(N3&gt;20,N8&gt;20),$C55*N55,N55)</f>
        <v>0</v>
      </c>
      <c r="P55" s="13">
        <f t="shared" si="44"/>
        <v>0</v>
      </c>
      <c r="Q55" s="36">
        <f t="shared" si="45"/>
        <v>0</v>
      </c>
      <c r="R55" s="9">
        <v>0</v>
      </c>
      <c r="S55" s="10">
        <f>IF(OR(R3&gt;20,R8&gt;20),$C55*R55,R55)</f>
        <v>0</v>
      </c>
      <c r="T55" s="13">
        <f t="shared" si="46"/>
        <v>0</v>
      </c>
      <c r="U55" s="36">
        <f t="shared" si="47"/>
        <v>0</v>
      </c>
      <c r="V55" s="9">
        <v>0.5</v>
      </c>
      <c r="W55" s="10">
        <f>IF(OR(V3&gt;20,V8&gt;20),$C55*V55,V55)</f>
        <v>0.5</v>
      </c>
      <c r="X55" s="13">
        <f t="shared" si="48"/>
        <v>0.375</v>
      </c>
      <c r="Y55" s="36">
        <f t="shared" si="49"/>
        <v>0.1875</v>
      </c>
      <c r="Z55" s="9">
        <v>0</v>
      </c>
      <c r="AA55" s="10">
        <f>IF(OR(Z3&gt;20,Z8&gt;20),$C55*Z55,Z55)</f>
        <v>0</v>
      </c>
      <c r="AB55" s="13">
        <f t="shared" si="50"/>
        <v>0</v>
      </c>
      <c r="AC55" s="36">
        <f t="shared" si="51"/>
        <v>0</v>
      </c>
    </row>
    <row r="56" spans="1:29" s="9" customFormat="1" x14ac:dyDescent="0.25">
      <c r="A56" s="21" t="s">
        <v>188</v>
      </c>
      <c r="B56" t="s">
        <v>301</v>
      </c>
      <c r="C56" s="2"/>
      <c r="D56" s="3">
        <v>0.25</v>
      </c>
      <c r="E56" s="4">
        <v>0.5</v>
      </c>
      <c r="F56" s="9">
        <v>5</v>
      </c>
      <c r="G56" s="10">
        <f t="shared" ref="G56:G72" si="52">F56</f>
        <v>5</v>
      </c>
      <c r="H56" s="13">
        <f>G56+($D56*G53)</f>
        <v>8</v>
      </c>
      <c r="I56" s="14">
        <f>H56+(H53*$E56)</f>
        <v>12.5</v>
      </c>
      <c r="K56" s="10">
        <f t="shared" ref="K56:K79" si="53">J56</f>
        <v>0</v>
      </c>
      <c r="L56" s="13">
        <f>K56+($D56*K53)</f>
        <v>0</v>
      </c>
      <c r="M56" s="14">
        <f>L56+(L53*$E56)</f>
        <v>0</v>
      </c>
      <c r="O56" s="10">
        <f t="shared" ref="O56:O79" si="54">N56</f>
        <v>0</v>
      </c>
      <c r="P56" s="13">
        <f>O56+($D56*O53)</f>
        <v>0</v>
      </c>
      <c r="Q56" s="14">
        <f>P56+(P53*$E56)</f>
        <v>0</v>
      </c>
      <c r="R56" s="9">
        <v>0.5</v>
      </c>
      <c r="S56" s="10">
        <f t="shared" ref="S56:S79" si="55">R56</f>
        <v>0.5</v>
      </c>
      <c r="T56" s="13">
        <f>S56+($D56*S53)</f>
        <v>0.75</v>
      </c>
      <c r="U56" s="14">
        <f>T56+(T53*$E56)</f>
        <v>1.125</v>
      </c>
      <c r="V56" s="9">
        <v>0.75</v>
      </c>
      <c r="W56" s="10">
        <f t="shared" ref="W56:W79" si="56">V56</f>
        <v>0.75</v>
      </c>
      <c r="X56" s="13">
        <f>W56+($D56*W53)</f>
        <v>1.35</v>
      </c>
      <c r="Y56" s="14">
        <f>X56+(X53*$E56)</f>
        <v>2.25</v>
      </c>
      <c r="AA56" s="10">
        <f t="shared" ref="AA56:AA79" si="57">Z56</f>
        <v>0</v>
      </c>
      <c r="AB56" s="13">
        <f>AA56+($D56*AA53)</f>
        <v>0.25</v>
      </c>
      <c r="AC56" s="14">
        <f>AB56+(AB53*$E56)</f>
        <v>0.625</v>
      </c>
    </row>
    <row r="57" spans="1:29" s="9" customFormat="1" x14ac:dyDescent="0.25">
      <c r="A57" s="21" t="s">
        <v>189</v>
      </c>
      <c r="B57" t="s">
        <v>302</v>
      </c>
      <c r="C57" s="2"/>
      <c r="D57" s="3">
        <v>0.25</v>
      </c>
      <c r="E57" s="4">
        <v>0.5</v>
      </c>
      <c r="F57" s="9">
        <v>11</v>
      </c>
      <c r="G57" s="10">
        <f t="shared" si="52"/>
        <v>11</v>
      </c>
      <c r="H57" s="13">
        <f>G57+($D57*G54)</f>
        <v>17</v>
      </c>
      <c r="I57" s="14">
        <f>H57+(H54*$E57)</f>
        <v>26</v>
      </c>
      <c r="K57" s="10">
        <f t="shared" si="53"/>
        <v>0</v>
      </c>
      <c r="L57" s="13">
        <f>K57+($D57*K54)</f>
        <v>0</v>
      </c>
      <c r="M57" s="14">
        <f>L57+(L54*$E57)</f>
        <v>0</v>
      </c>
      <c r="O57" s="10">
        <f t="shared" si="54"/>
        <v>0</v>
      </c>
      <c r="P57" s="13">
        <f>O57+($D57*O54)</f>
        <v>0</v>
      </c>
      <c r="Q57" s="14">
        <f>P57+(P54*$E57)</f>
        <v>0</v>
      </c>
      <c r="R57" s="9">
        <v>0</v>
      </c>
      <c r="S57" s="10">
        <f t="shared" si="55"/>
        <v>0</v>
      </c>
      <c r="T57" s="13">
        <f>S57+($D57*S54)</f>
        <v>0</v>
      </c>
      <c r="U57" s="14">
        <f>T57+(T54*$E57)</f>
        <v>0</v>
      </c>
      <c r="V57" s="9">
        <v>0.3</v>
      </c>
      <c r="W57" s="10">
        <f t="shared" si="56"/>
        <v>0.3</v>
      </c>
      <c r="X57" s="13">
        <f>W57+($D57*W54)</f>
        <v>0.55000000000000004</v>
      </c>
      <c r="Y57" s="14">
        <f>X57+(X54*$E57)</f>
        <v>0.92500000000000004</v>
      </c>
      <c r="AA57" s="10">
        <f t="shared" si="57"/>
        <v>0</v>
      </c>
      <c r="AB57" s="13">
        <f>AA57+($D57*AA54)</f>
        <v>0</v>
      </c>
      <c r="AC57" s="14">
        <f>AB57+(AB54*$E57)</f>
        <v>0</v>
      </c>
    </row>
    <row r="58" spans="1:29" s="9" customFormat="1" x14ac:dyDescent="0.25">
      <c r="A58" s="21" t="s">
        <v>190</v>
      </c>
      <c r="B58" t="s">
        <v>303</v>
      </c>
      <c r="C58" s="2"/>
      <c r="D58" s="3">
        <v>0.25</v>
      </c>
      <c r="E58" s="4">
        <v>0.5</v>
      </c>
      <c r="F58" s="9">
        <v>0</v>
      </c>
      <c r="G58" s="10">
        <f t="shared" si="52"/>
        <v>0</v>
      </c>
      <c r="H58" s="13">
        <f>G58+($D58*G55)</f>
        <v>0</v>
      </c>
      <c r="I58" s="14">
        <f>H58+(H55*$E58)</f>
        <v>0</v>
      </c>
      <c r="K58" s="10">
        <f t="shared" si="53"/>
        <v>0</v>
      </c>
      <c r="L58" s="13">
        <f>K58+($D58*K55)</f>
        <v>0</v>
      </c>
      <c r="M58" s="14">
        <f>L58+(L55*$E58)</f>
        <v>0</v>
      </c>
      <c r="O58" s="10">
        <f t="shared" si="54"/>
        <v>0</v>
      </c>
      <c r="P58" s="13">
        <f>O58+($D58*O55)</f>
        <v>0</v>
      </c>
      <c r="Q58" s="14">
        <f>P58+(P55*$E58)</f>
        <v>0</v>
      </c>
      <c r="R58" s="9">
        <v>0</v>
      </c>
      <c r="S58" s="10">
        <f t="shared" si="55"/>
        <v>0</v>
      </c>
      <c r="T58" s="13">
        <f>S58+($D58*S55)</f>
        <v>0</v>
      </c>
      <c r="U58" s="14">
        <f>T58+(T55*$E58)</f>
        <v>0</v>
      </c>
      <c r="V58" s="9">
        <v>0</v>
      </c>
      <c r="W58" s="10">
        <f t="shared" si="56"/>
        <v>0</v>
      </c>
      <c r="X58" s="13">
        <f>W58+($D58*W55)</f>
        <v>0.125</v>
      </c>
      <c r="Y58" s="14">
        <f>X58+(X55*$E58)</f>
        <v>0.3125</v>
      </c>
      <c r="AA58" s="10">
        <f t="shared" si="57"/>
        <v>0</v>
      </c>
      <c r="AB58" s="13">
        <f>AA58+($D58*AA55)</f>
        <v>0</v>
      </c>
      <c r="AC58" s="14">
        <f>AB58+(AB55*$E58)</f>
        <v>0</v>
      </c>
    </row>
    <row r="59" spans="1:29" s="9" customFormat="1" x14ac:dyDescent="0.25">
      <c r="A59" s="21" t="s">
        <v>149</v>
      </c>
      <c r="B59" t="s">
        <v>304</v>
      </c>
      <c r="C59" s="2"/>
      <c r="D59" s="3"/>
      <c r="E59" s="4"/>
      <c r="F59" s="9">
        <v>9.6</v>
      </c>
      <c r="G59" s="10">
        <f t="shared" si="52"/>
        <v>9.6</v>
      </c>
      <c r="H59" s="13">
        <f t="shared" si="34"/>
        <v>9.6</v>
      </c>
      <c r="I59" s="14">
        <f t="shared" si="1"/>
        <v>9.6</v>
      </c>
      <c r="K59" s="10">
        <f t="shared" si="53"/>
        <v>0</v>
      </c>
      <c r="L59" s="13">
        <f t="shared" ref="L59:L93" si="58">K59</f>
        <v>0</v>
      </c>
      <c r="M59" s="14">
        <f t="shared" ref="M59:M93" si="59">L59</f>
        <v>0</v>
      </c>
      <c r="O59" s="10">
        <f t="shared" si="54"/>
        <v>0</v>
      </c>
      <c r="P59" s="13">
        <f t="shared" ref="P59:P93" si="60">O59</f>
        <v>0</v>
      </c>
      <c r="Q59" s="14">
        <f t="shared" ref="Q59:Q93" si="61">P59</f>
        <v>0</v>
      </c>
      <c r="R59" s="9">
        <v>3.5</v>
      </c>
      <c r="S59" s="10">
        <f t="shared" si="55"/>
        <v>3.5</v>
      </c>
      <c r="T59" s="13">
        <f t="shared" ref="T59:T93" si="62">S59</f>
        <v>3.5</v>
      </c>
      <c r="U59" s="14">
        <f t="shared" ref="U59:U93" si="63">T59</f>
        <v>3.5</v>
      </c>
      <c r="W59" s="10">
        <f t="shared" si="56"/>
        <v>0</v>
      </c>
      <c r="X59" s="13">
        <f t="shared" ref="X59:X93" si="64">W59</f>
        <v>0</v>
      </c>
      <c r="Y59" s="14">
        <f t="shared" ref="Y59:Y93" si="65">X59</f>
        <v>0</v>
      </c>
      <c r="AA59" s="10">
        <f t="shared" si="57"/>
        <v>0</v>
      </c>
      <c r="AB59" s="13">
        <f t="shared" ref="AB59:AB93" si="66">AA59</f>
        <v>0</v>
      </c>
      <c r="AC59" s="14">
        <f t="shared" ref="AC59:AC93" si="67">AB59</f>
        <v>0</v>
      </c>
    </row>
    <row r="60" spans="1:29" s="9" customFormat="1" x14ac:dyDescent="0.25">
      <c r="A60" s="21" t="s">
        <v>150</v>
      </c>
      <c r="B60" t="s">
        <v>305</v>
      </c>
      <c r="C60" s="2"/>
      <c r="D60" s="3"/>
      <c r="E60" s="4"/>
      <c r="F60" s="9">
        <v>0.4</v>
      </c>
      <c r="G60" s="10">
        <f t="shared" si="52"/>
        <v>0.4</v>
      </c>
      <c r="H60" s="13">
        <f t="shared" si="34"/>
        <v>0.4</v>
      </c>
      <c r="I60" s="14">
        <f t="shared" si="1"/>
        <v>0.4</v>
      </c>
      <c r="K60" s="10">
        <f t="shared" si="53"/>
        <v>0</v>
      </c>
      <c r="L60" s="13">
        <f t="shared" si="58"/>
        <v>0</v>
      </c>
      <c r="M60" s="14">
        <f t="shared" si="59"/>
        <v>0</v>
      </c>
      <c r="O60" s="10">
        <f t="shared" si="54"/>
        <v>0</v>
      </c>
      <c r="P60" s="13">
        <f t="shared" si="60"/>
        <v>0</v>
      </c>
      <c r="Q60" s="14">
        <f t="shared" si="61"/>
        <v>0</v>
      </c>
      <c r="R60" s="9">
        <v>2</v>
      </c>
      <c r="S60" s="10">
        <f t="shared" si="55"/>
        <v>2</v>
      </c>
      <c r="T60" s="13">
        <f t="shared" si="62"/>
        <v>2</v>
      </c>
      <c r="U60" s="14">
        <f t="shared" si="63"/>
        <v>2</v>
      </c>
      <c r="W60" s="10">
        <f t="shared" si="56"/>
        <v>0</v>
      </c>
      <c r="X60" s="13">
        <f t="shared" si="64"/>
        <v>0</v>
      </c>
      <c r="Y60" s="14">
        <f t="shared" si="65"/>
        <v>0</v>
      </c>
      <c r="AA60" s="10">
        <f t="shared" si="57"/>
        <v>0</v>
      </c>
      <c r="AB60" s="13">
        <f t="shared" si="66"/>
        <v>0</v>
      </c>
      <c r="AC60" s="14">
        <f t="shared" si="67"/>
        <v>0</v>
      </c>
    </row>
    <row r="61" spans="1:29" s="9" customFormat="1" x14ac:dyDescent="0.25">
      <c r="A61" s="21" t="s">
        <v>151</v>
      </c>
      <c r="B61" t="s">
        <v>306</v>
      </c>
      <c r="C61" s="2"/>
      <c r="D61" s="3"/>
      <c r="E61" s="4"/>
      <c r="F61" s="9">
        <v>115</v>
      </c>
      <c r="G61" s="10">
        <f t="shared" si="52"/>
        <v>115</v>
      </c>
      <c r="H61" s="13">
        <f t="shared" si="34"/>
        <v>115</v>
      </c>
      <c r="I61" s="14">
        <f t="shared" si="1"/>
        <v>115</v>
      </c>
      <c r="K61" s="10">
        <f t="shared" si="53"/>
        <v>0</v>
      </c>
      <c r="L61" s="13">
        <f t="shared" si="58"/>
        <v>0</v>
      </c>
      <c r="M61" s="14">
        <f t="shared" si="59"/>
        <v>0</v>
      </c>
      <c r="O61" s="10">
        <f t="shared" si="54"/>
        <v>0</v>
      </c>
      <c r="P61" s="13">
        <f t="shared" si="60"/>
        <v>0</v>
      </c>
      <c r="Q61" s="14">
        <f t="shared" si="61"/>
        <v>0</v>
      </c>
      <c r="R61" s="9">
        <v>50</v>
      </c>
      <c r="S61" s="10">
        <f t="shared" si="55"/>
        <v>50</v>
      </c>
      <c r="T61" s="13">
        <f t="shared" si="62"/>
        <v>50</v>
      </c>
      <c r="U61" s="14">
        <f t="shared" si="63"/>
        <v>50</v>
      </c>
      <c r="W61" s="10">
        <f t="shared" si="56"/>
        <v>0</v>
      </c>
      <c r="X61" s="13">
        <f t="shared" si="64"/>
        <v>0</v>
      </c>
      <c r="Y61" s="14">
        <f t="shared" si="65"/>
        <v>0</v>
      </c>
      <c r="AA61" s="10">
        <f t="shared" si="57"/>
        <v>0</v>
      </c>
      <c r="AB61" s="13">
        <f t="shared" si="66"/>
        <v>0</v>
      </c>
      <c r="AC61" s="14">
        <f t="shared" si="67"/>
        <v>0</v>
      </c>
    </row>
    <row r="62" spans="1:29" s="9" customFormat="1" x14ac:dyDescent="0.25">
      <c r="A62" s="21" t="s">
        <v>146</v>
      </c>
      <c r="B62" t="s">
        <v>307</v>
      </c>
      <c r="C62" s="2"/>
      <c r="D62" s="3"/>
      <c r="E62" s="4"/>
      <c r="F62" s="9">
        <v>9.6</v>
      </c>
      <c r="G62" s="10">
        <f t="shared" si="52"/>
        <v>9.6</v>
      </c>
      <c r="H62" s="13">
        <f t="shared" si="34"/>
        <v>9.6</v>
      </c>
      <c r="I62" s="14">
        <f t="shared" si="1"/>
        <v>9.6</v>
      </c>
      <c r="K62" s="10">
        <f t="shared" si="53"/>
        <v>0</v>
      </c>
      <c r="L62" s="13">
        <f t="shared" si="58"/>
        <v>0</v>
      </c>
      <c r="M62" s="14">
        <f t="shared" si="59"/>
        <v>0</v>
      </c>
      <c r="O62" s="10">
        <f t="shared" si="54"/>
        <v>0</v>
      </c>
      <c r="P62" s="13">
        <f t="shared" si="60"/>
        <v>0</v>
      </c>
      <c r="Q62" s="14">
        <f t="shared" si="61"/>
        <v>0</v>
      </c>
      <c r="R62" s="9">
        <v>3.5</v>
      </c>
      <c r="S62" s="10">
        <f t="shared" si="55"/>
        <v>3.5</v>
      </c>
      <c r="T62" s="13">
        <f t="shared" si="62"/>
        <v>3.5</v>
      </c>
      <c r="U62" s="14">
        <f t="shared" si="63"/>
        <v>3.5</v>
      </c>
      <c r="V62" s="9">
        <v>10</v>
      </c>
      <c r="W62" s="10">
        <f t="shared" si="56"/>
        <v>10</v>
      </c>
      <c r="X62" s="13">
        <f t="shared" si="64"/>
        <v>10</v>
      </c>
      <c r="Y62" s="14">
        <f t="shared" si="65"/>
        <v>10</v>
      </c>
      <c r="Z62" s="9">
        <v>10</v>
      </c>
      <c r="AA62" s="10">
        <f t="shared" si="57"/>
        <v>10</v>
      </c>
      <c r="AB62" s="13">
        <f t="shared" si="66"/>
        <v>10</v>
      </c>
      <c r="AC62" s="14">
        <f t="shared" si="67"/>
        <v>10</v>
      </c>
    </row>
    <row r="63" spans="1:29" s="9" customFormat="1" x14ac:dyDescent="0.25">
      <c r="A63" s="21" t="s">
        <v>147</v>
      </c>
      <c r="B63" t="s">
        <v>308</v>
      </c>
      <c r="C63" s="2"/>
      <c r="D63" s="3"/>
      <c r="E63" s="4"/>
      <c r="F63" s="9">
        <v>0.4</v>
      </c>
      <c r="G63" s="10">
        <f t="shared" si="52"/>
        <v>0.4</v>
      </c>
      <c r="H63" s="13">
        <f t="shared" si="34"/>
        <v>0.4</v>
      </c>
      <c r="I63" s="14">
        <f t="shared" si="1"/>
        <v>0.4</v>
      </c>
      <c r="K63" s="10">
        <f t="shared" si="53"/>
        <v>0</v>
      </c>
      <c r="L63" s="13">
        <f t="shared" si="58"/>
        <v>0</v>
      </c>
      <c r="M63" s="14">
        <f t="shared" si="59"/>
        <v>0</v>
      </c>
      <c r="O63" s="10">
        <f t="shared" si="54"/>
        <v>0</v>
      </c>
      <c r="P63" s="13">
        <f t="shared" si="60"/>
        <v>0</v>
      </c>
      <c r="Q63" s="14">
        <f t="shared" si="61"/>
        <v>0</v>
      </c>
      <c r="R63" s="9">
        <v>2</v>
      </c>
      <c r="S63" s="10">
        <f t="shared" si="55"/>
        <v>2</v>
      </c>
      <c r="T63" s="13">
        <f t="shared" si="62"/>
        <v>2</v>
      </c>
      <c r="U63" s="14">
        <f t="shared" si="63"/>
        <v>2</v>
      </c>
      <c r="V63" s="9">
        <v>1</v>
      </c>
      <c r="W63" s="10">
        <f t="shared" si="56"/>
        <v>1</v>
      </c>
      <c r="X63" s="13">
        <f t="shared" si="64"/>
        <v>1</v>
      </c>
      <c r="Y63" s="14">
        <f t="shared" si="65"/>
        <v>1</v>
      </c>
      <c r="Z63" s="9">
        <v>1</v>
      </c>
      <c r="AA63" s="10">
        <f t="shared" si="57"/>
        <v>1</v>
      </c>
      <c r="AB63" s="13">
        <f t="shared" si="66"/>
        <v>1</v>
      </c>
      <c r="AC63" s="14">
        <f t="shared" si="67"/>
        <v>1</v>
      </c>
    </row>
    <row r="64" spans="1:29" s="9" customFormat="1" x14ac:dyDescent="0.25">
      <c r="A64" s="21" t="s">
        <v>148</v>
      </c>
      <c r="B64" t="s">
        <v>309</v>
      </c>
      <c r="C64" s="2"/>
      <c r="D64" s="3"/>
      <c r="E64" s="4"/>
      <c r="F64" s="9">
        <v>115</v>
      </c>
      <c r="G64" s="10">
        <f t="shared" si="52"/>
        <v>115</v>
      </c>
      <c r="H64" s="13">
        <f t="shared" si="34"/>
        <v>115</v>
      </c>
      <c r="I64" s="14">
        <f t="shared" si="1"/>
        <v>115</v>
      </c>
      <c r="K64" s="10">
        <f t="shared" si="53"/>
        <v>0</v>
      </c>
      <c r="L64" s="13">
        <f t="shared" si="58"/>
        <v>0</v>
      </c>
      <c r="M64" s="14">
        <f t="shared" si="59"/>
        <v>0</v>
      </c>
      <c r="O64" s="10">
        <f t="shared" si="54"/>
        <v>0</v>
      </c>
      <c r="P64" s="13">
        <f t="shared" si="60"/>
        <v>0</v>
      </c>
      <c r="Q64" s="14">
        <f t="shared" si="61"/>
        <v>0</v>
      </c>
      <c r="R64" s="9">
        <v>50</v>
      </c>
      <c r="S64" s="10">
        <f t="shared" si="55"/>
        <v>50</v>
      </c>
      <c r="T64" s="13">
        <f t="shared" si="62"/>
        <v>50</v>
      </c>
      <c r="U64" s="14">
        <f t="shared" si="63"/>
        <v>50</v>
      </c>
      <c r="V64" s="9">
        <v>5</v>
      </c>
      <c r="W64" s="10">
        <f t="shared" si="56"/>
        <v>5</v>
      </c>
      <c r="X64" s="13">
        <f t="shared" si="64"/>
        <v>5</v>
      </c>
      <c r="Y64" s="14">
        <f t="shared" si="65"/>
        <v>5</v>
      </c>
      <c r="Z64" s="9">
        <v>3</v>
      </c>
      <c r="AA64" s="10">
        <f t="shared" si="57"/>
        <v>3</v>
      </c>
      <c r="AB64" s="13">
        <f t="shared" si="66"/>
        <v>3</v>
      </c>
      <c r="AC64" s="14">
        <f t="shared" si="67"/>
        <v>3</v>
      </c>
    </row>
    <row r="65" spans="1:29" s="9" customFormat="1" x14ac:dyDescent="0.25">
      <c r="A65" s="21" t="s">
        <v>143</v>
      </c>
      <c r="B65" t="s">
        <v>307</v>
      </c>
      <c r="C65" s="2"/>
      <c r="D65" s="3"/>
      <c r="E65" s="4"/>
      <c r="G65" s="10">
        <f t="shared" si="52"/>
        <v>0</v>
      </c>
      <c r="H65" s="13">
        <f t="shared" si="34"/>
        <v>0</v>
      </c>
      <c r="I65" s="14">
        <f t="shared" si="1"/>
        <v>0</v>
      </c>
      <c r="K65" s="10">
        <f t="shared" si="53"/>
        <v>0</v>
      </c>
      <c r="L65" s="13">
        <f t="shared" si="58"/>
        <v>0</v>
      </c>
      <c r="M65" s="14">
        <f t="shared" si="59"/>
        <v>0</v>
      </c>
      <c r="O65" s="10">
        <f t="shared" si="54"/>
        <v>0</v>
      </c>
      <c r="P65" s="13">
        <f t="shared" si="60"/>
        <v>0</v>
      </c>
      <c r="Q65" s="14">
        <f t="shared" si="61"/>
        <v>0</v>
      </c>
      <c r="S65" s="10">
        <f t="shared" si="55"/>
        <v>0</v>
      </c>
      <c r="T65" s="13">
        <f t="shared" si="62"/>
        <v>0</v>
      </c>
      <c r="U65" s="14">
        <f t="shared" si="63"/>
        <v>0</v>
      </c>
      <c r="W65" s="10">
        <f t="shared" si="56"/>
        <v>0</v>
      </c>
      <c r="X65" s="13">
        <f t="shared" si="64"/>
        <v>0</v>
      </c>
      <c r="Y65" s="14">
        <f t="shared" si="65"/>
        <v>0</v>
      </c>
      <c r="AA65" s="10">
        <f t="shared" si="57"/>
        <v>0</v>
      </c>
      <c r="AB65" s="13">
        <f t="shared" si="66"/>
        <v>0</v>
      </c>
      <c r="AC65" s="14">
        <f t="shared" si="67"/>
        <v>0</v>
      </c>
    </row>
    <row r="66" spans="1:29" s="9" customFormat="1" x14ac:dyDescent="0.25">
      <c r="A66" s="21" t="s">
        <v>144</v>
      </c>
      <c r="B66" t="s">
        <v>308</v>
      </c>
      <c r="C66" s="2"/>
      <c r="D66" s="3"/>
      <c r="E66" s="4"/>
      <c r="G66" s="10">
        <f t="shared" si="52"/>
        <v>0</v>
      </c>
      <c r="H66" s="13">
        <f t="shared" si="34"/>
        <v>0</v>
      </c>
      <c r="I66" s="14">
        <f t="shared" si="1"/>
        <v>0</v>
      </c>
      <c r="K66" s="10">
        <f t="shared" si="53"/>
        <v>0</v>
      </c>
      <c r="L66" s="13">
        <f t="shared" si="58"/>
        <v>0</v>
      </c>
      <c r="M66" s="14">
        <f t="shared" si="59"/>
        <v>0</v>
      </c>
      <c r="O66" s="10">
        <f t="shared" si="54"/>
        <v>0</v>
      </c>
      <c r="P66" s="13">
        <f t="shared" si="60"/>
        <v>0</v>
      </c>
      <c r="Q66" s="14">
        <f t="shared" si="61"/>
        <v>0</v>
      </c>
      <c r="S66" s="10">
        <f t="shared" si="55"/>
        <v>0</v>
      </c>
      <c r="T66" s="13">
        <f t="shared" si="62"/>
        <v>0</v>
      </c>
      <c r="U66" s="14">
        <f t="shared" si="63"/>
        <v>0</v>
      </c>
      <c r="W66" s="10">
        <f t="shared" si="56"/>
        <v>0</v>
      </c>
      <c r="X66" s="13">
        <f t="shared" si="64"/>
        <v>0</v>
      </c>
      <c r="Y66" s="14">
        <f t="shared" si="65"/>
        <v>0</v>
      </c>
      <c r="AA66" s="10">
        <f t="shared" si="57"/>
        <v>0</v>
      </c>
      <c r="AB66" s="13">
        <f t="shared" si="66"/>
        <v>0</v>
      </c>
      <c r="AC66" s="14">
        <f t="shared" si="67"/>
        <v>0</v>
      </c>
    </row>
    <row r="67" spans="1:29" s="9" customFormat="1" x14ac:dyDescent="0.25">
      <c r="A67" s="21" t="s">
        <v>145</v>
      </c>
      <c r="B67" t="s">
        <v>309</v>
      </c>
      <c r="C67" s="2"/>
      <c r="D67" s="3"/>
      <c r="E67" s="4"/>
      <c r="G67" s="10">
        <f t="shared" si="52"/>
        <v>0</v>
      </c>
      <c r="H67" s="13">
        <f t="shared" si="34"/>
        <v>0</v>
      </c>
      <c r="I67" s="14">
        <f t="shared" ref="I67:I93" si="68">H67</f>
        <v>0</v>
      </c>
      <c r="K67" s="10">
        <f t="shared" si="53"/>
        <v>0</v>
      </c>
      <c r="L67" s="13">
        <f t="shared" si="58"/>
        <v>0</v>
      </c>
      <c r="M67" s="14">
        <f t="shared" si="59"/>
        <v>0</v>
      </c>
      <c r="O67" s="10">
        <f t="shared" si="54"/>
        <v>0</v>
      </c>
      <c r="P67" s="13">
        <f t="shared" si="60"/>
        <v>0</v>
      </c>
      <c r="Q67" s="14">
        <f t="shared" si="61"/>
        <v>0</v>
      </c>
      <c r="S67" s="10">
        <f t="shared" si="55"/>
        <v>0</v>
      </c>
      <c r="T67" s="13">
        <f t="shared" si="62"/>
        <v>0</v>
      </c>
      <c r="U67" s="14">
        <f t="shared" si="63"/>
        <v>0</v>
      </c>
      <c r="W67" s="10">
        <f t="shared" si="56"/>
        <v>0</v>
      </c>
      <c r="X67" s="13">
        <f t="shared" si="64"/>
        <v>0</v>
      </c>
      <c r="Y67" s="14">
        <f t="shared" si="65"/>
        <v>0</v>
      </c>
      <c r="AA67" s="10">
        <f t="shared" si="57"/>
        <v>0</v>
      </c>
      <c r="AB67" s="13">
        <f t="shared" si="66"/>
        <v>0</v>
      </c>
      <c r="AC67" s="14">
        <f t="shared" si="67"/>
        <v>0</v>
      </c>
    </row>
    <row r="68" spans="1:29" s="9" customFormat="1" x14ac:dyDescent="0.25">
      <c r="A68" s="21" t="s">
        <v>137</v>
      </c>
      <c r="B68" t="s">
        <v>310</v>
      </c>
      <c r="C68" s="2"/>
      <c r="D68" s="3"/>
      <c r="E68" s="4"/>
      <c r="F68" s="9">
        <v>7.8118999999999994E-2</v>
      </c>
      <c r="G68" s="10">
        <f t="shared" si="52"/>
        <v>7.8118999999999994E-2</v>
      </c>
      <c r="H68" s="13">
        <f t="shared" si="34"/>
        <v>7.8118999999999994E-2</v>
      </c>
      <c r="I68" s="14">
        <f t="shared" si="68"/>
        <v>7.8118999999999994E-2</v>
      </c>
      <c r="J68" s="9">
        <v>0</v>
      </c>
      <c r="K68" s="10">
        <f t="shared" si="53"/>
        <v>0</v>
      </c>
      <c r="L68" s="13">
        <f t="shared" si="58"/>
        <v>0</v>
      </c>
      <c r="M68" s="14">
        <f t="shared" si="59"/>
        <v>0</v>
      </c>
      <c r="N68" s="9">
        <v>0</v>
      </c>
      <c r="O68" s="10">
        <f t="shared" si="54"/>
        <v>0</v>
      </c>
      <c r="P68" s="13">
        <f t="shared" si="60"/>
        <v>0</v>
      </c>
      <c r="Q68" s="14">
        <f t="shared" si="61"/>
        <v>0</v>
      </c>
      <c r="R68" s="9">
        <v>8.1810999999999995E-2</v>
      </c>
      <c r="S68" s="10">
        <f t="shared" si="55"/>
        <v>8.1810999999999995E-2</v>
      </c>
      <c r="T68" s="13">
        <f t="shared" si="62"/>
        <v>8.1810999999999995E-2</v>
      </c>
      <c r="U68" s="14">
        <f t="shared" si="63"/>
        <v>8.1810999999999995E-2</v>
      </c>
      <c r="V68" s="9">
        <v>0.13589300000000001</v>
      </c>
      <c r="W68" s="10">
        <f t="shared" si="56"/>
        <v>0.13589300000000001</v>
      </c>
      <c r="X68" s="13">
        <f t="shared" si="64"/>
        <v>0.13589300000000001</v>
      </c>
      <c r="Y68" s="14">
        <f t="shared" si="65"/>
        <v>0.13589300000000001</v>
      </c>
      <c r="Z68" s="9">
        <v>0</v>
      </c>
      <c r="AA68" s="10">
        <f t="shared" si="57"/>
        <v>0</v>
      </c>
      <c r="AB68" s="13">
        <f t="shared" si="66"/>
        <v>0</v>
      </c>
      <c r="AC68" s="14">
        <f t="shared" si="67"/>
        <v>0</v>
      </c>
    </row>
    <row r="69" spans="1:29" s="9" customFormat="1" ht="16.5" customHeight="1" x14ac:dyDescent="0.25">
      <c r="A69" s="21" t="s">
        <v>138</v>
      </c>
      <c r="B69" t="s">
        <v>311</v>
      </c>
      <c r="C69" s="2"/>
      <c r="D69" s="3"/>
      <c r="E69" s="4"/>
      <c r="F69" s="9">
        <v>0</v>
      </c>
      <c r="G69" s="10">
        <f t="shared" si="52"/>
        <v>0</v>
      </c>
      <c r="H69" s="13">
        <f t="shared" si="34"/>
        <v>0</v>
      </c>
      <c r="I69" s="14">
        <f t="shared" si="68"/>
        <v>0</v>
      </c>
      <c r="J69" s="9">
        <v>0</v>
      </c>
      <c r="K69" s="10">
        <f t="shared" si="53"/>
        <v>0</v>
      </c>
      <c r="L69" s="13">
        <f t="shared" si="58"/>
        <v>0</v>
      </c>
      <c r="M69" s="14">
        <f t="shared" si="59"/>
        <v>0</v>
      </c>
      <c r="N69" s="9">
        <v>0</v>
      </c>
      <c r="O69" s="10">
        <f t="shared" si="54"/>
        <v>0</v>
      </c>
      <c r="P69" s="13">
        <f t="shared" si="60"/>
        <v>0</v>
      </c>
      <c r="Q69" s="14">
        <f t="shared" si="61"/>
        <v>0</v>
      </c>
      <c r="R69" s="9">
        <v>0</v>
      </c>
      <c r="S69" s="10">
        <f t="shared" si="55"/>
        <v>0</v>
      </c>
      <c r="T69" s="13">
        <f t="shared" si="62"/>
        <v>0</v>
      </c>
      <c r="U69" s="14">
        <f t="shared" si="63"/>
        <v>0</v>
      </c>
      <c r="V69" s="9">
        <v>0</v>
      </c>
      <c r="W69" s="10">
        <f t="shared" si="56"/>
        <v>0</v>
      </c>
      <c r="X69" s="13">
        <f t="shared" si="64"/>
        <v>0</v>
      </c>
      <c r="Y69" s="14">
        <f t="shared" si="65"/>
        <v>0</v>
      </c>
      <c r="Z69" s="9">
        <v>0</v>
      </c>
      <c r="AA69" s="10">
        <f t="shared" si="57"/>
        <v>0</v>
      </c>
      <c r="AB69" s="13">
        <f t="shared" si="66"/>
        <v>0</v>
      </c>
      <c r="AC69" s="14">
        <f t="shared" si="67"/>
        <v>0</v>
      </c>
    </row>
    <row r="70" spans="1:29" s="9" customFormat="1" x14ac:dyDescent="0.25">
      <c r="A70" s="21" t="s">
        <v>139</v>
      </c>
      <c r="B70" t="s">
        <v>312</v>
      </c>
      <c r="C70" s="2"/>
      <c r="D70" s="3"/>
      <c r="E70" s="4"/>
      <c r="F70" s="9">
        <v>0</v>
      </c>
      <c r="G70" s="10">
        <f t="shared" si="52"/>
        <v>0</v>
      </c>
      <c r="H70" s="13">
        <f t="shared" si="34"/>
        <v>0</v>
      </c>
      <c r="I70" s="14">
        <f t="shared" si="68"/>
        <v>0</v>
      </c>
      <c r="J70" s="9">
        <v>0</v>
      </c>
      <c r="K70" s="10">
        <f t="shared" si="53"/>
        <v>0</v>
      </c>
      <c r="L70" s="13">
        <f t="shared" si="58"/>
        <v>0</v>
      </c>
      <c r="M70" s="14">
        <f t="shared" si="59"/>
        <v>0</v>
      </c>
      <c r="N70" s="9">
        <v>0</v>
      </c>
      <c r="O70" s="10">
        <f t="shared" si="54"/>
        <v>0</v>
      </c>
      <c r="P70" s="13">
        <f t="shared" si="60"/>
        <v>0</v>
      </c>
      <c r="Q70" s="14">
        <f t="shared" si="61"/>
        <v>0</v>
      </c>
      <c r="R70" s="9">
        <v>0</v>
      </c>
      <c r="S70" s="10">
        <f t="shared" si="55"/>
        <v>0</v>
      </c>
      <c r="T70" s="13">
        <f t="shared" si="62"/>
        <v>0</v>
      </c>
      <c r="U70" s="14">
        <f t="shared" si="63"/>
        <v>0</v>
      </c>
      <c r="V70" s="9">
        <v>0</v>
      </c>
      <c r="W70" s="10">
        <f t="shared" si="56"/>
        <v>0</v>
      </c>
      <c r="X70" s="13">
        <f t="shared" si="64"/>
        <v>0</v>
      </c>
      <c r="Y70" s="14">
        <f t="shared" si="65"/>
        <v>0</v>
      </c>
      <c r="Z70" s="9">
        <v>0</v>
      </c>
      <c r="AA70" s="10">
        <f t="shared" si="57"/>
        <v>0</v>
      </c>
      <c r="AB70" s="13">
        <f t="shared" si="66"/>
        <v>0</v>
      </c>
      <c r="AC70" s="14">
        <f t="shared" si="67"/>
        <v>0</v>
      </c>
    </row>
    <row r="71" spans="1:29" s="9" customFormat="1" x14ac:dyDescent="0.25">
      <c r="A71" s="21" t="s">
        <v>116</v>
      </c>
      <c r="B71" t="s">
        <v>313</v>
      </c>
      <c r="C71" s="2"/>
      <c r="D71" s="3"/>
      <c r="E71" s="4"/>
      <c r="G71" s="10">
        <f t="shared" si="52"/>
        <v>0</v>
      </c>
      <c r="H71" s="13">
        <f t="shared" si="34"/>
        <v>0</v>
      </c>
      <c r="I71" s="14">
        <f t="shared" si="68"/>
        <v>0</v>
      </c>
      <c r="K71" s="10">
        <f t="shared" si="53"/>
        <v>0</v>
      </c>
      <c r="L71" s="13">
        <f t="shared" si="58"/>
        <v>0</v>
      </c>
      <c r="M71" s="14">
        <f t="shared" si="59"/>
        <v>0</v>
      </c>
      <c r="O71" s="10">
        <f t="shared" si="54"/>
        <v>0</v>
      </c>
      <c r="P71" s="13">
        <f t="shared" si="60"/>
        <v>0</v>
      </c>
      <c r="Q71" s="14">
        <f t="shared" si="61"/>
        <v>0</v>
      </c>
      <c r="S71" s="10">
        <f t="shared" si="55"/>
        <v>0</v>
      </c>
      <c r="T71" s="13">
        <f t="shared" si="62"/>
        <v>0</v>
      </c>
      <c r="U71" s="14">
        <f t="shared" si="63"/>
        <v>0</v>
      </c>
      <c r="V71" s="9">
        <v>90</v>
      </c>
      <c r="W71" s="10">
        <f t="shared" si="56"/>
        <v>90</v>
      </c>
      <c r="X71" s="13">
        <f t="shared" si="64"/>
        <v>90</v>
      </c>
      <c r="Y71" s="14">
        <f t="shared" si="65"/>
        <v>90</v>
      </c>
      <c r="AA71" s="10">
        <f t="shared" si="57"/>
        <v>0</v>
      </c>
      <c r="AB71" s="13">
        <f t="shared" si="66"/>
        <v>0</v>
      </c>
      <c r="AC71" s="14">
        <f t="shared" si="67"/>
        <v>0</v>
      </c>
    </row>
    <row r="72" spans="1:29" s="9" customFormat="1" x14ac:dyDescent="0.25">
      <c r="A72" s="21" t="s">
        <v>117</v>
      </c>
      <c r="B72" t="s">
        <v>314</v>
      </c>
      <c r="C72" s="2"/>
      <c r="D72" s="3"/>
      <c r="E72" s="4"/>
      <c r="G72" s="10">
        <f t="shared" si="52"/>
        <v>0</v>
      </c>
      <c r="H72" s="13">
        <f t="shared" si="34"/>
        <v>0</v>
      </c>
      <c r="I72" s="14">
        <f t="shared" si="68"/>
        <v>0</v>
      </c>
      <c r="J72" s="9">
        <v>100</v>
      </c>
      <c r="K72" s="10">
        <f t="shared" si="53"/>
        <v>100</v>
      </c>
      <c r="L72" s="13">
        <f t="shared" si="58"/>
        <v>100</v>
      </c>
      <c r="M72" s="14">
        <f t="shared" si="59"/>
        <v>100</v>
      </c>
      <c r="O72" s="10">
        <f t="shared" si="54"/>
        <v>0</v>
      </c>
      <c r="P72" s="13">
        <f t="shared" si="60"/>
        <v>0</v>
      </c>
      <c r="Q72" s="14">
        <f t="shared" si="61"/>
        <v>0</v>
      </c>
      <c r="S72" s="10">
        <f t="shared" si="55"/>
        <v>0</v>
      </c>
      <c r="T72" s="13">
        <f t="shared" si="62"/>
        <v>0</v>
      </c>
      <c r="U72" s="14">
        <f t="shared" si="63"/>
        <v>0</v>
      </c>
      <c r="W72" s="10">
        <f t="shared" si="56"/>
        <v>0</v>
      </c>
      <c r="X72" s="13">
        <f t="shared" si="64"/>
        <v>0</v>
      </c>
      <c r="Y72" s="14">
        <f t="shared" si="65"/>
        <v>0</v>
      </c>
      <c r="AA72" s="10">
        <f t="shared" si="57"/>
        <v>0</v>
      </c>
      <c r="AB72" s="13">
        <f t="shared" si="66"/>
        <v>0</v>
      </c>
      <c r="AC72" s="14">
        <f t="shared" si="67"/>
        <v>0</v>
      </c>
    </row>
    <row r="73" spans="1:29" s="9" customFormat="1" x14ac:dyDescent="0.25">
      <c r="A73" s="21" t="s">
        <v>118</v>
      </c>
      <c r="B73" t="s">
        <v>315</v>
      </c>
      <c r="C73" s="2"/>
      <c r="D73" s="3"/>
      <c r="E73" s="4"/>
      <c r="G73" s="10">
        <f t="shared" ref="G73:G93" si="69">F73</f>
        <v>0</v>
      </c>
      <c r="H73" s="13">
        <f t="shared" si="34"/>
        <v>0</v>
      </c>
      <c r="I73" s="14">
        <f t="shared" si="68"/>
        <v>0</v>
      </c>
      <c r="K73" s="10">
        <f t="shared" si="53"/>
        <v>0</v>
      </c>
      <c r="L73" s="13">
        <f t="shared" si="58"/>
        <v>0</v>
      </c>
      <c r="M73" s="14">
        <f t="shared" si="59"/>
        <v>0</v>
      </c>
      <c r="N73" s="9">
        <v>100</v>
      </c>
      <c r="O73" s="10">
        <f t="shared" si="54"/>
        <v>100</v>
      </c>
      <c r="P73" s="13">
        <f t="shared" si="60"/>
        <v>100</v>
      </c>
      <c r="Q73" s="14">
        <f t="shared" si="61"/>
        <v>100</v>
      </c>
      <c r="S73" s="10">
        <f t="shared" si="55"/>
        <v>0</v>
      </c>
      <c r="T73" s="13">
        <f t="shared" si="62"/>
        <v>0</v>
      </c>
      <c r="U73" s="14">
        <f t="shared" si="63"/>
        <v>0</v>
      </c>
      <c r="W73" s="10">
        <f t="shared" si="56"/>
        <v>0</v>
      </c>
      <c r="X73" s="13">
        <f t="shared" si="64"/>
        <v>0</v>
      </c>
      <c r="Y73" s="14">
        <f t="shared" si="65"/>
        <v>0</v>
      </c>
      <c r="AA73" s="10">
        <f t="shared" si="57"/>
        <v>0</v>
      </c>
      <c r="AB73" s="13">
        <f t="shared" si="66"/>
        <v>0</v>
      </c>
      <c r="AC73" s="14">
        <f t="shared" si="67"/>
        <v>0</v>
      </c>
    </row>
    <row r="74" spans="1:29" s="9" customFormat="1" x14ac:dyDescent="0.25">
      <c r="A74" s="21" t="s">
        <v>119</v>
      </c>
      <c r="B74" t="s">
        <v>316</v>
      </c>
      <c r="C74" s="2"/>
      <c r="D74" s="3"/>
      <c r="E74" s="4"/>
      <c r="F74" s="11">
        <v>50</v>
      </c>
      <c r="G74" s="10">
        <f t="shared" si="69"/>
        <v>50</v>
      </c>
      <c r="H74" s="13">
        <f t="shared" si="34"/>
        <v>50</v>
      </c>
      <c r="I74" s="14">
        <f t="shared" si="68"/>
        <v>50</v>
      </c>
      <c r="K74" s="10">
        <f t="shared" si="53"/>
        <v>0</v>
      </c>
      <c r="L74" s="13">
        <f t="shared" si="58"/>
        <v>0</v>
      </c>
      <c r="M74" s="14">
        <f t="shared" si="59"/>
        <v>0</v>
      </c>
      <c r="O74" s="10">
        <f t="shared" si="54"/>
        <v>0</v>
      </c>
      <c r="P74" s="13">
        <f t="shared" si="60"/>
        <v>0</v>
      </c>
      <c r="Q74" s="14">
        <f t="shared" si="61"/>
        <v>0</v>
      </c>
      <c r="S74" s="10">
        <f t="shared" si="55"/>
        <v>0</v>
      </c>
      <c r="T74" s="13">
        <f t="shared" si="62"/>
        <v>0</v>
      </c>
      <c r="U74" s="14">
        <f t="shared" si="63"/>
        <v>0</v>
      </c>
      <c r="V74" s="9">
        <v>10</v>
      </c>
      <c r="W74" s="10">
        <f t="shared" si="56"/>
        <v>10</v>
      </c>
      <c r="X74" s="13">
        <f t="shared" si="64"/>
        <v>10</v>
      </c>
      <c r="Y74" s="14">
        <f t="shared" si="65"/>
        <v>10</v>
      </c>
      <c r="Z74" s="9">
        <v>40</v>
      </c>
      <c r="AA74" s="10">
        <f t="shared" si="57"/>
        <v>40</v>
      </c>
      <c r="AB74" s="13">
        <f t="shared" si="66"/>
        <v>40</v>
      </c>
      <c r="AC74" s="14">
        <f t="shared" si="67"/>
        <v>40</v>
      </c>
    </row>
    <row r="75" spans="1:29" s="9" customFormat="1" x14ac:dyDescent="0.25">
      <c r="A75" s="21" t="s">
        <v>120</v>
      </c>
      <c r="B75" t="s">
        <v>317</v>
      </c>
      <c r="C75" s="2"/>
      <c r="D75" s="3"/>
      <c r="E75" s="4"/>
      <c r="F75" s="11">
        <v>50</v>
      </c>
      <c r="G75" s="10">
        <f t="shared" si="69"/>
        <v>50</v>
      </c>
      <c r="H75" s="13">
        <f t="shared" si="34"/>
        <v>50</v>
      </c>
      <c r="I75" s="14">
        <f t="shared" si="68"/>
        <v>50</v>
      </c>
      <c r="K75" s="10">
        <f t="shared" si="53"/>
        <v>0</v>
      </c>
      <c r="L75" s="13">
        <f t="shared" si="58"/>
        <v>0</v>
      </c>
      <c r="M75" s="14">
        <f t="shared" si="59"/>
        <v>0</v>
      </c>
      <c r="O75" s="10">
        <f t="shared" si="54"/>
        <v>0</v>
      </c>
      <c r="P75" s="13">
        <f t="shared" si="60"/>
        <v>0</v>
      </c>
      <c r="Q75" s="14">
        <f t="shared" si="61"/>
        <v>0</v>
      </c>
      <c r="R75" s="9">
        <v>100</v>
      </c>
      <c r="S75" s="10">
        <f t="shared" si="55"/>
        <v>100</v>
      </c>
      <c r="T75" s="13">
        <f t="shared" si="62"/>
        <v>100</v>
      </c>
      <c r="U75" s="14">
        <f t="shared" si="63"/>
        <v>100</v>
      </c>
      <c r="W75" s="10">
        <f t="shared" si="56"/>
        <v>0</v>
      </c>
      <c r="X75" s="13">
        <f t="shared" si="64"/>
        <v>0</v>
      </c>
      <c r="Y75" s="14">
        <f t="shared" si="65"/>
        <v>0</v>
      </c>
      <c r="AA75" s="10">
        <f t="shared" si="57"/>
        <v>0</v>
      </c>
      <c r="AB75" s="13">
        <f t="shared" si="66"/>
        <v>0</v>
      </c>
      <c r="AC75" s="14">
        <f t="shared" si="67"/>
        <v>0</v>
      </c>
    </row>
    <row r="76" spans="1:29" s="9" customFormat="1" x14ac:dyDescent="0.25">
      <c r="A76" s="21" t="s">
        <v>121</v>
      </c>
      <c r="B76" t="s">
        <v>318</v>
      </c>
      <c r="C76" s="2"/>
      <c r="D76" s="3"/>
      <c r="E76" s="4"/>
      <c r="G76" s="10">
        <f t="shared" si="69"/>
        <v>0</v>
      </c>
      <c r="H76" s="13">
        <f t="shared" si="34"/>
        <v>0</v>
      </c>
      <c r="I76" s="14">
        <f t="shared" si="68"/>
        <v>0</v>
      </c>
      <c r="K76" s="10">
        <f t="shared" si="53"/>
        <v>0</v>
      </c>
      <c r="L76" s="13">
        <f t="shared" si="58"/>
        <v>0</v>
      </c>
      <c r="M76" s="14">
        <f t="shared" si="59"/>
        <v>0</v>
      </c>
      <c r="O76" s="10">
        <f t="shared" si="54"/>
        <v>0</v>
      </c>
      <c r="P76" s="13">
        <f t="shared" si="60"/>
        <v>0</v>
      </c>
      <c r="Q76" s="14">
        <f t="shared" si="61"/>
        <v>0</v>
      </c>
      <c r="S76" s="10">
        <f t="shared" si="55"/>
        <v>0</v>
      </c>
      <c r="T76" s="13">
        <f t="shared" si="62"/>
        <v>0</v>
      </c>
      <c r="U76" s="14">
        <f t="shared" si="63"/>
        <v>0</v>
      </c>
      <c r="W76" s="10">
        <f t="shared" si="56"/>
        <v>0</v>
      </c>
      <c r="X76" s="13">
        <f t="shared" si="64"/>
        <v>0</v>
      </c>
      <c r="Y76" s="14">
        <f t="shared" si="65"/>
        <v>0</v>
      </c>
      <c r="Z76" s="9">
        <v>60</v>
      </c>
      <c r="AA76" s="10">
        <f t="shared" si="57"/>
        <v>60</v>
      </c>
      <c r="AB76" s="13">
        <f t="shared" si="66"/>
        <v>60</v>
      </c>
      <c r="AC76" s="14">
        <f t="shared" si="67"/>
        <v>60</v>
      </c>
    </row>
    <row r="77" spans="1:29" s="9" customFormat="1" x14ac:dyDescent="0.25">
      <c r="A77" s="21" t="s">
        <v>122</v>
      </c>
      <c r="B77" t="s">
        <v>319</v>
      </c>
      <c r="C77" s="2"/>
      <c r="D77" s="3"/>
      <c r="E77" s="4"/>
      <c r="G77" s="10">
        <f t="shared" si="69"/>
        <v>0</v>
      </c>
      <c r="H77" s="13">
        <f t="shared" si="34"/>
        <v>0</v>
      </c>
      <c r="I77" s="14">
        <f t="shared" si="68"/>
        <v>0</v>
      </c>
      <c r="K77" s="10">
        <f t="shared" si="53"/>
        <v>0</v>
      </c>
      <c r="L77" s="13">
        <f t="shared" si="58"/>
        <v>0</v>
      </c>
      <c r="M77" s="14">
        <f t="shared" si="59"/>
        <v>0</v>
      </c>
      <c r="O77" s="10">
        <f t="shared" si="54"/>
        <v>0</v>
      </c>
      <c r="P77" s="13">
        <f t="shared" si="60"/>
        <v>0</v>
      </c>
      <c r="Q77" s="14">
        <f t="shared" si="61"/>
        <v>0</v>
      </c>
      <c r="S77" s="10">
        <f t="shared" si="55"/>
        <v>0</v>
      </c>
      <c r="T77" s="13">
        <f t="shared" si="62"/>
        <v>0</v>
      </c>
      <c r="U77" s="14">
        <f t="shared" si="63"/>
        <v>0</v>
      </c>
      <c r="W77" s="10">
        <f t="shared" si="56"/>
        <v>0</v>
      </c>
      <c r="X77" s="13">
        <f t="shared" si="64"/>
        <v>0</v>
      </c>
      <c r="Y77" s="14">
        <f t="shared" si="65"/>
        <v>0</v>
      </c>
      <c r="AA77" s="10">
        <f t="shared" si="57"/>
        <v>0</v>
      </c>
      <c r="AB77" s="13">
        <f t="shared" si="66"/>
        <v>0</v>
      </c>
      <c r="AC77" s="14">
        <f t="shared" si="67"/>
        <v>0</v>
      </c>
    </row>
    <row r="78" spans="1:29" s="9" customFormat="1" x14ac:dyDescent="0.25">
      <c r="A78" s="21" t="s">
        <v>123</v>
      </c>
      <c r="B78" t="s">
        <v>320</v>
      </c>
      <c r="C78" s="2"/>
      <c r="D78" s="3"/>
      <c r="E78" s="4"/>
      <c r="G78" s="10">
        <f t="shared" si="69"/>
        <v>0</v>
      </c>
      <c r="H78" s="13">
        <f t="shared" si="34"/>
        <v>0</v>
      </c>
      <c r="I78" s="14">
        <f t="shared" si="68"/>
        <v>0</v>
      </c>
      <c r="K78" s="10">
        <f t="shared" si="53"/>
        <v>0</v>
      </c>
      <c r="L78" s="13">
        <f t="shared" si="58"/>
        <v>0</v>
      </c>
      <c r="M78" s="14">
        <f t="shared" si="59"/>
        <v>0</v>
      </c>
      <c r="O78" s="10">
        <f t="shared" si="54"/>
        <v>0</v>
      </c>
      <c r="P78" s="13">
        <f t="shared" si="60"/>
        <v>0</v>
      </c>
      <c r="Q78" s="14">
        <f t="shared" si="61"/>
        <v>0</v>
      </c>
      <c r="R78" s="9">
        <v>2</v>
      </c>
      <c r="S78" s="10">
        <f t="shared" si="55"/>
        <v>2</v>
      </c>
      <c r="T78" s="13">
        <f t="shared" si="62"/>
        <v>2</v>
      </c>
      <c r="U78" s="14">
        <f t="shared" si="63"/>
        <v>2</v>
      </c>
      <c r="W78" s="10">
        <f t="shared" si="56"/>
        <v>0</v>
      </c>
      <c r="X78" s="13">
        <f t="shared" si="64"/>
        <v>0</v>
      </c>
      <c r="Y78" s="14">
        <f t="shared" si="65"/>
        <v>0</v>
      </c>
      <c r="AA78" s="10">
        <f t="shared" si="57"/>
        <v>0</v>
      </c>
      <c r="AB78" s="13">
        <f t="shared" si="66"/>
        <v>0</v>
      </c>
      <c r="AC78" s="14">
        <f t="shared" si="67"/>
        <v>0</v>
      </c>
    </row>
    <row r="79" spans="1:29" s="9" customFormat="1" x14ac:dyDescent="0.25">
      <c r="A79" s="21" t="s">
        <v>124</v>
      </c>
      <c r="B79" t="s">
        <v>321</v>
      </c>
      <c r="C79" s="2"/>
      <c r="D79" s="3"/>
      <c r="E79" s="4"/>
      <c r="G79" s="10">
        <f t="shared" si="69"/>
        <v>0</v>
      </c>
      <c r="H79" s="13">
        <f t="shared" si="34"/>
        <v>0</v>
      </c>
      <c r="I79" s="14">
        <f t="shared" si="68"/>
        <v>0</v>
      </c>
      <c r="K79" s="10">
        <f t="shared" si="53"/>
        <v>0</v>
      </c>
      <c r="L79" s="13">
        <f t="shared" si="58"/>
        <v>0</v>
      </c>
      <c r="M79" s="14">
        <f t="shared" si="59"/>
        <v>0</v>
      </c>
      <c r="O79" s="10">
        <f t="shared" si="54"/>
        <v>0</v>
      </c>
      <c r="P79" s="13">
        <f t="shared" si="60"/>
        <v>0</v>
      </c>
      <c r="Q79" s="14">
        <f t="shared" si="61"/>
        <v>0</v>
      </c>
      <c r="R79" s="9">
        <v>5</v>
      </c>
      <c r="S79" s="10">
        <f t="shared" si="55"/>
        <v>5</v>
      </c>
      <c r="T79" s="13">
        <f t="shared" si="62"/>
        <v>5</v>
      </c>
      <c r="U79" s="14">
        <f t="shared" si="63"/>
        <v>5</v>
      </c>
      <c r="W79" s="10">
        <f t="shared" si="56"/>
        <v>0</v>
      </c>
      <c r="X79" s="13">
        <f t="shared" si="64"/>
        <v>0</v>
      </c>
      <c r="Y79" s="14">
        <f t="shared" si="65"/>
        <v>0</v>
      </c>
      <c r="AA79" s="10">
        <f t="shared" si="57"/>
        <v>0</v>
      </c>
      <c r="AB79" s="13">
        <f t="shared" si="66"/>
        <v>0</v>
      </c>
      <c r="AC79" s="14">
        <f t="shared" si="67"/>
        <v>0</v>
      </c>
    </row>
    <row r="80" spans="1:29" s="9" customFormat="1" x14ac:dyDescent="0.25">
      <c r="A80" s="21" t="s">
        <v>125</v>
      </c>
      <c r="B80" t="s">
        <v>322</v>
      </c>
      <c r="C80" s="2">
        <v>1.25</v>
      </c>
      <c r="D80" s="3"/>
      <c r="E80" s="4">
        <f>1/1.25</f>
        <v>0.8</v>
      </c>
      <c r="F80" s="9">
        <v>0.2</v>
      </c>
      <c r="G80" s="10">
        <f>$C80*F80</f>
        <v>0.25</v>
      </c>
      <c r="H80" s="13">
        <f t="shared" si="34"/>
        <v>0.25</v>
      </c>
      <c r="I80" s="14">
        <f>$E80*H80</f>
        <v>0.2</v>
      </c>
      <c r="J80" s="9">
        <v>1</v>
      </c>
      <c r="K80" s="10">
        <f>$C80*J80</f>
        <v>1.25</v>
      </c>
      <c r="L80" s="13">
        <f t="shared" si="58"/>
        <v>1.25</v>
      </c>
      <c r="M80" s="14">
        <f>$E80*L80</f>
        <v>1</v>
      </c>
      <c r="N80" s="9">
        <v>2.5</v>
      </c>
      <c r="O80" s="10">
        <f>$C80*N80</f>
        <v>3.125</v>
      </c>
      <c r="P80" s="13">
        <f t="shared" si="60"/>
        <v>3.125</v>
      </c>
      <c r="Q80" s="14">
        <f>$E80*P80</f>
        <v>2.5</v>
      </c>
      <c r="R80" s="9">
        <v>1</v>
      </c>
      <c r="S80" s="10">
        <f>$C80*R80</f>
        <v>1.25</v>
      </c>
      <c r="T80" s="13">
        <f t="shared" si="62"/>
        <v>1.25</v>
      </c>
      <c r="U80" s="14">
        <f>$E80*T80</f>
        <v>1</v>
      </c>
      <c r="V80" s="9">
        <v>1.5</v>
      </c>
      <c r="W80" s="10">
        <f>$C80*V80</f>
        <v>1.875</v>
      </c>
      <c r="X80" s="13">
        <f t="shared" si="64"/>
        <v>1.875</v>
      </c>
      <c r="Y80" s="14">
        <f>$E80*X80</f>
        <v>1.5</v>
      </c>
      <c r="Z80" s="9">
        <v>2</v>
      </c>
      <c r="AA80" s="10">
        <f>$C80*Z80</f>
        <v>2.5</v>
      </c>
      <c r="AB80" s="13">
        <f t="shared" si="66"/>
        <v>2.5</v>
      </c>
      <c r="AC80" s="14">
        <f>$E80*AB80</f>
        <v>2</v>
      </c>
    </row>
    <row r="81" spans="1:29" s="9" customFormat="1" x14ac:dyDescent="0.25">
      <c r="A81" s="21" t="s">
        <v>126</v>
      </c>
      <c r="B81" t="s">
        <v>323</v>
      </c>
      <c r="C81" s="2">
        <v>1.25</v>
      </c>
      <c r="D81" s="3"/>
      <c r="E81" s="4">
        <f>1/1.25</f>
        <v>0.8</v>
      </c>
      <c r="F81" s="9">
        <v>70</v>
      </c>
      <c r="G81" s="10">
        <f>MIN(100,$C81*F81)</f>
        <v>87.5</v>
      </c>
      <c r="H81" s="13">
        <f t="shared" si="34"/>
        <v>87.5</v>
      </c>
      <c r="I81" s="14">
        <f>$E81*H81</f>
        <v>70</v>
      </c>
      <c r="J81" s="9">
        <v>60</v>
      </c>
      <c r="K81" s="10">
        <f>MIN(100,$C81*J81)</f>
        <v>75</v>
      </c>
      <c r="L81" s="13">
        <f t="shared" si="58"/>
        <v>75</v>
      </c>
      <c r="M81" s="14">
        <f>$E81*L81</f>
        <v>60</v>
      </c>
      <c r="N81" s="9">
        <v>5</v>
      </c>
      <c r="O81" s="10">
        <f>MIN(100,$C81*N81)</f>
        <v>6.25</v>
      </c>
      <c r="P81" s="13">
        <f t="shared" si="60"/>
        <v>6.25</v>
      </c>
      <c r="Q81" s="14">
        <f>$E81*P81</f>
        <v>5</v>
      </c>
      <c r="R81" s="9">
        <v>15</v>
      </c>
      <c r="S81" s="10">
        <f>MIN(100,$C81*R81)</f>
        <v>18.75</v>
      </c>
      <c r="T81" s="13">
        <f t="shared" si="62"/>
        <v>18.75</v>
      </c>
      <c r="U81" s="14">
        <f>$E81*T81</f>
        <v>15</v>
      </c>
      <c r="V81" s="9">
        <v>90</v>
      </c>
      <c r="W81" s="10">
        <f>MIN(100,$C81*V81)</f>
        <v>100</v>
      </c>
      <c r="X81" s="13">
        <f t="shared" si="64"/>
        <v>100</v>
      </c>
      <c r="Y81" s="14">
        <f>$E81*X81</f>
        <v>80</v>
      </c>
      <c r="Z81" s="9">
        <v>70</v>
      </c>
      <c r="AA81" s="10">
        <f>MIN(100,$C81*Z81)</f>
        <v>87.5</v>
      </c>
      <c r="AB81" s="13">
        <f t="shared" si="66"/>
        <v>87.5</v>
      </c>
      <c r="AC81" s="14">
        <f>$E81*AB81</f>
        <v>70</v>
      </c>
    </row>
    <row r="82" spans="1:29" s="9" customFormat="1" x14ac:dyDescent="0.25">
      <c r="A82" s="21" t="s">
        <v>127</v>
      </c>
      <c r="B82" t="s">
        <v>324</v>
      </c>
      <c r="C82" s="2"/>
      <c r="D82" s="3"/>
      <c r="E82" s="4"/>
      <c r="G82" s="10">
        <f t="shared" si="69"/>
        <v>0</v>
      </c>
      <c r="H82" s="13">
        <f t="shared" si="34"/>
        <v>0</v>
      </c>
      <c r="I82" s="14">
        <f t="shared" si="68"/>
        <v>0</v>
      </c>
      <c r="K82" s="10">
        <f t="shared" ref="K82:K93" si="70">J82</f>
        <v>0</v>
      </c>
      <c r="L82" s="13">
        <f t="shared" si="58"/>
        <v>0</v>
      </c>
      <c r="M82" s="14">
        <f t="shared" ref="M82:M93" si="71">L82</f>
        <v>0</v>
      </c>
      <c r="O82" s="10">
        <f t="shared" ref="O82:O93" si="72">N82</f>
        <v>0</v>
      </c>
      <c r="P82" s="13">
        <f t="shared" si="60"/>
        <v>0</v>
      </c>
      <c r="Q82" s="14">
        <f t="shared" ref="Q82:Q93" si="73">P82</f>
        <v>0</v>
      </c>
      <c r="R82" s="9">
        <v>2.5</v>
      </c>
      <c r="S82" s="10">
        <f t="shared" ref="S82:S93" si="74">R82</f>
        <v>2.5</v>
      </c>
      <c r="T82" s="13">
        <f t="shared" si="62"/>
        <v>2.5</v>
      </c>
      <c r="U82" s="14">
        <f t="shared" ref="U82:U93" si="75">T82</f>
        <v>2.5</v>
      </c>
      <c r="V82" s="9">
        <v>1</v>
      </c>
      <c r="W82" s="10">
        <f t="shared" ref="W82:W93" si="76">V82</f>
        <v>1</v>
      </c>
      <c r="X82" s="13">
        <f t="shared" si="64"/>
        <v>1</v>
      </c>
      <c r="Y82" s="14">
        <f t="shared" ref="Y82:Y93" si="77">X82</f>
        <v>1</v>
      </c>
      <c r="AA82" s="10">
        <f t="shared" ref="AA82:AA93" si="78">Z82</f>
        <v>0</v>
      </c>
      <c r="AB82" s="13">
        <f t="shared" si="66"/>
        <v>0</v>
      </c>
      <c r="AC82" s="14">
        <f t="shared" ref="AC82:AC93" si="79">AB82</f>
        <v>0</v>
      </c>
    </row>
    <row r="83" spans="1:29" s="9" customFormat="1" x14ac:dyDescent="0.25">
      <c r="A83" s="21" t="s">
        <v>128</v>
      </c>
      <c r="B83" t="s">
        <v>325</v>
      </c>
      <c r="C83" s="2"/>
      <c r="D83" s="3"/>
      <c r="E83" s="4"/>
      <c r="G83" s="10">
        <f t="shared" si="69"/>
        <v>0</v>
      </c>
      <c r="H83" s="13">
        <f t="shared" si="34"/>
        <v>0</v>
      </c>
      <c r="I83" s="14">
        <f t="shared" si="68"/>
        <v>0</v>
      </c>
      <c r="K83" s="10">
        <f t="shared" si="70"/>
        <v>0</v>
      </c>
      <c r="L83" s="13">
        <f t="shared" si="58"/>
        <v>0</v>
      </c>
      <c r="M83" s="14">
        <f t="shared" si="71"/>
        <v>0</v>
      </c>
      <c r="O83" s="10">
        <f t="shared" si="72"/>
        <v>0</v>
      </c>
      <c r="P83" s="13">
        <f t="shared" si="60"/>
        <v>0</v>
      </c>
      <c r="Q83" s="14">
        <f t="shared" si="73"/>
        <v>0</v>
      </c>
      <c r="R83" s="9">
        <v>80</v>
      </c>
      <c r="S83" s="10">
        <f t="shared" si="74"/>
        <v>80</v>
      </c>
      <c r="T83" s="13">
        <f t="shared" si="62"/>
        <v>80</v>
      </c>
      <c r="U83" s="14">
        <f t="shared" si="75"/>
        <v>80</v>
      </c>
      <c r="V83" s="9">
        <v>5</v>
      </c>
      <c r="W83" s="10">
        <f t="shared" si="76"/>
        <v>5</v>
      </c>
      <c r="X83" s="13">
        <f t="shared" si="64"/>
        <v>5</v>
      </c>
      <c r="Y83" s="14">
        <f t="shared" si="77"/>
        <v>5</v>
      </c>
      <c r="AA83" s="10">
        <f t="shared" si="78"/>
        <v>0</v>
      </c>
      <c r="AB83" s="13">
        <f t="shared" si="66"/>
        <v>0</v>
      </c>
      <c r="AC83" s="14">
        <f t="shared" si="79"/>
        <v>0</v>
      </c>
    </row>
    <row r="84" spans="1:29" s="9" customFormat="1" x14ac:dyDescent="0.25">
      <c r="A84" s="21" t="s">
        <v>101</v>
      </c>
      <c r="B84" t="s">
        <v>326</v>
      </c>
      <c r="C84" s="2"/>
      <c r="D84" s="3"/>
      <c r="E84" s="4"/>
      <c r="G84" s="10">
        <f t="shared" si="69"/>
        <v>0</v>
      </c>
      <c r="H84" s="13">
        <f t="shared" si="34"/>
        <v>0</v>
      </c>
      <c r="I84" s="14">
        <f t="shared" si="68"/>
        <v>0</v>
      </c>
      <c r="J84" s="9">
        <v>0.2</v>
      </c>
      <c r="K84" s="10">
        <f t="shared" si="70"/>
        <v>0.2</v>
      </c>
      <c r="L84" s="13">
        <f t="shared" si="58"/>
        <v>0.2</v>
      </c>
      <c r="M84" s="14">
        <f t="shared" si="71"/>
        <v>0.2</v>
      </c>
      <c r="O84" s="10">
        <f t="shared" si="72"/>
        <v>0</v>
      </c>
      <c r="P84" s="13">
        <f t="shared" si="60"/>
        <v>0</v>
      </c>
      <c r="Q84" s="14">
        <f t="shared" si="73"/>
        <v>0</v>
      </c>
      <c r="R84" s="9">
        <v>2</v>
      </c>
      <c r="S84" s="10">
        <f t="shared" si="74"/>
        <v>2</v>
      </c>
      <c r="T84" s="13">
        <f t="shared" si="62"/>
        <v>2</v>
      </c>
      <c r="U84" s="14">
        <f t="shared" si="75"/>
        <v>2</v>
      </c>
      <c r="W84" s="10">
        <f t="shared" si="76"/>
        <v>0</v>
      </c>
      <c r="X84" s="13">
        <f t="shared" si="64"/>
        <v>0</v>
      </c>
      <c r="Y84" s="14">
        <f t="shared" si="77"/>
        <v>0</v>
      </c>
      <c r="AA84" s="10">
        <f t="shared" si="78"/>
        <v>0</v>
      </c>
      <c r="AB84" s="13">
        <f t="shared" si="66"/>
        <v>0</v>
      </c>
      <c r="AC84" s="14">
        <f t="shared" si="79"/>
        <v>0</v>
      </c>
    </row>
    <row r="85" spans="1:29" s="9" customFormat="1" x14ac:dyDescent="0.25">
      <c r="A85" s="21" t="s">
        <v>102</v>
      </c>
      <c r="B85" t="s">
        <v>327</v>
      </c>
      <c r="C85" s="2"/>
      <c r="D85" s="3"/>
      <c r="E85" s="4"/>
      <c r="G85" s="10">
        <f t="shared" si="69"/>
        <v>0</v>
      </c>
      <c r="H85" s="13">
        <f t="shared" si="34"/>
        <v>0</v>
      </c>
      <c r="I85" s="14">
        <f t="shared" si="68"/>
        <v>0</v>
      </c>
      <c r="J85" s="9">
        <v>60</v>
      </c>
      <c r="K85" s="10">
        <f t="shared" si="70"/>
        <v>60</v>
      </c>
      <c r="L85" s="13">
        <f t="shared" si="58"/>
        <v>60</v>
      </c>
      <c r="M85" s="14">
        <f t="shared" si="71"/>
        <v>60</v>
      </c>
      <c r="O85" s="10">
        <f t="shared" si="72"/>
        <v>0</v>
      </c>
      <c r="P85" s="13">
        <f t="shared" si="60"/>
        <v>0</v>
      </c>
      <c r="Q85" s="14">
        <f t="shared" si="73"/>
        <v>0</v>
      </c>
      <c r="R85" s="9">
        <v>90</v>
      </c>
      <c r="S85" s="10">
        <f t="shared" si="74"/>
        <v>90</v>
      </c>
      <c r="T85" s="13">
        <f t="shared" si="62"/>
        <v>90</v>
      </c>
      <c r="U85" s="14">
        <f t="shared" si="75"/>
        <v>90</v>
      </c>
      <c r="W85" s="10">
        <f t="shared" si="76"/>
        <v>0</v>
      </c>
      <c r="X85" s="13">
        <f t="shared" si="64"/>
        <v>0</v>
      </c>
      <c r="Y85" s="14">
        <f t="shared" si="77"/>
        <v>0</v>
      </c>
      <c r="AA85" s="10">
        <f t="shared" si="78"/>
        <v>0</v>
      </c>
      <c r="AB85" s="13">
        <f t="shared" si="66"/>
        <v>0</v>
      </c>
      <c r="AC85" s="14">
        <f t="shared" si="79"/>
        <v>0</v>
      </c>
    </row>
    <row r="86" spans="1:29" s="9" customFormat="1" x14ac:dyDescent="0.25">
      <c r="A86" s="21" t="s">
        <v>103</v>
      </c>
      <c r="B86" t="s">
        <v>328</v>
      </c>
      <c r="C86" s="2"/>
      <c r="D86" s="3">
        <v>1.25</v>
      </c>
      <c r="E86" s="4"/>
      <c r="F86" s="9">
        <v>0.5</v>
      </c>
      <c r="G86" s="10">
        <f>F86</f>
        <v>0.5</v>
      </c>
      <c r="H86" s="13">
        <f>$D86*G86</f>
        <v>0.625</v>
      </c>
      <c r="I86" s="14">
        <f t="shared" si="68"/>
        <v>0.625</v>
      </c>
      <c r="J86" s="9">
        <v>0.4</v>
      </c>
      <c r="K86" s="10">
        <f>J86</f>
        <v>0.4</v>
      </c>
      <c r="L86" s="13">
        <f>$D86*K86</f>
        <v>0.5</v>
      </c>
      <c r="M86" s="14">
        <f t="shared" si="71"/>
        <v>0.5</v>
      </c>
      <c r="N86" s="9">
        <v>0.2</v>
      </c>
      <c r="O86" s="10">
        <f>N86</f>
        <v>0.2</v>
      </c>
      <c r="P86" s="13">
        <f>$D86*O86</f>
        <v>0.25</v>
      </c>
      <c r="Q86" s="14">
        <f t="shared" si="73"/>
        <v>0.25</v>
      </c>
      <c r="R86" s="9">
        <v>4</v>
      </c>
      <c r="S86" s="10">
        <f>R86</f>
        <v>4</v>
      </c>
      <c r="T86" s="13">
        <f>$D86*S86</f>
        <v>5</v>
      </c>
      <c r="U86" s="14">
        <f t="shared" si="75"/>
        <v>5</v>
      </c>
      <c r="V86" s="9">
        <v>1</v>
      </c>
      <c r="W86" s="10">
        <f>V86</f>
        <v>1</v>
      </c>
      <c r="X86" s="13">
        <f>$D86*W86</f>
        <v>1.25</v>
      </c>
      <c r="Y86" s="14">
        <f t="shared" si="77"/>
        <v>1.25</v>
      </c>
      <c r="Z86" s="9">
        <v>1.5</v>
      </c>
      <c r="AA86" s="10">
        <f>Z86</f>
        <v>1.5</v>
      </c>
      <c r="AB86" s="13">
        <f>$D86*AA86</f>
        <v>1.875</v>
      </c>
      <c r="AC86" s="14">
        <f t="shared" si="79"/>
        <v>1.875</v>
      </c>
    </row>
    <row r="87" spans="1:29" s="9" customFormat="1" x14ac:dyDescent="0.25">
      <c r="A87" s="21" t="s">
        <v>104</v>
      </c>
      <c r="B87" t="s">
        <v>329</v>
      </c>
      <c r="C87" s="2"/>
      <c r="D87" s="3">
        <v>1.25</v>
      </c>
      <c r="E87" s="4"/>
      <c r="F87" s="9">
        <v>70</v>
      </c>
      <c r="G87" s="10">
        <f>F87</f>
        <v>70</v>
      </c>
      <c r="H87" s="13">
        <f>MIN(100,$D87*G87)</f>
        <v>87.5</v>
      </c>
      <c r="I87" s="14">
        <f t="shared" si="68"/>
        <v>87.5</v>
      </c>
      <c r="J87" s="9">
        <v>60</v>
      </c>
      <c r="K87" s="10">
        <f>J87</f>
        <v>60</v>
      </c>
      <c r="L87" s="13">
        <f>MIN(100,$D87*K87)</f>
        <v>75</v>
      </c>
      <c r="M87" s="14">
        <f t="shared" si="71"/>
        <v>75</v>
      </c>
      <c r="N87" s="9">
        <v>70</v>
      </c>
      <c r="O87" s="10">
        <f>N87</f>
        <v>70</v>
      </c>
      <c r="P87" s="13">
        <f>MIN(100,$D87*O87)</f>
        <v>87.5</v>
      </c>
      <c r="Q87" s="14">
        <f t="shared" si="73"/>
        <v>87.5</v>
      </c>
      <c r="R87" s="9">
        <v>100</v>
      </c>
      <c r="S87" s="10">
        <f>R87</f>
        <v>100</v>
      </c>
      <c r="T87" s="13">
        <f>MIN(100,$D87*S87)</f>
        <v>100</v>
      </c>
      <c r="U87" s="14">
        <f t="shared" si="75"/>
        <v>100</v>
      </c>
      <c r="V87" s="9">
        <v>90</v>
      </c>
      <c r="W87" s="10">
        <f>V87</f>
        <v>90</v>
      </c>
      <c r="X87" s="13">
        <f>MIN(100,$D87*W87)</f>
        <v>100</v>
      </c>
      <c r="Y87" s="14">
        <f t="shared" si="77"/>
        <v>100</v>
      </c>
      <c r="Z87" s="9">
        <v>70</v>
      </c>
      <c r="AA87" s="10">
        <f>Z87</f>
        <v>70</v>
      </c>
      <c r="AB87" s="13">
        <f>MIN(100,$D87*AA87)</f>
        <v>87.5</v>
      </c>
      <c r="AC87" s="14">
        <f t="shared" si="79"/>
        <v>87.5</v>
      </c>
    </row>
    <row r="88" spans="1:29" s="9" customFormat="1" x14ac:dyDescent="0.25">
      <c r="A88" s="21" t="s">
        <v>98</v>
      </c>
      <c r="B88" t="s">
        <v>330</v>
      </c>
      <c r="C88" s="2"/>
      <c r="D88" s="3"/>
      <c r="E88" s="4"/>
      <c r="G88" s="10">
        <f t="shared" si="69"/>
        <v>0</v>
      </c>
      <c r="H88" s="13">
        <f t="shared" si="34"/>
        <v>0</v>
      </c>
      <c r="I88" s="14">
        <f t="shared" si="68"/>
        <v>0</v>
      </c>
      <c r="K88" s="10">
        <f t="shared" ref="K88:K93" si="80">J88</f>
        <v>0</v>
      </c>
      <c r="L88" s="13">
        <f t="shared" ref="L88:L93" si="81">K88</f>
        <v>0</v>
      </c>
      <c r="M88" s="14">
        <f t="shared" si="71"/>
        <v>0</v>
      </c>
      <c r="O88" s="10">
        <f t="shared" ref="O88:O93" si="82">N88</f>
        <v>0</v>
      </c>
      <c r="P88" s="13">
        <f t="shared" ref="P88:P93" si="83">O88</f>
        <v>0</v>
      </c>
      <c r="Q88" s="14">
        <f t="shared" si="73"/>
        <v>0</v>
      </c>
      <c r="S88" s="10">
        <f t="shared" ref="S88:S93" si="84">R88</f>
        <v>0</v>
      </c>
      <c r="T88" s="13">
        <f t="shared" ref="T88:T93" si="85">S88</f>
        <v>0</v>
      </c>
      <c r="U88" s="14">
        <f t="shared" si="75"/>
        <v>0</v>
      </c>
      <c r="W88" s="10">
        <f t="shared" ref="W88:W93" si="86">V88</f>
        <v>0</v>
      </c>
      <c r="X88" s="13">
        <f t="shared" ref="X88:X93" si="87">W88</f>
        <v>0</v>
      </c>
      <c r="Y88" s="14">
        <f t="shared" si="77"/>
        <v>0</v>
      </c>
      <c r="AA88" s="10">
        <f t="shared" ref="AA88:AA93" si="88">Z88</f>
        <v>0</v>
      </c>
      <c r="AB88" s="13">
        <f t="shared" ref="AB88:AB93" si="89">AA88</f>
        <v>0</v>
      </c>
      <c r="AC88" s="14">
        <f t="shared" si="79"/>
        <v>0</v>
      </c>
    </row>
    <row r="89" spans="1:29" s="9" customFormat="1" x14ac:dyDescent="0.25">
      <c r="A89" s="21" t="s">
        <v>99</v>
      </c>
      <c r="B89" t="s">
        <v>331</v>
      </c>
      <c r="C89" s="2"/>
      <c r="D89" s="3"/>
      <c r="E89" s="4"/>
      <c r="G89" s="10">
        <f t="shared" si="69"/>
        <v>0</v>
      </c>
      <c r="H89" s="13">
        <f t="shared" si="34"/>
        <v>0</v>
      </c>
      <c r="I89" s="14">
        <f t="shared" si="68"/>
        <v>0</v>
      </c>
      <c r="K89" s="10">
        <f t="shared" si="80"/>
        <v>0</v>
      </c>
      <c r="L89" s="13">
        <f t="shared" si="81"/>
        <v>0</v>
      </c>
      <c r="M89" s="14">
        <f t="shared" si="71"/>
        <v>0</v>
      </c>
      <c r="O89" s="10">
        <f t="shared" si="82"/>
        <v>0</v>
      </c>
      <c r="P89" s="13">
        <f t="shared" si="83"/>
        <v>0</v>
      </c>
      <c r="Q89" s="14">
        <f t="shared" si="73"/>
        <v>0</v>
      </c>
      <c r="S89" s="10">
        <f t="shared" si="84"/>
        <v>0</v>
      </c>
      <c r="T89" s="13">
        <f t="shared" si="85"/>
        <v>0</v>
      </c>
      <c r="U89" s="14">
        <f t="shared" si="75"/>
        <v>0</v>
      </c>
      <c r="W89" s="10">
        <f t="shared" si="86"/>
        <v>0</v>
      </c>
      <c r="X89" s="13">
        <f t="shared" si="87"/>
        <v>0</v>
      </c>
      <c r="Y89" s="14">
        <f t="shared" si="77"/>
        <v>0</v>
      </c>
      <c r="AA89" s="10">
        <f t="shared" si="88"/>
        <v>0</v>
      </c>
      <c r="AB89" s="13">
        <f t="shared" si="89"/>
        <v>0</v>
      </c>
      <c r="AC89" s="14">
        <f t="shared" si="79"/>
        <v>0</v>
      </c>
    </row>
    <row r="90" spans="1:29" s="9" customFormat="1" x14ac:dyDescent="0.25">
      <c r="A90" s="21" t="s">
        <v>100</v>
      </c>
      <c r="B90" t="s">
        <v>332</v>
      </c>
      <c r="C90" s="2"/>
      <c r="D90" s="3"/>
      <c r="E90" s="4"/>
      <c r="G90" s="10">
        <f t="shared" si="69"/>
        <v>0</v>
      </c>
      <c r="H90" s="13">
        <f t="shared" si="34"/>
        <v>0</v>
      </c>
      <c r="I90" s="14">
        <f t="shared" si="68"/>
        <v>0</v>
      </c>
      <c r="K90" s="10">
        <f t="shared" si="80"/>
        <v>0</v>
      </c>
      <c r="L90" s="13">
        <f t="shared" si="81"/>
        <v>0</v>
      </c>
      <c r="M90" s="14">
        <f t="shared" si="71"/>
        <v>0</v>
      </c>
      <c r="O90" s="10">
        <f t="shared" si="82"/>
        <v>0</v>
      </c>
      <c r="P90" s="13">
        <f t="shared" si="83"/>
        <v>0</v>
      </c>
      <c r="Q90" s="14">
        <f t="shared" si="73"/>
        <v>0</v>
      </c>
      <c r="S90" s="10">
        <f t="shared" si="84"/>
        <v>0</v>
      </c>
      <c r="T90" s="13">
        <f t="shared" si="85"/>
        <v>0</v>
      </c>
      <c r="U90" s="14">
        <f t="shared" si="75"/>
        <v>0</v>
      </c>
      <c r="W90" s="10">
        <f t="shared" si="86"/>
        <v>0</v>
      </c>
      <c r="X90" s="13">
        <f t="shared" si="87"/>
        <v>0</v>
      </c>
      <c r="Y90" s="14">
        <f t="shared" si="77"/>
        <v>0</v>
      </c>
      <c r="AA90" s="10">
        <f t="shared" si="88"/>
        <v>0</v>
      </c>
      <c r="AB90" s="13">
        <f t="shared" si="89"/>
        <v>0</v>
      </c>
      <c r="AC90" s="14">
        <f t="shared" si="79"/>
        <v>0</v>
      </c>
    </row>
    <row r="91" spans="1:29" s="9" customFormat="1" x14ac:dyDescent="0.25">
      <c r="A91" s="21" t="s">
        <v>105</v>
      </c>
      <c r="B91" t="s">
        <v>333</v>
      </c>
      <c r="C91" s="2"/>
      <c r="D91" s="3"/>
      <c r="E91" s="4"/>
      <c r="G91" s="10">
        <f t="shared" si="69"/>
        <v>0</v>
      </c>
      <c r="H91" s="13">
        <f t="shared" si="34"/>
        <v>0</v>
      </c>
      <c r="I91" s="14">
        <f t="shared" si="68"/>
        <v>0</v>
      </c>
      <c r="K91" s="10">
        <f t="shared" si="80"/>
        <v>0</v>
      </c>
      <c r="L91" s="13">
        <f t="shared" si="81"/>
        <v>0</v>
      </c>
      <c r="M91" s="14">
        <f t="shared" si="71"/>
        <v>0</v>
      </c>
      <c r="O91" s="10">
        <f t="shared" si="82"/>
        <v>0</v>
      </c>
      <c r="P91" s="13">
        <f t="shared" si="83"/>
        <v>0</v>
      </c>
      <c r="Q91" s="14">
        <f t="shared" si="73"/>
        <v>0</v>
      </c>
      <c r="R91" s="9">
        <v>18</v>
      </c>
      <c r="S91" s="10">
        <f t="shared" si="84"/>
        <v>18</v>
      </c>
      <c r="T91" s="13">
        <f t="shared" si="85"/>
        <v>18</v>
      </c>
      <c r="U91" s="14">
        <f t="shared" si="75"/>
        <v>18</v>
      </c>
      <c r="W91" s="10">
        <f t="shared" si="86"/>
        <v>0</v>
      </c>
      <c r="X91" s="13">
        <f t="shared" si="87"/>
        <v>0</v>
      </c>
      <c r="Y91" s="14">
        <f t="shared" si="77"/>
        <v>0</v>
      </c>
      <c r="AA91" s="10">
        <f t="shared" si="88"/>
        <v>0</v>
      </c>
      <c r="AB91" s="13">
        <f t="shared" si="89"/>
        <v>0</v>
      </c>
      <c r="AC91" s="14">
        <f t="shared" si="79"/>
        <v>0</v>
      </c>
    </row>
    <row r="92" spans="1:29" s="9" customFormat="1" x14ac:dyDescent="0.25">
      <c r="A92" s="21" t="s">
        <v>106</v>
      </c>
      <c r="B92" t="s">
        <v>334</v>
      </c>
      <c r="C92" s="2"/>
      <c r="D92" s="3"/>
      <c r="E92" s="4"/>
      <c r="G92" s="10">
        <f t="shared" si="69"/>
        <v>0</v>
      </c>
      <c r="H92" s="13">
        <f t="shared" si="34"/>
        <v>0</v>
      </c>
      <c r="I92" s="14">
        <f t="shared" si="68"/>
        <v>0</v>
      </c>
      <c r="K92" s="10">
        <f t="shared" si="80"/>
        <v>0</v>
      </c>
      <c r="L92" s="13">
        <f t="shared" si="81"/>
        <v>0</v>
      </c>
      <c r="M92" s="14">
        <f t="shared" si="71"/>
        <v>0</v>
      </c>
      <c r="O92" s="10">
        <f t="shared" si="82"/>
        <v>0</v>
      </c>
      <c r="P92" s="13">
        <f t="shared" si="83"/>
        <v>0</v>
      </c>
      <c r="Q92" s="14">
        <f t="shared" si="73"/>
        <v>0</v>
      </c>
      <c r="R92" s="9">
        <v>1</v>
      </c>
      <c r="S92" s="10">
        <f t="shared" si="84"/>
        <v>1</v>
      </c>
      <c r="T92" s="13">
        <f t="shared" si="85"/>
        <v>1</v>
      </c>
      <c r="U92" s="14">
        <f t="shared" si="75"/>
        <v>1</v>
      </c>
      <c r="W92" s="10">
        <f t="shared" si="86"/>
        <v>0</v>
      </c>
      <c r="X92" s="13">
        <f t="shared" si="87"/>
        <v>0</v>
      </c>
      <c r="Y92" s="14">
        <f t="shared" si="77"/>
        <v>0</v>
      </c>
      <c r="AA92" s="10">
        <f t="shared" si="88"/>
        <v>0</v>
      </c>
      <c r="AB92" s="13">
        <f t="shared" si="89"/>
        <v>0</v>
      </c>
      <c r="AC92" s="14">
        <f t="shared" si="79"/>
        <v>0</v>
      </c>
    </row>
    <row r="93" spans="1:29" s="9" customFormat="1" x14ac:dyDescent="0.25">
      <c r="A93" s="21" t="s">
        <v>107</v>
      </c>
      <c r="B93" t="s">
        <v>335</v>
      </c>
      <c r="C93" s="2"/>
      <c r="D93" s="3"/>
      <c r="E93" s="4"/>
      <c r="G93" s="10">
        <f t="shared" si="69"/>
        <v>0</v>
      </c>
      <c r="H93" s="13">
        <f t="shared" si="34"/>
        <v>0</v>
      </c>
      <c r="I93" s="14">
        <f t="shared" si="68"/>
        <v>0</v>
      </c>
      <c r="K93" s="10">
        <f t="shared" si="80"/>
        <v>0</v>
      </c>
      <c r="L93" s="13">
        <f t="shared" si="81"/>
        <v>0</v>
      </c>
      <c r="M93" s="14">
        <f t="shared" si="71"/>
        <v>0</v>
      </c>
      <c r="O93" s="10">
        <f t="shared" si="82"/>
        <v>0</v>
      </c>
      <c r="P93" s="13">
        <f t="shared" si="83"/>
        <v>0</v>
      </c>
      <c r="Q93" s="14">
        <f t="shared" si="73"/>
        <v>0</v>
      </c>
      <c r="R93" s="9">
        <v>5</v>
      </c>
      <c r="S93" s="10">
        <f t="shared" si="84"/>
        <v>5</v>
      </c>
      <c r="T93" s="13">
        <f t="shared" si="85"/>
        <v>5</v>
      </c>
      <c r="U93" s="14">
        <f t="shared" si="75"/>
        <v>5</v>
      </c>
      <c r="W93" s="10">
        <f t="shared" si="86"/>
        <v>0</v>
      </c>
      <c r="X93" s="13">
        <f t="shared" si="87"/>
        <v>0</v>
      </c>
      <c r="Y93" s="14">
        <f t="shared" si="77"/>
        <v>0</v>
      </c>
      <c r="AA93" s="10">
        <f t="shared" si="88"/>
        <v>0</v>
      </c>
      <c r="AB93" s="13">
        <f t="shared" si="89"/>
        <v>0</v>
      </c>
      <c r="AC93" s="14">
        <f t="shared" si="79"/>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951"/>
  <sheetViews>
    <sheetView topLeftCell="D1" zoomScale="75" zoomScaleNormal="75" workbookViewId="0">
      <selection activeCell="J53" sqref="J53"/>
    </sheetView>
  </sheetViews>
  <sheetFormatPr defaultRowHeight="15" x14ac:dyDescent="0.25"/>
  <cols>
    <col min="1" max="1" width="48.7109375" style="24" customWidth="1"/>
    <col min="2" max="2" width="27.42578125" bestFit="1" customWidth="1"/>
    <col min="3" max="3" width="61.42578125" style="18" bestFit="1" customWidth="1"/>
    <col min="4" max="4" width="13.28515625" style="22" customWidth="1"/>
    <col min="5" max="5" width="25.85546875" style="23" bestFit="1" customWidth="1"/>
    <col min="6" max="6" width="26.85546875" bestFit="1" customWidth="1"/>
    <col min="7" max="8" width="22" bestFit="1" customWidth="1"/>
    <col min="9" max="9" width="14" bestFit="1" customWidth="1"/>
    <col min="10" max="10" width="18.5703125" bestFit="1" customWidth="1"/>
    <col min="11" max="11" width="18.5703125" style="42" bestFit="1" customWidth="1"/>
    <col min="12" max="12" width="18.5703125" bestFit="1" customWidth="1"/>
    <col min="13" max="13" width="14" bestFit="1" customWidth="1"/>
    <col min="14" max="14" width="18.5703125" bestFit="1" customWidth="1"/>
    <col min="15" max="15" width="18.5703125" style="42" bestFit="1" customWidth="1"/>
    <col min="16" max="16" width="18.5703125" bestFit="1" customWidth="1"/>
    <col min="17" max="17" width="14" bestFit="1" customWidth="1"/>
    <col min="18" max="18" width="18.5703125" bestFit="1" customWidth="1"/>
    <col min="19" max="19" width="18.5703125" style="42" bestFit="1" customWidth="1"/>
    <col min="20" max="20" width="18.5703125" bestFit="1" customWidth="1"/>
    <col min="21" max="21" width="14" bestFit="1" customWidth="1"/>
    <col min="22" max="22" width="18.5703125" bestFit="1" customWidth="1"/>
    <col min="23" max="23" width="18.5703125" style="42" bestFit="1" customWidth="1"/>
    <col min="24" max="24" width="18.5703125" bestFit="1" customWidth="1"/>
    <col min="25" max="25" width="14" bestFit="1" customWidth="1"/>
    <col min="26" max="26" width="18.5703125" bestFit="1" customWidth="1"/>
    <col min="27" max="27" width="18.5703125" style="42" bestFit="1" customWidth="1"/>
    <col min="28" max="28" width="18.5703125" bestFit="1" customWidth="1"/>
    <col min="29" max="29" width="14" bestFit="1" customWidth="1"/>
    <col min="30" max="30" width="18.5703125" bestFit="1" customWidth="1"/>
    <col min="31" max="31" width="18.5703125" style="42" bestFit="1" customWidth="1"/>
    <col min="32" max="32" width="18.5703125" bestFit="1" customWidth="1"/>
  </cols>
  <sheetData>
    <row r="1" spans="1:32" x14ac:dyDescent="0.25">
      <c r="A1" t="s">
        <v>27</v>
      </c>
      <c r="B1" t="s">
        <v>246</v>
      </c>
      <c r="C1" s="18">
        <v>421</v>
      </c>
      <c r="D1" s="19">
        <v>422</v>
      </c>
      <c r="E1" s="23">
        <v>423</v>
      </c>
      <c r="F1" t="s">
        <v>346</v>
      </c>
      <c r="G1" t="s">
        <v>347</v>
      </c>
      <c r="H1" t="s">
        <v>348</v>
      </c>
      <c r="I1" t="s">
        <v>13</v>
      </c>
      <c r="J1" t="s">
        <v>370</v>
      </c>
      <c r="K1" t="s">
        <v>371</v>
      </c>
      <c r="L1" t="s">
        <v>372</v>
      </c>
      <c r="M1" t="s">
        <v>14</v>
      </c>
      <c r="N1" t="s">
        <v>373</v>
      </c>
      <c r="O1" t="s">
        <v>374</v>
      </c>
      <c r="P1" t="s">
        <v>375</v>
      </c>
      <c r="Q1" t="s">
        <v>15</v>
      </c>
      <c r="R1" t="s">
        <v>376</v>
      </c>
      <c r="S1" t="s">
        <v>377</v>
      </c>
      <c r="T1" t="s">
        <v>378</v>
      </c>
      <c r="U1" t="s">
        <v>20</v>
      </c>
      <c r="V1" t="s">
        <v>379</v>
      </c>
      <c r="W1" t="s">
        <v>380</v>
      </c>
      <c r="X1" t="s">
        <v>381</v>
      </c>
      <c r="Y1" t="s">
        <v>21</v>
      </c>
      <c r="Z1" t="s">
        <v>382</v>
      </c>
      <c r="AA1" t="s">
        <v>383</v>
      </c>
      <c r="AB1" t="s">
        <v>384</v>
      </c>
      <c r="AC1" t="s">
        <v>26</v>
      </c>
      <c r="AD1" t="s">
        <v>385</v>
      </c>
      <c r="AE1" t="s">
        <v>386</v>
      </c>
      <c r="AF1" t="s">
        <v>387</v>
      </c>
    </row>
    <row r="2" spans="1:32" s="9" customFormat="1" x14ac:dyDescent="0.25">
      <c r="A2" s="21" t="s">
        <v>92</v>
      </c>
      <c r="B2" t="s">
        <v>247</v>
      </c>
      <c r="C2" s="18" t="s">
        <v>241</v>
      </c>
      <c r="D2" s="22"/>
      <c r="E2" s="23"/>
      <c r="F2" s="2">
        <v>0.55000000000000004</v>
      </c>
      <c r="G2" s="6"/>
      <c r="H2" s="7"/>
      <c r="I2" s="9">
        <v>40</v>
      </c>
      <c r="J2" s="39">
        <f>$F2*I2</f>
        <v>22</v>
      </c>
      <c r="K2" s="28">
        <f>J2</f>
        <v>22</v>
      </c>
      <c r="L2" s="16">
        <f>K2</f>
        <v>22</v>
      </c>
      <c r="N2" s="39">
        <f>$F2*M2</f>
        <v>0</v>
      </c>
      <c r="O2" s="28">
        <f>N2</f>
        <v>0</v>
      </c>
      <c r="P2" s="16">
        <f>O2</f>
        <v>0</v>
      </c>
      <c r="R2" s="39">
        <f>$F2*Q2</f>
        <v>0</v>
      </c>
      <c r="S2" s="28">
        <f>R2</f>
        <v>0</v>
      </c>
      <c r="T2" s="16">
        <f>S2</f>
        <v>0</v>
      </c>
      <c r="U2" s="9">
        <v>80</v>
      </c>
      <c r="V2" s="39">
        <f>$F2*U2</f>
        <v>44</v>
      </c>
      <c r="W2" s="28">
        <f>V2</f>
        <v>44</v>
      </c>
      <c r="X2" s="16">
        <f>W2</f>
        <v>44</v>
      </c>
      <c r="Y2" s="9">
        <v>85</v>
      </c>
      <c r="Z2" s="39">
        <f>$F2*Y2</f>
        <v>46.750000000000007</v>
      </c>
      <c r="AA2" s="28">
        <f>Z2</f>
        <v>46.750000000000007</v>
      </c>
      <c r="AB2" s="16">
        <f>AA2</f>
        <v>46.750000000000007</v>
      </c>
      <c r="AC2" s="9">
        <v>60</v>
      </c>
      <c r="AD2" s="39">
        <f>$F2*AC2</f>
        <v>33</v>
      </c>
      <c r="AE2" s="28">
        <f>AD2</f>
        <v>33</v>
      </c>
      <c r="AF2" s="16">
        <f>AE2</f>
        <v>33</v>
      </c>
    </row>
    <row r="3" spans="1:32" s="9" customFormat="1" x14ac:dyDescent="0.25">
      <c r="A3" s="21" t="s">
        <v>87</v>
      </c>
      <c r="B3" t="s">
        <v>248</v>
      </c>
      <c r="C3" s="18"/>
      <c r="D3" s="22"/>
      <c r="E3" s="23"/>
      <c r="F3" s="2"/>
      <c r="G3" s="6"/>
      <c r="H3" s="7"/>
      <c r="I3" s="9">
        <v>9.6</v>
      </c>
      <c r="J3" s="39">
        <f>I3</f>
        <v>9.6</v>
      </c>
      <c r="K3" s="28">
        <f>J3</f>
        <v>9.6</v>
      </c>
      <c r="L3" s="16">
        <f>K3</f>
        <v>9.6</v>
      </c>
      <c r="N3" s="39">
        <f>M3</f>
        <v>0</v>
      </c>
      <c r="O3" s="28">
        <f>N3</f>
        <v>0</v>
      </c>
      <c r="P3" s="16">
        <f>O3</f>
        <v>0</v>
      </c>
      <c r="R3" s="39">
        <f>Q3</f>
        <v>0</v>
      </c>
      <c r="S3" s="28">
        <f>R3</f>
        <v>0</v>
      </c>
      <c r="T3" s="16">
        <f>S3</f>
        <v>0</v>
      </c>
      <c r="U3" s="9">
        <v>2.9</v>
      </c>
      <c r="V3" s="39">
        <f>U3</f>
        <v>2.9</v>
      </c>
      <c r="W3" s="28">
        <f>V3</f>
        <v>2.9</v>
      </c>
      <c r="X3" s="16">
        <f>W3</f>
        <v>2.9</v>
      </c>
      <c r="Y3" s="9">
        <v>14</v>
      </c>
      <c r="Z3" s="39">
        <f>Y3</f>
        <v>14</v>
      </c>
      <c r="AA3" s="28">
        <f>Z3</f>
        <v>14</v>
      </c>
      <c r="AB3" s="16">
        <f>AA3</f>
        <v>14</v>
      </c>
      <c r="AC3" s="9">
        <v>12</v>
      </c>
      <c r="AD3" s="39">
        <f>AC3</f>
        <v>12</v>
      </c>
      <c r="AE3" s="28">
        <f>AD3</f>
        <v>12</v>
      </c>
      <c r="AF3" s="16">
        <f>AE3</f>
        <v>12</v>
      </c>
    </row>
    <row r="4" spans="1:32" s="9" customFormat="1" x14ac:dyDescent="0.25">
      <c r="A4" s="21" t="s">
        <v>89</v>
      </c>
      <c r="B4" t="s">
        <v>249</v>
      </c>
      <c r="C4" s="18"/>
      <c r="D4" s="22"/>
      <c r="E4" s="23"/>
      <c r="F4" s="2"/>
      <c r="G4" s="6"/>
      <c r="H4" s="7"/>
      <c r="I4" s="9">
        <v>20</v>
      </c>
      <c r="J4" s="39">
        <f>I4</f>
        <v>20</v>
      </c>
      <c r="K4" s="28">
        <f t="shared" ref="K4:K34" si="0">J4</f>
        <v>20</v>
      </c>
      <c r="L4" s="16">
        <f t="shared" ref="L4:L67" si="1">K4</f>
        <v>20</v>
      </c>
      <c r="N4" s="39">
        <f>M4</f>
        <v>0</v>
      </c>
      <c r="O4" s="28">
        <f t="shared" ref="O4:O34" si="2">N4</f>
        <v>0</v>
      </c>
      <c r="P4" s="16">
        <f t="shared" ref="P4:P34" si="3">O4</f>
        <v>0</v>
      </c>
      <c r="R4" s="39">
        <f>Q4</f>
        <v>0</v>
      </c>
      <c r="S4" s="28">
        <f t="shared" ref="S4:S34" si="4">R4</f>
        <v>0</v>
      </c>
      <c r="T4" s="16">
        <f t="shared" ref="T4:T34" si="5">S4</f>
        <v>0</v>
      </c>
      <c r="U4" s="9">
        <v>4</v>
      </c>
      <c r="V4" s="39">
        <f>U4</f>
        <v>4</v>
      </c>
      <c r="W4" s="28">
        <f t="shared" ref="W4:W34" si="6">V4</f>
        <v>4</v>
      </c>
      <c r="X4" s="16">
        <f t="shared" ref="X4:X34" si="7">W4</f>
        <v>4</v>
      </c>
      <c r="Y4" s="9">
        <v>20</v>
      </c>
      <c r="Z4" s="39">
        <f>Y4</f>
        <v>20</v>
      </c>
      <c r="AA4" s="28">
        <f t="shared" ref="AA4:AA34" si="8">Z4</f>
        <v>20</v>
      </c>
      <c r="AB4" s="16">
        <f t="shared" ref="AB4:AB34" si="9">AA4</f>
        <v>20</v>
      </c>
      <c r="AC4" s="9">
        <v>55</v>
      </c>
      <c r="AD4" s="39">
        <f>AC4</f>
        <v>55</v>
      </c>
      <c r="AE4" s="28">
        <f t="shared" ref="AE4:AE34" si="10">AD4</f>
        <v>55</v>
      </c>
      <c r="AF4" s="16">
        <f t="shared" ref="AF4:AF34" si="11">AE4</f>
        <v>55</v>
      </c>
    </row>
    <row r="5" spans="1:32" s="9" customFormat="1" x14ac:dyDescent="0.25">
      <c r="A5" s="21" t="s">
        <v>88</v>
      </c>
      <c r="B5" t="s">
        <v>250</v>
      </c>
      <c r="C5" s="18"/>
      <c r="D5" s="22"/>
      <c r="E5" s="23"/>
      <c r="F5" s="2"/>
      <c r="G5" s="6"/>
      <c r="H5" s="7"/>
      <c r="I5" s="9">
        <v>100</v>
      </c>
      <c r="J5" s="39">
        <f>I5</f>
        <v>100</v>
      </c>
      <c r="K5" s="28">
        <f t="shared" si="0"/>
        <v>100</v>
      </c>
      <c r="L5" s="16">
        <f t="shared" si="1"/>
        <v>100</v>
      </c>
      <c r="N5" s="39">
        <f>M5</f>
        <v>0</v>
      </c>
      <c r="O5" s="28">
        <f t="shared" si="2"/>
        <v>0</v>
      </c>
      <c r="P5" s="16">
        <f t="shared" si="3"/>
        <v>0</v>
      </c>
      <c r="R5" s="39">
        <f>Q5</f>
        <v>0</v>
      </c>
      <c r="S5" s="28">
        <f t="shared" si="4"/>
        <v>0</v>
      </c>
      <c r="T5" s="16">
        <f t="shared" si="5"/>
        <v>0</v>
      </c>
      <c r="U5" s="9">
        <v>25</v>
      </c>
      <c r="V5" s="39">
        <f>U5</f>
        <v>25</v>
      </c>
      <c r="W5" s="28">
        <f t="shared" si="6"/>
        <v>25</v>
      </c>
      <c r="X5" s="16">
        <f t="shared" si="7"/>
        <v>25</v>
      </c>
      <c r="Y5" s="9">
        <v>60</v>
      </c>
      <c r="Z5" s="39">
        <f>Y5</f>
        <v>60</v>
      </c>
      <c r="AA5" s="28">
        <f t="shared" si="8"/>
        <v>60</v>
      </c>
      <c r="AB5" s="16">
        <f t="shared" si="9"/>
        <v>60</v>
      </c>
      <c r="AC5" s="9">
        <v>78</v>
      </c>
      <c r="AD5" s="39">
        <f>AC5</f>
        <v>78</v>
      </c>
      <c r="AE5" s="28">
        <f t="shared" si="10"/>
        <v>78</v>
      </c>
      <c r="AF5" s="16">
        <f t="shared" si="11"/>
        <v>78</v>
      </c>
    </row>
    <row r="6" spans="1:32" s="9" customFormat="1" x14ac:dyDescent="0.25">
      <c r="A6" s="21" t="s">
        <v>90</v>
      </c>
      <c r="B6" t="s">
        <v>251</v>
      </c>
      <c r="C6" s="18" t="s">
        <v>241</v>
      </c>
      <c r="D6" s="22"/>
      <c r="E6" s="23"/>
      <c r="F6" s="2">
        <v>0.55000000000000004</v>
      </c>
      <c r="G6" s="6"/>
      <c r="H6" s="7"/>
      <c r="I6" s="9">
        <v>40</v>
      </c>
      <c r="J6" s="39">
        <f>$F6*I6</f>
        <v>22</v>
      </c>
      <c r="K6" s="28">
        <f t="shared" si="0"/>
        <v>22</v>
      </c>
      <c r="L6" s="16">
        <f t="shared" si="1"/>
        <v>22</v>
      </c>
      <c r="N6" s="39">
        <f>$F6*M6</f>
        <v>0</v>
      </c>
      <c r="O6" s="28">
        <f t="shared" si="2"/>
        <v>0</v>
      </c>
      <c r="P6" s="16">
        <f t="shared" si="3"/>
        <v>0</v>
      </c>
      <c r="R6" s="39">
        <f>$F6*Q6</f>
        <v>0</v>
      </c>
      <c r="S6" s="28">
        <f t="shared" si="4"/>
        <v>0</v>
      </c>
      <c r="T6" s="16">
        <f t="shared" si="5"/>
        <v>0</v>
      </c>
      <c r="U6" s="9">
        <v>80</v>
      </c>
      <c r="V6" s="39">
        <f>$F6*U6</f>
        <v>44</v>
      </c>
      <c r="W6" s="28">
        <f t="shared" si="6"/>
        <v>44</v>
      </c>
      <c r="X6" s="16">
        <f t="shared" si="7"/>
        <v>44</v>
      </c>
      <c r="Y6" s="9">
        <v>50</v>
      </c>
      <c r="Z6" s="39">
        <f>$F6*Y6</f>
        <v>27.500000000000004</v>
      </c>
      <c r="AA6" s="28">
        <f t="shared" si="8"/>
        <v>27.500000000000004</v>
      </c>
      <c r="AB6" s="16">
        <f t="shared" si="9"/>
        <v>27.500000000000004</v>
      </c>
      <c r="AC6" s="9">
        <v>50</v>
      </c>
      <c r="AD6" s="39">
        <f>$F6*AC6</f>
        <v>27.500000000000004</v>
      </c>
      <c r="AE6" s="28">
        <f t="shared" si="10"/>
        <v>27.500000000000004</v>
      </c>
      <c r="AF6" s="16">
        <f t="shared" si="11"/>
        <v>27.500000000000004</v>
      </c>
    </row>
    <row r="7" spans="1:32" s="9" customFormat="1" x14ac:dyDescent="0.25">
      <c r="A7" s="21" t="s">
        <v>91</v>
      </c>
      <c r="B7" t="s">
        <v>252</v>
      </c>
      <c r="C7" s="18" t="s">
        <v>241</v>
      </c>
      <c r="D7" s="22"/>
      <c r="E7" s="23"/>
      <c r="F7" s="2">
        <v>0.55000000000000004</v>
      </c>
      <c r="G7" s="6"/>
      <c r="H7" s="7"/>
      <c r="I7" s="9">
        <v>12</v>
      </c>
      <c r="J7" s="39">
        <f>$F7*I7</f>
        <v>6.6000000000000005</v>
      </c>
      <c r="K7" s="28">
        <f t="shared" si="0"/>
        <v>6.6000000000000005</v>
      </c>
      <c r="L7" s="16">
        <f t="shared" si="1"/>
        <v>6.6000000000000005</v>
      </c>
      <c r="N7" s="39">
        <f>$F7*M7</f>
        <v>0</v>
      </c>
      <c r="O7" s="28">
        <f t="shared" si="2"/>
        <v>0</v>
      </c>
      <c r="P7" s="16">
        <f t="shared" si="3"/>
        <v>0</v>
      </c>
      <c r="R7" s="39">
        <f>$F7*Q7</f>
        <v>0</v>
      </c>
      <c r="S7" s="28">
        <f t="shared" si="4"/>
        <v>0</v>
      </c>
      <c r="T7" s="16">
        <f t="shared" si="5"/>
        <v>0</v>
      </c>
      <c r="U7" s="9">
        <v>3500</v>
      </c>
      <c r="V7" s="39">
        <f>$F7*U7</f>
        <v>1925.0000000000002</v>
      </c>
      <c r="W7" s="28">
        <f t="shared" si="6"/>
        <v>1925.0000000000002</v>
      </c>
      <c r="X7" s="16">
        <f t="shared" si="7"/>
        <v>1925.0000000000002</v>
      </c>
      <c r="Y7" s="9">
        <v>45</v>
      </c>
      <c r="Z7" s="39">
        <f>$F7*Y7</f>
        <v>24.750000000000004</v>
      </c>
      <c r="AA7" s="28">
        <f t="shared" si="8"/>
        <v>24.750000000000004</v>
      </c>
      <c r="AB7" s="16">
        <f t="shared" si="9"/>
        <v>24.750000000000004</v>
      </c>
      <c r="AC7" s="9">
        <v>100</v>
      </c>
      <c r="AD7" s="39">
        <f>$F7*AC7</f>
        <v>55.000000000000007</v>
      </c>
      <c r="AE7" s="28">
        <f t="shared" si="10"/>
        <v>55.000000000000007</v>
      </c>
      <c r="AF7" s="16">
        <f t="shared" si="11"/>
        <v>55.000000000000007</v>
      </c>
    </row>
    <row r="8" spans="1:32" s="9" customFormat="1" x14ac:dyDescent="0.25">
      <c r="A8" s="21" t="s">
        <v>82</v>
      </c>
      <c r="B8" t="s">
        <v>253</v>
      </c>
      <c r="C8" s="18"/>
      <c r="D8" s="22"/>
      <c r="E8" s="23"/>
      <c r="F8" s="2"/>
      <c r="G8" s="6"/>
      <c r="H8" s="7"/>
      <c r="J8" s="39">
        <f>I8</f>
        <v>0</v>
      </c>
      <c r="K8" s="28">
        <f t="shared" si="0"/>
        <v>0</v>
      </c>
      <c r="L8" s="16">
        <f t="shared" si="1"/>
        <v>0</v>
      </c>
      <c r="N8" s="39">
        <f>M8</f>
        <v>0</v>
      </c>
      <c r="O8" s="28">
        <f t="shared" si="2"/>
        <v>0</v>
      </c>
      <c r="P8" s="16">
        <f t="shared" si="3"/>
        <v>0</v>
      </c>
      <c r="R8" s="39">
        <f>Q8</f>
        <v>0</v>
      </c>
      <c r="S8" s="28">
        <f t="shared" si="4"/>
        <v>0</v>
      </c>
      <c r="T8" s="16">
        <f t="shared" si="5"/>
        <v>0</v>
      </c>
      <c r="V8" s="39">
        <f>U8</f>
        <v>0</v>
      </c>
      <c r="W8" s="28">
        <f t="shared" si="6"/>
        <v>0</v>
      </c>
      <c r="X8" s="16">
        <f t="shared" si="7"/>
        <v>0</v>
      </c>
      <c r="Y8" s="9">
        <v>7.5</v>
      </c>
      <c r="Z8" s="39">
        <f>Y8</f>
        <v>7.5</v>
      </c>
      <c r="AA8" s="28">
        <f t="shared" si="8"/>
        <v>7.5</v>
      </c>
      <c r="AB8" s="16">
        <f t="shared" si="9"/>
        <v>7.5</v>
      </c>
      <c r="AD8" s="39">
        <f>AC8</f>
        <v>0</v>
      </c>
      <c r="AE8" s="28">
        <f t="shared" si="10"/>
        <v>0</v>
      </c>
      <c r="AF8" s="16">
        <f t="shared" si="11"/>
        <v>0</v>
      </c>
    </row>
    <row r="9" spans="1:32" s="9" customFormat="1" x14ac:dyDescent="0.25">
      <c r="A9" s="21" t="s">
        <v>84</v>
      </c>
      <c r="B9" t="s">
        <v>254</v>
      </c>
      <c r="C9" s="18"/>
      <c r="D9" s="22"/>
      <c r="E9" s="23"/>
      <c r="F9" s="2"/>
      <c r="G9" s="6"/>
      <c r="H9" s="7"/>
      <c r="J9" s="39">
        <f>I9</f>
        <v>0</v>
      </c>
      <c r="K9" s="28">
        <f t="shared" si="0"/>
        <v>0</v>
      </c>
      <c r="L9" s="16">
        <f t="shared" si="1"/>
        <v>0</v>
      </c>
      <c r="N9" s="39">
        <f>M9</f>
        <v>0</v>
      </c>
      <c r="O9" s="28">
        <f t="shared" si="2"/>
        <v>0</v>
      </c>
      <c r="P9" s="16">
        <f t="shared" si="3"/>
        <v>0</v>
      </c>
      <c r="R9" s="39">
        <f>Q9</f>
        <v>0</v>
      </c>
      <c r="S9" s="28">
        <f t="shared" si="4"/>
        <v>0</v>
      </c>
      <c r="T9" s="16">
        <f t="shared" si="5"/>
        <v>0</v>
      </c>
      <c r="V9" s="39">
        <f>U9</f>
        <v>0</v>
      </c>
      <c r="W9" s="28">
        <f t="shared" si="6"/>
        <v>0</v>
      </c>
      <c r="X9" s="16">
        <f t="shared" si="7"/>
        <v>0</v>
      </c>
      <c r="Y9" s="9">
        <v>10</v>
      </c>
      <c r="Z9" s="39">
        <f>Y9</f>
        <v>10</v>
      </c>
      <c r="AA9" s="28">
        <f t="shared" si="8"/>
        <v>10</v>
      </c>
      <c r="AB9" s="16">
        <f t="shared" si="9"/>
        <v>10</v>
      </c>
      <c r="AD9" s="39">
        <f>AC9</f>
        <v>0</v>
      </c>
      <c r="AE9" s="28">
        <f t="shared" si="10"/>
        <v>0</v>
      </c>
      <c r="AF9" s="16">
        <f t="shared" si="11"/>
        <v>0</v>
      </c>
    </row>
    <row r="10" spans="1:32" s="9" customFormat="1" x14ac:dyDescent="0.25">
      <c r="A10" s="21" t="s">
        <v>83</v>
      </c>
      <c r="B10" t="s">
        <v>255</v>
      </c>
      <c r="C10" s="18"/>
      <c r="D10" s="22"/>
      <c r="E10" s="23"/>
      <c r="F10" s="2"/>
      <c r="G10" s="6"/>
      <c r="H10" s="7"/>
      <c r="J10" s="39">
        <f>I10</f>
        <v>0</v>
      </c>
      <c r="K10" s="28">
        <f t="shared" si="0"/>
        <v>0</v>
      </c>
      <c r="L10" s="16">
        <f t="shared" si="1"/>
        <v>0</v>
      </c>
      <c r="N10" s="39">
        <f>M10</f>
        <v>0</v>
      </c>
      <c r="O10" s="28">
        <f t="shared" si="2"/>
        <v>0</v>
      </c>
      <c r="P10" s="16">
        <f t="shared" si="3"/>
        <v>0</v>
      </c>
      <c r="R10" s="39">
        <f>Q10</f>
        <v>0</v>
      </c>
      <c r="S10" s="28">
        <f t="shared" si="4"/>
        <v>0</v>
      </c>
      <c r="T10" s="16">
        <f t="shared" si="5"/>
        <v>0</v>
      </c>
      <c r="V10" s="39">
        <f>U10</f>
        <v>0</v>
      </c>
      <c r="W10" s="28">
        <f t="shared" si="6"/>
        <v>0</v>
      </c>
      <c r="X10" s="16">
        <f t="shared" si="7"/>
        <v>0</v>
      </c>
      <c r="Y10" s="9">
        <v>44</v>
      </c>
      <c r="Z10" s="39">
        <f>Y10</f>
        <v>44</v>
      </c>
      <c r="AA10" s="28">
        <f t="shared" si="8"/>
        <v>44</v>
      </c>
      <c r="AB10" s="16">
        <f t="shared" si="9"/>
        <v>44</v>
      </c>
      <c r="AD10" s="39">
        <f>AC10</f>
        <v>0</v>
      </c>
      <c r="AE10" s="28">
        <f t="shared" si="10"/>
        <v>0</v>
      </c>
      <c r="AF10" s="16">
        <f t="shared" si="11"/>
        <v>0</v>
      </c>
    </row>
    <row r="11" spans="1:32" s="9" customFormat="1" x14ac:dyDescent="0.25">
      <c r="A11" s="21" t="s">
        <v>85</v>
      </c>
      <c r="B11" t="s">
        <v>256</v>
      </c>
      <c r="C11" s="18" t="s">
        <v>241</v>
      </c>
      <c r="D11" s="22"/>
      <c r="E11" s="23"/>
      <c r="F11" s="2">
        <v>0.55000000000000004</v>
      </c>
      <c r="G11" s="6"/>
      <c r="H11" s="7"/>
      <c r="J11" s="39">
        <f>$F11*I11</f>
        <v>0</v>
      </c>
      <c r="K11" s="28">
        <f t="shared" si="0"/>
        <v>0</v>
      </c>
      <c r="L11" s="16">
        <f t="shared" si="1"/>
        <v>0</v>
      </c>
      <c r="N11" s="39">
        <f>$F11*M11</f>
        <v>0</v>
      </c>
      <c r="O11" s="28">
        <f t="shared" si="2"/>
        <v>0</v>
      </c>
      <c r="P11" s="16">
        <f t="shared" si="3"/>
        <v>0</v>
      </c>
      <c r="R11" s="39">
        <f>$F11*Q11</f>
        <v>0</v>
      </c>
      <c r="S11" s="28">
        <f t="shared" si="4"/>
        <v>0</v>
      </c>
      <c r="T11" s="16">
        <f t="shared" si="5"/>
        <v>0</v>
      </c>
      <c r="V11" s="39">
        <f>$F11*U11</f>
        <v>0</v>
      </c>
      <c r="W11" s="28">
        <f t="shared" si="6"/>
        <v>0</v>
      </c>
      <c r="X11" s="16">
        <f t="shared" si="7"/>
        <v>0</v>
      </c>
      <c r="Y11" s="9">
        <v>50</v>
      </c>
      <c r="Z11" s="39">
        <f>$F11*Y11</f>
        <v>27.500000000000004</v>
      </c>
      <c r="AA11" s="28">
        <f t="shared" si="8"/>
        <v>27.500000000000004</v>
      </c>
      <c r="AB11" s="16">
        <f t="shared" si="9"/>
        <v>27.500000000000004</v>
      </c>
      <c r="AD11" s="39">
        <f>$F11*AC11</f>
        <v>0</v>
      </c>
      <c r="AE11" s="28">
        <f t="shared" si="10"/>
        <v>0</v>
      </c>
      <c r="AF11" s="16">
        <f t="shared" si="11"/>
        <v>0</v>
      </c>
    </row>
    <row r="12" spans="1:32" s="9" customFormat="1" x14ac:dyDescent="0.25">
      <c r="A12" s="21" t="s">
        <v>86</v>
      </c>
      <c r="B12" t="s">
        <v>257</v>
      </c>
      <c r="C12" s="18" t="s">
        <v>241</v>
      </c>
      <c r="D12" s="22"/>
      <c r="E12" s="23"/>
      <c r="F12" s="2">
        <v>0.55000000000000004</v>
      </c>
      <c r="G12" s="6"/>
      <c r="H12" s="7"/>
      <c r="J12" s="39">
        <f>$F12*I12</f>
        <v>0</v>
      </c>
      <c r="K12" s="28">
        <f t="shared" si="0"/>
        <v>0</v>
      </c>
      <c r="L12" s="16">
        <f t="shared" si="1"/>
        <v>0</v>
      </c>
      <c r="N12" s="39">
        <f>$F12*M12</f>
        <v>0</v>
      </c>
      <c r="O12" s="28">
        <f t="shared" si="2"/>
        <v>0</v>
      </c>
      <c r="P12" s="16">
        <f t="shared" si="3"/>
        <v>0</v>
      </c>
      <c r="R12" s="39">
        <f>$F12*Q12</f>
        <v>0</v>
      </c>
      <c r="S12" s="28">
        <f t="shared" si="4"/>
        <v>0</v>
      </c>
      <c r="T12" s="16">
        <f t="shared" si="5"/>
        <v>0</v>
      </c>
      <c r="V12" s="39">
        <f>$F12*U12</f>
        <v>0</v>
      </c>
      <c r="W12" s="28">
        <f t="shared" si="6"/>
        <v>0</v>
      </c>
      <c r="X12" s="16">
        <f t="shared" si="7"/>
        <v>0</v>
      </c>
      <c r="Y12" s="9">
        <v>150</v>
      </c>
      <c r="Z12" s="39">
        <f>$F12*Y12</f>
        <v>82.5</v>
      </c>
      <c r="AA12" s="28">
        <f t="shared" si="8"/>
        <v>82.5</v>
      </c>
      <c r="AB12" s="16">
        <f t="shared" si="9"/>
        <v>82.5</v>
      </c>
      <c r="AD12" s="39">
        <f>$F12*AC12</f>
        <v>0</v>
      </c>
      <c r="AE12" s="28">
        <f t="shared" si="10"/>
        <v>0</v>
      </c>
      <c r="AF12" s="16">
        <f t="shared" si="11"/>
        <v>0</v>
      </c>
    </row>
    <row r="13" spans="1:32" s="9" customFormat="1" x14ac:dyDescent="0.25">
      <c r="A13" s="21" t="s">
        <v>93</v>
      </c>
      <c r="B13" t="s">
        <v>258</v>
      </c>
      <c r="C13" s="18"/>
      <c r="D13" s="22"/>
      <c r="E13" s="23"/>
      <c r="F13" s="2"/>
      <c r="G13" s="6"/>
      <c r="H13" s="7"/>
      <c r="J13" s="39">
        <f t="shared" ref="J13:J19" si="12">I13</f>
        <v>0</v>
      </c>
      <c r="K13" s="28">
        <f t="shared" si="0"/>
        <v>0</v>
      </c>
      <c r="L13" s="16">
        <f t="shared" si="1"/>
        <v>0</v>
      </c>
      <c r="N13" s="39">
        <f t="shared" ref="N13:N19" si="13">M13</f>
        <v>0</v>
      </c>
      <c r="O13" s="28">
        <f t="shared" si="2"/>
        <v>0</v>
      </c>
      <c r="P13" s="16">
        <f t="shared" si="3"/>
        <v>0</v>
      </c>
      <c r="R13" s="39">
        <f t="shared" ref="R13:R19" si="14">Q13</f>
        <v>0</v>
      </c>
      <c r="S13" s="28">
        <f t="shared" si="4"/>
        <v>0</v>
      </c>
      <c r="T13" s="16">
        <f t="shared" si="5"/>
        <v>0</v>
      </c>
      <c r="U13" s="9">
        <v>0.5</v>
      </c>
      <c r="V13" s="39">
        <f t="shared" ref="V13:V19" si="15">U13</f>
        <v>0.5</v>
      </c>
      <c r="W13" s="28">
        <f t="shared" si="6"/>
        <v>0.5</v>
      </c>
      <c r="X13" s="16">
        <f t="shared" si="7"/>
        <v>0.5</v>
      </c>
      <c r="Y13" s="9">
        <v>1.7</v>
      </c>
      <c r="Z13" s="39">
        <f t="shared" ref="Z13:Z19" si="16">Y13</f>
        <v>1.7</v>
      </c>
      <c r="AA13" s="28">
        <f t="shared" si="8"/>
        <v>1.7</v>
      </c>
      <c r="AB13" s="16">
        <f t="shared" si="9"/>
        <v>1.7</v>
      </c>
      <c r="AC13" s="9">
        <v>1</v>
      </c>
      <c r="AD13" s="39">
        <f t="shared" ref="AD13:AD19" si="17">AC13</f>
        <v>1</v>
      </c>
      <c r="AE13" s="28">
        <f t="shared" si="10"/>
        <v>1</v>
      </c>
      <c r="AF13" s="16">
        <f t="shared" si="11"/>
        <v>1</v>
      </c>
    </row>
    <row r="14" spans="1:32" s="9" customFormat="1" x14ac:dyDescent="0.25">
      <c r="A14" s="21" t="s">
        <v>95</v>
      </c>
      <c r="B14" t="s">
        <v>259</v>
      </c>
      <c r="C14" s="18"/>
      <c r="D14" s="22"/>
      <c r="E14" s="23"/>
      <c r="F14" s="2"/>
      <c r="G14" s="6"/>
      <c r="H14" s="7"/>
      <c r="J14" s="39">
        <f t="shared" si="12"/>
        <v>0</v>
      </c>
      <c r="K14" s="28">
        <f t="shared" si="0"/>
        <v>0</v>
      </c>
      <c r="L14" s="16">
        <f t="shared" si="1"/>
        <v>0</v>
      </c>
      <c r="N14" s="39">
        <f t="shared" si="13"/>
        <v>0</v>
      </c>
      <c r="O14" s="28">
        <f t="shared" si="2"/>
        <v>0</v>
      </c>
      <c r="P14" s="16">
        <f t="shared" si="3"/>
        <v>0</v>
      </c>
      <c r="R14" s="39">
        <f t="shared" si="14"/>
        <v>0</v>
      </c>
      <c r="S14" s="28">
        <f t="shared" si="4"/>
        <v>0</v>
      </c>
      <c r="T14" s="16">
        <f t="shared" si="5"/>
        <v>0</v>
      </c>
      <c r="U14" s="9">
        <v>0</v>
      </c>
      <c r="V14" s="39">
        <f t="shared" si="15"/>
        <v>0</v>
      </c>
      <c r="W14" s="28">
        <f t="shared" si="6"/>
        <v>0</v>
      </c>
      <c r="X14" s="16">
        <f t="shared" si="7"/>
        <v>0</v>
      </c>
      <c r="Y14" s="9">
        <v>2</v>
      </c>
      <c r="Z14" s="39">
        <f t="shared" si="16"/>
        <v>2</v>
      </c>
      <c r="AA14" s="28">
        <f t="shared" si="8"/>
        <v>2</v>
      </c>
      <c r="AB14" s="16">
        <f t="shared" si="9"/>
        <v>2</v>
      </c>
      <c r="AC14" s="9">
        <v>2</v>
      </c>
      <c r="AD14" s="39">
        <f t="shared" si="17"/>
        <v>2</v>
      </c>
      <c r="AE14" s="28">
        <f t="shared" si="10"/>
        <v>2</v>
      </c>
      <c r="AF14" s="16">
        <f t="shared" si="11"/>
        <v>2</v>
      </c>
    </row>
    <row r="15" spans="1:32" s="9" customFormat="1" x14ac:dyDescent="0.25">
      <c r="A15" s="21" t="s">
        <v>94</v>
      </c>
      <c r="B15" t="s">
        <v>260</v>
      </c>
      <c r="C15" s="18"/>
      <c r="D15" s="22"/>
      <c r="E15" s="23"/>
      <c r="F15" s="37"/>
      <c r="G15" s="6"/>
      <c r="H15" s="7"/>
      <c r="J15" s="39">
        <f t="shared" si="12"/>
        <v>0</v>
      </c>
      <c r="K15" s="28">
        <f t="shared" si="0"/>
        <v>0</v>
      </c>
      <c r="L15" s="16">
        <f t="shared" si="1"/>
        <v>0</v>
      </c>
      <c r="N15" s="39">
        <f t="shared" si="13"/>
        <v>0</v>
      </c>
      <c r="O15" s="28">
        <f t="shared" si="2"/>
        <v>0</v>
      </c>
      <c r="P15" s="16">
        <f t="shared" si="3"/>
        <v>0</v>
      </c>
      <c r="R15" s="39">
        <f t="shared" si="14"/>
        <v>0</v>
      </c>
      <c r="S15" s="28">
        <f t="shared" si="4"/>
        <v>0</v>
      </c>
      <c r="T15" s="16">
        <f t="shared" si="5"/>
        <v>0</v>
      </c>
      <c r="U15" s="9">
        <v>1.5</v>
      </c>
      <c r="V15" s="39">
        <f t="shared" si="15"/>
        <v>1.5</v>
      </c>
      <c r="W15" s="28">
        <f t="shared" si="6"/>
        <v>1.5</v>
      </c>
      <c r="X15" s="16">
        <f t="shared" si="7"/>
        <v>1.5</v>
      </c>
      <c r="Y15" s="9">
        <v>10</v>
      </c>
      <c r="Z15" s="39">
        <f t="shared" si="16"/>
        <v>10</v>
      </c>
      <c r="AA15" s="28">
        <f t="shared" si="8"/>
        <v>10</v>
      </c>
      <c r="AB15" s="16">
        <f t="shared" si="9"/>
        <v>10</v>
      </c>
      <c r="AC15" s="9">
        <v>5</v>
      </c>
      <c r="AD15" s="39">
        <f t="shared" si="17"/>
        <v>5</v>
      </c>
      <c r="AE15" s="28">
        <f t="shared" si="10"/>
        <v>5</v>
      </c>
      <c r="AF15" s="16">
        <f t="shared" si="11"/>
        <v>5</v>
      </c>
    </row>
    <row r="16" spans="1:32" s="9" customFormat="1" x14ac:dyDescent="0.25">
      <c r="A16" s="21" t="s">
        <v>96</v>
      </c>
      <c r="B16" t="s">
        <v>261</v>
      </c>
      <c r="C16" s="18"/>
      <c r="D16" s="22"/>
      <c r="E16" s="23"/>
      <c r="F16" s="2"/>
      <c r="G16" s="6"/>
      <c r="H16" s="7"/>
      <c r="J16" s="39">
        <f t="shared" si="12"/>
        <v>0</v>
      </c>
      <c r="K16" s="28">
        <f t="shared" si="0"/>
        <v>0</v>
      </c>
      <c r="L16" s="16">
        <f t="shared" si="1"/>
        <v>0</v>
      </c>
      <c r="N16" s="39">
        <f t="shared" si="13"/>
        <v>0</v>
      </c>
      <c r="O16" s="28">
        <f t="shared" si="2"/>
        <v>0</v>
      </c>
      <c r="P16" s="16">
        <f t="shared" si="3"/>
        <v>0</v>
      </c>
      <c r="R16" s="39">
        <f t="shared" si="14"/>
        <v>0</v>
      </c>
      <c r="S16" s="28">
        <f t="shared" si="4"/>
        <v>0</v>
      </c>
      <c r="T16" s="16">
        <f t="shared" si="5"/>
        <v>0</v>
      </c>
      <c r="U16" s="9">
        <v>3</v>
      </c>
      <c r="V16" s="39">
        <f t="shared" si="15"/>
        <v>3</v>
      </c>
      <c r="W16" s="28">
        <f t="shared" si="6"/>
        <v>3</v>
      </c>
      <c r="X16" s="16">
        <f t="shared" si="7"/>
        <v>3</v>
      </c>
      <c r="Y16" s="9">
        <v>30</v>
      </c>
      <c r="Z16" s="39">
        <f t="shared" si="16"/>
        <v>30</v>
      </c>
      <c r="AA16" s="28">
        <f t="shared" si="8"/>
        <v>30</v>
      </c>
      <c r="AB16" s="16">
        <f t="shared" si="9"/>
        <v>30</v>
      </c>
      <c r="AC16" s="9">
        <v>5</v>
      </c>
      <c r="AD16" s="39">
        <f t="shared" si="17"/>
        <v>5</v>
      </c>
      <c r="AE16" s="28">
        <f t="shared" si="10"/>
        <v>5</v>
      </c>
      <c r="AF16" s="16">
        <f t="shared" si="11"/>
        <v>5</v>
      </c>
    </row>
    <row r="17" spans="1:32" s="9" customFormat="1" x14ac:dyDescent="0.25">
      <c r="A17" s="21" t="s">
        <v>97</v>
      </c>
      <c r="B17" t="s">
        <v>262</v>
      </c>
      <c r="C17" s="18"/>
      <c r="D17" s="22"/>
      <c r="E17" s="23"/>
      <c r="F17" s="2"/>
      <c r="G17" s="6"/>
      <c r="H17" s="25"/>
      <c r="J17" s="39">
        <f t="shared" si="12"/>
        <v>0</v>
      </c>
      <c r="K17" s="28">
        <f t="shared" si="0"/>
        <v>0</v>
      </c>
      <c r="L17" s="16">
        <f t="shared" si="1"/>
        <v>0</v>
      </c>
      <c r="N17" s="39">
        <f t="shared" si="13"/>
        <v>0</v>
      </c>
      <c r="O17" s="28">
        <f t="shared" si="2"/>
        <v>0</v>
      </c>
      <c r="P17" s="16">
        <f t="shared" si="3"/>
        <v>0</v>
      </c>
      <c r="R17" s="39">
        <f t="shared" si="14"/>
        <v>0</v>
      </c>
      <c r="S17" s="28">
        <f t="shared" si="4"/>
        <v>0</v>
      </c>
      <c r="T17" s="16">
        <f t="shared" si="5"/>
        <v>0</v>
      </c>
      <c r="U17" s="9">
        <v>1000</v>
      </c>
      <c r="V17" s="39">
        <f t="shared" si="15"/>
        <v>1000</v>
      </c>
      <c r="W17" s="28">
        <f t="shared" si="6"/>
        <v>1000</v>
      </c>
      <c r="X17" s="16">
        <f t="shared" si="7"/>
        <v>1000</v>
      </c>
      <c r="Y17" s="9">
        <v>1000</v>
      </c>
      <c r="Z17" s="39">
        <f t="shared" si="16"/>
        <v>1000</v>
      </c>
      <c r="AA17" s="28">
        <f t="shared" si="8"/>
        <v>1000</v>
      </c>
      <c r="AB17" s="16">
        <f t="shared" si="9"/>
        <v>1000</v>
      </c>
      <c r="AC17" s="9">
        <v>25</v>
      </c>
      <c r="AD17" s="39">
        <f t="shared" si="17"/>
        <v>25</v>
      </c>
      <c r="AE17" s="28">
        <f t="shared" si="10"/>
        <v>25</v>
      </c>
      <c r="AF17" s="16">
        <f t="shared" si="11"/>
        <v>25</v>
      </c>
    </row>
    <row r="18" spans="1:32" s="9" customFormat="1" x14ac:dyDescent="0.25">
      <c r="A18" s="21" t="s">
        <v>68</v>
      </c>
      <c r="B18" t="s">
        <v>263</v>
      </c>
      <c r="C18" s="18"/>
      <c r="D18" s="22"/>
      <c r="E18" s="23"/>
      <c r="F18" s="2"/>
      <c r="G18" s="6"/>
      <c r="H18" s="25"/>
      <c r="J18" s="39">
        <f t="shared" si="12"/>
        <v>0</v>
      </c>
      <c r="K18" s="28">
        <f t="shared" si="0"/>
        <v>0</v>
      </c>
      <c r="L18" s="16">
        <f t="shared" si="1"/>
        <v>0</v>
      </c>
      <c r="N18" s="39">
        <f t="shared" si="13"/>
        <v>0</v>
      </c>
      <c r="O18" s="28">
        <f t="shared" si="2"/>
        <v>0</v>
      </c>
      <c r="P18" s="16">
        <f t="shared" si="3"/>
        <v>0</v>
      </c>
      <c r="R18" s="39">
        <f t="shared" si="14"/>
        <v>0</v>
      </c>
      <c r="S18" s="28">
        <f t="shared" si="4"/>
        <v>0</v>
      </c>
      <c r="T18" s="16">
        <f t="shared" si="5"/>
        <v>0</v>
      </c>
      <c r="U18" s="9">
        <v>3.5</v>
      </c>
      <c r="V18" s="39">
        <f t="shared" si="15"/>
        <v>3.5</v>
      </c>
      <c r="W18" s="28">
        <f t="shared" si="6"/>
        <v>3.5</v>
      </c>
      <c r="X18" s="16">
        <f t="shared" si="7"/>
        <v>3.5</v>
      </c>
      <c r="Y18" s="9">
        <v>13</v>
      </c>
      <c r="Z18" s="39">
        <f t="shared" si="16"/>
        <v>13</v>
      </c>
      <c r="AA18" s="28">
        <f t="shared" si="8"/>
        <v>13</v>
      </c>
      <c r="AB18" s="16">
        <f t="shared" si="9"/>
        <v>13</v>
      </c>
      <c r="AD18" s="39">
        <f t="shared" si="17"/>
        <v>0</v>
      </c>
      <c r="AE18" s="28">
        <f t="shared" si="10"/>
        <v>0</v>
      </c>
      <c r="AF18" s="16">
        <f t="shared" si="11"/>
        <v>0</v>
      </c>
    </row>
    <row r="19" spans="1:32" s="9" customFormat="1" x14ac:dyDescent="0.25">
      <c r="A19" s="21" t="s">
        <v>69</v>
      </c>
      <c r="B19" t="s">
        <v>264</v>
      </c>
      <c r="C19" s="18"/>
      <c r="D19" s="22"/>
      <c r="E19" s="23"/>
      <c r="F19" s="2"/>
      <c r="G19" s="6"/>
      <c r="H19" s="25"/>
      <c r="J19" s="39">
        <f t="shared" si="12"/>
        <v>0</v>
      </c>
      <c r="K19" s="28">
        <f t="shared" si="0"/>
        <v>0</v>
      </c>
      <c r="L19" s="16">
        <f t="shared" si="1"/>
        <v>0</v>
      </c>
      <c r="N19" s="39">
        <f t="shared" si="13"/>
        <v>0</v>
      </c>
      <c r="O19" s="28">
        <f t="shared" si="2"/>
        <v>0</v>
      </c>
      <c r="P19" s="16">
        <f t="shared" si="3"/>
        <v>0</v>
      </c>
      <c r="R19" s="39">
        <f t="shared" si="14"/>
        <v>0</v>
      </c>
      <c r="S19" s="28">
        <f t="shared" si="4"/>
        <v>0</v>
      </c>
      <c r="T19" s="16">
        <f t="shared" si="5"/>
        <v>0</v>
      </c>
      <c r="U19" s="9">
        <v>25</v>
      </c>
      <c r="V19" s="39">
        <f t="shared" si="15"/>
        <v>25</v>
      </c>
      <c r="W19" s="28">
        <f t="shared" si="6"/>
        <v>25</v>
      </c>
      <c r="X19" s="16">
        <f t="shared" si="7"/>
        <v>25</v>
      </c>
      <c r="Y19" s="9">
        <v>55</v>
      </c>
      <c r="Z19" s="39">
        <f t="shared" si="16"/>
        <v>55</v>
      </c>
      <c r="AA19" s="28">
        <f t="shared" si="8"/>
        <v>55</v>
      </c>
      <c r="AB19" s="16">
        <f t="shared" si="9"/>
        <v>55</v>
      </c>
      <c r="AD19" s="39">
        <f t="shared" si="17"/>
        <v>0</v>
      </c>
      <c r="AE19" s="28">
        <f t="shared" si="10"/>
        <v>0</v>
      </c>
      <c r="AF19" s="16">
        <f t="shared" si="11"/>
        <v>0</v>
      </c>
    </row>
    <row r="20" spans="1:32" s="9" customFormat="1" x14ac:dyDescent="0.25">
      <c r="A20" s="21" t="s">
        <v>70</v>
      </c>
      <c r="B20" t="s">
        <v>265</v>
      </c>
      <c r="C20" s="18" t="s">
        <v>241</v>
      </c>
      <c r="D20" s="22"/>
      <c r="E20" s="23"/>
      <c r="F20" s="2">
        <v>0.55000000000000004</v>
      </c>
      <c r="G20" s="6"/>
      <c r="H20" s="25"/>
      <c r="J20" s="39">
        <f>$F20*I20</f>
        <v>0</v>
      </c>
      <c r="K20" s="28">
        <f t="shared" si="0"/>
        <v>0</v>
      </c>
      <c r="L20" s="16">
        <f t="shared" si="1"/>
        <v>0</v>
      </c>
      <c r="N20" s="39">
        <f>$F20*M20</f>
        <v>0</v>
      </c>
      <c r="O20" s="28">
        <f t="shared" si="2"/>
        <v>0</v>
      </c>
      <c r="P20" s="16">
        <f t="shared" si="3"/>
        <v>0</v>
      </c>
      <c r="R20" s="39">
        <f>$F20*Q20</f>
        <v>0</v>
      </c>
      <c r="S20" s="28">
        <f t="shared" si="4"/>
        <v>0</v>
      </c>
      <c r="T20" s="16">
        <f t="shared" si="5"/>
        <v>0</v>
      </c>
      <c r="U20" s="9">
        <v>100</v>
      </c>
      <c r="V20" s="39">
        <f>$F20*U20</f>
        <v>55.000000000000007</v>
      </c>
      <c r="W20" s="28">
        <f t="shared" si="6"/>
        <v>55.000000000000007</v>
      </c>
      <c r="X20" s="16">
        <f t="shared" si="7"/>
        <v>55.000000000000007</v>
      </c>
      <c r="Y20" s="9">
        <v>5</v>
      </c>
      <c r="Z20" s="39">
        <f>$F20*Y20</f>
        <v>2.75</v>
      </c>
      <c r="AA20" s="28">
        <f t="shared" si="8"/>
        <v>2.75</v>
      </c>
      <c r="AB20" s="16">
        <f t="shared" si="9"/>
        <v>2.75</v>
      </c>
      <c r="AD20" s="39">
        <f>$F20*AC20</f>
        <v>0</v>
      </c>
      <c r="AE20" s="28">
        <f t="shared" si="10"/>
        <v>0</v>
      </c>
      <c r="AF20" s="16">
        <f t="shared" si="11"/>
        <v>0</v>
      </c>
    </row>
    <row r="21" spans="1:32" s="9" customFormat="1" x14ac:dyDescent="0.25">
      <c r="A21" s="21" t="s">
        <v>73</v>
      </c>
      <c r="B21" t="s">
        <v>266</v>
      </c>
      <c r="C21" s="18"/>
      <c r="D21" s="22"/>
      <c r="E21" s="23"/>
      <c r="F21" s="2"/>
      <c r="G21" s="6"/>
      <c r="H21" s="7"/>
      <c r="J21" s="39">
        <f>I21</f>
        <v>0</v>
      </c>
      <c r="K21" s="28">
        <f t="shared" si="0"/>
        <v>0</v>
      </c>
      <c r="L21" s="16">
        <f t="shared" si="1"/>
        <v>0</v>
      </c>
      <c r="N21" s="39">
        <f>M21</f>
        <v>0</v>
      </c>
      <c r="O21" s="28">
        <f t="shared" si="2"/>
        <v>0</v>
      </c>
      <c r="P21" s="16">
        <f t="shared" si="3"/>
        <v>0</v>
      </c>
      <c r="R21" s="39">
        <f>Q21</f>
        <v>0</v>
      </c>
      <c r="S21" s="28">
        <f t="shared" si="4"/>
        <v>0</v>
      </c>
      <c r="T21" s="16">
        <f t="shared" si="5"/>
        <v>0</v>
      </c>
      <c r="V21" s="39">
        <f>U21</f>
        <v>0</v>
      </c>
      <c r="W21" s="28">
        <f t="shared" si="6"/>
        <v>0</v>
      </c>
      <c r="X21" s="16">
        <f t="shared" si="7"/>
        <v>0</v>
      </c>
      <c r="Y21" s="9">
        <v>33.35</v>
      </c>
      <c r="Z21" s="39">
        <f>Y21</f>
        <v>33.35</v>
      </c>
      <c r="AA21" s="28">
        <f t="shared" si="8"/>
        <v>33.35</v>
      </c>
      <c r="AB21" s="16">
        <f t="shared" si="9"/>
        <v>33.35</v>
      </c>
      <c r="AD21" s="39">
        <f>AC21</f>
        <v>0</v>
      </c>
      <c r="AE21" s="28">
        <f t="shared" si="10"/>
        <v>0</v>
      </c>
      <c r="AF21" s="16">
        <f t="shared" si="11"/>
        <v>0</v>
      </c>
    </row>
    <row r="22" spans="1:32" s="9" customFormat="1" x14ac:dyDescent="0.25">
      <c r="A22" s="21" t="s">
        <v>71</v>
      </c>
      <c r="B22" t="s">
        <v>267</v>
      </c>
      <c r="C22" s="18"/>
      <c r="D22" s="19"/>
      <c r="E22" s="23"/>
      <c r="F22" s="2"/>
      <c r="G22" s="6"/>
      <c r="H22" s="7"/>
      <c r="J22" s="39">
        <f>I22</f>
        <v>0</v>
      </c>
      <c r="K22" s="28">
        <f t="shared" si="0"/>
        <v>0</v>
      </c>
      <c r="L22" s="16">
        <f t="shared" si="1"/>
        <v>0</v>
      </c>
      <c r="N22" s="39">
        <f>M22</f>
        <v>0</v>
      </c>
      <c r="O22" s="28">
        <f t="shared" si="2"/>
        <v>0</v>
      </c>
      <c r="P22" s="16">
        <f t="shared" si="3"/>
        <v>0</v>
      </c>
      <c r="R22" s="39">
        <f>Q22</f>
        <v>0</v>
      </c>
      <c r="S22" s="28">
        <f t="shared" si="4"/>
        <v>0</v>
      </c>
      <c r="T22" s="16">
        <f t="shared" si="5"/>
        <v>0</v>
      </c>
      <c r="V22" s="39">
        <f>U22</f>
        <v>0</v>
      </c>
      <c r="W22" s="28">
        <f t="shared" si="6"/>
        <v>0</v>
      </c>
      <c r="X22" s="16">
        <f t="shared" si="7"/>
        <v>0</v>
      </c>
      <c r="Y22" s="9">
        <v>9</v>
      </c>
      <c r="Z22" s="39">
        <f>Y22</f>
        <v>9</v>
      </c>
      <c r="AA22" s="28">
        <f t="shared" si="8"/>
        <v>9</v>
      </c>
      <c r="AB22" s="16">
        <f t="shared" si="9"/>
        <v>9</v>
      </c>
      <c r="AD22" s="39">
        <f>AC22</f>
        <v>0</v>
      </c>
      <c r="AE22" s="28">
        <f t="shared" si="10"/>
        <v>0</v>
      </c>
      <c r="AF22" s="16">
        <f t="shared" si="11"/>
        <v>0</v>
      </c>
    </row>
    <row r="23" spans="1:32" s="9" customFormat="1" x14ac:dyDescent="0.25">
      <c r="A23" s="21" t="s">
        <v>72</v>
      </c>
      <c r="B23" t="s">
        <v>268</v>
      </c>
      <c r="C23" s="18"/>
      <c r="D23" s="19"/>
      <c r="E23" s="23"/>
      <c r="F23" s="2"/>
      <c r="G23" s="6"/>
      <c r="H23" s="7"/>
      <c r="J23" s="39">
        <f>I23</f>
        <v>0</v>
      </c>
      <c r="K23" s="28">
        <f t="shared" si="0"/>
        <v>0</v>
      </c>
      <c r="L23" s="16">
        <f t="shared" si="1"/>
        <v>0</v>
      </c>
      <c r="N23" s="39">
        <f>M23</f>
        <v>0</v>
      </c>
      <c r="O23" s="28">
        <f t="shared" si="2"/>
        <v>0</v>
      </c>
      <c r="P23" s="16">
        <f t="shared" si="3"/>
        <v>0</v>
      </c>
      <c r="R23" s="39">
        <f>Q23</f>
        <v>0</v>
      </c>
      <c r="S23" s="28">
        <f t="shared" si="4"/>
        <v>0</v>
      </c>
      <c r="T23" s="16">
        <f t="shared" si="5"/>
        <v>0</v>
      </c>
      <c r="V23" s="39">
        <f>U23</f>
        <v>0</v>
      </c>
      <c r="W23" s="28">
        <f t="shared" si="6"/>
        <v>0</v>
      </c>
      <c r="X23" s="16">
        <f t="shared" si="7"/>
        <v>0</v>
      </c>
      <c r="Y23" s="9">
        <v>50</v>
      </c>
      <c r="Z23" s="39">
        <f>Y23</f>
        <v>50</v>
      </c>
      <c r="AA23" s="28">
        <f t="shared" si="8"/>
        <v>50</v>
      </c>
      <c r="AB23" s="16">
        <f t="shared" si="9"/>
        <v>50</v>
      </c>
      <c r="AD23" s="39">
        <f>AC23</f>
        <v>0</v>
      </c>
      <c r="AE23" s="28">
        <f t="shared" si="10"/>
        <v>0</v>
      </c>
      <c r="AF23" s="16">
        <f t="shared" si="11"/>
        <v>0</v>
      </c>
    </row>
    <row r="24" spans="1:32" s="9" customFormat="1" x14ac:dyDescent="0.25">
      <c r="A24" s="21" t="s">
        <v>74</v>
      </c>
      <c r="B24" t="s">
        <v>269</v>
      </c>
      <c r="C24" s="18" t="s">
        <v>241</v>
      </c>
      <c r="D24" s="22"/>
      <c r="E24" s="23"/>
      <c r="F24" s="2">
        <v>0.55000000000000004</v>
      </c>
      <c r="G24" s="6"/>
      <c r="H24" s="7"/>
      <c r="J24" s="39">
        <f>$F24*I24</f>
        <v>0</v>
      </c>
      <c r="K24" s="28">
        <f t="shared" si="0"/>
        <v>0</v>
      </c>
      <c r="L24" s="16">
        <f t="shared" si="1"/>
        <v>0</v>
      </c>
      <c r="N24" s="39">
        <f>$F24*M24</f>
        <v>0</v>
      </c>
      <c r="O24" s="28">
        <f t="shared" si="2"/>
        <v>0</v>
      </c>
      <c r="P24" s="16">
        <f t="shared" si="3"/>
        <v>0</v>
      </c>
      <c r="R24" s="39">
        <f>$F24*Q24</f>
        <v>0</v>
      </c>
      <c r="S24" s="28">
        <f t="shared" si="4"/>
        <v>0</v>
      </c>
      <c r="T24" s="16">
        <f t="shared" si="5"/>
        <v>0</v>
      </c>
      <c r="V24" s="39">
        <f>$F24*U24</f>
        <v>0</v>
      </c>
      <c r="W24" s="28">
        <f t="shared" si="6"/>
        <v>0</v>
      </c>
      <c r="X24" s="16">
        <f t="shared" si="7"/>
        <v>0</v>
      </c>
      <c r="Y24" s="9">
        <v>0.5071</v>
      </c>
      <c r="Z24" s="39">
        <f>$F24*Y24</f>
        <v>0.27890500000000001</v>
      </c>
      <c r="AA24" s="28">
        <f t="shared" si="8"/>
        <v>0.27890500000000001</v>
      </c>
      <c r="AB24" s="16">
        <f t="shared" si="9"/>
        <v>0.27890500000000001</v>
      </c>
      <c r="AD24" s="39">
        <f>$F24*AC24</f>
        <v>0</v>
      </c>
      <c r="AE24" s="28">
        <f t="shared" si="10"/>
        <v>0</v>
      </c>
      <c r="AF24" s="16">
        <f t="shared" si="11"/>
        <v>0</v>
      </c>
    </row>
    <row r="25" spans="1:32" s="9" customFormat="1" x14ac:dyDescent="0.25">
      <c r="A25" s="21" t="s">
        <v>75</v>
      </c>
      <c r="B25" t="s">
        <v>270</v>
      </c>
      <c r="C25" s="18" t="s">
        <v>241</v>
      </c>
      <c r="D25" s="22"/>
      <c r="E25" s="23"/>
      <c r="F25" s="2">
        <v>0.55000000000000004</v>
      </c>
      <c r="G25" s="6"/>
      <c r="H25" s="7"/>
      <c r="J25" s="39">
        <f>$F25*I25</f>
        <v>0</v>
      </c>
      <c r="K25" s="28">
        <f t="shared" si="0"/>
        <v>0</v>
      </c>
      <c r="L25" s="16">
        <f t="shared" si="1"/>
        <v>0</v>
      </c>
      <c r="N25" s="39">
        <f>$F25*M25</f>
        <v>0</v>
      </c>
      <c r="O25" s="28">
        <f t="shared" si="2"/>
        <v>0</v>
      </c>
      <c r="P25" s="16">
        <f t="shared" si="3"/>
        <v>0</v>
      </c>
      <c r="R25" s="39">
        <f>$F25*Q25</f>
        <v>0</v>
      </c>
      <c r="S25" s="28">
        <f t="shared" si="4"/>
        <v>0</v>
      </c>
      <c r="T25" s="16">
        <f t="shared" si="5"/>
        <v>0</v>
      </c>
      <c r="V25" s="39">
        <f>$F25*U25</f>
        <v>0</v>
      </c>
      <c r="W25" s="28">
        <f t="shared" si="6"/>
        <v>0</v>
      </c>
      <c r="X25" s="16">
        <f t="shared" si="7"/>
        <v>0</v>
      </c>
      <c r="Y25" s="9">
        <v>5</v>
      </c>
      <c r="Z25" s="39">
        <f>$F25*Y25</f>
        <v>2.75</v>
      </c>
      <c r="AA25" s="28">
        <f t="shared" si="8"/>
        <v>2.75</v>
      </c>
      <c r="AB25" s="16">
        <f t="shared" si="9"/>
        <v>2.75</v>
      </c>
      <c r="AD25" s="39">
        <f>$F25*AC25</f>
        <v>0</v>
      </c>
      <c r="AE25" s="28">
        <f t="shared" si="10"/>
        <v>0</v>
      </c>
      <c r="AF25" s="16">
        <f t="shared" si="11"/>
        <v>0</v>
      </c>
    </row>
    <row r="26" spans="1:32" s="9" customFormat="1" x14ac:dyDescent="0.25">
      <c r="A26" s="21" t="s">
        <v>76</v>
      </c>
      <c r="B26" t="s">
        <v>271</v>
      </c>
      <c r="C26" s="18"/>
      <c r="D26" s="22"/>
      <c r="E26" s="23"/>
      <c r="F26" s="2"/>
      <c r="G26" s="6"/>
      <c r="H26" s="7"/>
      <c r="J26" s="39">
        <f>I26</f>
        <v>0</v>
      </c>
      <c r="K26" s="28">
        <f t="shared" si="0"/>
        <v>0</v>
      </c>
      <c r="L26" s="16">
        <f t="shared" si="1"/>
        <v>0</v>
      </c>
      <c r="N26" s="39">
        <f>M26</f>
        <v>0</v>
      </c>
      <c r="O26" s="28">
        <f t="shared" si="2"/>
        <v>0</v>
      </c>
      <c r="P26" s="16">
        <f t="shared" si="3"/>
        <v>0</v>
      </c>
      <c r="R26" s="39">
        <f>Q26</f>
        <v>0</v>
      </c>
      <c r="S26" s="28">
        <f t="shared" si="4"/>
        <v>0</v>
      </c>
      <c r="T26" s="16">
        <f t="shared" si="5"/>
        <v>0</v>
      </c>
      <c r="U26" s="9">
        <v>3.5</v>
      </c>
      <c r="V26" s="39">
        <f>U26</f>
        <v>3.5</v>
      </c>
      <c r="W26" s="28">
        <f t="shared" si="6"/>
        <v>3.5</v>
      </c>
      <c r="X26" s="16">
        <f t="shared" si="7"/>
        <v>3.5</v>
      </c>
      <c r="Y26" s="9">
        <v>11</v>
      </c>
      <c r="Z26" s="39">
        <f>Y26</f>
        <v>11</v>
      </c>
      <c r="AA26" s="28">
        <f t="shared" si="8"/>
        <v>11</v>
      </c>
      <c r="AB26" s="16">
        <f t="shared" si="9"/>
        <v>11</v>
      </c>
      <c r="AC26" s="9">
        <v>12</v>
      </c>
      <c r="AD26" s="39">
        <f>AC26</f>
        <v>12</v>
      </c>
      <c r="AE26" s="28">
        <f t="shared" si="10"/>
        <v>12</v>
      </c>
      <c r="AF26" s="16">
        <f t="shared" si="11"/>
        <v>12</v>
      </c>
    </row>
    <row r="27" spans="1:32" s="9" customFormat="1" x14ac:dyDescent="0.25">
      <c r="A27" s="21" t="s">
        <v>77</v>
      </c>
      <c r="B27" t="s">
        <v>272</v>
      </c>
      <c r="C27" s="18"/>
      <c r="D27" s="22"/>
      <c r="E27" s="23"/>
      <c r="F27" s="2"/>
      <c r="G27" s="6"/>
      <c r="H27" s="7"/>
      <c r="J27" s="39">
        <f>I27</f>
        <v>0</v>
      </c>
      <c r="K27" s="28">
        <f t="shared" si="0"/>
        <v>0</v>
      </c>
      <c r="L27" s="16">
        <f t="shared" si="1"/>
        <v>0</v>
      </c>
      <c r="N27" s="39">
        <f>M27</f>
        <v>0</v>
      </c>
      <c r="O27" s="28">
        <f t="shared" si="2"/>
        <v>0</v>
      </c>
      <c r="P27" s="16">
        <f t="shared" si="3"/>
        <v>0</v>
      </c>
      <c r="R27" s="39">
        <f>Q27</f>
        <v>0</v>
      </c>
      <c r="S27" s="28">
        <f t="shared" si="4"/>
        <v>0</v>
      </c>
      <c r="T27" s="16">
        <f t="shared" si="5"/>
        <v>0</v>
      </c>
      <c r="U27" s="9">
        <v>20</v>
      </c>
      <c r="V27" s="39">
        <f>U27</f>
        <v>20</v>
      </c>
      <c r="W27" s="28">
        <f t="shared" si="6"/>
        <v>20</v>
      </c>
      <c r="X27" s="16">
        <f t="shared" si="7"/>
        <v>20</v>
      </c>
      <c r="Y27" s="9">
        <v>50</v>
      </c>
      <c r="Z27" s="39">
        <f>Y27</f>
        <v>50</v>
      </c>
      <c r="AA27" s="28">
        <f t="shared" si="8"/>
        <v>50</v>
      </c>
      <c r="AB27" s="16">
        <f t="shared" si="9"/>
        <v>50</v>
      </c>
      <c r="AC27" s="9">
        <v>70</v>
      </c>
      <c r="AD27" s="39">
        <f>AC27</f>
        <v>70</v>
      </c>
      <c r="AE27" s="28">
        <f t="shared" si="10"/>
        <v>70</v>
      </c>
      <c r="AF27" s="16">
        <f t="shared" si="11"/>
        <v>70</v>
      </c>
    </row>
    <row r="28" spans="1:32" s="9" customFormat="1" x14ac:dyDescent="0.25">
      <c r="A28" s="21" t="s">
        <v>78</v>
      </c>
      <c r="B28" t="s">
        <v>273</v>
      </c>
      <c r="C28" s="18" t="s">
        <v>241</v>
      </c>
      <c r="D28" s="22"/>
      <c r="E28" s="23"/>
      <c r="F28" s="2">
        <v>0.55000000000000004</v>
      </c>
      <c r="G28" s="6"/>
      <c r="H28" s="7"/>
      <c r="J28" s="39">
        <f>$F28*I28</f>
        <v>0</v>
      </c>
      <c r="K28" s="28">
        <f t="shared" si="0"/>
        <v>0</v>
      </c>
      <c r="L28" s="16">
        <f t="shared" si="1"/>
        <v>0</v>
      </c>
      <c r="N28" s="39">
        <f>$F28*M28</f>
        <v>0</v>
      </c>
      <c r="O28" s="28">
        <f t="shared" si="2"/>
        <v>0</v>
      </c>
      <c r="P28" s="16">
        <f t="shared" si="3"/>
        <v>0</v>
      </c>
      <c r="R28" s="39">
        <f>$F28*Q28</f>
        <v>0</v>
      </c>
      <c r="S28" s="28">
        <f t="shared" si="4"/>
        <v>0</v>
      </c>
      <c r="T28" s="16">
        <f t="shared" si="5"/>
        <v>0</v>
      </c>
      <c r="U28" s="9">
        <v>150</v>
      </c>
      <c r="V28" s="39">
        <f>$F28*U28</f>
        <v>82.5</v>
      </c>
      <c r="W28" s="28">
        <f t="shared" si="6"/>
        <v>82.5</v>
      </c>
      <c r="X28" s="16">
        <f t="shared" si="7"/>
        <v>82.5</v>
      </c>
      <c r="Y28" s="9">
        <v>10</v>
      </c>
      <c r="Z28" s="39">
        <f>$F28*Y28</f>
        <v>5.5</v>
      </c>
      <c r="AA28" s="28">
        <f t="shared" si="8"/>
        <v>5.5</v>
      </c>
      <c r="AB28" s="16">
        <f t="shared" si="9"/>
        <v>5.5</v>
      </c>
      <c r="AC28" s="9">
        <v>3</v>
      </c>
      <c r="AD28" s="39">
        <f>$F28*AC28</f>
        <v>1.6500000000000001</v>
      </c>
      <c r="AE28" s="28">
        <f t="shared" si="10"/>
        <v>1.6500000000000001</v>
      </c>
      <c r="AF28" s="16">
        <f t="shared" si="11"/>
        <v>1.6500000000000001</v>
      </c>
    </row>
    <row r="29" spans="1:32" s="9" customFormat="1" x14ac:dyDescent="0.25">
      <c r="A29" s="21" t="s">
        <v>79</v>
      </c>
      <c r="B29" t="s">
        <v>274</v>
      </c>
      <c r="C29" s="18"/>
      <c r="D29" s="22"/>
      <c r="E29" s="23"/>
      <c r="F29" s="2"/>
      <c r="G29" s="6"/>
      <c r="H29" s="7"/>
      <c r="I29" s="9">
        <v>9</v>
      </c>
      <c r="J29" s="39">
        <f>I29</f>
        <v>9</v>
      </c>
      <c r="K29" s="28">
        <f t="shared" si="0"/>
        <v>9</v>
      </c>
      <c r="L29" s="16">
        <f t="shared" si="1"/>
        <v>9</v>
      </c>
      <c r="N29" s="39">
        <f>M29</f>
        <v>0</v>
      </c>
      <c r="O29" s="28">
        <f t="shared" si="2"/>
        <v>0</v>
      </c>
      <c r="P29" s="16">
        <f t="shared" si="3"/>
        <v>0</v>
      </c>
      <c r="R29" s="39">
        <f>Q29</f>
        <v>0</v>
      </c>
      <c r="S29" s="28">
        <f t="shared" si="4"/>
        <v>0</v>
      </c>
      <c r="T29" s="16">
        <f t="shared" si="5"/>
        <v>0</v>
      </c>
      <c r="U29" s="9">
        <v>3.5</v>
      </c>
      <c r="V29" s="39">
        <f>U29</f>
        <v>3.5</v>
      </c>
      <c r="W29" s="28">
        <f t="shared" si="6"/>
        <v>3.5</v>
      </c>
      <c r="X29" s="16">
        <f t="shared" si="7"/>
        <v>3.5</v>
      </c>
      <c r="Y29" s="9">
        <v>11</v>
      </c>
      <c r="Z29" s="39">
        <f>Y29</f>
        <v>11</v>
      </c>
      <c r="AA29" s="28">
        <f t="shared" si="8"/>
        <v>11</v>
      </c>
      <c r="AB29" s="16">
        <f t="shared" si="9"/>
        <v>11</v>
      </c>
      <c r="AC29" s="9">
        <v>10</v>
      </c>
      <c r="AD29" s="39">
        <f>AC29</f>
        <v>10</v>
      </c>
      <c r="AE29" s="28">
        <f t="shared" si="10"/>
        <v>10</v>
      </c>
      <c r="AF29" s="16">
        <f t="shared" si="11"/>
        <v>10</v>
      </c>
    </row>
    <row r="30" spans="1:32" s="9" customFormat="1" x14ac:dyDescent="0.25">
      <c r="A30" s="21" t="s">
        <v>80</v>
      </c>
      <c r="B30" t="s">
        <v>275</v>
      </c>
      <c r="C30" s="18"/>
      <c r="D30" s="22"/>
      <c r="E30" s="23"/>
      <c r="F30" s="2"/>
      <c r="G30" s="6"/>
      <c r="H30" s="7"/>
      <c r="I30" s="9">
        <v>60</v>
      </c>
      <c r="J30" s="39">
        <f>I30</f>
        <v>60</v>
      </c>
      <c r="K30" s="28">
        <f t="shared" si="0"/>
        <v>60</v>
      </c>
      <c r="L30" s="16">
        <f t="shared" si="1"/>
        <v>60</v>
      </c>
      <c r="N30" s="39">
        <f>M30</f>
        <v>0</v>
      </c>
      <c r="O30" s="28">
        <f t="shared" si="2"/>
        <v>0</v>
      </c>
      <c r="P30" s="16">
        <f t="shared" si="3"/>
        <v>0</v>
      </c>
      <c r="R30" s="39">
        <f>Q30</f>
        <v>0</v>
      </c>
      <c r="S30" s="28">
        <f t="shared" si="4"/>
        <v>0</v>
      </c>
      <c r="T30" s="16">
        <f t="shared" si="5"/>
        <v>0</v>
      </c>
      <c r="U30" s="9">
        <v>15</v>
      </c>
      <c r="V30" s="39">
        <f>U30</f>
        <v>15</v>
      </c>
      <c r="W30" s="28">
        <f t="shared" si="6"/>
        <v>15</v>
      </c>
      <c r="X30" s="16">
        <f t="shared" si="7"/>
        <v>15</v>
      </c>
      <c r="Y30" s="9">
        <v>40</v>
      </c>
      <c r="Z30" s="39">
        <f>Y30</f>
        <v>40</v>
      </c>
      <c r="AA30" s="28">
        <f t="shared" si="8"/>
        <v>40</v>
      </c>
      <c r="AB30" s="16">
        <f t="shared" si="9"/>
        <v>40</v>
      </c>
      <c r="AC30" s="9">
        <v>60</v>
      </c>
      <c r="AD30" s="39">
        <f>AC30</f>
        <v>60</v>
      </c>
      <c r="AE30" s="28">
        <f t="shared" si="10"/>
        <v>60</v>
      </c>
      <c r="AF30" s="16">
        <f t="shared" si="11"/>
        <v>60</v>
      </c>
    </row>
    <row r="31" spans="1:32" s="9" customFormat="1" x14ac:dyDescent="0.25">
      <c r="A31" s="21" t="s">
        <v>81</v>
      </c>
      <c r="B31" t="s">
        <v>276</v>
      </c>
      <c r="C31" s="18" t="s">
        <v>241</v>
      </c>
      <c r="D31" s="22"/>
      <c r="E31" s="23"/>
      <c r="F31" s="2">
        <v>0.55000000000000004</v>
      </c>
      <c r="G31" s="6"/>
      <c r="H31" s="7"/>
      <c r="I31" s="9">
        <v>3</v>
      </c>
      <c r="J31" s="39">
        <f>$F31*I31</f>
        <v>1.6500000000000001</v>
      </c>
      <c r="K31" s="28">
        <f t="shared" si="0"/>
        <v>1.6500000000000001</v>
      </c>
      <c r="L31" s="16">
        <f t="shared" si="1"/>
        <v>1.6500000000000001</v>
      </c>
      <c r="N31" s="39">
        <f>$F31*M31</f>
        <v>0</v>
      </c>
      <c r="O31" s="28">
        <f t="shared" si="2"/>
        <v>0</v>
      </c>
      <c r="P31" s="16">
        <f t="shared" si="3"/>
        <v>0</v>
      </c>
      <c r="R31" s="39">
        <f>$F31*Q31</f>
        <v>0</v>
      </c>
      <c r="S31" s="28">
        <f t="shared" si="4"/>
        <v>0</v>
      </c>
      <c r="T31" s="16">
        <f t="shared" si="5"/>
        <v>0</v>
      </c>
      <c r="U31" s="9">
        <v>150</v>
      </c>
      <c r="V31" s="39">
        <f>$F31*U31</f>
        <v>82.5</v>
      </c>
      <c r="W31" s="28">
        <f t="shared" si="6"/>
        <v>82.5</v>
      </c>
      <c r="X31" s="16">
        <f t="shared" si="7"/>
        <v>82.5</v>
      </c>
      <c r="Y31" s="9">
        <v>5</v>
      </c>
      <c r="Z31" s="39">
        <f>$F31*Y31</f>
        <v>2.75</v>
      </c>
      <c r="AA31" s="28">
        <f t="shared" si="8"/>
        <v>2.75</v>
      </c>
      <c r="AB31" s="16">
        <f t="shared" si="9"/>
        <v>2.75</v>
      </c>
      <c r="AC31" s="9">
        <v>3</v>
      </c>
      <c r="AD31" s="39">
        <f>$F31*AC31</f>
        <v>1.6500000000000001</v>
      </c>
      <c r="AE31" s="28">
        <f t="shared" si="10"/>
        <v>1.6500000000000001</v>
      </c>
      <c r="AF31" s="16">
        <f t="shared" si="11"/>
        <v>1.6500000000000001</v>
      </c>
    </row>
    <row r="32" spans="1:32" s="9" customFormat="1" x14ac:dyDescent="0.25">
      <c r="A32" s="21" t="s">
        <v>66</v>
      </c>
      <c r="B32" t="s">
        <v>277</v>
      </c>
      <c r="C32" s="18"/>
      <c r="D32" s="22"/>
      <c r="E32" s="23"/>
      <c r="F32" s="2"/>
      <c r="G32" s="6"/>
      <c r="H32" s="7"/>
      <c r="J32" s="39">
        <f>I32</f>
        <v>0</v>
      </c>
      <c r="K32" s="28">
        <f t="shared" si="0"/>
        <v>0</v>
      </c>
      <c r="L32" s="16">
        <f t="shared" si="1"/>
        <v>0</v>
      </c>
      <c r="N32" s="39">
        <f>M32</f>
        <v>0</v>
      </c>
      <c r="O32" s="28">
        <f t="shared" si="2"/>
        <v>0</v>
      </c>
      <c r="P32" s="16">
        <f t="shared" si="3"/>
        <v>0</v>
      </c>
      <c r="R32" s="39">
        <f>Q32</f>
        <v>0</v>
      </c>
      <c r="S32" s="28">
        <f t="shared" si="4"/>
        <v>0</v>
      </c>
      <c r="T32" s="16">
        <f t="shared" si="5"/>
        <v>0</v>
      </c>
      <c r="U32" s="9">
        <v>4</v>
      </c>
      <c r="V32" s="39">
        <f>U32</f>
        <v>4</v>
      </c>
      <c r="W32" s="28">
        <f t="shared" si="6"/>
        <v>4</v>
      </c>
      <c r="X32" s="16">
        <f t="shared" si="7"/>
        <v>4</v>
      </c>
      <c r="Y32" s="9">
        <v>15</v>
      </c>
      <c r="Z32" s="39">
        <f>Y32</f>
        <v>15</v>
      </c>
      <c r="AA32" s="28">
        <f t="shared" si="8"/>
        <v>15</v>
      </c>
      <c r="AB32" s="16">
        <f t="shared" si="9"/>
        <v>15</v>
      </c>
      <c r="AD32" s="39">
        <f>AC32</f>
        <v>0</v>
      </c>
      <c r="AE32" s="28">
        <f t="shared" si="10"/>
        <v>0</v>
      </c>
      <c r="AF32" s="16">
        <f t="shared" si="11"/>
        <v>0</v>
      </c>
    </row>
    <row r="33" spans="1:32" s="9" customFormat="1" x14ac:dyDescent="0.25">
      <c r="A33" s="21" t="s">
        <v>67</v>
      </c>
      <c r="B33" t="s">
        <v>278</v>
      </c>
      <c r="C33" s="18"/>
      <c r="D33" s="22"/>
      <c r="E33" s="23"/>
      <c r="F33" s="2"/>
      <c r="G33" s="6"/>
      <c r="H33" s="7"/>
      <c r="J33" s="39">
        <f>I33</f>
        <v>0</v>
      </c>
      <c r="K33" s="28">
        <f t="shared" si="0"/>
        <v>0</v>
      </c>
      <c r="L33" s="16">
        <f t="shared" si="1"/>
        <v>0</v>
      </c>
      <c r="N33" s="39">
        <f>M33</f>
        <v>0</v>
      </c>
      <c r="O33" s="28">
        <f t="shared" si="2"/>
        <v>0</v>
      </c>
      <c r="P33" s="16">
        <f t="shared" si="3"/>
        <v>0</v>
      </c>
      <c r="R33" s="39">
        <f>Q33</f>
        <v>0</v>
      </c>
      <c r="S33" s="28">
        <f t="shared" si="4"/>
        <v>0</v>
      </c>
      <c r="T33" s="16">
        <f t="shared" si="5"/>
        <v>0</v>
      </c>
      <c r="U33" s="9">
        <v>0</v>
      </c>
      <c r="V33" s="39">
        <f>U33</f>
        <v>0</v>
      </c>
      <c r="W33" s="28">
        <f t="shared" si="6"/>
        <v>0</v>
      </c>
      <c r="X33" s="16">
        <f t="shared" si="7"/>
        <v>0</v>
      </c>
      <c r="Y33" s="9">
        <v>5</v>
      </c>
      <c r="Z33" s="39">
        <f>Y33</f>
        <v>5</v>
      </c>
      <c r="AA33" s="28">
        <f t="shared" si="8"/>
        <v>5</v>
      </c>
      <c r="AB33" s="16">
        <f t="shared" si="9"/>
        <v>5</v>
      </c>
      <c r="AD33" s="39">
        <f>AC33</f>
        <v>0</v>
      </c>
      <c r="AE33" s="28">
        <f t="shared" si="10"/>
        <v>0</v>
      </c>
      <c r="AF33" s="16">
        <f t="shared" si="11"/>
        <v>0</v>
      </c>
    </row>
    <row r="34" spans="1:32" s="9" customFormat="1" x14ac:dyDescent="0.25">
      <c r="A34" s="21" t="s">
        <v>129</v>
      </c>
      <c r="B34" t="s">
        <v>279</v>
      </c>
      <c r="C34" s="18"/>
      <c r="D34" s="22"/>
      <c r="E34" s="23"/>
      <c r="F34" s="2"/>
      <c r="G34" s="6"/>
      <c r="H34" s="7"/>
      <c r="I34" s="9">
        <v>2.2000000000000002</v>
      </c>
      <c r="J34" s="39">
        <f>I34</f>
        <v>2.2000000000000002</v>
      </c>
      <c r="K34" s="40">
        <f t="shared" si="0"/>
        <v>2.2000000000000002</v>
      </c>
      <c r="L34" s="16">
        <f t="shared" si="1"/>
        <v>2.2000000000000002</v>
      </c>
      <c r="M34" s="9">
        <v>5</v>
      </c>
      <c r="N34" s="39">
        <f>M34</f>
        <v>5</v>
      </c>
      <c r="O34" s="40">
        <f t="shared" si="2"/>
        <v>5</v>
      </c>
      <c r="P34" s="16">
        <f t="shared" si="3"/>
        <v>5</v>
      </c>
      <c r="Q34" s="9">
        <v>3</v>
      </c>
      <c r="R34" s="39">
        <f>Q34</f>
        <v>3</v>
      </c>
      <c r="S34" s="40">
        <f t="shared" si="4"/>
        <v>3</v>
      </c>
      <c r="T34" s="16">
        <f t="shared" si="5"/>
        <v>3</v>
      </c>
      <c r="U34" s="9">
        <v>5</v>
      </c>
      <c r="V34" s="39">
        <f>U34</f>
        <v>5</v>
      </c>
      <c r="W34" s="40">
        <f t="shared" si="6"/>
        <v>5</v>
      </c>
      <c r="X34" s="16">
        <f t="shared" si="7"/>
        <v>5</v>
      </c>
      <c r="Y34" s="9">
        <v>6</v>
      </c>
      <c r="Z34" s="39">
        <f>Y34</f>
        <v>6</v>
      </c>
      <c r="AA34" s="40">
        <f t="shared" si="8"/>
        <v>6</v>
      </c>
      <c r="AB34" s="16">
        <f t="shared" si="9"/>
        <v>6</v>
      </c>
      <c r="AC34" s="9">
        <v>5</v>
      </c>
      <c r="AD34" s="39">
        <f>AC34</f>
        <v>5</v>
      </c>
      <c r="AE34" s="40">
        <f t="shared" si="10"/>
        <v>5</v>
      </c>
      <c r="AF34" s="16">
        <f t="shared" si="11"/>
        <v>5</v>
      </c>
    </row>
    <row r="35" spans="1:32" s="9" customFormat="1" x14ac:dyDescent="0.25">
      <c r="A35" s="21" t="s">
        <v>130</v>
      </c>
      <c r="B35" t="s">
        <v>280</v>
      </c>
      <c r="C35" s="18" t="s">
        <v>243</v>
      </c>
      <c r="D35" s="19" t="s">
        <v>245</v>
      </c>
      <c r="E35" s="20" t="s">
        <v>337</v>
      </c>
      <c r="F35" s="2">
        <v>0.7</v>
      </c>
      <c r="G35" s="6">
        <v>1.3</v>
      </c>
      <c r="H35" s="7">
        <v>1.3</v>
      </c>
      <c r="I35" s="9">
        <v>21.6</v>
      </c>
      <c r="J35" s="39">
        <f>$F35*I35</f>
        <v>15.12</v>
      </c>
      <c r="K35" s="41">
        <f>MIN(100,$G35*J35)</f>
        <v>19.655999999999999</v>
      </c>
      <c r="L35" s="43">
        <f>MIN(100,$H35*K35)</f>
        <v>25.552799999999998</v>
      </c>
      <c r="M35" s="9">
        <v>70</v>
      </c>
      <c r="N35" s="39">
        <f>$F35*M35</f>
        <v>49</v>
      </c>
      <c r="O35" s="41">
        <f>MIN(100,$G35*N35)</f>
        <v>63.7</v>
      </c>
      <c r="P35" s="43">
        <f>MIN(100,$H35*O35)</f>
        <v>82.81</v>
      </c>
      <c r="Q35" s="9">
        <v>2</v>
      </c>
      <c r="R35" s="39">
        <f>$F35*Q35</f>
        <v>1.4</v>
      </c>
      <c r="S35" s="41">
        <f>MIN(100,$G35*R35)</f>
        <v>1.8199999999999998</v>
      </c>
      <c r="T35" s="43">
        <f>MIN(100,$H35*S35)</f>
        <v>2.3659999999999997</v>
      </c>
      <c r="U35" s="9">
        <v>10</v>
      </c>
      <c r="V35" s="39">
        <f>$F35*U35</f>
        <v>7</v>
      </c>
      <c r="W35" s="41">
        <f>MIN(100,$G35*V35)</f>
        <v>9.1</v>
      </c>
      <c r="X35" s="43">
        <f>MIN(100,$H35*W35)</f>
        <v>11.83</v>
      </c>
      <c r="Y35" s="9">
        <v>30</v>
      </c>
      <c r="Z35" s="39">
        <f>$F35*Y35</f>
        <v>21</v>
      </c>
      <c r="AA35" s="41">
        <f>MIN(100,$G35*Z35)</f>
        <v>27.3</v>
      </c>
      <c r="AB35" s="43">
        <f>MIN(100,$H35*AA35)</f>
        <v>35.49</v>
      </c>
      <c r="AC35" s="9">
        <v>80</v>
      </c>
      <c r="AD35" s="39">
        <f>$F35*AC35</f>
        <v>56</v>
      </c>
      <c r="AE35" s="41">
        <f>MIN(100,$G35*AD35)</f>
        <v>72.8</v>
      </c>
      <c r="AF35" s="43">
        <f>MIN(100,$H35*AE35)</f>
        <v>94.64</v>
      </c>
    </row>
    <row r="36" spans="1:32" s="9" customFormat="1" x14ac:dyDescent="0.25">
      <c r="A36" s="21" t="s">
        <v>131</v>
      </c>
      <c r="B36" t="s">
        <v>281</v>
      </c>
      <c r="C36" s="18" t="s">
        <v>243</v>
      </c>
      <c r="D36" s="19" t="s">
        <v>245</v>
      </c>
      <c r="E36" s="20"/>
      <c r="F36" s="2">
        <v>0.7</v>
      </c>
      <c r="G36" s="6">
        <v>1.3</v>
      </c>
      <c r="H36" s="7"/>
      <c r="I36" s="9">
        <v>85</v>
      </c>
      <c r="J36" s="39">
        <f>$F36*I36</f>
        <v>59.499999999999993</v>
      </c>
      <c r="K36" s="41">
        <f>MIN(100,$G36*J36)</f>
        <v>77.349999999999994</v>
      </c>
      <c r="L36" s="16">
        <f t="shared" si="1"/>
        <v>77.349999999999994</v>
      </c>
      <c r="M36" s="9">
        <v>85</v>
      </c>
      <c r="N36" s="39">
        <f>$F36*M36</f>
        <v>59.499999999999993</v>
      </c>
      <c r="O36" s="41">
        <f>MIN(100,$G36*N36)</f>
        <v>77.349999999999994</v>
      </c>
      <c r="P36" s="16">
        <f t="shared" ref="P36:P37" si="18">O36</f>
        <v>77.349999999999994</v>
      </c>
      <c r="Q36" s="9">
        <v>100</v>
      </c>
      <c r="R36" s="39">
        <f>$F36*Q36</f>
        <v>70</v>
      </c>
      <c r="S36" s="41">
        <f>MIN(100,$G36*R36)</f>
        <v>91</v>
      </c>
      <c r="T36" s="16">
        <f t="shared" ref="T36:T37" si="19">S36</f>
        <v>91</v>
      </c>
      <c r="U36" s="9">
        <v>90</v>
      </c>
      <c r="V36" s="39">
        <f>$F36*U36</f>
        <v>62.999999999999993</v>
      </c>
      <c r="W36" s="41">
        <f>MIN(100,$G36*V36)</f>
        <v>81.899999999999991</v>
      </c>
      <c r="X36" s="16">
        <f t="shared" ref="X36:X37" si="20">W36</f>
        <v>81.899999999999991</v>
      </c>
      <c r="Y36" s="9">
        <v>85</v>
      </c>
      <c r="Z36" s="39">
        <f>$F36*Y36</f>
        <v>59.499999999999993</v>
      </c>
      <c r="AA36" s="41">
        <f>MIN(100,$G36*Z36)</f>
        <v>77.349999999999994</v>
      </c>
      <c r="AB36" s="16">
        <f t="shared" ref="AB36:AB37" si="21">AA36</f>
        <v>77.349999999999994</v>
      </c>
      <c r="AC36" s="9">
        <v>90</v>
      </c>
      <c r="AD36" s="39">
        <f>$F36*AC36</f>
        <v>62.999999999999993</v>
      </c>
      <c r="AE36" s="41">
        <f>MIN(100,$G36*AD36)</f>
        <v>81.899999999999991</v>
      </c>
      <c r="AF36" s="16">
        <f t="shared" ref="AF36:AF37" si="22">AE36</f>
        <v>81.899999999999991</v>
      </c>
    </row>
    <row r="37" spans="1:32" s="9" customFormat="1" x14ac:dyDescent="0.25">
      <c r="A37" s="21" t="s">
        <v>132</v>
      </c>
      <c r="B37" t="s">
        <v>282</v>
      </c>
      <c r="C37" s="18"/>
      <c r="D37" s="22"/>
      <c r="E37" s="23"/>
      <c r="F37" s="2"/>
      <c r="G37" s="6"/>
      <c r="H37" s="7"/>
      <c r="I37" s="9">
        <v>0.3</v>
      </c>
      <c r="J37" s="39">
        <f>I37</f>
        <v>0.3</v>
      </c>
      <c r="K37" s="40">
        <f>J37</f>
        <v>0.3</v>
      </c>
      <c r="L37" s="44">
        <f t="shared" si="1"/>
        <v>0.3</v>
      </c>
      <c r="M37" s="9">
        <v>2</v>
      </c>
      <c r="N37" s="39">
        <f>M37</f>
        <v>2</v>
      </c>
      <c r="O37" s="40">
        <f>N37</f>
        <v>2</v>
      </c>
      <c r="P37" s="44">
        <f t="shared" si="18"/>
        <v>2</v>
      </c>
      <c r="R37" s="39">
        <f>Q37</f>
        <v>0</v>
      </c>
      <c r="S37" s="40">
        <f>R37</f>
        <v>0</v>
      </c>
      <c r="T37" s="44">
        <f t="shared" si="19"/>
        <v>0</v>
      </c>
      <c r="U37" s="9">
        <v>1</v>
      </c>
      <c r="V37" s="39">
        <f>U37</f>
        <v>1</v>
      </c>
      <c r="W37" s="40">
        <f>V37</f>
        <v>1</v>
      </c>
      <c r="X37" s="44">
        <f t="shared" si="20"/>
        <v>1</v>
      </c>
      <c r="Z37" s="39">
        <f>Y37</f>
        <v>0</v>
      </c>
      <c r="AA37" s="40">
        <f>Z37</f>
        <v>0</v>
      </c>
      <c r="AB37" s="44">
        <f t="shared" si="21"/>
        <v>0</v>
      </c>
      <c r="AD37" s="39">
        <f>AC37</f>
        <v>0</v>
      </c>
      <c r="AE37" s="40">
        <f>AD37</f>
        <v>0</v>
      </c>
      <c r="AF37" s="44">
        <f t="shared" si="22"/>
        <v>0</v>
      </c>
    </row>
    <row r="38" spans="1:32" s="9" customFormat="1" x14ac:dyDescent="0.25">
      <c r="A38" s="21" t="s">
        <v>133</v>
      </c>
      <c r="B38" t="s">
        <v>283</v>
      </c>
      <c r="C38" s="18" t="s">
        <v>243</v>
      </c>
      <c r="D38" s="19" t="s">
        <v>245</v>
      </c>
      <c r="E38" s="20" t="s">
        <v>337</v>
      </c>
      <c r="F38" s="2">
        <v>0.7</v>
      </c>
      <c r="G38" s="6">
        <v>1.3</v>
      </c>
      <c r="H38" s="7">
        <v>1.3</v>
      </c>
      <c r="I38" s="9">
        <v>1.2</v>
      </c>
      <c r="J38" s="39">
        <f>$F38*I38</f>
        <v>0.84</v>
      </c>
      <c r="K38" s="41">
        <f>MIN(100,$G38*J38)</f>
        <v>1.0920000000000001</v>
      </c>
      <c r="L38" s="43">
        <f>MIN(100,$H38*K38)</f>
        <v>1.4196000000000002</v>
      </c>
      <c r="M38" s="9">
        <v>5</v>
      </c>
      <c r="N38" s="39">
        <f>$F38*M38</f>
        <v>3.5</v>
      </c>
      <c r="O38" s="41">
        <f>MIN(100,$G38*N38)</f>
        <v>4.55</v>
      </c>
      <c r="P38" s="43">
        <f>MIN(100,$H38*O38)</f>
        <v>5.915</v>
      </c>
      <c r="R38" s="39">
        <f>$F38*Q38</f>
        <v>0</v>
      </c>
      <c r="S38" s="41">
        <f>MIN(100,$G38*R38)</f>
        <v>0</v>
      </c>
      <c r="T38" s="43">
        <f>MIN(100,$H38*S38)</f>
        <v>0</v>
      </c>
      <c r="U38" s="9">
        <v>20</v>
      </c>
      <c r="V38" s="39">
        <f>$F38*U38</f>
        <v>14</v>
      </c>
      <c r="W38" s="41">
        <f>MIN(100,$G38*V38)</f>
        <v>18.2</v>
      </c>
      <c r="X38" s="43">
        <f>MIN(100,$H38*W38)</f>
        <v>23.66</v>
      </c>
      <c r="Z38" s="39">
        <f>$F38*Y38</f>
        <v>0</v>
      </c>
      <c r="AA38" s="41">
        <f>MIN(100,$G38*Z38)</f>
        <v>0</v>
      </c>
      <c r="AB38" s="43">
        <f>MIN(100,$H38*AA38)</f>
        <v>0</v>
      </c>
      <c r="AD38" s="39">
        <f>$F38*AC38</f>
        <v>0</v>
      </c>
      <c r="AE38" s="41">
        <f>MIN(100,$G38*AD38)</f>
        <v>0</v>
      </c>
      <c r="AF38" s="43">
        <f>MIN(100,$H38*AE38)</f>
        <v>0</v>
      </c>
    </row>
    <row r="39" spans="1:32" s="9" customFormat="1" x14ac:dyDescent="0.25">
      <c r="A39" s="21" t="s">
        <v>134</v>
      </c>
      <c r="B39" t="s">
        <v>284</v>
      </c>
      <c r="C39" s="18" t="s">
        <v>243</v>
      </c>
      <c r="D39" s="19" t="s">
        <v>245</v>
      </c>
      <c r="E39" s="20" t="s">
        <v>337</v>
      </c>
      <c r="F39" s="2">
        <v>0.7</v>
      </c>
      <c r="G39" s="6">
        <v>1.3</v>
      </c>
      <c r="H39" s="7">
        <v>1.3</v>
      </c>
      <c r="I39" s="9">
        <v>95</v>
      </c>
      <c r="J39" s="39">
        <f>$F39*I39</f>
        <v>66.5</v>
      </c>
      <c r="K39" s="41">
        <f>MIN(100,$G39*J39)</f>
        <v>86.45</v>
      </c>
      <c r="L39" s="43">
        <f>MIN(100,$H39*K39)</f>
        <v>100</v>
      </c>
      <c r="M39" s="9">
        <v>85</v>
      </c>
      <c r="N39" s="39">
        <f>$F39*M39</f>
        <v>59.499999999999993</v>
      </c>
      <c r="O39" s="41">
        <f>MIN(100,$G39*N39)</f>
        <v>77.349999999999994</v>
      </c>
      <c r="P39" s="43">
        <f>MIN(100,$H39*O39)</f>
        <v>100</v>
      </c>
      <c r="R39" s="39">
        <f>$F39*Q39</f>
        <v>0</v>
      </c>
      <c r="S39" s="41">
        <f>MIN(100,$G39*R39)</f>
        <v>0</v>
      </c>
      <c r="T39" s="43">
        <f>MIN(100,$H39*S39)</f>
        <v>0</v>
      </c>
      <c r="U39" s="9">
        <v>90</v>
      </c>
      <c r="V39" s="39">
        <f>$F39*U39</f>
        <v>62.999999999999993</v>
      </c>
      <c r="W39" s="41">
        <f>MIN(100,$G39*V39)</f>
        <v>81.899999999999991</v>
      </c>
      <c r="X39" s="43">
        <f>MIN(100,$H39*W39)</f>
        <v>100</v>
      </c>
      <c r="Z39" s="39">
        <f>$F39*Y39</f>
        <v>0</v>
      </c>
      <c r="AA39" s="41">
        <f>MIN(100,$G39*Z39)</f>
        <v>0</v>
      </c>
      <c r="AB39" s="43">
        <f>MIN(100,$H39*AA39)</f>
        <v>0</v>
      </c>
      <c r="AD39" s="39">
        <f>$F39*AC39</f>
        <v>0</v>
      </c>
      <c r="AE39" s="41">
        <f>MIN(100,$G39*AD39)</f>
        <v>0</v>
      </c>
      <c r="AF39" s="43">
        <f>MIN(100,$H39*AE39)</f>
        <v>0</v>
      </c>
    </row>
    <row r="40" spans="1:32" s="9" customFormat="1" x14ac:dyDescent="0.25">
      <c r="A40" s="21" t="s">
        <v>108</v>
      </c>
      <c r="B40" t="s">
        <v>285</v>
      </c>
      <c r="C40" s="18"/>
      <c r="D40" s="19"/>
      <c r="E40" s="23"/>
      <c r="F40" s="2"/>
      <c r="G40" s="6"/>
      <c r="H40" s="7"/>
      <c r="I40" s="9">
        <v>0.9</v>
      </c>
      <c r="J40" s="39">
        <f>I40</f>
        <v>0.9</v>
      </c>
      <c r="K40" s="40">
        <f>J40</f>
        <v>0.9</v>
      </c>
      <c r="L40" s="44">
        <f t="shared" si="1"/>
        <v>0.9</v>
      </c>
      <c r="N40" s="39">
        <f>M40</f>
        <v>0</v>
      </c>
      <c r="O40" s="40">
        <f>N40</f>
        <v>0</v>
      </c>
      <c r="P40" s="44">
        <f t="shared" ref="P40:P47" si="23">O40</f>
        <v>0</v>
      </c>
      <c r="Q40" s="9">
        <v>2</v>
      </c>
      <c r="R40" s="39">
        <f>Q40</f>
        <v>2</v>
      </c>
      <c r="S40" s="40">
        <f>R40</f>
        <v>2</v>
      </c>
      <c r="T40" s="44">
        <f t="shared" ref="T40:T47" si="24">S40</f>
        <v>2</v>
      </c>
      <c r="U40" s="9">
        <v>1</v>
      </c>
      <c r="V40" s="39">
        <f>U40</f>
        <v>1</v>
      </c>
      <c r="W40" s="40">
        <f>V40</f>
        <v>1</v>
      </c>
      <c r="X40" s="44">
        <f t="shared" ref="X40:X47" si="25">W40</f>
        <v>1</v>
      </c>
      <c r="Y40" s="9">
        <v>2.5</v>
      </c>
      <c r="Z40" s="39">
        <f>Y40</f>
        <v>2.5</v>
      </c>
      <c r="AA40" s="40">
        <f>Z40</f>
        <v>2.5</v>
      </c>
      <c r="AB40" s="44">
        <f t="shared" ref="AB40:AB47" si="26">AA40</f>
        <v>2.5</v>
      </c>
      <c r="AC40" s="9">
        <v>2</v>
      </c>
      <c r="AD40" s="39">
        <f>AC40</f>
        <v>2</v>
      </c>
      <c r="AE40" s="40">
        <f>AD40</f>
        <v>2</v>
      </c>
      <c r="AF40" s="44">
        <f t="shared" ref="AF40:AF47" si="27">AE40</f>
        <v>2</v>
      </c>
    </row>
    <row r="41" spans="1:32" s="9" customFormat="1" x14ac:dyDescent="0.25">
      <c r="A41" s="21" t="s">
        <v>109</v>
      </c>
      <c r="B41" t="s">
        <v>286</v>
      </c>
      <c r="C41" s="18"/>
      <c r="D41" s="19" t="s">
        <v>10</v>
      </c>
      <c r="E41" s="23"/>
      <c r="F41" s="2"/>
      <c r="G41" s="6">
        <v>1.2</v>
      </c>
      <c r="H41" s="7"/>
      <c r="I41" s="9">
        <v>0.1</v>
      </c>
      <c r="J41" s="39">
        <f t="shared" ref="J41:J47" si="28">I41</f>
        <v>0.1</v>
      </c>
      <c r="K41" s="41">
        <f>$G41*J41</f>
        <v>0.12</v>
      </c>
      <c r="L41" s="16">
        <f t="shared" si="1"/>
        <v>0.12</v>
      </c>
      <c r="N41" s="39">
        <f t="shared" ref="N41:N47" si="29">M41</f>
        <v>0</v>
      </c>
      <c r="O41" s="41">
        <f>$G41*N41</f>
        <v>0</v>
      </c>
      <c r="P41" s="16">
        <f t="shared" si="23"/>
        <v>0</v>
      </c>
      <c r="Q41" s="9">
        <v>1</v>
      </c>
      <c r="R41" s="39">
        <f t="shared" ref="R41:R47" si="30">Q41</f>
        <v>1</v>
      </c>
      <c r="S41" s="41">
        <f>$G41*R41</f>
        <v>1.2</v>
      </c>
      <c r="T41" s="16">
        <f t="shared" si="24"/>
        <v>1.2</v>
      </c>
      <c r="U41" s="9">
        <v>0.01</v>
      </c>
      <c r="V41" s="39">
        <f t="shared" ref="V41:V47" si="31">U41</f>
        <v>0.01</v>
      </c>
      <c r="W41" s="41">
        <f>$G41*V41</f>
        <v>1.2E-2</v>
      </c>
      <c r="X41" s="16">
        <f t="shared" si="25"/>
        <v>1.2E-2</v>
      </c>
      <c r="Y41" s="9">
        <v>0.4</v>
      </c>
      <c r="Z41" s="39">
        <f t="shared" ref="Z41:Z47" si="32">Y41</f>
        <v>0.4</v>
      </c>
      <c r="AA41" s="41">
        <f>$G41*Z41</f>
        <v>0.48</v>
      </c>
      <c r="AB41" s="16">
        <f t="shared" si="26"/>
        <v>0.48</v>
      </c>
      <c r="AC41" s="9">
        <v>0.1</v>
      </c>
      <c r="AD41" s="39">
        <f t="shared" ref="AD41:AD47" si="33">AC41</f>
        <v>0.1</v>
      </c>
      <c r="AE41" s="41">
        <f>$G41*AD41</f>
        <v>0.12</v>
      </c>
      <c r="AF41" s="16">
        <f t="shared" si="27"/>
        <v>0.12</v>
      </c>
    </row>
    <row r="42" spans="1:32" s="9" customFormat="1" x14ac:dyDescent="0.25">
      <c r="A42" s="21" t="s">
        <v>110</v>
      </c>
      <c r="B42" t="s">
        <v>287</v>
      </c>
      <c r="C42" s="18"/>
      <c r="D42" s="19" t="s">
        <v>10</v>
      </c>
      <c r="E42" s="23"/>
      <c r="F42" s="2"/>
      <c r="G42" s="6">
        <v>1.2</v>
      </c>
      <c r="H42" s="7"/>
      <c r="I42" s="9">
        <v>0.7</v>
      </c>
      <c r="J42" s="39">
        <f t="shared" si="28"/>
        <v>0.7</v>
      </c>
      <c r="K42" s="41">
        <f>MIN(100,$G42*J42)</f>
        <v>0.84</v>
      </c>
      <c r="L42" s="16">
        <f t="shared" si="1"/>
        <v>0.84</v>
      </c>
      <c r="N42" s="39">
        <f t="shared" si="29"/>
        <v>0</v>
      </c>
      <c r="O42" s="41">
        <f>MIN(100,$G42*N42)</f>
        <v>0</v>
      </c>
      <c r="P42" s="16">
        <f t="shared" si="23"/>
        <v>0</v>
      </c>
      <c r="Q42" s="9">
        <v>90</v>
      </c>
      <c r="R42" s="39">
        <f t="shared" si="30"/>
        <v>90</v>
      </c>
      <c r="S42" s="41">
        <f>MIN(100,$G42*R42)</f>
        <v>100</v>
      </c>
      <c r="T42" s="16">
        <f t="shared" si="24"/>
        <v>100</v>
      </c>
      <c r="U42" s="9">
        <v>2</v>
      </c>
      <c r="V42" s="39">
        <f t="shared" si="31"/>
        <v>2</v>
      </c>
      <c r="W42" s="41">
        <f>MIN(100,$G42*V42)</f>
        <v>2.4</v>
      </c>
      <c r="X42" s="16">
        <f t="shared" si="25"/>
        <v>2.4</v>
      </c>
      <c r="Y42" s="9">
        <v>30</v>
      </c>
      <c r="Z42" s="39">
        <f t="shared" si="32"/>
        <v>30</v>
      </c>
      <c r="AA42" s="41">
        <f>MIN(100,$G42*Z42)</f>
        <v>36</v>
      </c>
      <c r="AB42" s="16">
        <f t="shared" si="26"/>
        <v>36</v>
      </c>
      <c r="AC42" s="9">
        <v>20</v>
      </c>
      <c r="AD42" s="39">
        <f t="shared" si="33"/>
        <v>20</v>
      </c>
      <c r="AE42" s="41">
        <f>MIN(100,$G42*AD42)</f>
        <v>24</v>
      </c>
      <c r="AF42" s="16">
        <f t="shared" si="27"/>
        <v>24</v>
      </c>
    </row>
    <row r="43" spans="1:32" s="9" customFormat="1" x14ac:dyDescent="0.25">
      <c r="A43" s="21" t="s">
        <v>111</v>
      </c>
      <c r="B43" t="s">
        <v>288</v>
      </c>
      <c r="C43" s="18"/>
      <c r="D43" s="19"/>
      <c r="E43" s="23"/>
      <c r="F43" s="2"/>
      <c r="G43" s="6"/>
      <c r="H43" s="7"/>
      <c r="I43" s="9">
        <v>95</v>
      </c>
      <c r="J43" s="39">
        <f t="shared" si="28"/>
        <v>95</v>
      </c>
      <c r="K43" s="40">
        <f>J43</f>
        <v>95</v>
      </c>
      <c r="L43" s="16">
        <f t="shared" si="1"/>
        <v>95</v>
      </c>
      <c r="N43" s="39">
        <f t="shared" si="29"/>
        <v>0</v>
      </c>
      <c r="O43" s="40">
        <f>N43</f>
        <v>0</v>
      </c>
      <c r="P43" s="16">
        <f t="shared" si="23"/>
        <v>0</v>
      </c>
      <c r="Q43" s="9">
        <v>85</v>
      </c>
      <c r="R43" s="39">
        <f t="shared" si="30"/>
        <v>85</v>
      </c>
      <c r="S43" s="40">
        <f>R43</f>
        <v>85</v>
      </c>
      <c r="T43" s="16">
        <f t="shared" si="24"/>
        <v>85</v>
      </c>
      <c r="U43" s="9">
        <v>90</v>
      </c>
      <c r="V43" s="39">
        <f t="shared" si="31"/>
        <v>90</v>
      </c>
      <c r="W43" s="40">
        <f>V43</f>
        <v>90</v>
      </c>
      <c r="X43" s="16">
        <f t="shared" si="25"/>
        <v>90</v>
      </c>
      <c r="Y43" s="9">
        <v>80</v>
      </c>
      <c r="Z43" s="39">
        <f t="shared" si="32"/>
        <v>80</v>
      </c>
      <c r="AA43" s="40">
        <f>Z43</f>
        <v>80</v>
      </c>
      <c r="AB43" s="16">
        <f t="shared" si="26"/>
        <v>80</v>
      </c>
      <c r="AC43" s="9">
        <v>60</v>
      </c>
      <c r="AD43" s="39">
        <f t="shared" si="33"/>
        <v>60</v>
      </c>
      <c r="AE43" s="40">
        <f>AD43</f>
        <v>60</v>
      </c>
      <c r="AF43" s="16">
        <f t="shared" si="27"/>
        <v>60</v>
      </c>
    </row>
    <row r="44" spans="1:32" s="9" customFormat="1" x14ac:dyDescent="0.25">
      <c r="A44" s="21" t="s">
        <v>112</v>
      </c>
      <c r="B44" t="s">
        <v>289</v>
      </c>
      <c r="C44" s="18"/>
      <c r="D44" s="22"/>
      <c r="E44" s="23"/>
      <c r="F44" s="2"/>
      <c r="G44" s="6"/>
      <c r="H44" s="7"/>
      <c r="I44" s="9">
        <v>0.9</v>
      </c>
      <c r="J44" s="39">
        <f t="shared" si="28"/>
        <v>0.9</v>
      </c>
      <c r="K44" s="40">
        <f>J44</f>
        <v>0.9</v>
      </c>
      <c r="L44" s="16">
        <f t="shared" si="1"/>
        <v>0.9</v>
      </c>
      <c r="N44" s="39">
        <f t="shared" si="29"/>
        <v>0</v>
      </c>
      <c r="O44" s="40">
        <f>N44</f>
        <v>0</v>
      </c>
      <c r="P44" s="16">
        <f t="shared" si="23"/>
        <v>0</v>
      </c>
      <c r="Q44" s="9">
        <v>1</v>
      </c>
      <c r="R44" s="39">
        <f t="shared" si="30"/>
        <v>1</v>
      </c>
      <c r="S44" s="40">
        <f>R44</f>
        <v>1</v>
      </c>
      <c r="T44" s="16">
        <f t="shared" si="24"/>
        <v>1</v>
      </c>
      <c r="U44" s="9">
        <v>0.5</v>
      </c>
      <c r="V44" s="39">
        <f t="shared" si="31"/>
        <v>0.5</v>
      </c>
      <c r="W44" s="40">
        <f>V44</f>
        <v>0.5</v>
      </c>
      <c r="X44" s="16">
        <f t="shared" si="25"/>
        <v>0.5</v>
      </c>
      <c r="Z44" s="39">
        <f t="shared" si="32"/>
        <v>0</v>
      </c>
      <c r="AA44" s="40">
        <f>Z44</f>
        <v>0</v>
      </c>
      <c r="AB44" s="16">
        <f t="shared" si="26"/>
        <v>0</v>
      </c>
      <c r="AC44" s="9">
        <v>1</v>
      </c>
      <c r="AD44" s="39">
        <f t="shared" si="33"/>
        <v>1</v>
      </c>
      <c r="AE44" s="40">
        <f>AD44</f>
        <v>1</v>
      </c>
      <c r="AF44" s="16">
        <f t="shared" si="27"/>
        <v>1</v>
      </c>
    </row>
    <row r="45" spans="1:32" s="9" customFormat="1" x14ac:dyDescent="0.25">
      <c r="A45" s="21" t="s">
        <v>113</v>
      </c>
      <c r="B45" t="s">
        <v>290</v>
      </c>
      <c r="C45" s="18"/>
      <c r="D45" s="19" t="s">
        <v>10</v>
      </c>
      <c r="E45" s="23"/>
      <c r="F45" s="2"/>
      <c r="G45" s="6">
        <v>1.2</v>
      </c>
      <c r="H45" s="7"/>
      <c r="I45" s="9">
        <v>0.1</v>
      </c>
      <c r="J45" s="39">
        <f t="shared" si="28"/>
        <v>0.1</v>
      </c>
      <c r="K45" s="41">
        <f>$G45*J45</f>
        <v>0.12</v>
      </c>
      <c r="L45" s="16">
        <f t="shared" si="1"/>
        <v>0.12</v>
      </c>
      <c r="N45" s="39">
        <f t="shared" si="29"/>
        <v>0</v>
      </c>
      <c r="O45" s="41">
        <f>$G45*N45</f>
        <v>0</v>
      </c>
      <c r="P45" s="16">
        <f t="shared" si="23"/>
        <v>0</v>
      </c>
      <c r="Q45" s="9">
        <v>0.01</v>
      </c>
      <c r="R45" s="39">
        <f t="shared" si="30"/>
        <v>0.01</v>
      </c>
      <c r="S45" s="41">
        <f>$G45*R45</f>
        <v>1.2E-2</v>
      </c>
      <c r="T45" s="16">
        <f t="shared" si="24"/>
        <v>1.2E-2</v>
      </c>
      <c r="U45" s="9">
        <v>0.02</v>
      </c>
      <c r="V45" s="39">
        <f t="shared" si="31"/>
        <v>0.02</v>
      </c>
      <c r="W45" s="41">
        <f>$G45*V45</f>
        <v>2.4E-2</v>
      </c>
      <c r="X45" s="16">
        <f t="shared" si="25"/>
        <v>2.4E-2</v>
      </c>
      <c r="Z45" s="39">
        <f t="shared" si="32"/>
        <v>0</v>
      </c>
      <c r="AA45" s="41">
        <f>$G45*Z45</f>
        <v>0</v>
      </c>
      <c r="AB45" s="16">
        <f t="shared" si="26"/>
        <v>0</v>
      </c>
      <c r="AC45" s="9">
        <v>0.1</v>
      </c>
      <c r="AD45" s="39">
        <f t="shared" si="33"/>
        <v>0.1</v>
      </c>
      <c r="AE45" s="41">
        <f>$G45*AD45</f>
        <v>0.12</v>
      </c>
      <c r="AF45" s="16">
        <f t="shared" si="27"/>
        <v>0.12</v>
      </c>
    </row>
    <row r="46" spans="1:32" s="9" customFormat="1" x14ac:dyDescent="0.25">
      <c r="A46" s="21" t="s">
        <v>114</v>
      </c>
      <c r="B46" t="s">
        <v>291</v>
      </c>
      <c r="C46" s="18"/>
      <c r="D46" s="19" t="s">
        <v>10</v>
      </c>
      <c r="E46" s="23"/>
      <c r="F46" s="2"/>
      <c r="G46" s="6">
        <v>1.2</v>
      </c>
      <c r="H46" s="7"/>
      <c r="I46" s="9">
        <v>0.2</v>
      </c>
      <c r="J46" s="39">
        <f t="shared" si="28"/>
        <v>0.2</v>
      </c>
      <c r="K46" s="41">
        <f>MIN(100,$G46*J46)</f>
        <v>0.24</v>
      </c>
      <c r="L46" s="16">
        <f t="shared" si="1"/>
        <v>0.24</v>
      </c>
      <c r="N46" s="39">
        <f t="shared" si="29"/>
        <v>0</v>
      </c>
      <c r="O46" s="41">
        <f>MIN(100,$G46*N46)</f>
        <v>0</v>
      </c>
      <c r="P46" s="16">
        <f t="shared" si="23"/>
        <v>0</v>
      </c>
      <c r="Q46" s="9">
        <v>8</v>
      </c>
      <c r="R46" s="39">
        <f t="shared" si="30"/>
        <v>8</v>
      </c>
      <c r="S46" s="41">
        <f>MIN(100,$G46*R46)</f>
        <v>9.6</v>
      </c>
      <c r="T46" s="16">
        <f t="shared" si="24"/>
        <v>9.6</v>
      </c>
      <c r="U46" s="9">
        <v>5</v>
      </c>
      <c r="V46" s="39">
        <f t="shared" si="31"/>
        <v>5</v>
      </c>
      <c r="W46" s="41">
        <f>MIN(100,$G46*V46)</f>
        <v>6</v>
      </c>
      <c r="X46" s="16">
        <f t="shared" si="25"/>
        <v>6</v>
      </c>
      <c r="Z46" s="39">
        <f t="shared" si="32"/>
        <v>0</v>
      </c>
      <c r="AA46" s="41">
        <f>MIN(100,$G46*Z46)</f>
        <v>0</v>
      </c>
      <c r="AB46" s="16">
        <f t="shared" si="26"/>
        <v>0</v>
      </c>
      <c r="AC46" s="9">
        <v>20</v>
      </c>
      <c r="AD46" s="39">
        <f t="shared" si="33"/>
        <v>20</v>
      </c>
      <c r="AE46" s="41">
        <f>MIN(100,$G46*AD46)</f>
        <v>24</v>
      </c>
      <c r="AF46" s="16">
        <f t="shared" si="27"/>
        <v>24</v>
      </c>
    </row>
    <row r="47" spans="1:32" s="9" customFormat="1" x14ac:dyDescent="0.25">
      <c r="A47" s="21" t="s">
        <v>115</v>
      </c>
      <c r="B47" t="s">
        <v>292</v>
      </c>
      <c r="C47" s="18"/>
      <c r="D47" s="19"/>
      <c r="E47" s="23"/>
      <c r="F47" s="2"/>
      <c r="G47" s="6"/>
      <c r="H47" s="7"/>
      <c r="I47" s="9">
        <v>85</v>
      </c>
      <c r="J47" s="39">
        <f t="shared" si="28"/>
        <v>85</v>
      </c>
      <c r="K47" s="40">
        <f t="shared" ref="K47:K93" si="34">J47</f>
        <v>85</v>
      </c>
      <c r="L47" s="16">
        <f t="shared" si="1"/>
        <v>85</v>
      </c>
      <c r="N47" s="39">
        <f t="shared" si="29"/>
        <v>0</v>
      </c>
      <c r="O47" s="40">
        <f t="shared" ref="O47" si="35">N47</f>
        <v>0</v>
      </c>
      <c r="P47" s="16">
        <f t="shared" si="23"/>
        <v>0</v>
      </c>
      <c r="Q47" s="9">
        <v>70</v>
      </c>
      <c r="R47" s="39">
        <f t="shared" si="30"/>
        <v>70</v>
      </c>
      <c r="S47" s="40">
        <f t="shared" ref="S47" si="36">R47</f>
        <v>70</v>
      </c>
      <c r="T47" s="16">
        <f t="shared" si="24"/>
        <v>70</v>
      </c>
      <c r="U47" s="9">
        <v>90</v>
      </c>
      <c r="V47" s="39">
        <f t="shared" si="31"/>
        <v>90</v>
      </c>
      <c r="W47" s="40">
        <f t="shared" ref="W47" si="37">V47</f>
        <v>90</v>
      </c>
      <c r="X47" s="16">
        <f t="shared" si="25"/>
        <v>90</v>
      </c>
      <c r="Z47" s="39">
        <f t="shared" si="32"/>
        <v>0</v>
      </c>
      <c r="AA47" s="40">
        <f t="shared" ref="AA47" si="38">Z47</f>
        <v>0</v>
      </c>
      <c r="AB47" s="16">
        <f t="shared" si="26"/>
        <v>0</v>
      </c>
      <c r="AC47" s="9">
        <v>60</v>
      </c>
      <c r="AD47" s="39">
        <f t="shared" si="33"/>
        <v>60</v>
      </c>
      <c r="AE47" s="40">
        <f t="shared" ref="AE47" si="39">AD47</f>
        <v>60</v>
      </c>
      <c r="AF47" s="16">
        <f t="shared" si="27"/>
        <v>60</v>
      </c>
    </row>
    <row r="48" spans="1:32" s="9" customFormat="1" x14ac:dyDescent="0.25">
      <c r="A48" s="21" t="s">
        <v>135</v>
      </c>
      <c r="B48" t="s">
        <v>293</v>
      </c>
      <c r="C48" s="18" t="s">
        <v>412</v>
      </c>
      <c r="D48" s="19"/>
      <c r="E48" s="23"/>
      <c r="F48" s="2">
        <v>1.5</v>
      </c>
      <c r="G48" s="3"/>
      <c r="H48" s="4"/>
      <c r="I48" s="9">
        <v>4</v>
      </c>
      <c r="J48" s="39">
        <f>MAX(1,$F48*I48)</f>
        <v>6</v>
      </c>
      <c r="K48" s="40">
        <f>J48</f>
        <v>6</v>
      </c>
      <c r="L48" s="16">
        <f>K48</f>
        <v>6</v>
      </c>
      <c r="M48" s="9">
        <v>1</v>
      </c>
      <c r="N48" s="39">
        <f>MAX(1,$F48*M48)</f>
        <v>1.5</v>
      </c>
      <c r="O48" s="40">
        <f>N48</f>
        <v>1.5</v>
      </c>
      <c r="P48" s="16">
        <f>O48</f>
        <v>1.5</v>
      </c>
      <c r="R48" s="39">
        <f>MAX(1,$F48*Q48)</f>
        <v>1</v>
      </c>
      <c r="S48" s="40">
        <f>R48</f>
        <v>1</v>
      </c>
      <c r="T48" s="16">
        <f>S48</f>
        <v>1</v>
      </c>
      <c r="U48" s="9">
        <v>0.5</v>
      </c>
      <c r="V48" s="39">
        <f>MAX(1,$F48*U48)</f>
        <v>1</v>
      </c>
      <c r="W48" s="40">
        <f>V48</f>
        <v>1</v>
      </c>
      <c r="X48" s="16">
        <f>W48</f>
        <v>1</v>
      </c>
      <c r="Y48" s="9">
        <v>1</v>
      </c>
      <c r="Z48" s="39">
        <f>MAX(1,$F48*Y48)</f>
        <v>1.5</v>
      </c>
      <c r="AA48" s="40">
        <f>Z48</f>
        <v>1.5</v>
      </c>
      <c r="AB48" s="16">
        <f>AA48</f>
        <v>1.5</v>
      </c>
      <c r="AC48" s="9">
        <v>0.5</v>
      </c>
      <c r="AD48" s="39">
        <f>MAX(1,$F48*AC48)</f>
        <v>1</v>
      </c>
      <c r="AE48" s="40">
        <f>AD48</f>
        <v>1</v>
      </c>
      <c r="AF48" s="16">
        <f>AE48</f>
        <v>1</v>
      </c>
    </row>
    <row r="49" spans="1:32" s="9" customFormat="1" x14ac:dyDescent="0.25">
      <c r="A49" s="21" t="s">
        <v>136</v>
      </c>
      <c r="B49" t="s">
        <v>294</v>
      </c>
      <c r="C49" s="18" t="s">
        <v>413</v>
      </c>
      <c r="D49" s="19"/>
      <c r="E49" s="23"/>
      <c r="F49" s="2">
        <v>1.5</v>
      </c>
      <c r="G49" s="3"/>
      <c r="H49" s="4"/>
      <c r="I49" s="9">
        <v>70</v>
      </c>
      <c r="J49" s="39">
        <f>MIN(100,MAX(75,$F49*I49))</f>
        <v>100</v>
      </c>
      <c r="K49" s="40">
        <f>J49</f>
        <v>100</v>
      </c>
      <c r="L49" s="16">
        <f>K49</f>
        <v>100</v>
      </c>
      <c r="M49" s="9">
        <v>50</v>
      </c>
      <c r="N49" s="39">
        <f>MIN(100,MAX(75,$F49*M49))</f>
        <v>75</v>
      </c>
      <c r="O49" s="40">
        <f>N49</f>
        <v>75</v>
      </c>
      <c r="P49" s="16">
        <f>O49</f>
        <v>75</v>
      </c>
      <c r="R49" s="39">
        <f>MIN(100,MAX(75,$F49*Q49))</f>
        <v>75</v>
      </c>
      <c r="S49" s="40">
        <f>R49</f>
        <v>75</v>
      </c>
      <c r="T49" s="16">
        <f>S49</f>
        <v>75</v>
      </c>
      <c r="U49" s="9">
        <v>30</v>
      </c>
      <c r="V49" s="39">
        <f>MIN(100,MAX(75,$F49*U49))</f>
        <v>75</v>
      </c>
      <c r="W49" s="40">
        <f>V49</f>
        <v>75</v>
      </c>
      <c r="X49" s="16">
        <f>W49</f>
        <v>75</v>
      </c>
      <c r="Y49" s="9">
        <v>40</v>
      </c>
      <c r="Z49" s="39">
        <f>MIN(100,MAX(75,$F49*Y49))</f>
        <v>75</v>
      </c>
      <c r="AA49" s="40">
        <f>Z49</f>
        <v>75</v>
      </c>
      <c r="AB49" s="16">
        <f>AA49</f>
        <v>75</v>
      </c>
      <c r="AC49" s="9">
        <v>15</v>
      </c>
      <c r="AD49" s="39">
        <f>MIN(100,MAX(75,$F49*AC49))</f>
        <v>75</v>
      </c>
      <c r="AE49" s="40">
        <f>AD49</f>
        <v>75</v>
      </c>
      <c r="AF49" s="16">
        <f>AE49</f>
        <v>75</v>
      </c>
    </row>
    <row r="50" spans="1:32" s="9" customFormat="1" x14ac:dyDescent="0.25">
      <c r="A50" s="21" t="s">
        <v>140</v>
      </c>
      <c r="B50" t="s">
        <v>295</v>
      </c>
      <c r="C50" s="46" t="s">
        <v>414</v>
      </c>
      <c r="D50" s="47" t="s">
        <v>339</v>
      </c>
      <c r="E50" s="48" t="s">
        <v>341</v>
      </c>
      <c r="F50" s="2">
        <v>2</v>
      </c>
      <c r="G50" s="3">
        <v>0.75</v>
      </c>
      <c r="H50" s="4">
        <v>0.25</v>
      </c>
      <c r="I50" s="9">
        <v>2</v>
      </c>
      <c r="J50" s="39">
        <f>MAX(2,$F50*I50)</f>
        <v>4</v>
      </c>
      <c r="K50" s="40">
        <f t="shared" ref="K50:K52" si="40">$G50*J50</f>
        <v>3</v>
      </c>
      <c r="L50" s="16">
        <f t="shared" ref="L50:L55" si="41">$H50*K50</f>
        <v>0.75</v>
      </c>
      <c r="M50" s="9">
        <v>1</v>
      </c>
      <c r="N50" s="39">
        <f>MAX(2,$F50*M50)</f>
        <v>2</v>
      </c>
      <c r="O50" s="40">
        <f t="shared" ref="O50:O52" si="42">$G50*N50</f>
        <v>1.5</v>
      </c>
      <c r="P50" s="16">
        <f t="shared" ref="P50:P55" si="43">$H50*O50</f>
        <v>0.375</v>
      </c>
      <c r="R50" s="39">
        <f>MAX(2,$F50*Q50)</f>
        <v>2</v>
      </c>
      <c r="S50" s="40">
        <f t="shared" ref="S50:S52" si="44">$G50*R50</f>
        <v>1.5</v>
      </c>
      <c r="T50" s="16">
        <f t="shared" ref="T50:T55" si="45">$H50*S50</f>
        <v>0.375</v>
      </c>
      <c r="U50" s="9">
        <v>0.5</v>
      </c>
      <c r="V50" s="39">
        <f>MAX(2,$F50*U50)</f>
        <v>2</v>
      </c>
      <c r="W50" s="40">
        <f t="shared" ref="W50:W52" si="46">$G50*V50</f>
        <v>1.5</v>
      </c>
      <c r="X50" s="16">
        <f t="shared" ref="X50:X55" si="47">$H50*W50</f>
        <v>0.375</v>
      </c>
      <c r="Y50" s="9">
        <v>1</v>
      </c>
      <c r="Z50" s="39">
        <f>MAX(2,$F50*Y50)</f>
        <v>2</v>
      </c>
      <c r="AA50" s="40">
        <f t="shared" ref="AA50:AA52" si="48">$G50*Z50</f>
        <v>1.5</v>
      </c>
      <c r="AB50" s="16">
        <f t="shared" ref="AB50:AB55" si="49">$H50*AA50</f>
        <v>0.375</v>
      </c>
      <c r="AC50" s="9">
        <v>0.3</v>
      </c>
      <c r="AD50" s="39">
        <f>MAX(2,$F50*AC50)</f>
        <v>2</v>
      </c>
      <c r="AE50" s="40">
        <f t="shared" ref="AE50:AE52" si="50">$G50*AD50</f>
        <v>1.5</v>
      </c>
      <c r="AF50" s="16">
        <f t="shared" ref="AF50:AF55" si="51">$H50*AE50</f>
        <v>0.375</v>
      </c>
    </row>
    <row r="51" spans="1:32" s="9" customFormat="1" x14ac:dyDescent="0.25">
      <c r="A51" s="21" t="s">
        <v>141</v>
      </c>
      <c r="B51" t="s">
        <v>296</v>
      </c>
      <c r="C51" s="46" t="s">
        <v>415</v>
      </c>
      <c r="D51" s="47" t="s">
        <v>339</v>
      </c>
      <c r="E51" s="48" t="s">
        <v>341</v>
      </c>
      <c r="F51" s="2">
        <v>2</v>
      </c>
      <c r="G51" s="3">
        <v>0.75</v>
      </c>
      <c r="H51" s="4">
        <v>0.25</v>
      </c>
      <c r="I51" s="9">
        <v>1.5</v>
      </c>
      <c r="J51" s="39">
        <f>MAX(1,$F51*I51)</f>
        <v>3</v>
      </c>
      <c r="K51" s="40">
        <f t="shared" si="40"/>
        <v>2.25</v>
      </c>
      <c r="L51" s="16">
        <f t="shared" si="41"/>
        <v>0.5625</v>
      </c>
      <c r="M51" s="9">
        <v>1</v>
      </c>
      <c r="N51" s="39">
        <f>MAX(1,$F51*M51)</f>
        <v>2</v>
      </c>
      <c r="O51" s="40">
        <f t="shared" si="42"/>
        <v>1.5</v>
      </c>
      <c r="P51" s="16">
        <f t="shared" si="43"/>
        <v>0.375</v>
      </c>
      <c r="R51" s="39">
        <f>MAX(1,$F51*Q51)</f>
        <v>1</v>
      </c>
      <c r="S51" s="40">
        <f t="shared" si="44"/>
        <v>0.75</v>
      </c>
      <c r="T51" s="16">
        <f t="shared" si="45"/>
        <v>0.1875</v>
      </c>
      <c r="U51" s="9">
        <v>0.2</v>
      </c>
      <c r="V51" s="39">
        <f>MAX(1,$F51*U51)</f>
        <v>1</v>
      </c>
      <c r="W51" s="40">
        <f t="shared" si="46"/>
        <v>0.75</v>
      </c>
      <c r="X51" s="16">
        <f t="shared" si="47"/>
        <v>0.1875</v>
      </c>
      <c r="Y51" s="9">
        <v>0.5</v>
      </c>
      <c r="Z51" s="39">
        <f>MAX(1,$F51*Y51)</f>
        <v>1</v>
      </c>
      <c r="AA51" s="40">
        <f t="shared" si="48"/>
        <v>0.75</v>
      </c>
      <c r="AB51" s="16">
        <f t="shared" si="49"/>
        <v>0.1875</v>
      </c>
      <c r="AC51" s="9">
        <v>0.4</v>
      </c>
      <c r="AD51" s="39">
        <f>MAX(1,$F51*AC51)</f>
        <v>1</v>
      </c>
      <c r="AE51" s="40">
        <f t="shared" si="50"/>
        <v>0.75</v>
      </c>
      <c r="AF51" s="16">
        <f t="shared" si="51"/>
        <v>0.1875</v>
      </c>
    </row>
    <row r="52" spans="1:32" s="9" customFormat="1" x14ac:dyDescent="0.25">
      <c r="A52" s="21" t="s">
        <v>142</v>
      </c>
      <c r="B52" t="s">
        <v>297</v>
      </c>
      <c r="C52" s="46" t="s">
        <v>416</v>
      </c>
      <c r="D52" s="47" t="s">
        <v>339</v>
      </c>
      <c r="E52" s="48" t="s">
        <v>341</v>
      </c>
      <c r="F52" s="2">
        <v>2</v>
      </c>
      <c r="G52" s="3">
        <v>0.75</v>
      </c>
      <c r="H52" s="4">
        <v>0.25</v>
      </c>
      <c r="I52" s="9">
        <v>1</v>
      </c>
      <c r="J52" s="39">
        <f>MAX(0.2,$F52*I52)</f>
        <v>2</v>
      </c>
      <c r="K52" s="40">
        <f t="shared" si="40"/>
        <v>1.5</v>
      </c>
      <c r="L52" s="16">
        <f t="shared" si="41"/>
        <v>0.375</v>
      </c>
      <c r="M52" s="9">
        <v>0.5</v>
      </c>
      <c r="N52" s="39">
        <f>MAX(0.2,$F52*M52)</f>
        <v>1</v>
      </c>
      <c r="O52" s="40">
        <f t="shared" si="42"/>
        <v>0.75</v>
      </c>
      <c r="P52" s="16">
        <f t="shared" si="43"/>
        <v>0.1875</v>
      </c>
      <c r="R52" s="39">
        <f>MAX(0.2,$F52*Q52)</f>
        <v>0.2</v>
      </c>
      <c r="S52" s="40">
        <f t="shared" si="44"/>
        <v>0.15000000000000002</v>
      </c>
      <c r="T52" s="16">
        <f t="shared" si="45"/>
        <v>3.7500000000000006E-2</v>
      </c>
      <c r="U52" s="9">
        <v>0.1</v>
      </c>
      <c r="V52" s="39">
        <f>MAX(0.2,$F52*U52)</f>
        <v>0.2</v>
      </c>
      <c r="W52" s="40">
        <f t="shared" si="46"/>
        <v>0.15000000000000002</v>
      </c>
      <c r="X52" s="16">
        <f t="shared" si="47"/>
        <v>3.7500000000000006E-2</v>
      </c>
      <c r="Y52" s="9">
        <v>0.3</v>
      </c>
      <c r="Z52" s="39">
        <f>MAX(0.2,$F52*Y52)</f>
        <v>0.6</v>
      </c>
      <c r="AA52" s="40">
        <f t="shared" si="48"/>
        <v>0.44999999999999996</v>
      </c>
      <c r="AB52" s="16">
        <f t="shared" si="49"/>
        <v>0.11249999999999999</v>
      </c>
      <c r="AC52" s="9">
        <v>0.02</v>
      </c>
      <c r="AD52" s="39">
        <f>MAX(0.2,$F52*AC52)</f>
        <v>0.2</v>
      </c>
      <c r="AE52" s="40">
        <f t="shared" si="50"/>
        <v>0.15000000000000002</v>
      </c>
      <c r="AF52" s="16">
        <f t="shared" si="51"/>
        <v>3.7500000000000006E-2</v>
      </c>
    </row>
    <row r="53" spans="1:32" s="9" customFormat="1" x14ac:dyDescent="0.25">
      <c r="A53" s="21" t="s">
        <v>185</v>
      </c>
      <c r="B53" t="s">
        <v>298</v>
      </c>
      <c r="C53" s="18" t="s">
        <v>424</v>
      </c>
      <c r="D53" s="19" t="s">
        <v>339</v>
      </c>
      <c r="E53" s="20" t="s">
        <v>242</v>
      </c>
      <c r="F53" s="2">
        <v>2.5</v>
      </c>
      <c r="G53" s="6">
        <v>0.75</v>
      </c>
      <c r="H53" s="7">
        <v>0.5</v>
      </c>
      <c r="I53" s="9">
        <v>6</v>
      </c>
      <c r="J53" s="39">
        <f>IF(OR(I3&gt;3,I8&gt;3),MAX(3,$F53*I53),I53)</f>
        <v>15</v>
      </c>
      <c r="K53" s="28">
        <f>$G53*J53</f>
        <v>11.25</v>
      </c>
      <c r="L53" s="38">
        <f t="shared" si="41"/>
        <v>5.625</v>
      </c>
      <c r="M53" s="9">
        <v>0</v>
      </c>
      <c r="N53" s="39">
        <f>IF(OR(M3&gt;3,M8&gt;3),MAX(3,$F53*M53),M53)</f>
        <v>0</v>
      </c>
      <c r="O53" s="28">
        <f>$G53*N53</f>
        <v>0</v>
      </c>
      <c r="P53" s="38">
        <f t="shared" si="43"/>
        <v>0</v>
      </c>
      <c r="R53" s="39">
        <f>IF(OR(Q3&gt;3,Q8&gt;3),MAX(3,$F53*Q53),Q53)</f>
        <v>0</v>
      </c>
      <c r="S53" s="28">
        <f>$G53*R53</f>
        <v>0</v>
      </c>
      <c r="T53" s="38">
        <f t="shared" si="45"/>
        <v>0</v>
      </c>
      <c r="U53" s="9">
        <v>1</v>
      </c>
      <c r="V53" s="39">
        <f>IF(OR(U3&gt;3,U8&gt;3),MAX(3,$F53*U53),U53)</f>
        <v>1</v>
      </c>
      <c r="W53" s="28">
        <f>$G53*V53</f>
        <v>0.75</v>
      </c>
      <c r="X53" s="38">
        <f t="shared" si="47"/>
        <v>0.375</v>
      </c>
      <c r="Y53" s="9">
        <v>1.2</v>
      </c>
      <c r="Z53" s="39">
        <f>IF(OR(Y3&gt;3,Y8&gt;3),MAX(3,$F53*Y53),Y53)</f>
        <v>3</v>
      </c>
      <c r="AA53" s="28">
        <f>$G53*Z53</f>
        <v>2.25</v>
      </c>
      <c r="AB53" s="38">
        <f t="shared" si="49"/>
        <v>1.125</v>
      </c>
      <c r="AC53" s="9">
        <v>0.5</v>
      </c>
      <c r="AD53" s="39">
        <f>IF(OR(AC3&gt;3,AC8&gt;3),MAX(3,$F53*AC53),AC53)</f>
        <v>3</v>
      </c>
      <c r="AE53" s="28">
        <f>$G53*AD53</f>
        <v>2.25</v>
      </c>
      <c r="AF53" s="38">
        <f t="shared" si="51"/>
        <v>1.125</v>
      </c>
    </row>
    <row r="54" spans="1:32" s="9" customFormat="1" x14ac:dyDescent="0.25">
      <c r="A54" s="21" t="s">
        <v>186</v>
      </c>
      <c r="B54" t="s">
        <v>299</v>
      </c>
      <c r="C54" s="18" t="s">
        <v>425</v>
      </c>
      <c r="D54" s="19" t="s">
        <v>339</v>
      </c>
      <c r="E54" s="20" t="s">
        <v>242</v>
      </c>
      <c r="F54" s="2">
        <v>2.5</v>
      </c>
      <c r="G54" s="6">
        <v>0.75</v>
      </c>
      <c r="H54" s="7">
        <v>0.5</v>
      </c>
      <c r="I54" s="9">
        <v>12</v>
      </c>
      <c r="J54" s="39">
        <f>IF(OR(I3&gt;9,I8&gt;9),MAX(6.5,$F54*I54),I54)</f>
        <v>30</v>
      </c>
      <c r="K54" s="28">
        <f>$G54*J54</f>
        <v>22.5</v>
      </c>
      <c r="L54" s="38">
        <f t="shared" si="41"/>
        <v>11.25</v>
      </c>
      <c r="M54" s="9">
        <v>0</v>
      </c>
      <c r="N54" s="39">
        <f>IF(OR(M3&gt;9,M8&gt;9),MAX(6.5,$F54*M54),M54)</f>
        <v>0</v>
      </c>
      <c r="O54" s="28">
        <f>$G54*N54</f>
        <v>0</v>
      </c>
      <c r="P54" s="38">
        <f t="shared" si="43"/>
        <v>0</v>
      </c>
      <c r="R54" s="39">
        <f>IF(OR(Q3&gt;9,Q8&gt;9),MAX(6.5,$F54*Q54),Q54)</f>
        <v>0</v>
      </c>
      <c r="S54" s="28">
        <f>$G54*R54</f>
        <v>0</v>
      </c>
      <c r="T54" s="38">
        <f t="shared" si="45"/>
        <v>0</v>
      </c>
      <c r="U54" s="9">
        <v>0</v>
      </c>
      <c r="V54" s="39">
        <f>IF(OR(U3&gt;9,U8&gt;9),MAX(6.5,$F54*U54),U54)</f>
        <v>0</v>
      </c>
      <c r="W54" s="28">
        <f>$G54*V54</f>
        <v>0</v>
      </c>
      <c r="X54" s="38">
        <f t="shared" si="47"/>
        <v>0</v>
      </c>
      <c r="Y54" s="9">
        <v>0.5</v>
      </c>
      <c r="Z54" s="39">
        <f>IF(OR(Y3&gt;9,Y8&gt;9),MAX(6.5,$F54*Y54),Y54)</f>
        <v>6.5</v>
      </c>
      <c r="AA54" s="28">
        <f>$G54*Z54</f>
        <v>4.875</v>
      </c>
      <c r="AB54" s="38">
        <f t="shared" si="49"/>
        <v>2.4375</v>
      </c>
      <c r="AC54" s="9">
        <v>0</v>
      </c>
      <c r="AD54" s="39">
        <f>IF(OR(AC3&gt;9,AC8&gt;9),MAX(6.5,$F54*AC54),AC54)</f>
        <v>6.5</v>
      </c>
      <c r="AE54" s="28">
        <f>$G54*AD54</f>
        <v>4.875</v>
      </c>
      <c r="AF54" s="38">
        <f t="shared" si="51"/>
        <v>2.4375</v>
      </c>
    </row>
    <row r="55" spans="1:32" s="9" customFormat="1" x14ac:dyDescent="0.25">
      <c r="A55" s="21" t="s">
        <v>187</v>
      </c>
      <c r="B55" t="s">
        <v>300</v>
      </c>
      <c r="C55" s="18" t="s">
        <v>426</v>
      </c>
      <c r="D55" s="19" t="s">
        <v>339</v>
      </c>
      <c r="E55" s="20" t="s">
        <v>242</v>
      </c>
      <c r="F55" s="2">
        <v>2.5</v>
      </c>
      <c r="G55" s="6">
        <v>0.75</v>
      </c>
      <c r="H55" s="7">
        <v>0.5</v>
      </c>
      <c r="I55" s="9">
        <v>0</v>
      </c>
      <c r="J55" s="39">
        <f>IF(OR(I3&gt;20,I8&gt;20),MAX(7.5,$F55*I55),I55)</f>
        <v>0</v>
      </c>
      <c r="K55" s="28">
        <f>$G55*J55</f>
        <v>0</v>
      </c>
      <c r="L55" s="38">
        <f t="shared" si="41"/>
        <v>0</v>
      </c>
      <c r="M55" s="9">
        <v>0</v>
      </c>
      <c r="N55" s="39">
        <f>IF(OR(M3&gt;20,M8&gt;20),MAX(7.5,$F55*M55),M55)</f>
        <v>0</v>
      </c>
      <c r="O55" s="28">
        <f>$G55*N55</f>
        <v>0</v>
      </c>
      <c r="P55" s="38">
        <f t="shared" si="43"/>
        <v>0</v>
      </c>
      <c r="R55" s="39">
        <f>IF(OR(Q3&gt;20,Q8&gt;20),MAX(7.5,$F55*Q55),Q55)</f>
        <v>0</v>
      </c>
      <c r="S55" s="28">
        <f>$G55*R55</f>
        <v>0</v>
      </c>
      <c r="T55" s="38">
        <f t="shared" si="45"/>
        <v>0</v>
      </c>
      <c r="U55" s="9">
        <v>0</v>
      </c>
      <c r="V55" s="39">
        <f>IF(OR(U3&gt;20,U8&gt;20),MAX(7.5,$F55*U55),U55)</f>
        <v>0</v>
      </c>
      <c r="W55" s="28">
        <f>$G55*V55</f>
        <v>0</v>
      </c>
      <c r="X55" s="38">
        <f t="shared" si="47"/>
        <v>0</v>
      </c>
      <c r="Y55" s="9">
        <v>0.5</v>
      </c>
      <c r="Z55" s="39">
        <f>IF(OR(Y3&gt;20,Y8&gt;20),MAX(7.5,$F55*Y55),Y55)</f>
        <v>0.5</v>
      </c>
      <c r="AA55" s="28">
        <f>$G55*Z55</f>
        <v>0.375</v>
      </c>
      <c r="AB55" s="38">
        <f t="shared" si="49"/>
        <v>0.1875</v>
      </c>
      <c r="AC55" s="9">
        <v>0</v>
      </c>
      <c r="AD55" s="39">
        <f>IF(OR(AC3&gt;20,AC8&gt;20),MAX(7.5,$F55*AC55),AC55)</f>
        <v>0</v>
      </c>
      <c r="AE55" s="28">
        <f>$G55*AD55</f>
        <v>0</v>
      </c>
      <c r="AF55" s="38">
        <f t="shared" si="51"/>
        <v>0</v>
      </c>
    </row>
    <row r="56" spans="1:32" s="9" customFormat="1" x14ac:dyDescent="0.25">
      <c r="A56" s="21" t="s">
        <v>188</v>
      </c>
      <c r="B56" t="s">
        <v>301</v>
      </c>
      <c r="C56" s="18"/>
      <c r="D56" s="34" t="s">
        <v>406</v>
      </c>
      <c r="E56" s="20" t="s">
        <v>409</v>
      </c>
      <c r="F56" s="2"/>
      <c r="G56" s="6">
        <v>0.25</v>
      </c>
      <c r="H56" s="7">
        <v>0.5</v>
      </c>
      <c r="I56" s="9">
        <v>5</v>
      </c>
      <c r="J56" s="39">
        <f>I56</f>
        <v>5</v>
      </c>
      <c r="K56" s="13">
        <f>J56+(0.25*J53)</f>
        <v>8.75</v>
      </c>
      <c r="L56" s="14">
        <f>K56+(K53*$H56)</f>
        <v>14.375</v>
      </c>
      <c r="N56" s="39">
        <f>M56</f>
        <v>0</v>
      </c>
      <c r="O56" s="13">
        <f>N56+(0.25*N53)</f>
        <v>0</v>
      </c>
      <c r="P56" s="14">
        <f>O56+(O53*$H56)</f>
        <v>0</v>
      </c>
      <c r="R56" s="39">
        <f>Q56</f>
        <v>0</v>
      </c>
      <c r="S56" s="13">
        <f>R56+(0.25*R53)</f>
        <v>0</v>
      </c>
      <c r="T56" s="14">
        <f>S56+(S53*$H56)</f>
        <v>0</v>
      </c>
      <c r="U56" s="9">
        <v>0.5</v>
      </c>
      <c r="V56" s="39">
        <f>U56</f>
        <v>0.5</v>
      </c>
      <c r="W56" s="13">
        <f>V56+(0.25*V53)</f>
        <v>0.75</v>
      </c>
      <c r="X56" s="14">
        <f>W56+(W53*$H56)</f>
        <v>1.125</v>
      </c>
      <c r="Y56" s="9">
        <v>0.75</v>
      </c>
      <c r="Z56" s="39">
        <f>Y56</f>
        <v>0.75</v>
      </c>
      <c r="AA56" s="13">
        <f>Z56+(0.25*Z53)</f>
        <v>1.5</v>
      </c>
      <c r="AB56" s="14">
        <f>AA56+(AA53*$H56)</f>
        <v>2.625</v>
      </c>
      <c r="AD56" s="39">
        <f>AC56</f>
        <v>0</v>
      </c>
      <c r="AE56" s="13">
        <f>AD56+(0.25*AD53)</f>
        <v>0.75</v>
      </c>
      <c r="AF56" s="14">
        <f>AE56+(AE53*$H56)</f>
        <v>1.875</v>
      </c>
    </row>
    <row r="57" spans="1:32" s="9" customFormat="1" x14ac:dyDescent="0.25">
      <c r="A57" s="21" t="s">
        <v>189</v>
      </c>
      <c r="B57" t="s">
        <v>302</v>
      </c>
      <c r="C57" s="18"/>
      <c r="D57" s="34" t="s">
        <v>407</v>
      </c>
      <c r="E57" s="20" t="s">
        <v>410</v>
      </c>
      <c r="F57" s="2"/>
      <c r="G57" s="6">
        <v>0.25</v>
      </c>
      <c r="H57" s="7">
        <v>0.5</v>
      </c>
      <c r="I57" s="9">
        <v>11</v>
      </c>
      <c r="J57" s="39">
        <f>I57</f>
        <v>11</v>
      </c>
      <c r="K57" s="13">
        <f>J57+(0.25*J54)</f>
        <v>18.5</v>
      </c>
      <c r="L57" s="14">
        <f>K57+(K54*$H57)</f>
        <v>29.75</v>
      </c>
      <c r="N57" s="39">
        <f>M57</f>
        <v>0</v>
      </c>
      <c r="O57" s="13">
        <f>N57+(0.25*N54)</f>
        <v>0</v>
      </c>
      <c r="P57" s="14">
        <f>O57+(O54*$H57)</f>
        <v>0</v>
      </c>
      <c r="R57" s="39">
        <f>Q57</f>
        <v>0</v>
      </c>
      <c r="S57" s="13">
        <f>R57+(0.25*R54)</f>
        <v>0</v>
      </c>
      <c r="T57" s="14">
        <f>S57+(S54*$H57)</f>
        <v>0</v>
      </c>
      <c r="U57" s="9">
        <v>0</v>
      </c>
      <c r="V57" s="39">
        <f>U57</f>
        <v>0</v>
      </c>
      <c r="W57" s="13">
        <f>V57+(0.25*V54)</f>
        <v>0</v>
      </c>
      <c r="X57" s="14">
        <f>W57+(W54*$H57)</f>
        <v>0</v>
      </c>
      <c r="Y57" s="9">
        <v>0.3</v>
      </c>
      <c r="Z57" s="39">
        <f>Y57</f>
        <v>0.3</v>
      </c>
      <c r="AA57" s="13">
        <f>Z57+(0.25*Z54)</f>
        <v>1.925</v>
      </c>
      <c r="AB57" s="14">
        <f>AA57+(AA54*$H57)</f>
        <v>4.3624999999999998</v>
      </c>
      <c r="AD57" s="39">
        <f>AC57</f>
        <v>0</v>
      </c>
      <c r="AE57" s="13">
        <f>AD57+(0.25*AD54)</f>
        <v>1.625</v>
      </c>
      <c r="AF57" s="14">
        <f>AE57+(AE54*$H57)</f>
        <v>4.0625</v>
      </c>
    </row>
    <row r="58" spans="1:32" s="9" customFormat="1" x14ac:dyDescent="0.25">
      <c r="A58" s="21" t="s">
        <v>190</v>
      </c>
      <c r="B58" t="s">
        <v>303</v>
      </c>
      <c r="C58" s="18"/>
      <c r="D58" s="34" t="s">
        <v>408</v>
      </c>
      <c r="E58" s="20" t="s">
        <v>411</v>
      </c>
      <c r="F58" s="2"/>
      <c r="G58" s="6">
        <v>0.25</v>
      </c>
      <c r="H58" s="7">
        <v>0.5</v>
      </c>
      <c r="I58" s="9">
        <v>0</v>
      </c>
      <c r="J58" s="39">
        <f>I58</f>
        <v>0</v>
      </c>
      <c r="K58" s="13">
        <f>J58+(0.25*J55)</f>
        <v>0</v>
      </c>
      <c r="L58" s="14">
        <f>K58+(K55*$H58)</f>
        <v>0</v>
      </c>
      <c r="N58" s="39">
        <f>M58</f>
        <v>0</v>
      </c>
      <c r="O58" s="13">
        <f>N58+(0.25*N55)</f>
        <v>0</v>
      </c>
      <c r="P58" s="14">
        <f>O58+(O55*$H58)</f>
        <v>0</v>
      </c>
      <c r="R58" s="39">
        <f>Q58</f>
        <v>0</v>
      </c>
      <c r="S58" s="13">
        <f>R58+(0.25*R55)</f>
        <v>0</v>
      </c>
      <c r="T58" s="14">
        <f>S58+(S55*$H58)</f>
        <v>0</v>
      </c>
      <c r="U58" s="9">
        <v>0</v>
      </c>
      <c r="V58" s="39">
        <f>U58</f>
        <v>0</v>
      </c>
      <c r="W58" s="13">
        <f>V58+(0.25*V55)</f>
        <v>0</v>
      </c>
      <c r="X58" s="14">
        <f>W58+(W55*$H58)</f>
        <v>0</v>
      </c>
      <c r="Y58" s="9">
        <v>0</v>
      </c>
      <c r="Z58" s="39">
        <f>Y58</f>
        <v>0</v>
      </c>
      <c r="AA58" s="13">
        <f>Z58+(0.25*Z55)</f>
        <v>0.125</v>
      </c>
      <c r="AB58" s="14">
        <f>AA58+(AA55*$H58)</f>
        <v>0.3125</v>
      </c>
      <c r="AD58" s="39">
        <f>AC58</f>
        <v>0</v>
      </c>
      <c r="AE58" s="13">
        <f>AD58+(0.25*AD55)</f>
        <v>0</v>
      </c>
      <c r="AF58" s="14">
        <f>AE58+(AE55*$H58)</f>
        <v>0</v>
      </c>
    </row>
    <row r="59" spans="1:32" s="9" customFormat="1" x14ac:dyDescent="0.25">
      <c r="A59" s="21" t="s">
        <v>149</v>
      </c>
      <c r="B59" t="s">
        <v>304</v>
      </c>
      <c r="C59" s="18"/>
      <c r="D59" s="22"/>
      <c r="E59" s="23"/>
      <c r="F59" s="2"/>
      <c r="G59" s="6"/>
      <c r="H59" s="7"/>
      <c r="I59" s="9">
        <v>9.6</v>
      </c>
      <c r="J59" s="39">
        <f t="shared" ref="J59:J79" si="52">I59</f>
        <v>9.6</v>
      </c>
      <c r="K59" s="28">
        <f t="shared" si="34"/>
        <v>9.6</v>
      </c>
      <c r="L59" s="16">
        <f t="shared" si="1"/>
        <v>9.6</v>
      </c>
      <c r="N59" s="39">
        <f t="shared" ref="N59:N79" si="53">M59</f>
        <v>0</v>
      </c>
      <c r="O59" s="28">
        <f t="shared" ref="O59:O85" si="54">N59</f>
        <v>0</v>
      </c>
      <c r="P59" s="16">
        <f t="shared" ref="P59:P79" si="55">O59</f>
        <v>0</v>
      </c>
      <c r="R59" s="39">
        <f t="shared" ref="R59:R79" si="56">Q59</f>
        <v>0</v>
      </c>
      <c r="S59" s="28">
        <f t="shared" ref="S59:S85" si="57">R59</f>
        <v>0</v>
      </c>
      <c r="T59" s="16">
        <f t="shared" ref="T59:T79" si="58">S59</f>
        <v>0</v>
      </c>
      <c r="U59" s="9">
        <v>3.5</v>
      </c>
      <c r="V59" s="39">
        <f t="shared" ref="V59:V79" si="59">U59</f>
        <v>3.5</v>
      </c>
      <c r="W59" s="28">
        <f t="shared" ref="W59:W85" si="60">V59</f>
        <v>3.5</v>
      </c>
      <c r="X59" s="16">
        <f t="shared" ref="X59:X79" si="61">W59</f>
        <v>3.5</v>
      </c>
      <c r="Z59" s="39">
        <f t="shared" ref="Z59:Z79" si="62">Y59</f>
        <v>0</v>
      </c>
      <c r="AA59" s="28">
        <f t="shared" ref="AA59:AA85" si="63">Z59</f>
        <v>0</v>
      </c>
      <c r="AB59" s="16">
        <f t="shared" ref="AB59:AB79" si="64">AA59</f>
        <v>0</v>
      </c>
      <c r="AD59" s="39">
        <f t="shared" ref="AD59:AD79" si="65">AC59</f>
        <v>0</v>
      </c>
      <c r="AE59" s="28">
        <f t="shared" ref="AE59:AE85" si="66">AD59</f>
        <v>0</v>
      </c>
      <c r="AF59" s="16">
        <f t="shared" ref="AF59:AF79" si="67">AE59</f>
        <v>0</v>
      </c>
    </row>
    <row r="60" spans="1:32" s="9" customFormat="1" x14ac:dyDescent="0.25">
      <c r="A60" s="21" t="s">
        <v>150</v>
      </c>
      <c r="B60" t="s">
        <v>305</v>
      </c>
      <c r="C60" s="18"/>
      <c r="D60" s="22"/>
      <c r="E60" s="23"/>
      <c r="F60" s="2"/>
      <c r="G60" s="6"/>
      <c r="H60" s="7"/>
      <c r="I60" s="9">
        <v>0.4</v>
      </c>
      <c r="J60" s="39">
        <f t="shared" si="52"/>
        <v>0.4</v>
      </c>
      <c r="K60" s="28">
        <f t="shared" si="34"/>
        <v>0.4</v>
      </c>
      <c r="L60" s="16">
        <f t="shared" si="1"/>
        <v>0.4</v>
      </c>
      <c r="N60" s="39">
        <f t="shared" si="53"/>
        <v>0</v>
      </c>
      <c r="O60" s="28">
        <f t="shared" si="54"/>
        <v>0</v>
      </c>
      <c r="P60" s="16">
        <f t="shared" si="55"/>
        <v>0</v>
      </c>
      <c r="R60" s="39">
        <f t="shared" si="56"/>
        <v>0</v>
      </c>
      <c r="S60" s="28">
        <f t="shared" si="57"/>
        <v>0</v>
      </c>
      <c r="T60" s="16">
        <f t="shared" si="58"/>
        <v>0</v>
      </c>
      <c r="U60" s="9">
        <v>2</v>
      </c>
      <c r="V60" s="39">
        <f t="shared" si="59"/>
        <v>2</v>
      </c>
      <c r="W60" s="28">
        <f t="shared" si="60"/>
        <v>2</v>
      </c>
      <c r="X60" s="16">
        <f t="shared" si="61"/>
        <v>2</v>
      </c>
      <c r="Z60" s="39">
        <f t="shared" si="62"/>
        <v>0</v>
      </c>
      <c r="AA60" s="28">
        <f t="shared" si="63"/>
        <v>0</v>
      </c>
      <c r="AB60" s="16">
        <f t="shared" si="64"/>
        <v>0</v>
      </c>
      <c r="AD60" s="39">
        <f t="shared" si="65"/>
        <v>0</v>
      </c>
      <c r="AE60" s="28">
        <f t="shared" si="66"/>
        <v>0</v>
      </c>
      <c r="AF60" s="16">
        <f t="shared" si="67"/>
        <v>0</v>
      </c>
    </row>
    <row r="61" spans="1:32" s="9" customFormat="1" x14ac:dyDescent="0.25">
      <c r="A61" s="21" t="s">
        <v>151</v>
      </c>
      <c r="B61" t="s">
        <v>306</v>
      </c>
      <c r="C61" s="18"/>
      <c r="D61" s="22"/>
      <c r="E61" s="23"/>
      <c r="F61" s="2"/>
      <c r="G61" s="6"/>
      <c r="H61" s="7"/>
      <c r="I61" s="9">
        <v>115</v>
      </c>
      <c r="J61" s="39">
        <f t="shared" si="52"/>
        <v>115</v>
      </c>
      <c r="K61" s="28">
        <f t="shared" si="34"/>
        <v>115</v>
      </c>
      <c r="L61" s="16">
        <f t="shared" si="1"/>
        <v>115</v>
      </c>
      <c r="N61" s="39">
        <f t="shared" si="53"/>
        <v>0</v>
      </c>
      <c r="O61" s="28">
        <f t="shared" si="54"/>
        <v>0</v>
      </c>
      <c r="P61" s="16">
        <f t="shared" si="55"/>
        <v>0</v>
      </c>
      <c r="R61" s="39">
        <f t="shared" si="56"/>
        <v>0</v>
      </c>
      <c r="S61" s="28">
        <f t="shared" si="57"/>
        <v>0</v>
      </c>
      <c r="T61" s="16">
        <f t="shared" si="58"/>
        <v>0</v>
      </c>
      <c r="U61" s="9">
        <v>50</v>
      </c>
      <c r="V61" s="39">
        <f t="shared" si="59"/>
        <v>50</v>
      </c>
      <c r="W61" s="28">
        <f t="shared" si="60"/>
        <v>50</v>
      </c>
      <c r="X61" s="16">
        <f t="shared" si="61"/>
        <v>50</v>
      </c>
      <c r="Z61" s="39">
        <f t="shared" si="62"/>
        <v>0</v>
      </c>
      <c r="AA61" s="28">
        <f t="shared" si="63"/>
        <v>0</v>
      </c>
      <c r="AB61" s="16">
        <f t="shared" si="64"/>
        <v>0</v>
      </c>
      <c r="AD61" s="39">
        <f t="shared" si="65"/>
        <v>0</v>
      </c>
      <c r="AE61" s="28">
        <f t="shared" si="66"/>
        <v>0</v>
      </c>
      <c r="AF61" s="16">
        <f t="shared" si="67"/>
        <v>0</v>
      </c>
    </row>
    <row r="62" spans="1:32" s="9" customFormat="1" x14ac:dyDescent="0.25">
      <c r="A62" s="21" t="s">
        <v>146</v>
      </c>
      <c r="B62" t="s">
        <v>307</v>
      </c>
      <c r="C62" s="18"/>
      <c r="D62" s="22"/>
      <c r="E62" s="23"/>
      <c r="F62" s="2"/>
      <c r="G62" s="6"/>
      <c r="H62" s="7"/>
      <c r="I62" s="9">
        <v>9.6</v>
      </c>
      <c r="J62" s="39">
        <f t="shared" si="52"/>
        <v>9.6</v>
      </c>
      <c r="K62" s="28">
        <f t="shared" si="34"/>
        <v>9.6</v>
      </c>
      <c r="L62" s="16">
        <f t="shared" si="1"/>
        <v>9.6</v>
      </c>
      <c r="N62" s="39">
        <f t="shared" si="53"/>
        <v>0</v>
      </c>
      <c r="O62" s="28">
        <f t="shared" si="54"/>
        <v>0</v>
      </c>
      <c r="P62" s="16">
        <f t="shared" si="55"/>
        <v>0</v>
      </c>
      <c r="R62" s="39">
        <f t="shared" si="56"/>
        <v>0</v>
      </c>
      <c r="S62" s="28">
        <f t="shared" si="57"/>
        <v>0</v>
      </c>
      <c r="T62" s="16">
        <f t="shared" si="58"/>
        <v>0</v>
      </c>
      <c r="U62" s="9">
        <v>3.5</v>
      </c>
      <c r="V62" s="39">
        <f t="shared" si="59"/>
        <v>3.5</v>
      </c>
      <c r="W62" s="28">
        <f t="shared" si="60"/>
        <v>3.5</v>
      </c>
      <c r="X62" s="16">
        <f t="shared" si="61"/>
        <v>3.5</v>
      </c>
      <c r="Y62" s="9">
        <v>10</v>
      </c>
      <c r="Z62" s="39">
        <f t="shared" si="62"/>
        <v>10</v>
      </c>
      <c r="AA62" s="28">
        <f t="shared" si="63"/>
        <v>10</v>
      </c>
      <c r="AB62" s="16">
        <f t="shared" si="64"/>
        <v>10</v>
      </c>
      <c r="AC62" s="9">
        <v>10</v>
      </c>
      <c r="AD62" s="39">
        <f t="shared" si="65"/>
        <v>10</v>
      </c>
      <c r="AE62" s="28">
        <f t="shared" si="66"/>
        <v>10</v>
      </c>
      <c r="AF62" s="16">
        <f t="shared" si="67"/>
        <v>10</v>
      </c>
    </row>
    <row r="63" spans="1:32" s="9" customFormat="1" x14ac:dyDescent="0.25">
      <c r="A63" s="21" t="s">
        <v>147</v>
      </c>
      <c r="B63" t="s">
        <v>308</v>
      </c>
      <c r="C63" s="18"/>
      <c r="D63" s="22"/>
      <c r="E63" s="23"/>
      <c r="F63" s="2"/>
      <c r="G63" s="6"/>
      <c r="H63" s="7"/>
      <c r="I63" s="9">
        <v>0.4</v>
      </c>
      <c r="J63" s="39">
        <f t="shared" si="52"/>
        <v>0.4</v>
      </c>
      <c r="K63" s="28">
        <f t="shared" si="34"/>
        <v>0.4</v>
      </c>
      <c r="L63" s="16">
        <f t="shared" si="1"/>
        <v>0.4</v>
      </c>
      <c r="N63" s="39">
        <f t="shared" si="53"/>
        <v>0</v>
      </c>
      <c r="O63" s="28">
        <f t="shared" si="54"/>
        <v>0</v>
      </c>
      <c r="P63" s="16">
        <f t="shared" si="55"/>
        <v>0</v>
      </c>
      <c r="R63" s="39">
        <f t="shared" si="56"/>
        <v>0</v>
      </c>
      <c r="S63" s="28">
        <f t="shared" si="57"/>
        <v>0</v>
      </c>
      <c r="T63" s="16">
        <f t="shared" si="58"/>
        <v>0</v>
      </c>
      <c r="U63" s="9">
        <v>2</v>
      </c>
      <c r="V63" s="39">
        <f t="shared" si="59"/>
        <v>2</v>
      </c>
      <c r="W63" s="28">
        <f t="shared" si="60"/>
        <v>2</v>
      </c>
      <c r="X63" s="16">
        <f t="shared" si="61"/>
        <v>2</v>
      </c>
      <c r="Y63" s="9">
        <v>1</v>
      </c>
      <c r="Z63" s="39">
        <f t="shared" si="62"/>
        <v>1</v>
      </c>
      <c r="AA63" s="28">
        <f t="shared" si="63"/>
        <v>1</v>
      </c>
      <c r="AB63" s="16">
        <f t="shared" si="64"/>
        <v>1</v>
      </c>
      <c r="AC63" s="9">
        <v>1</v>
      </c>
      <c r="AD63" s="39">
        <f t="shared" si="65"/>
        <v>1</v>
      </c>
      <c r="AE63" s="28">
        <f t="shared" si="66"/>
        <v>1</v>
      </c>
      <c r="AF63" s="16">
        <f t="shared" si="67"/>
        <v>1</v>
      </c>
    </row>
    <row r="64" spans="1:32" s="9" customFormat="1" x14ac:dyDescent="0.25">
      <c r="A64" s="21" t="s">
        <v>148</v>
      </c>
      <c r="B64" t="s">
        <v>309</v>
      </c>
      <c r="C64" s="18"/>
      <c r="D64" s="22"/>
      <c r="E64" s="23"/>
      <c r="F64" s="2"/>
      <c r="G64" s="6"/>
      <c r="H64" s="7"/>
      <c r="I64" s="9">
        <v>115</v>
      </c>
      <c r="J64" s="39">
        <f t="shared" si="52"/>
        <v>115</v>
      </c>
      <c r="K64" s="28">
        <f t="shared" si="34"/>
        <v>115</v>
      </c>
      <c r="L64" s="16">
        <f t="shared" si="1"/>
        <v>115</v>
      </c>
      <c r="N64" s="39">
        <f t="shared" si="53"/>
        <v>0</v>
      </c>
      <c r="O64" s="28">
        <f t="shared" si="54"/>
        <v>0</v>
      </c>
      <c r="P64" s="16">
        <f t="shared" si="55"/>
        <v>0</v>
      </c>
      <c r="R64" s="39">
        <f t="shared" si="56"/>
        <v>0</v>
      </c>
      <c r="S64" s="28">
        <f t="shared" si="57"/>
        <v>0</v>
      </c>
      <c r="T64" s="16">
        <f t="shared" si="58"/>
        <v>0</v>
      </c>
      <c r="U64" s="9">
        <v>50</v>
      </c>
      <c r="V64" s="39">
        <f t="shared" si="59"/>
        <v>50</v>
      </c>
      <c r="W64" s="28">
        <f t="shared" si="60"/>
        <v>50</v>
      </c>
      <c r="X64" s="16">
        <f t="shared" si="61"/>
        <v>50</v>
      </c>
      <c r="Y64" s="9">
        <v>5</v>
      </c>
      <c r="Z64" s="39">
        <f t="shared" si="62"/>
        <v>5</v>
      </c>
      <c r="AA64" s="28">
        <f t="shared" si="63"/>
        <v>5</v>
      </c>
      <c r="AB64" s="16">
        <f t="shared" si="64"/>
        <v>5</v>
      </c>
      <c r="AC64" s="9">
        <v>3</v>
      </c>
      <c r="AD64" s="39">
        <f t="shared" si="65"/>
        <v>3</v>
      </c>
      <c r="AE64" s="28">
        <f t="shared" si="66"/>
        <v>3</v>
      </c>
      <c r="AF64" s="16">
        <f t="shared" si="67"/>
        <v>3</v>
      </c>
    </row>
    <row r="65" spans="1:32" s="9" customFormat="1" x14ac:dyDescent="0.25">
      <c r="A65" s="21" t="s">
        <v>143</v>
      </c>
      <c r="B65" t="s">
        <v>307</v>
      </c>
      <c r="C65" s="18"/>
      <c r="D65" s="22"/>
      <c r="E65" s="23"/>
      <c r="F65" s="2"/>
      <c r="G65" s="6"/>
      <c r="H65" s="7"/>
      <c r="J65" s="39">
        <f t="shared" si="52"/>
        <v>0</v>
      </c>
      <c r="K65" s="28">
        <f t="shared" si="34"/>
        <v>0</v>
      </c>
      <c r="L65" s="16">
        <f t="shared" si="1"/>
        <v>0</v>
      </c>
      <c r="N65" s="39">
        <f t="shared" si="53"/>
        <v>0</v>
      </c>
      <c r="O65" s="28">
        <f t="shared" si="54"/>
        <v>0</v>
      </c>
      <c r="P65" s="16">
        <f t="shared" si="55"/>
        <v>0</v>
      </c>
      <c r="R65" s="39">
        <f t="shared" si="56"/>
        <v>0</v>
      </c>
      <c r="S65" s="28">
        <f t="shared" si="57"/>
        <v>0</v>
      </c>
      <c r="T65" s="16">
        <f t="shared" si="58"/>
        <v>0</v>
      </c>
      <c r="V65" s="39">
        <f t="shared" si="59"/>
        <v>0</v>
      </c>
      <c r="W65" s="28">
        <f t="shared" si="60"/>
        <v>0</v>
      </c>
      <c r="X65" s="16">
        <f t="shared" si="61"/>
        <v>0</v>
      </c>
      <c r="Z65" s="39">
        <f t="shared" si="62"/>
        <v>0</v>
      </c>
      <c r="AA65" s="28">
        <f t="shared" si="63"/>
        <v>0</v>
      </c>
      <c r="AB65" s="16">
        <f t="shared" si="64"/>
        <v>0</v>
      </c>
      <c r="AD65" s="39">
        <f t="shared" si="65"/>
        <v>0</v>
      </c>
      <c r="AE65" s="28">
        <f t="shared" si="66"/>
        <v>0</v>
      </c>
      <c r="AF65" s="16">
        <f t="shared" si="67"/>
        <v>0</v>
      </c>
    </row>
    <row r="66" spans="1:32" s="9" customFormat="1" x14ac:dyDescent="0.25">
      <c r="A66" s="21" t="s">
        <v>144</v>
      </c>
      <c r="B66" t="s">
        <v>308</v>
      </c>
      <c r="C66" s="18"/>
      <c r="D66" s="22"/>
      <c r="E66" s="23"/>
      <c r="F66" s="2"/>
      <c r="G66" s="6"/>
      <c r="H66" s="7"/>
      <c r="J66" s="39">
        <f t="shared" si="52"/>
        <v>0</v>
      </c>
      <c r="K66" s="28">
        <f t="shared" si="34"/>
        <v>0</v>
      </c>
      <c r="L66" s="16">
        <f t="shared" si="1"/>
        <v>0</v>
      </c>
      <c r="N66" s="39">
        <f t="shared" si="53"/>
        <v>0</v>
      </c>
      <c r="O66" s="28">
        <f t="shared" si="54"/>
        <v>0</v>
      </c>
      <c r="P66" s="16">
        <f t="shared" si="55"/>
        <v>0</v>
      </c>
      <c r="R66" s="39">
        <f t="shared" si="56"/>
        <v>0</v>
      </c>
      <c r="S66" s="28">
        <f t="shared" si="57"/>
        <v>0</v>
      </c>
      <c r="T66" s="16">
        <f t="shared" si="58"/>
        <v>0</v>
      </c>
      <c r="V66" s="39">
        <f t="shared" si="59"/>
        <v>0</v>
      </c>
      <c r="W66" s="28">
        <f t="shared" si="60"/>
        <v>0</v>
      </c>
      <c r="X66" s="16">
        <f t="shared" si="61"/>
        <v>0</v>
      </c>
      <c r="Z66" s="39">
        <f t="shared" si="62"/>
        <v>0</v>
      </c>
      <c r="AA66" s="28">
        <f t="shared" si="63"/>
        <v>0</v>
      </c>
      <c r="AB66" s="16">
        <f t="shared" si="64"/>
        <v>0</v>
      </c>
      <c r="AD66" s="39">
        <f t="shared" si="65"/>
        <v>0</v>
      </c>
      <c r="AE66" s="28">
        <f t="shared" si="66"/>
        <v>0</v>
      </c>
      <c r="AF66" s="16">
        <f t="shared" si="67"/>
        <v>0</v>
      </c>
    </row>
    <row r="67" spans="1:32" s="9" customFormat="1" x14ac:dyDescent="0.25">
      <c r="A67" s="21" t="s">
        <v>145</v>
      </c>
      <c r="B67" t="s">
        <v>309</v>
      </c>
      <c r="C67" s="18"/>
      <c r="D67" s="22"/>
      <c r="E67" s="23"/>
      <c r="F67" s="2"/>
      <c r="G67" s="6"/>
      <c r="H67" s="7"/>
      <c r="J67" s="39">
        <f t="shared" si="52"/>
        <v>0</v>
      </c>
      <c r="K67" s="28">
        <f t="shared" si="34"/>
        <v>0</v>
      </c>
      <c r="L67" s="16">
        <f t="shared" si="1"/>
        <v>0</v>
      </c>
      <c r="N67" s="39">
        <f t="shared" si="53"/>
        <v>0</v>
      </c>
      <c r="O67" s="28">
        <f t="shared" si="54"/>
        <v>0</v>
      </c>
      <c r="P67" s="16">
        <f t="shared" si="55"/>
        <v>0</v>
      </c>
      <c r="R67" s="39">
        <f t="shared" si="56"/>
        <v>0</v>
      </c>
      <c r="S67" s="28">
        <f t="shared" si="57"/>
        <v>0</v>
      </c>
      <c r="T67" s="16">
        <f t="shared" si="58"/>
        <v>0</v>
      </c>
      <c r="V67" s="39">
        <f t="shared" si="59"/>
        <v>0</v>
      </c>
      <c r="W67" s="28">
        <f t="shared" si="60"/>
        <v>0</v>
      </c>
      <c r="X67" s="16">
        <f t="shared" si="61"/>
        <v>0</v>
      </c>
      <c r="Z67" s="39">
        <f t="shared" si="62"/>
        <v>0</v>
      </c>
      <c r="AA67" s="28">
        <f t="shared" si="63"/>
        <v>0</v>
      </c>
      <c r="AB67" s="16">
        <f t="shared" si="64"/>
        <v>0</v>
      </c>
      <c r="AD67" s="39">
        <f t="shared" si="65"/>
        <v>0</v>
      </c>
      <c r="AE67" s="28">
        <f t="shared" si="66"/>
        <v>0</v>
      </c>
      <c r="AF67" s="16">
        <f t="shared" si="67"/>
        <v>0</v>
      </c>
    </row>
    <row r="68" spans="1:32" s="9" customFormat="1" x14ac:dyDescent="0.25">
      <c r="A68" s="21" t="s">
        <v>137</v>
      </c>
      <c r="B68" t="s">
        <v>310</v>
      </c>
      <c r="C68" s="18"/>
      <c r="D68" s="22"/>
      <c r="E68" s="23"/>
      <c r="F68" s="2"/>
      <c r="G68" s="6"/>
      <c r="H68" s="7"/>
      <c r="I68" s="9">
        <v>7.8118999999999994E-2</v>
      </c>
      <c r="J68" s="39">
        <f t="shared" si="52"/>
        <v>7.8118999999999994E-2</v>
      </c>
      <c r="K68" s="28">
        <f t="shared" si="34"/>
        <v>7.8118999999999994E-2</v>
      </c>
      <c r="L68" s="16">
        <f t="shared" ref="L68:L93" si="68">K68</f>
        <v>7.8118999999999994E-2</v>
      </c>
      <c r="M68" s="9">
        <v>0</v>
      </c>
      <c r="N68" s="39">
        <f t="shared" si="53"/>
        <v>0</v>
      </c>
      <c r="O68" s="28">
        <f t="shared" si="54"/>
        <v>0</v>
      </c>
      <c r="P68" s="16">
        <f t="shared" si="55"/>
        <v>0</v>
      </c>
      <c r="Q68" s="9">
        <v>0</v>
      </c>
      <c r="R68" s="39">
        <f t="shared" si="56"/>
        <v>0</v>
      </c>
      <c r="S68" s="28">
        <f t="shared" si="57"/>
        <v>0</v>
      </c>
      <c r="T68" s="16">
        <f t="shared" si="58"/>
        <v>0</v>
      </c>
      <c r="U68" s="9">
        <v>8.1810999999999995E-2</v>
      </c>
      <c r="V68" s="39">
        <f t="shared" si="59"/>
        <v>8.1810999999999995E-2</v>
      </c>
      <c r="W68" s="28">
        <f t="shared" si="60"/>
        <v>8.1810999999999995E-2</v>
      </c>
      <c r="X68" s="16">
        <f t="shared" si="61"/>
        <v>8.1810999999999995E-2</v>
      </c>
      <c r="Y68" s="9">
        <v>0.13589300000000001</v>
      </c>
      <c r="Z68" s="39">
        <f t="shared" si="62"/>
        <v>0.13589300000000001</v>
      </c>
      <c r="AA68" s="28">
        <f t="shared" si="63"/>
        <v>0.13589300000000001</v>
      </c>
      <c r="AB68" s="16">
        <f t="shared" si="64"/>
        <v>0.13589300000000001</v>
      </c>
      <c r="AC68" s="9">
        <v>0</v>
      </c>
      <c r="AD68" s="39">
        <f t="shared" si="65"/>
        <v>0</v>
      </c>
      <c r="AE68" s="28">
        <f t="shared" si="66"/>
        <v>0</v>
      </c>
      <c r="AF68" s="16">
        <f t="shared" si="67"/>
        <v>0</v>
      </c>
    </row>
    <row r="69" spans="1:32" s="9" customFormat="1" ht="16.5" customHeight="1" x14ac:dyDescent="0.25">
      <c r="A69" s="21" t="s">
        <v>138</v>
      </c>
      <c r="B69" t="s">
        <v>311</v>
      </c>
      <c r="C69" s="18"/>
      <c r="D69" s="22"/>
      <c r="E69" s="23"/>
      <c r="F69" s="2"/>
      <c r="G69" s="6"/>
      <c r="H69" s="7"/>
      <c r="I69" s="9">
        <v>0</v>
      </c>
      <c r="J69" s="39">
        <f t="shared" si="52"/>
        <v>0</v>
      </c>
      <c r="K69" s="28">
        <f t="shared" si="34"/>
        <v>0</v>
      </c>
      <c r="L69" s="16">
        <f t="shared" si="68"/>
        <v>0</v>
      </c>
      <c r="M69" s="9">
        <v>0</v>
      </c>
      <c r="N69" s="39">
        <f t="shared" si="53"/>
        <v>0</v>
      </c>
      <c r="O69" s="28">
        <f t="shared" si="54"/>
        <v>0</v>
      </c>
      <c r="P69" s="16">
        <f t="shared" si="55"/>
        <v>0</v>
      </c>
      <c r="Q69" s="9">
        <v>0</v>
      </c>
      <c r="R69" s="39">
        <f t="shared" si="56"/>
        <v>0</v>
      </c>
      <c r="S69" s="28">
        <f t="shared" si="57"/>
        <v>0</v>
      </c>
      <c r="T69" s="16">
        <f t="shared" si="58"/>
        <v>0</v>
      </c>
      <c r="U69" s="9">
        <v>0</v>
      </c>
      <c r="V69" s="39">
        <f t="shared" si="59"/>
        <v>0</v>
      </c>
      <c r="W69" s="28">
        <f t="shared" si="60"/>
        <v>0</v>
      </c>
      <c r="X69" s="16">
        <f t="shared" si="61"/>
        <v>0</v>
      </c>
      <c r="Y69" s="9">
        <v>0</v>
      </c>
      <c r="Z69" s="39">
        <f t="shared" si="62"/>
        <v>0</v>
      </c>
      <c r="AA69" s="28">
        <f t="shared" si="63"/>
        <v>0</v>
      </c>
      <c r="AB69" s="16">
        <f t="shared" si="64"/>
        <v>0</v>
      </c>
      <c r="AC69" s="9">
        <v>0</v>
      </c>
      <c r="AD69" s="39">
        <f t="shared" si="65"/>
        <v>0</v>
      </c>
      <c r="AE69" s="28">
        <f t="shared" si="66"/>
        <v>0</v>
      </c>
      <c r="AF69" s="16">
        <f t="shared" si="67"/>
        <v>0</v>
      </c>
    </row>
    <row r="70" spans="1:32" s="9" customFormat="1" x14ac:dyDescent="0.25">
      <c r="A70" s="21" t="s">
        <v>139</v>
      </c>
      <c r="B70" t="s">
        <v>312</v>
      </c>
      <c r="C70" s="18"/>
      <c r="D70" s="22"/>
      <c r="E70" s="23"/>
      <c r="F70" s="2"/>
      <c r="G70" s="6"/>
      <c r="H70" s="7"/>
      <c r="I70" s="9">
        <v>0</v>
      </c>
      <c r="J70" s="39">
        <f t="shared" si="52"/>
        <v>0</v>
      </c>
      <c r="K70" s="28">
        <f t="shared" si="34"/>
        <v>0</v>
      </c>
      <c r="L70" s="16">
        <f t="shared" si="68"/>
        <v>0</v>
      </c>
      <c r="M70" s="9">
        <v>0</v>
      </c>
      <c r="N70" s="39">
        <f t="shared" si="53"/>
        <v>0</v>
      </c>
      <c r="O70" s="28">
        <f t="shared" si="54"/>
        <v>0</v>
      </c>
      <c r="P70" s="16">
        <f t="shared" si="55"/>
        <v>0</v>
      </c>
      <c r="Q70" s="9">
        <v>0</v>
      </c>
      <c r="R70" s="39">
        <f t="shared" si="56"/>
        <v>0</v>
      </c>
      <c r="S70" s="28">
        <f t="shared" si="57"/>
        <v>0</v>
      </c>
      <c r="T70" s="16">
        <f t="shared" si="58"/>
        <v>0</v>
      </c>
      <c r="U70" s="9">
        <v>0</v>
      </c>
      <c r="V70" s="39">
        <f t="shared" si="59"/>
        <v>0</v>
      </c>
      <c r="W70" s="28">
        <f t="shared" si="60"/>
        <v>0</v>
      </c>
      <c r="X70" s="16">
        <f t="shared" si="61"/>
        <v>0</v>
      </c>
      <c r="Y70" s="9">
        <v>0</v>
      </c>
      <c r="Z70" s="39">
        <f t="shared" si="62"/>
        <v>0</v>
      </c>
      <c r="AA70" s="28">
        <f t="shared" si="63"/>
        <v>0</v>
      </c>
      <c r="AB70" s="16">
        <f t="shared" si="64"/>
        <v>0</v>
      </c>
      <c r="AC70" s="9">
        <v>0</v>
      </c>
      <c r="AD70" s="39">
        <f t="shared" si="65"/>
        <v>0</v>
      </c>
      <c r="AE70" s="28">
        <f t="shared" si="66"/>
        <v>0</v>
      </c>
      <c r="AF70" s="16">
        <f t="shared" si="67"/>
        <v>0</v>
      </c>
    </row>
    <row r="71" spans="1:32" s="9" customFormat="1" x14ac:dyDescent="0.25">
      <c r="A71" s="21" t="s">
        <v>116</v>
      </c>
      <c r="B71" t="s">
        <v>313</v>
      </c>
      <c r="C71" s="18"/>
      <c r="D71" s="22"/>
      <c r="E71" s="23"/>
      <c r="F71" s="2"/>
      <c r="G71" s="6"/>
      <c r="H71" s="7"/>
      <c r="J71" s="39">
        <f t="shared" si="52"/>
        <v>0</v>
      </c>
      <c r="K71" s="28">
        <f t="shared" si="34"/>
        <v>0</v>
      </c>
      <c r="L71" s="16">
        <f t="shared" si="68"/>
        <v>0</v>
      </c>
      <c r="N71" s="39">
        <f t="shared" si="53"/>
        <v>0</v>
      </c>
      <c r="O71" s="28">
        <f t="shared" si="54"/>
        <v>0</v>
      </c>
      <c r="P71" s="16">
        <f t="shared" si="55"/>
        <v>0</v>
      </c>
      <c r="R71" s="39">
        <f t="shared" si="56"/>
        <v>0</v>
      </c>
      <c r="S71" s="28">
        <f t="shared" si="57"/>
        <v>0</v>
      </c>
      <c r="T71" s="16">
        <f t="shared" si="58"/>
        <v>0</v>
      </c>
      <c r="V71" s="39">
        <f t="shared" si="59"/>
        <v>0</v>
      </c>
      <c r="W71" s="28">
        <f t="shared" si="60"/>
        <v>0</v>
      </c>
      <c r="X71" s="16">
        <f t="shared" si="61"/>
        <v>0</v>
      </c>
      <c r="Y71" s="9">
        <v>90</v>
      </c>
      <c r="Z71" s="39">
        <f t="shared" si="62"/>
        <v>90</v>
      </c>
      <c r="AA71" s="28">
        <f t="shared" si="63"/>
        <v>90</v>
      </c>
      <c r="AB71" s="16">
        <f t="shared" si="64"/>
        <v>90</v>
      </c>
      <c r="AD71" s="39">
        <f t="shared" si="65"/>
        <v>0</v>
      </c>
      <c r="AE71" s="28">
        <f t="shared" si="66"/>
        <v>0</v>
      </c>
      <c r="AF71" s="16">
        <f t="shared" si="67"/>
        <v>0</v>
      </c>
    </row>
    <row r="72" spans="1:32" s="9" customFormat="1" x14ac:dyDescent="0.25">
      <c r="A72" s="21" t="s">
        <v>117</v>
      </c>
      <c r="B72" t="s">
        <v>314</v>
      </c>
      <c r="C72" s="18"/>
      <c r="D72" s="22"/>
      <c r="E72" s="23"/>
      <c r="F72" s="2"/>
      <c r="G72" s="6"/>
      <c r="H72" s="7"/>
      <c r="J72" s="39">
        <f t="shared" si="52"/>
        <v>0</v>
      </c>
      <c r="K72" s="28">
        <f t="shared" si="34"/>
        <v>0</v>
      </c>
      <c r="L72" s="16">
        <f t="shared" si="68"/>
        <v>0</v>
      </c>
      <c r="M72" s="9">
        <v>100</v>
      </c>
      <c r="N72" s="39">
        <f t="shared" si="53"/>
        <v>100</v>
      </c>
      <c r="O72" s="28">
        <f t="shared" si="54"/>
        <v>100</v>
      </c>
      <c r="P72" s="16">
        <f t="shared" si="55"/>
        <v>100</v>
      </c>
      <c r="R72" s="39">
        <f t="shared" si="56"/>
        <v>0</v>
      </c>
      <c r="S72" s="28">
        <f t="shared" si="57"/>
        <v>0</v>
      </c>
      <c r="T72" s="16">
        <f t="shared" si="58"/>
        <v>0</v>
      </c>
      <c r="V72" s="39">
        <f t="shared" si="59"/>
        <v>0</v>
      </c>
      <c r="W72" s="28">
        <f t="shared" si="60"/>
        <v>0</v>
      </c>
      <c r="X72" s="16">
        <f t="shared" si="61"/>
        <v>0</v>
      </c>
      <c r="Z72" s="39">
        <f t="shared" si="62"/>
        <v>0</v>
      </c>
      <c r="AA72" s="28">
        <f t="shared" si="63"/>
        <v>0</v>
      </c>
      <c r="AB72" s="16">
        <f t="shared" si="64"/>
        <v>0</v>
      </c>
      <c r="AD72" s="39">
        <f t="shared" si="65"/>
        <v>0</v>
      </c>
      <c r="AE72" s="28">
        <f t="shared" si="66"/>
        <v>0</v>
      </c>
      <c r="AF72" s="16">
        <f t="shared" si="67"/>
        <v>0</v>
      </c>
    </row>
    <row r="73" spans="1:32" s="9" customFormat="1" x14ac:dyDescent="0.25">
      <c r="A73" s="21" t="s">
        <v>118</v>
      </c>
      <c r="B73" t="s">
        <v>315</v>
      </c>
      <c r="C73" s="18"/>
      <c r="D73" s="22"/>
      <c r="E73" s="23"/>
      <c r="F73" s="2"/>
      <c r="G73" s="6"/>
      <c r="H73" s="7"/>
      <c r="J73" s="39">
        <f t="shared" si="52"/>
        <v>0</v>
      </c>
      <c r="K73" s="28">
        <f t="shared" si="34"/>
        <v>0</v>
      </c>
      <c r="L73" s="16">
        <f t="shared" si="68"/>
        <v>0</v>
      </c>
      <c r="N73" s="39">
        <f t="shared" si="53"/>
        <v>0</v>
      </c>
      <c r="O73" s="28">
        <f t="shared" si="54"/>
        <v>0</v>
      </c>
      <c r="P73" s="16">
        <f t="shared" si="55"/>
        <v>0</v>
      </c>
      <c r="Q73" s="9">
        <v>100</v>
      </c>
      <c r="R73" s="39">
        <f t="shared" si="56"/>
        <v>100</v>
      </c>
      <c r="S73" s="28">
        <f t="shared" si="57"/>
        <v>100</v>
      </c>
      <c r="T73" s="16">
        <f t="shared" si="58"/>
        <v>100</v>
      </c>
      <c r="V73" s="39">
        <f t="shared" si="59"/>
        <v>0</v>
      </c>
      <c r="W73" s="28">
        <f t="shared" si="60"/>
        <v>0</v>
      </c>
      <c r="X73" s="16">
        <f t="shared" si="61"/>
        <v>0</v>
      </c>
      <c r="Z73" s="39">
        <f t="shared" si="62"/>
        <v>0</v>
      </c>
      <c r="AA73" s="28">
        <f t="shared" si="63"/>
        <v>0</v>
      </c>
      <c r="AB73" s="16">
        <f t="shared" si="64"/>
        <v>0</v>
      </c>
      <c r="AD73" s="39">
        <f t="shared" si="65"/>
        <v>0</v>
      </c>
      <c r="AE73" s="28">
        <f t="shared" si="66"/>
        <v>0</v>
      </c>
      <c r="AF73" s="16">
        <f t="shared" si="67"/>
        <v>0</v>
      </c>
    </row>
    <row r="74" spans="1:32" s="9" customFormat="1" x14ac:dyDescent="0.25">
      <c r="A74" s="21" t="s">
        <v>119</v>
      </c>
      <c r="B74" t="s">
        <v>316</v>
      </c>
      <c r="C74" s="18"/>
      <c r="D74" s="22"/>
      <c r="E74" s="23"/>
      <c r="F74" s="2"/>
      <c r="G74" s="6"/>
      <c r="H74" s="7"/>
      <c r="I74" s="11">
        <v>50</v>
      </c>
      <c r="J74" s="39">
        <f t="shared" si="52"/>
        <v>50</v>
      </c>
      <c r="K74" s="28">
        <f t="shared" si="34"/>
        <v>50</v>
      </c>
      <c r="L74" s="16">
        <f t="shared" si="68"/>
        <v>50</v>
      </c>
      <c r="N74" s="39">
        <f t="shared" si="53"/>
        <v>0</v>
      </c>
      <c r="O74" s="28">
        <f t="shared" si="54"/>
        <v>0</v>
      </c>
      <c r="P74" s="16">
        <f t="shared" si="55"/>
        <v>0</v>
      </c>
      <c r="R74" s="39">
        <f t="shared" si="56"/>
        <v>0</v>
      </c>
      <c r="S74" s="28">
        <f t="shared" si="57"/>
        <v>0</v>
      </c>
      <c r="T74" s="16">
        <f t="shared" si="58"/>
        <v>0</v>
      </c>
      <c r="V74" s="39">
        <f t="shared" si="59"/>
        <v>0</v>
      </c>
      <c r="W74" s="28">
        <f t="shared" si="60"/>
        <v>0</v>
      </c>
      <c r="X74" s="16">
        <f t="shared" si="61"/>
        <v>0</v>
      </c>
      <c r="Y74" s="9">
        <v>10</v>
      </c>
      <c r="Z74" s="39">
        <f t="shared" si="62"/>
        <v>10</v>
      </c>
      <c r="AA74" s="28">
        <f t="shared" si="63"/>
        <v>10</v>
      </c>
      <c r="AB74" s="16">
        <f t="shared" si="64"/>
        <v>10</v>
      </c>
      <c r="AC74" s="9">
        <v>40</v>
      </c>
      <c r="AD74" s="39">
        <f t="shared" si="65"/>
        <v>40</v>
      </c>
      <c r="AE74" s="28">
        <f t="shared" si="66"/>
        <v>40</v>
      </c>
      <c r="AF74" s="16">
        <f t="shared" si="67"/>
        <v>40</v>
      </c>
    </row>
    <row r="75" spans="1:32" s="9" customFormat="1" x14ac:dyDescent="0.25">
      <c r="A75" s="21" t="s">
        <v>120</v>
      </c>
      <c r="B75" t="s">
        <v>317</v>
      </c>
      <c r="C75" s="18"/>
      <c r="D75" s="22"/>
      <c r="E75" s="23"/>
      <c r="F75" s="2"/>
      <c r="G75" s="6"/>
      <c r="H75" s="7"/>
      <c r="I75" s="11">
        <v>50</v>
      </c>
      <c r="J75" s="39">
        <f t="shared" si="52"/>
        <v>50</v>
      </c>
      <c r="K75" s="28">
        <f t="shared" si="34"/>
        <v>50</v>
      </c>
      <c r="L75" s="16">
        <f t="shared" si="68"/>
        <v>50</v>
      </c>
      <c r="N75" s="39">
        <f t="shared" si="53"/>
        <v>0</v>
      </c>
      <c r="O75" s="28">
        <f t="shared" si="54"/>
        <v>0</v>
      </c>
      <c r="P75" s="16">
        <f t="shared" si="55"/>
        <v>0</v>
      </c>
      <c r="R75" s="39">
        <f t="shared" si="56"/>
        <v>0</v>
      </c>
      <c r="S75" s="28">
        <f t="shared" si="57"/>
        <v>0</v>
      </c>
      <c r="T75" s="16">
        <f t="shared" si="58"/>
        <v>0</v>
      </c>
      <c r="U75" s="9">
        <v>100</v>
      </c>
      <c r="V75" s="39">
        <f t="shared" si="59"/>
        <v>100</v>
      </c>
      <c r="W75" s="28">
        <f t="shared" si="60"/>
        <v>100</v>
      </c>
      <c r="X75" s="16">
        <f t="shared" si="61"/>
        <v>100</v>
      </c>
      <c r="Z75" s="39">
        <f t="shared" si="62"/>
        <v>0</v>
      </c>
      <c r="AA75" s="28">
        <f t="shared" si="63"/>
        <v>0</v>
      </c>
      <c r="AB75" s="16">
        <f t="shared" si="64"/>
        <v>0</v>
      </c>
      <c r="AD75" s="39">
        <f t="shared" si="65"/>
        <v>0</v>
      </c>
      <c r="AE75" s="28">
        <f t="shared" si="66"/>
        <v>0</v>
      </c>
      <c r="AF75" s="16">
        <f t="shared" si="67"/>
        <v>0</v>
      </c>
    </row>
    <row r="76" spans="1:32" s="9" customFormat="1" x14ac:dyDescent="0.25">
      <c r="A76" s="21" t="s">
        <v>121</v>
      </c>
      <c r="B76" t="s">
        <v>318</v>
      </c>
      <c r="C76" s="18"/>
      <c r="D76" s="22"/>
      <c r="E76" s="23"/>
      <c r="F76" s="2"/>
      <c r="G76" s="6"/>
      <c r="H76" s="7"/>
      <c r="J76" s="39">
        <f t="shared" si="52"/>
        <v>0</v>
      </c>
      <c r="K76" s="28">
        <f t="shared" si="34"/>
        <v>0</v>
      </c>
      <c r="L76" s="16">
        <f t="shared" si="68"/>
        <v>0</v>
      </c>
      <c r="N76" s="39">
        <f t="shared" si="53"/>
        <v>0</v>
      </c>
      <c r="O76" s="28">
        <f t="shared" si="54"/>
        <v>0</v>
      </c>
      <c r="P76" s="16">
        <f t="shared" si="55"/>
        <v>0</v>
      </c>
      <c r="R76" s="39">
        <f t="shared" si="56"/>
        <v>0</v>
      </c>
      <c r="S76" s="28">
        <f t="shared" si="57"/>
        <v>0</v>
      </c>
      <c r="T76" s="16">
        <f t="shared" si="58"/>
        <v>0</v>
      </c>
      <c r="V76" s="39">
        <f t="shared" si="59"/>
        <v>0</v>
      </c>
      <c r="W76" s="28">
        <f t="shared" si="60"/>
        <v>0</v>
      </c>
      <c r="X76" s="16">
        <f t="shared" si="61"/>
        <v>0</v>
      </c>
      <c r="Z76" s="39">
        <f t="shared" si="62"/>
        <v>0</v>
      </c>
      <c r="AA76" s="28">
        <f t="shared" si="63"/>
        <v>0</v>
      </c>
      <c r="AB76" s="16">
        <f t="shared" si="64"/>
        <v>0</v>
      </c>
      <c r="AC76" s="9">
        <v>60</v>
      </c>
      <c r="AD76" s="39">
        <f t="shared" si="65"/>
        <v>60</v>
      </c>
      <c r="AE76" s="28">
        <f t="shared" si="66"/>
        <v>60</v>
      </c>
      <c r="AF76" s="16">
        <f t="shared" si="67"/>
        <v>60</v>
      </c>
    </row>
    <row r="77" spans="1:32" s="9" customFormat="1" x14ac:dyDescent="0.25">
      <c r="A77" s="21" t="s">
        <v>122</v>
      </c>
      <c r="B77" t="s">
        <v>319</v>
      </c>
      <c r="C77" s="18"/>
      <c r="D77" s="22"/>
      <c r="E77" s="23"/>
      <c r="F77" s="2"/>
      <c r="G77" s="6"/>
      <c r="H77" s="7"/>
      <c r="J77" s="39">
        <f t="shared" si="52"/>
        <v>0</v>
      </c>
      <c r="K77" s="28">
        <f t="shared" si="34"/>
        <v>0</v>
      </c>
      <c r="L77" s="16">
        <f t="shared" si="68"/>
        <v>0</v>
      </c>
      <c r="N77" s="39">
        <f t="shared" si="53"/>
        <v>0</v>
      </c>
      <c r="O77" s="28">
        <f t="shared" si="54"/>
        <v>0</v>
      </c>
      <c r="P77" s="16">
        <f t="shared" si="55"/>
        <v>0</v>
      </c>
      <c r="R77" s="39">
        <f t="shared" si="56"/>
        <v>0</v>
      </c>
      <c r="S77" s="28">
        <f t="shared" si="57"/>
        <v>0</v>
      </c>
      <c r="T77" s="16">
        <f t="shared" si="58"/>
        <v>0</v>
      </c>
      <c r="V77" s="39">
        <f t="shared" si="59"/>
        <v>0</v>
      </c>
      <c r="W77" s="28">
        <f t="shared" si="60"/>
        <v>0</v>
      </c>
      <c r="X77" s="16">
        <f t="shared" si="61"/>
        <v>0</v>
      </c>
      <c r="Z77" s="39">
        <f t="shared" si="62"/>
        <v>0</v>
      </c>
      <c r="AA77" s="28">
        <f t="shared" si="63"/>
        <v>0</v>
      </c>
      <c r="AB77" s="16">
        <f t="shared" si="64"/>
        <v>0</v>
      </c>
      <c r="AD77" s="39">
        <f t="shared" si="65"/>
        <v>0</v>
      </c>
      <c r="AE77" s="28">
        <f t="shared" si="66"/>
        <v>0</v>
      </c>
      <c r="AF77" s="16">
        <f t="shared" si="67"/>
        <v>0</v>
      </c>
    </row>
    <row r="78" spans="1:32" s="9" customFormat="1" x14ac:dyDescent="0.25">
      <c r="A78" s="21" t="s">
        <v>123</v>
      </c>
      <c r="B78" t="s">
        <v>320</v>
      </c>
      <c r="C78" s="18"/>
      <c r="D78" s="22"/>
      <c r="E78" s="23"/>
      <c r="F78" s="2"/>
      <c r="G78" s="6"/>
      <c r="H78" s="7"/>
      <c r="J78" s="39">
        <f t="shared" si="52"/>
        <v>0</v>
      </c>
      <c r="K78" s="28">
        <f t="shared" si="34"/>
        <v>0</v>
      </c>
      <c r="L78" s="16">
        <f t="shared" si="68"/>
        <v>0</v>
      </c>
      <c r="N78" s="39">
        <f t="shared" si="53"/>
        <v>0</v>
      </c>
      <c r="O78" s="28">
        <f t="shared" si="54"/>
        <v>0</v>
      </c>
      <c r="P78" s="16">
        <f t="shared" si="55"/>
        <v>0</v>
      </c>
      <c r="R78" s="39">
        <f t="shared" si="56"/>
        <v>0</v>
      </c>
      <c r="S78" s="28">
        <f t="shared" si="57"/>
        <v>0</v>
      </c>
      <c r="T78" s="16">
        <f t="shared" si="58"/>
        <v>0</v>
      </c>
      <c r="U78" s="9">
        <v>2</v>
      </c>
      <c r="V78" s="39">
        <f t="shared" si="59"/>
        <v>2</v>
      </c>
      <c r="W78" s="28">
        <f t="shared" si="60"/>
        <v>2</v>
      </c>
      <c r="X78" s="16">
        <f t="shared" si="61"/>
        <v>2</v>
      </c>
      <c r="Z78" s="39">
        <f t="shared" si="62"/>
        <v>0</v>
      </c>
      <c r="AA78" s="28">
        <f t="shared" si="63"/>
        <v>0</v>
      </c>
      <c r="AB78" s="16">
        <f t="shared" si="64"/>
        <v>0</v>
      </c>
      <c r="AD78" s="39">
        <f t="shared" si="65"/>
        <v>0</v>
      </c>
      <c r="AE78" s="28">
        <f t="shared" si="66"/>
        <v>0</v>
      </c>
      <c r="AF78" s="16">
        <f t="shared" si="67"/>
        <v>0</v>
      </c>
    </row>
    <row r="79" spans="1:32" s="9" customFormat="1" x14ac:dyDescent="0.25">
      <c r="A79" s="21" t="s">
        <v>124</v>
      </c>
      <c r="B79" t="s">
        <v>321</v>
      </c>
      <c r="C79" s="18"/>
      <c r="D79" s="22"/>
      <c r="E79" s="23"/>
      <c r="F79" s="2"/>
      <c r="G79" s="6"/>
      <c r="H79" s="7"/>
      <c r="J79" s="39">
        <f t="shared" si="52"/>
        <v>0</v>
      </c>
      <c r="K79" s="28">
        <f t="shared" si="34"/>
        <v>0</v>
      </c>
      <c r="L79" s="16">
        <f t="shared" si="68"/>
        <v>0</v>
      </c>
      <c r="N79" s="39">
        <f t="shared" si="53"/>
        <v>0</v>
      </c>
      <c r="O79" s="28">
        <f t="shared" si="54"/>
        <v>0</v>
      </c>
      <c r="P79" s="16">
        <f t="shared" si="55"/>
        <v>0</v>
      </c>
      <c r="R79" s="39">
        <f t="shared" si="56"/>
        <v>0</v>
      </c>
      <c r="S79" s="28">
        <f t="shared" si="57"/>
        <v>0</v>
      </c>
      <c r="T79" s="16">
        <f t="shared" si="58"/>
        <v>0</v>
      </c>
      <c r="U79" s="9">
        <v>5</v>
      </c>
      <c r="V79" s="39">
        <f t="shared" si="59"/>
        <v>5</v>
      </c>
      <c r="W79" s="28">
        <f t="shared" si="60"/>
        <v>5</v>
      </c>
      <c r="X79" s="16">
        <f t="shared" si="61"/>
        <v>5</v>
      </c>
      <c r="Z79" s="39">
        <f t="shared" si="62"/>
        <v>0</v>
      </c>
      <c r="AA79" s="28">
        <f t="shared" si="63"/>
        <v>0</v>
      </c>
      <c r="AB79" s="16">
        <f t="shared" si="64"/>
        <v>0</v>
      </c>
      <c r="AD79" s="39">
        <f t="shared" si="65"/>
        <v>0</v>
      </c>
      <c r="AE79" s="28">
        <f t="shared" si="66"/>
        <v>0</v>
      </c>
      <c r="AF79" s="16">
        <f t="shared" si="67"/>
        <v>0</v>
      </c>
    </row>
    <row r="80" spans="1:32" s="9" customFormat="1" x14ac:dyDescent="0.25">
      <c r="A80" s="21" t="s">
        <v>125</v>
      </c>
      <c r="B80" t="s">
        <v>322</v>
      </c>
      <c r="C80" s="18" t="s">
        <v>11</v>
      </c>
      <c r="D80" s="22"/>
      <c r="E80" s="20" t="s">
        <v>336</v>
      </c>
      <c r="F80" s="2">
        <v>1.5</v>
      </c>
      <c r="G80" s="6"/>
      <c r="H80" s="7">
        <v>0.75</v>
      </c>
      <c r="I80" s="9">
        <v>0.2</v>
      </c>
      <c r="J80" s="39">
        <f>$F80*I80</f>
        <v>0.30000000000000004</v>
      </c>
      <c r="K80" s="28">
        <f t="shared" si="34"/>
        <v>0.30000000000000004</v>
      </c>
      <c r="L80" s="16">
        <f>$H80*K80</f>
        <v>0.22500000000000003</v>
      </c>
      <c r="M80" s="9">
        <v>1</v>
      </c>
      <c r="N80" s="39">
        <f>$F80*M80</f>
        <v>1.5</v>
      </c>
      <c r="O80" s="28">
        <f t="shared" si="54"/>
        <v>1.5</v>
      </c>
      <c r="P80" s="16">
        <f>$H80*O80</f>
        <v>1.125</v>
      </c>
      <c r="Q80" s="9">
        <v>2.5</v>
      </c>
      <c r="R80" s="39">
        <f>$F80*Q80</f>
        <v>3.75</v>
      </c>
      <c r="S80" s="28">
        <f t="shared" si="57"/>
        <v>3.75</v>
      </c>
      <c r="T80" s="16">
        <f>$H80*S80</f>
        <v>2.8125</v>
      </c>
      <c r="U80" s="9">
        <v>1</v>
      </c>
      <c r="V80" s="39">
        <f>$F80*U80</f>
        <v>1.5</v>
      </c>
      <c r="W80" s="28">
        <f t="shared" si="60"/>
        <v>1.5</v>
      </c>
      <c r="X80" s="16">
        <f>$H80*W80</f>
        <v>1.125</v>
      </c>
      <c r="Y80" s="9">
        <v>1.5</v>
      </c>
      <c r="Z80" s="39">
        <f>$F80*Y80</f>
        <v>2.25</v>
      </c>
      <c r="AA80" s="28">
        <f t="shared" si="63"/>
        <v>2.25</v>
      </c>
      <c r="AB80" s="16">
        <f>$H80*AA80</f>
        <v>1.6875</v>
      </c>
      <c r="AC80" s="9">
        <v>2</v>
      </c>
      <c r="AD80" s="39">
        <f>$F80*AC80</f>
        <v>3</v>
      </c>
      <c r="AE80" s="28">
        <f t="shared" si="66"/>
        <v>3</v>
      </c>
      <c r="AF80" s="16">
        <f>$H80*AE80</f>
        <v>2.25</v>
      </c>
    </row>
    <row r="81" spans="1:32" s="9" customFormat="1" x14ac:dyDescent="0.25">
      <c r="A81" s="21" t="s">
        <v>126</v>
      </c>
      <c r="B81" t="s">
        <v>323</v>
      </c>
      <c r="C81" s="18" t="s">
        <v>11</v>
      </c>
      <c r="D81" s="22"/>
      <c r="E81" s="20" t="s">
        <v>336</v>
      </c>
      <c r="F81" s="2">
        <v>1.5</v>
      </c>
      <c r="G81" s="6"/>
      <c r="H81" s="7">
        <v>0.75</v>
      </c>
      <c r="I81" s="9">
        <v>70</v>
      </c>
      <c r="J81" s="39">
        <f>MIN(100,$F81*I81)</f>
        <v>100</v>
      </c>
      <c r="K81" s="28">
        <f t="shared" si="34"/>
        <v>100</v>
      </c>
      <c r="L81" s="16">
        <f>$H81*K81</f>
        <v>75</v>
      </c>
      <c r="M81" s="9">
        <v>60</v>
      </c>
      <c r="N81" s="39">
        <f>MIN(100,$F81*M81)</f>
        <v>90</v>
      </c>
      <c r="O81" s="28">
        <f t="shared" si="54"/>
        <v>90</v>
      </c>
      <c r="P81" s="16">
        <f>$H81*O81</f>
        <v>67.5</v>
      </c>
      <c r="Q81" s="9">
        <v>5</v>
      </c>
      <c r="R81" s="39">
        <f>MIN(100,$F81*Q81)</f>
        <v>7.5</v>
      </c>
      <c r="S81" s="28">
        <f t="shared" si="57"/>
        <v>7.5</v>
      </c>
      <c r="T81" s="16">
        <f>$H81*S81</f>
        <v>5.625</v>
      </c>
      <c r="U81" s="9">
        <v>15</v>
      </c>
      <c r="V81" s="39">
        <f>MIN(100,$F81*U81)</f>
        <v>22.5</v>
      </c>
      <c r="W81" s="28">
        <f t="shared" si="60"/>
        <v>22.5</v>
      </c>
      <c r="X81" s="16">
        <f>$H81*W81</f>
        <v>16.875</v>
      </c>
      <c r="Y81" s="9">
        <v>90</v>
      </c>
      <c r="Z81" s="39">
        <f>MIN(100,$F81*Y81)</f>
        <v>100</v>
      </c>
      <c r="AA81" s="28">
        <f t="shared" si="63"/>
        <v>100</v>
      </c>
      <c r="AB81" s="16">
        <f>$H81*AA81</f>
        <v>75</v>
      </c>
      <c r="AC81" s="9">
        <v>70</v>
      </c>
      <c r="AD81" s="39">
        <f>MIN(100,$F81*AC81)</f>
        <v>100</v>
      </c>
      <c r="AE81" s="28">
        <f t="shared" si="66"/>
        <v>100</v>
      </c>
      <c r="AF81" s="16">
        <f>$H81*AE81</f>
        <v>75</v>
      </c>
    </row>
    <row r="82" spans="1:32" s="9" customFormat="1" x14ac:dyDescent="0.25">
      <c r="A82" s="21" t="s">
        <v>127</v>
      </c>
      <c r="B82" t="s">
        <v>324</v>
      </c>
      <c r="C82" s="18"/>
      <c r="D82" s="22"/>
      <c r="E82" s="23"/>
      <c r="F82" s="2"/>
      <c r="G82" s="6"/>
      <c r="H82" s="7"/>
      <c r="J82" s="39">
        <f t="shared" ref="J82:J87" si="69">I82</f>
        <v>0</v>
      </c>
      <c r="K82" s="28">
        <f t="shared" si="34"/>
        <v>0</v>
      </c>
      <c r="L82" s="16">
        <f t="shared" si="68"/>
        <v>0</v>
      </c>
      <c r="N82" s="39">
        <f t="shared" ref="N82:N93" si="70">M82</f>
        <v>0</v>
      </c>
      <c r="O82" s="28">
        <f t="shared" si="54"/>
        <v>0</v>
      </c>
      <c r="P82" s="16">
        <f t="shared" ref="P82:P93" si="71">O82</f>
        <v>0</v>
      </c>
      <c r="R82" s="39">
        <f t="shared" ref="R82:R93" si="72">Q82</f>
        <v>0</v>
      </c>
      <c r="S82" s="28">
        <f t="shared" si="57"/>
        <v>0</v>
      </c>
      <c r="T82" s="16">
        <f t="shared" ref="T82:T93" si="73">S82</f>
        <v>0</v>
      </c>
      <c r="U82" s="9">
        <v>2.5</v>
      </c>
      <c r="V82" s="39">
        <f t="shared" ref="V82:V93" si="74">U82</f>
        <v>2.5</v>
      </c>
      <c r="W82" s="28">
        <f t="shared" si="60"/>
        <v>2.5</v>
      </c>
      <c r="X82" s="16">
        <f t="shared" ref="X82:X93" si="75">W82</f>
        <v>2.5</v>
      </c>
      <c r="Y82" s="9">
        <v>1</v>
      </c>
      <c r="Z82" s="39">
        <f t="shared" ref="Z82:Z93" si="76">Y82</f>
        <v>1</v>
      </c>
      <c r="AA82" s="28">
        <f t="shared" si="63"/>
        <v>1</v>
      </c>
      <c r="AB82" s="16">
        <f t="shared" ref="AB82:AB93" si="77">AA82</f>
        <v>1</v>
      </c>
      <c r="AD82" s="39">
        <f t="shared" ref="AD82:AD93" si="78">AC82</f>
        <v>0</v>
      </c>
      <c r="AE82" s="28">
        <f t="shared" si="66"/>
        <v>0</v>
      </c>
      <c r="AF82" s="16">
        <f t="shared" ref="AF82:AF93" si="79">AE82</f>
        <v>0</v>
      </c>
    </row>
    <row r="83" spans="1:32" s="9" customFormat="1" x14ac:dyDescent="0.25">
      <c r="A83" s="21" t="s">
        <v>128</v>
      </c>
      <c r="B83" t="s">
        <v>325</v>
      </c>
      <c r="C83" s="18"/>
      <c r="D83" s="22"/>
      <c r="E83" s="23"/>
      <c r="F83" s="2"/>
      <c r="G83" s="6"/>
      <c r="H83" s="7"/>
      <c r="J83" s="39">
        <f t="shared" si="69"/>
        <v>0</v>
      </c>
      <c r="K83" s="28">
        <f t="shared" si="34"/>
        <v>0</v>
      </c>
      <c r="L83" s="16">
        <f t="shared" si="68"/>
        <v>0</v>
      </c>
      <c r="N83" s="39">
        <f t="shared" si="70"/>
        <v>0</v>
      </c>
      <c r="O83" s="28">
        <f t="shared" si="54"/>
        <v>0</v>
      </c>
      <c r="P83" s="16">
        <f t="shared" si="71"/>
        <v>0</v>
      </c>
      <c r="R83" s="39">
        <f t="shared" si="72"/>
        <v>0</v>
      </c>
      <c r="S83" s="28">
        <f t="shared" si="57"/>
        <v>0</v>
      </c>
      <c r="T83" s="16">
        <f t="shared" si="73"/>
        <v>0</v>
      </c>
      <c r="U83" s="9">
        <v>80</v>
      </c>
      <c r="V83" s="39">
        <f t="shared" si="74"/>
        <v>80</v>
      </c>
      <c r="W83" s="28">
        <f t="shared" si="60"/>
        <v>80</v>
      </c>
      <c r="X83" s="16">
        <f t="shared" si="75"/>
        <v>80</v>
      </c>
      <c r="Y83" s="9">
        <v>5</v>
      </c>
      <c r="Z83" s="39">
        <f t="shared" si="76"/>
        <v>5</v>
      </c>
      <c r="AA83" s="28">
        <f t="shared" si="63"/>
        <v>5</v>
      </c>
      <c r="AB83" s="16">
        <f t="shared" si="77"/>
        <v>5</v>
      </c>
      <c r="AD83" s="39">
        <f t="shared" si="78"/>
        <v>0</v>
      </c>
      <c r="AE83" s="28">
        <f t="shared" si="66"/>
        <v>0</v>
      </c>
      <c r="AF83" s="16">
        <f t="shared" si="79"/>
        <v>0</v>
      </c>
    </row>
    <row r="84" spans="1:32" s="9" customFormat="1" x14ac:dyDescent="0.25">
      <c r="A84" s="21" t="s">
        <v>101</v>
      </c>
      <c r="B84" t="s">
        <v>326</v>
      </c>
      <c r="C84" s="18"/>
      <c r="D84" s="22"/>
      <c r="E84" s="23"/>
      <c r="F84" s="2"/>
      <c r="G84" s="6"/>
      <c r="H84" s="7"/>
      <c r="J84" s="39">
        <f t="shared" si="69"/>
        <v>0</v>
      </c>
      <c r="K84" s="28">
        <f t="shared" si="34"/>
        <v>0</v>
      </c>
      <c r="L84" s="16">
        <f t="shared" si="68"/>
        <v>0</v>
      </c>
      <c r="M84" s="9">
        <v>0.2</v>
      </c>
      <c r="N84" s="39">
        <f t="shared" si="70"/>
        <v>0.2</v>
      </c>
      <c r="O84" s="28">
        <f t="shared" si="54"/>
        <v>0.2</v>
      </c>
      <c r="P84" s="16">
        <f t="shared" si="71"/>
        <v>0.2</v>
      </c>
      <c r="R84" s="39">
        <f t="shared" si="72"/>
        <v>0</v>
      </c>
      <c r="S84" s="28">
        <f t="shared" si="57"/>
        <v>0</v>
      </c>
      <c r="T84" s="16">
        <f t="shared" si="73"/>
        <v>0</v>
      </c>
      <c r="U84" s="9">
        <v>2</v>
      </c>
      <c r="V84" s="39">
        <f t="shared" si="74"/>
        <v>2</v>
      </c>
      <c r="W84" s="28">
        <f t="shared" si="60"/>
        <v>2</v>
      </c>
      <c r="X84" s="16">
        <f t="shared" si="75"/>
        <v>2</v>
      </c>
      <c r="Z84" s="39">
        <f t="shared" si="76"/>
        <v>0</v>
      </c>
      <c r="AA84" s="28">
        <f t="shared" si="63"/>
        <v>0</v>
      </c>
      <c r="AB84" s="16">
        <f t="shared" si="77"/>
        <v>0</v>
      </c>
      <c r="AD84" s="39">
        <f t="shared" si="78"/>
        <v>0</v>
      </c>
      <c r="AE84" s="28">
        <f t="shared" si="66"/>
        <v>0</v>
      </c>
      <c r="AF84" s="16">
        <f t="shared" si="79"/>
        <v>0</v>
      </c>
    </row>
    <row r="85" spans="1:32" s="9" customFormat="1" x14ac:dyDescent="0.25">
      <c r="A85" s="21" t="s">
        <v>102</v>
      </c>
      <c r="B85" t="s">
        <v>327</v>
      </c>
      <c r="C85" s="18"/>
      <c r="D85" s="22"/>
      <c r="E85" s="23"/>
      <c r="F85" s="2"/>
      <c r="G85" s="6"/>
      <c r="H85" s="7"/>
      <c r="J85" s="39">
        <f t="shared" si="69"/>
        <v>0</v>
      </c>
      <c r="K85" s="28">
        <f t="shared" si="34"/>
        <v>0</v>
      </c>
      <c r="L85" s="16">
        <f t="shared" si="68"/>
        <v>0</v>
      </c>
      <c r="M85" s="9">
        <v>60</v>
      </c>
      <c r="N85" s="39">
        <f t="shared" si="70"/>
        <v>60</v>
      </c>
      <c r="O85" s="28">
        <f t="shared" si="54"/>
        <v>60</v>
      </c>
      <c r="P85" s="16">
        <f t="shared" si="71"/>
        <v>60</v>
      </c>
      <c r="R85" s="39">
        <f t="shared" si="72"/>
        <v>0</v>
      </c>
      <c r="S85" s="28">
        <f t="shared" si="57"/>
        <v>0</v>
      </c>
      <c r="T85" s="16">
        <f t="shared" si="73"/>
        <v>0</v>
      </c>
      <c r="U85" s="9">
        <v>90</v>
      </c>
      <c r="V85" s="39">
        <f t="shared" si="74"/>
        <v>90</v>
      </c>
      <c r="W85" s="28">
        <f t="shared" si="60"/>
        <v>90</v>
      </c>
      <c r="X85" s="16">
        <f t="shared" si="75"/>
        <v>90</v>
      </c>
      <c r="Z85" s="39">
        <f t="shared" si="76"/>
        <v>0</v>
      </c>
      <c r="AA85" s="28">
        <f t="shared" si="63"/>
        <v>0</v>
      </c>
      <c r="AB85" s="16">
        <f t="shared" si="77"/>
        <v>0</v>
      </c>
      <c r="AD85" s="39">
        <f t="shared" si="78"/>
        <v>0</v>
      </c>
      <c r="AE85" s="28">
        <f t="shared" si="66"/>
        <v>0</v>
      </c>
      <c r="AF85" s="16">
        <f t="shared" si="79"/>
        <v>0</v>
      </c>
    </row>
    <row r="86" spans="1:32" s="9" customFormat="1" x14ac:dyDescent="0.25">
      <c r="A86" s="21" t="s">
        <v>103</v>
      </c>
      <c r="B86" t="s">
        <v>328</v>
      </c>
      <c r="C86" s="18"/>
      <c r="D86" s="19" t="s">
        <v>11</v>
      </c>
      <c r="E86" s="20"/>
      <c r="F86" s="2"/>
      <c r="G86" s="6">
        <v>1.5</v>
      </c>
      <c r="H86" s="7"/>
      <c r="I86" s="9">
        <v>0.5</v>
      </c>
      <c r="J86" s="39">
        <f t="shared" si="69"/>
        <v>0.5</v>
      </c>
      <c r="K86" s="28">
        <f>$G86*J86</f>
        <v>0.75</v>
      </c>
      <c r="L86" s="16">
        <f t="shared" si="68"/>
        <v>0.75</v>
      </c>
      <c r="M86" s="9">
        <v>0.4</v>
      </c>
      <c r="N86" s="39">
        <f t="shared" si="70"/>
        <v>0.4</v>
      </c>
      <c r="O86" s="28">
        <f>$G86*N86</f>
        <v>0.60000000000000009</v>
      </c>
      <c r="P86" s="16">
        <f t="shared" si="71"/>
        <v>0.60000000000000009</v>
      </c>
      <c r="Q86" s="9">
        <v>0.2</v>
      </c>
      <c r="R86" s="39">
        <f t="shared" si="72"/>
        <v>0.2</v>
      </c>
      <c r="S86" s="28">
        <f>$G86*R86</f>
        <v>0.30000000000000004</v>
      </c>
      <c r="T86" s="16">
        <f t="shared" si="73"/>
        <v>0.30000000000000004</v>
      </c>
      <c r="U86" s="9">
        <v>4</v>
      </c>
      <c r="V86" s="39">
        <f t="shared" si="74"/>
        <v>4</v>
      </c>
      <c r="W86" s="28">
        <f>$G86*V86</f>
        <v>6</v>
      </c>
      <c r="X86" s="16">
        <f t="shared" si="75"/>
        <v>6</v>
      </c>
      <c r="Y86" s="9">
        <v>1</v>
      </c>
      <c r="Z86" s="39">
        <f t="shared" si="76"/>
        <v>1</v>
      </c>
      <c r="AA86" s="28">
        <f>$G86*Z86</f>
        <v>1.5</v>
      </c>
      <c r="AB86" s="16">
        <f t="shared" si="77"/>
        <v>1.5</v>
      </c>
      <c r="AC86" s="9">
        <v>1.5</v>
      </c>
      <c r="AD86" s="39">
        <f t="shared" si="78"/>
        <v>1.5</v>
      </c>
      <c r="AE86" s="28">
        <f>$G86*AD86</f>
        <v>2.25</v>
      </c>
      <c r="AF86" s="16">
        <f t="shared" si="79"/>
        <v>2.25</v>
      </c>
    </row>
    <row r="87" spans="1:32" s="9" customFormat="1" x14ac:dyDescent="0.25">
      <c r="A87" s="21" t="s">
        <v>104</v>
      </c>
      <c r="B87" t="s">
        <v>329</v>
      </c>
      <c r="C87" s="18"/>
      <c r="D87" s="19" t="s">
        <v>11</v>
      </c>
      <c r="E87" s="20"/>
      <c r="F87" s="2"/>
      <c r="G87" s="6">
        <v>1.5</v>
      </c>
      <c r="H87" s="7"/>
      <c r="I87" s="9">
        <v>70</v>
      </c>
      <c r="J87" s="39">
        <f t="shared" si="69"/>
        <v>70</v>
      </c>
      <c r="K87" s="28">
        <f>MIN(100,$G87*J87)</f>
        <v>100</v>
      </c>
      <c r="L87" s="16">
        <f t="shared" si="68"/>
        <v>100</v>
      </c>
      <c r="M87" s="9">
        <v>60</v>
      </c>
      <c r="N87" s="39">
        <f t="shared" si="70"/>
        <v>60</v>
      </c>
      <c r="O87" s="28">
        <f>MIN(100,$G87*N87)</f>
        <v>90</v>
      </c>
      <c r="P87" s="16">
        <f t="shared" si="71"/>
        <v>90</v>
      </c>
      <c r="Q87" s="9">
        <v>70</v>
      </c>
      <c r="R87" s="39">
        <f t="shared" si="72"/>
        <v>70</v>
      </c>
      <c r="S87" s="28">
        <f>MIN(100,$G87*R87)</f>
        <v>100</v>
      </c>
      <c r="T87" s="16">
        <f t="shared" si="73"/>
        <v>100</v>
      </c>
      <c r="U87" s="9">
        <v>100</v>
      </c>
      <c r="V87" s="39">
        <f t="shared" si="74"/>
        <v>100</v>
      </c>
      <c r="W87" s="28">
        <f>MIN(100,$G87*V87)</f>
        <v>100</v>
      </c>
      <c r="X87" s="16">
        <f t="shared" si="75"/>
        <v>100</v>
      </c>
      <c r="Y87" s="9">
        <v>90</v>
      </c>
      <c r="Z87" s="39">
        <f t="shared" si="76"/>
        <v>90</v>
      </c>
      <c r="AA87" s="28">
        <f>MIN(100,$G87*Z87)</f>
        <v>100</v>
      </c>
      <c r="AB87" s="16">
        <f t="shared" si="77"/>
        <v>100</v>
      </c>
      <c r="AC87" s="9">
        <v>70</v>
      </c>
      <c r="AD87" s="39">
        <f t="shared" si="78"/>
        <v>70</v>
      </c>
      <c r="AE87" s="28">
        <f>MIN(100,$G87*AD87)</f>
        <v>100</v>
      </c>
      <c r="AF87" s="16">
        <f t="shared" si="79"/>
        <v>100</v>
      </c>
    </row>
    <row r="88" spans="1:32" s="9" customFormat="1" x14ac:dyDescent="0.25">
      <c r="A88" s="21" t="s">
        <v>98</v>
      </c>
      <c r="B88" t="s">
        <v>330</v>
      </c>
      <c r="C88" s="18"/>
      <c r="D88" s="22"/>
      <c r="E88" s="23"/>
      <c r="F88" s="2"/>
      <c r="G88" s="6"/>
      <c r="H88" s="7"/>
      <c r="J88" s="39">
        <f t="shared" ref="J88:J93" si="80">I88</f>
        <v>0</v>
      </c>
      <c r="K88" s="28">
        <f t="shared" si="34"/>
        <v>0</v>
      </c>
      <c r="L88" s="16">
        <f t="shared" si="68"/>
        <v>0</v>
      </c>
      <c r="N88" s="39">
        <f t="shared" si="70"/>
        <v>0</v>
      </c>
      <c r="O88" s="28">
        <f t="shared" ref="O88:O93" si="81">N88</f>
        <v>0</v>
      </c>
      <c r="P88" s="16">
        <f t="shared" si="71"/>
        <v>0</v>
      </c>
      <c r="R88" s="39">
        <f t="shared" si="72"/>
        <v>0</v>
      </c>
      <c r="S88" s="28">
        <f t="shared" ref="S88:S93" si="82">R88</f>
        <v>0</v>
      </c>
      <c r="T88" s="16">
        <f t="shared" si="73"/>
        <v>0</v>
      </c>
      <c r="V88" s="39">
        <f t="shared" si="74"/>
        <v>0</v>
      </c>
      <c r="W88" s="28">
        <f t="shared" ref="W88:W93" si="83">V88</f>
        <v>0</v>
      </c>
      <c r="X88" s="16">
        <f t="shared" si="75"/>
        <v>0</v>
      </c>
      <c r="Z88" s="39">
        <f t="shared" si="76"/>
        <v>0</v>
      </c>
      <c r="AA88" s="28">
        <f t="shared" ref="AA88:AA93" si="84">Z88</f>
        <v>0</v>
      </c>
      <c r="AB88" s="16">
        <f t="shared" si="77"/>
        <v>0</v>
      </c>
      <c r="AD88" s="39">
        <f t="shared" si="78"/>
        <v>0</v>
      </c>
      <c r="AE88" s="28">
        <f t="shared" ref="AE88:AE93" si="85">AD88</f>
        <v>0</v>
      </c>
      <c r="AF88" s="16">
        <f t="shared" si="79"/>
        <v>0</v>
      </c>
    </row>
    <row r="89" spans="1:32" s="9" customFormat="1" x14ac:dyDescent="0.25">
      <c r="A89" s="21" t="s">
        <v>99</v>
      </c>
      <c r="B89" t="s">
        <v>331</v>
      </c>
      <c r="C89" s="18"/>
      <c r="D89" s="22"/>
      <c r="E89" s="23"/>
      <c r="F89" s="2"/>
      <c r="G89" s="6"/>
      <c r="H89" s="7"/>
      <c r="J89" s="39">
        <f t="shared" si="80"/>
        <v>0</v>
      </c>
      <c r="K89" s="28">
        <f t="shared" si="34"/>
        <v>0</v>
      </c>
      <c r="L89" s="16">
        <f t="shared" si="68"/>
        <v>0</v>
      </c>
      <c r="N89" s="39">
        <f t="shared" si="70"/>
        <v>0</v>
      </c>
      <c r="O89" s="28">
        <f t="shared" si="81"/>
        <v>0</v>
      </c>
      <c r="P89" s="16">
        <f t="shared" si="71"/>
        <v>0</v>
      </c>
      <c r="R89" s="39">
        <f t="shared" si="72"/>
        <v>0</v>
      </c>
      <c r="S89" s="28">
        <f t="shared" si="82"/>
        <v>0</v>
      </c>
      <c r="T89" s="16">
        <f t="shared" si="73"/>
        <v>0</v>
      </c>
      <c r="V89" s="39">
        <f t="shared" si="74"/>
        <v>0</v>
      </c>
      <c r="W89" s="28">
        <f t="shared" si="83"/>
        <v>0</v>
      </c>
      <c r="X89" s="16">
        <f t="shared" si="75"/>
        <v>0</v>
      </c>
      <c r="Z89" s="39">
        <f t="shared" si="76"/>
        <v>0</v>
      </c>
      <c r="AA89" s="28">
        <f t="shared" si="84"/>
        <v>0</v>
      </c>
      <c r="AB89" s="16">
        <f t="shared" si="77"/>
        <v>0</v>
      </c>
      <c r="AD89" s="39">
        <f t="shared" si="78"/>
        <v>0</v>
      </c>
      <c r="AE89" s="28">
        <f t="shared" si="85"/>
        <v>0</v>
      </c>
      <c r="AF89" s="16">
        <f t="shared" si="79"/>
        <v>0</v>
      </c>
    </row>
    <row r="90" spans="1:32" s="9" customFormat="1" x14ac:dyDescent="0.25">
      <c r="A90" s="21" t="s">
        <v>100</v>
      </c>
      <c r="B90" t="s">
        <v>332</v>
      </c>
      <c r="C90" s="18"/>
      <c r="D90" s="22"/>
      <c r="E90" s="23"/>
      <c r="F90" s="2"/>
      <c r="G90" s="6"/>
      <c r="H90" s="7"/>
      <c r="J90" s="39">
        <f t="shared" si="80"/>
        <v>0</v>
      </c>
      <c r="K90" s="28">
        <f t="shared" si="34"/>
        <v>0</v>
      </c>
      <c r="L90" s="16">
        <f t="shared" si="68"/>
        <v>0</v>
      </c>
      <c r="N90" s="39">
        <f t="shared" si="70"/>
        <v>0</v>
      </c>
      <c r="O90" s="28">
        <f t="shared" si="81"/>
        <v>0</v>
      </c>
      <c r="P90" s="16">
        <f t="shared" si="71"/>
        <v>0</v>
      </c>
      <c r="R90" s="39">
        <f t="shared" si="72"/>
        <v>0</v>
      </c>
      <c r="S90" s="28">
        <f t="shared" si="82"/>
        <v>0</v>
      </c>
      <c r="T90" s="16">
        <f t="shared" si="73"/>
        <v>0</v>
      </c>
      <c r="V90" s="39">
        <f t="shared" si="74"/>
        <v>0</v>
      </c>
      <c r="W90" s="28">
        <f t="shared" si="83"/>
        <v>0</v>
      </c>
      <c r="X90" s="16">
        <f t="shared" si="75"/>
        <v>0</v>
      </c>
      <c r="Z90" s="39">
        <f t="shared" si="76"/>
        <v>0</v>
      </c>
      <c r="AA90" s="28">
        <f t="shared" si="84"/>
        <v>0</v>
      </c>
      <c r="AB90" s="16">
        <f t="shared" si="77"/>
        <v>0</v>
      </c>
      <c r="AD90" s="39">
        <f t="shared" si="78"/>
        <v>0</v>
      </c>
      <c r="AE90" s="28">
        <f t="shared" si="85"/>
        <v>0</v>
      </c>
      <c r="AF90" s="16">
        <f t="shared" si="79"/>
        <v>0</v>
      </c>
    </row>
    <row r="91" spans="1:32" s="9" customFormat="1" x14ac:dyDescent="0.25">
      <c r="A91" s="21" t="s">
        <v>105</v>
      </c>
      <c r="B91" t="s">
        <v>333</v>
      </c>
      <c r="C91" s="18"/>
      <c r="D91" s="22"/>
      <c r="E91" s="23"/>
      <c r="F91" s="2"/>
      <c r="G91" s="6"/>
      <c r="H91" s="7"/>
      <c r="J91" s="39">
        <f t="shared" si="80"/>
        <v>0</v>
      </c>
      <c r="K91" s="28">
        <f t="shared" si="34"/>
        <v>0</v>
      </c>
      <c r="L91" s="16">
        <f t="shared" si="68"/>
        <v>0</v>
      </c>
      <c r="N91" s="39">
        <f t="shared" si="70"/>
        <v>0</v>
      </c>
      <c r="O91" s="28">
        <f t="shared" si="81"/>
        <v>0</v>
      </c>
      <c r="P91" s="16">
        <f t="shared" si="71"/>
        <v>0</v>
      </c>
      <c r="R91" s="39">
        <f t="shared" si="72"/>
        <v>0</v>
      </c>
      <c r="S91" s="28">
        <f t="shared" si="82"/>
        <v>0</v>
      </c>
      <c r="T91" s="16">
        <f t="shared" si="73"/>
        <v>0</v>
      </c>
      <c r="U91" s="9">
        <v>18</v>
      </c>
      <c r="V91" s="39">
        <f t="shared" si="74"/>
        <v>18</v>
      </c>
      <c r="W91" s="28">
        <f t="shared" si="83"/>
        <v>18</v>
      </c>
      <c r="X91" s="16">
        <f t="shared" si="75"/>
        <v>18</v>
      </c>
      <c r="Z91" s="39">
        <f t="shared" si="76"/>
        <v>0</v>
      </c>
      <c r="AA91" s="28">
        <f t="shared" si="84"/>
        <v>0</v>
      </c>
      <c r="AB91" s="16">
        <f t="shared" si="77"/>
        <v>0</v>
      </c>
      <c r="AD91" s="39">
        <f t="shared" si="78"/>
        <v>0</v>
      </c>
      <c r="AE91" s="28">
        <f t="shared" si="85"/>
        <v>0</v>
      </c>
      <c r="AF91" s="16">
        <f t="shared" si="79"/>
        <v>0</v>
      </c>
    </row>
    <row r="92" spans="1:32" s="9" customFormat="1" x14ac:dyDescent="0.25">
      <c r="A92" s="21" t="s">
        <v>106</v>
      </c>
      <c r="B92" t="s">
        <v>334</v>
      </c>
      <c r="C92" s="18"/>
      <c r="D92" s="22"/>
      <c r="E92" s="23"/>
      <c r="F92" s="2"/>
      <c r="G92" s="6"/>
      <c r="H92" s="7"/>
      <c r="J92" s="39">
        <f t="shared" si="80"/>
        <v>0</v>
      </c>
      <c r="K92" s="28">
        <f t="shared" si="34"/>
        <v>0</v>
      </c>
      <c r="L92" s="16">
        <f t="shared" si="68"/>
        <v>0</v>
      </c>
      <c r="N92" s="39">
        <f t="shared" si="70"/>
        <v>0</v>
      </c>
      <c r="O92" s="28">
        <f t="shared" si="81"/>
        <v>0</v>
      </c>
      <c r="P92" s="16">
        <f t="shared" si="71"/>
        <v>0</v>
      </c>
      <c r="R92" s="39">
        <f t="shared" si="72"/>
        <v>0</v>
      </c>
      <c r="S92" s="28">
        <f t="shared" si="82"/>
        <v>0</v>
      </c>
      <c r="T92" s="16">
        <f t="shared" si="73"/>
        <v>0</v>
      </c>
      <c r="U92" s="9">
        <v>1</v>
      </c>
      <c r="V92" s="39">
        <f t="shared" si="74"/>
        <v>1</v>
      </c>
      <c r="W92" s="28">
        <f t="shared" si="83"/>
        <v>1</v>
      </c>
      <c r="X92" s="16">
        <f t="shared" si="75"/>
        <v>1</v>
      </c>
      <c r="Z92" s="39">
        <f t="shared" si="76"/>
        <v>0</v>
      </c>
      <c r="AA92" s="28">
        <f t="shared" si="84"/>
        <v>0</v>
      </c>
      <c r="AB92" s="16">
        <f t="shared" si="77"/>
        <v>0</v>
      </c>
      <c r="AD92" s="39">
        <f t="shared" si="78"/>
        <v>0</v>
      </c>
      <c r="AE92" s="28">
        <f t="shared" si="85"/>
        <v>0</v>
      </c>
      <c r="AF92" s="16">
        <f t="shared" si="79"/>
        <v>0</v>
      </c>
    </row>
    <row r="93" spans="1:32" s="9" customFormat="1" x14ac:dyDescent="0.25">
      <c r="A93" s="21" t="s">
        <v>107</v>
      </c>
      <c r="B93" t="s">
        <v>335</v>
      </c>
      <c r="C93" s="18"/>
      <c r="D93" s="22"/>
      <c r="E93" s="23"/>
      <c r="F93" s="2"/>
      <c r="G93" s="6"/>
      <c r="H93" s="7"/>
      <c r="J93" s="39">
        <f t="shared" si="80"/>
        <v>0</v>
      </c>
      <c r="K93" s="28">
        <f t="shared" si="34"/>
        <v>0</v>
      </c>
      <c r="L93" s="16">
        <f t="shared" si="68"/>
        <v>0</v>
      </c>
      <c r="N93" s="39">
        <f t="shared" si="70"/>
        <v>0</v>
      </c>
      <c r="O93" s="28">
        <f t="shared" si="81"/>
        <v>0</v>
      </c>
      <c r="P93" s="16">
        <f t="shared" si="71"/>
        <v>0</v>
      </c>
      <c r="R93" s="39">
        <f t="shared" si="72"/>
        <v>0</v>
      </c>
      <c r="S93" s="28">
        <f t="shared" si="82"/>
        <v>0</v>
      </c>
      <c r="T93" s="16">
        <f t="shared" si="73"/>
        <v>0</v>
      </c>
      <c r="U93" s="9">
        <v>5</v>
      </c>
      <c r="V93" s="39">
        <f t="shared" si="74"/>
        <v>5</v>
      </c>
      <c r="W93" s="28">
        <f t="shared" si="83"/>
        <v>5</v>
      </c>
      <c r="X93" s="16">
        <f t="shared" si="75"/>
        <v>5</v>
      </c>
      <c r="Z93" s="39">
        <f t="shared" si="76"/>
        <v>0</v>
      </c>
      <c r="AA93" s="28">
        <f t="shared" si="84"/>
        <v>0</v>
      </c>
      <c r="AB93" s="16">
        <f t="shared" si="77"/>
        <v>0</v>
      </c>
      <c r="AD93" s="39">
        <f t="shared" si="78"/>
        <v>0</v>
      </c>
      <c r="AE93" s="28">
        <f t="shared" si="85"/>
        <v>0</v>
      </c>
      <c r="AF93" s="16">
        <f t="shared" si="79"/>
        <v>0</v>
      </c>
    </row>
    <row r="94" spans="1:32" x14ac:dyDescent="0.25">
      <c r="A94"/>
      <c r="C94"/>
      <c r="D94"/>
      <c r="E94"/>
    </row>
    <row r="95" spans="1:32" x14ac:dyDescent="0.25">
      <c r="A95"/>
      <c r="C95"/>
      <c r="D95"/>
      <c r="E95"/>
    </row>
    <row r="96" spans="1:32" x14ac:dyDescent="0.25">
      <c r="A96"/>
      <c r="C96"/>
      <c r="D96"/>
      <c r="E96"/>
    </row>
    <row r="97" spans="1:5" x14ac:dyDescent="0.25">
      <c r="A97"/>
      <c r="C97"/>
      <c r="D97"/>
      <c r="E97"/>
    </row>
    <row r="98" spans="1:5" x14ac:dyDescent="0.25">
      <c r="A98"/>
      <c r="C98"/>
      <c r="D98"/>
      <c r="E98"/>
    </row>
    <row r="99" spans="1:5" x14ac:dyDescent="0.25">
      <c r="A99"/>
      <c r="C99"/>
      <c r="D99"/>
      <c r="E99"/>
    </row>
    <row r="100" spans="1:5" x14ac:dyDescent="0.25">
      <c r="A100"/>
      <c r="C100"/>
      <c r="D100"/>
      <c r="E100"/>
    </row>
    <row r="101" spans="1:5" x14ac:dyDescent="0.25">
      <c r="A101"/>
      <c r="C101"/>
      <c r="D101"/>
      <c r="E101"/>
    </row>
    <row r="102" spans="1:5" x14ac:dyDescent="0.25">
      <c r="A102"/>
      <c r="C102"/>
      <c r="D102"/>
      <c r="E102"/>
    </row>
    <row r="103" spans="1:5" x14ac:dyDescent="0.25">
      <c r="A103"/>
      <c r="C103"/>
      <c r="D103"/>
      <c r="E103"/>
    </row>
    <row r="104" spans="1:5" x14ac:dyDescent="0.25">
      <c r="A104"/>
      <c r="C104"/>
      <c r="D104"/>
      <c r="E104"/>
    </row>
    <row r="105" spans="1:5" x14ac:dyDescent="0.25">
      <c r="A105"/>
      <c r="C105"/>
      <c r="D105"/>
      <c r="E105"/>
    </row>
    <row r="106" spans="1:5" x14ac:dyDescent="0.25">
      <c r="A106"/>
      <c r="C106"/>
      <c r="D106"/>
      <c r="E106"/>
    </row>
    <row r="107" spans="1:5" x14ac:dyDescent="0.25">
      <c r="A107"/>
      <c r="C107"/>
      <c r="D107"/>
      <c r="E107"/>
    </row>
    <row r="108" spans="1:5" x14ac:dyDescent="0.25">
      <c r="A108"/>
      <c r="C108"/>
      <c r="D108"/>
      <c r="E108"/>
    </row>
    <row r="109" spans="1:5" x14ac:dyDescent="0.25">
      <c r="A109"/>
      <c r="C109"/>
      <c r="D109"/>
      <c r="E109"/>
    </row>
    <row r="110" spans="1:5" x14ac:dyDescent="0.25">
      <c r="A110"/>
      <c r="C110"/>
      <c r="D110"/>
      <c r="E110"/>
    </row>
    <row r="111" spans="1:5" x14ac:dyDescent="0.25">
      <c r="A111"/>
      <c r="C111"/>
      <c r="D111"/>
      <c r="E111"/>
    </row>
    <row r="112" spans="1:5" x14ac:dyDescent="0.25">
      <c r="A112"/>
      <c r="C112"/>
      <c r="D112"/>
      <c r="E112"/>
    </row>
    <row r="113" spans="1:5" x14ac:dyDescent="0.25">
      <c r="A113"/>
      <c r="C113"/>
      <c r="D113"/>
      <c r="E113"/>
    </row>
    <row r="114" spans="1:5" x14ac:dyDescent="0.25">
      <c r="A114"/>
      <c r="C114"/>
      <c r="D114"/>
      <c r="E114"/>
    </row>
    <row r="115" spans="1:5" x14ac:dyDescent="0.25">
      <c r="A115"/>
      <c r="C115"/>
      <c r="D115"/>
      <c r="E115"/>
    </row>
    <row r="116" spans="1:5" x14ac:dyDescent="0.25">
      <c r="A116"/>
      <c r="C116"/>
      <c r="D116"/>
      <c r="E116"/>
    </row>
    <row r="117" spans="1:5" x14ac:dyDescent="0.25">
      <c r="A117"/>
      <c r="C117"/>
      <c r="D117"/>
      <c r="E117"/>
    </row>
    <row r="118" spans="1:5" x14ac:dyDescent="0.25">
      <c r="A118"/>
      <c r="C118"/>
      <c r="D118"/>
      <c r="E118"/>
    </row>
    <row r="119" spans="1:5" x14ac:dyDescent="0.25">
      <c r="A119"/>
      <c r="C119"/>
      <c r="D119"/>
      <c r="E119"/>
    </row>
    <row r="120" spans="1:5" x14ac:dyDescent="0.25">
      <c r="A120"/>
      <c r="C120"/>
      <c r="D120"/>
      <c r="E120"/>
    </row>
    <row r="121" spans="1:5" x14ac:dyDescent="0.25">
      <c r="A121"/>
      <c r="C121"/>
      <c r="D121"/>
      <c r="E121"/>
    </row>
    <row r="122" spans="1:5" x14ac:dyDescent="0.25">
      <c r="A122"/>
      <c r="C122"/>
      <c r="D122"/>
      <c r="E122"/>
    </row>
    <row r="123" spans="1:5" x14ac:dyDescent="0.25">
      <c r="A123"/>
      <c r="C123"/>
      <c r="D123"/>
      <c r="E123"/>
    </row>
    <row r="124" spans="1:5" x14ac:dyDescent="0.25">
      <c r="A124"/>
      <c r="C124"/>
      <c r="D124"/>
      <c r="E124"/>
    </row>
    <row r="125" spans="1:5" x14ac:dyDescent="0.25">
      <c r="A125"/>
      <c r="C125"/>
      <c r="D125"/>
      <c r="E125"/>
    </row>
    <row r="126" spans="1:5" x14ac:dyDescent="0.25">
      <c r="A126"/>
      <c r="C126"/>
      <c r="D126"/>
      <c r="E126"/>
    </row>
    <row r="127" spans="1:5" x14ac:dyDescent="0.25">
      <c r="A127"/>
      <c r="C127"/>
      <c r="D127"/>
      <c r="E127"/>
    </row>
    <row r="128" spans="1:5" x14ac:dyDescent="0.25">
      <c r="A128"/>
      <c r="C128"/>
      <c r="D128"/>
      <c r="E128"/>
    </row>
    <row r="129" spans="1:5" x14ac:dyDescent="0.25">
      <c r="A129"/>
      <c r="C129"/>
      <c r="D129"/>
      <c r="E129"/>
    </row>
    <row r="130" spans="1:5" x14ac:dyDescent="0.25">
      <c r="A130"/>
      <c r="C130"/>
      <c r="D130"/>
      <c r="E130"/>
    </row>
    <row r="131" spans="1:5" x14ac:dyDescent="0.25">
      <c r="A131"/>
      <c r="C131"/>
      <c r="D131"/>
      <c r="E131"/>
    </row>
    <row r="132" spans="1:5" x14ac:dyDescent="0.25">
      <c r="A132"/>
      <c r="C132"/>
      <c r="D132"/>
      <c r="E132"/>
    </row>
    <row r="133" spans="1:5" x14ac:dyDescent="0.25">
      <c r="A133"/>
      <c r="C133"/>
      <c r="D133"/>
      <c r="E133"/>
    </row>
    <row r="134" spans="1:5" x14ac:dyDescent="0.25">
      <c r="A134"/>
      <c r="C134"/>
      <c r="D134"/>
      <c r="E134"/>
    </row>
    <row r="135" spans="1:5" x14ac:dyDescent="0.25">
      <c r="A135"/>
      <c r="C135"/>
      <c r="D135"/>
      <c r="E135"/>
    </row>
    <row r="136" spans="1:5" x14ac:dyDescent="0.25">
      <c r="A136"/>
      <c r="C136"/>
      <c r="D136"/>
      <c r="E136"/>
    </row>
    <row r="137" spans="1:5" x14ac:dyDescent="0.25">
      <c r="A137"/>
      <c r="C137"/>
      <c r="D137"/>
      <c r="E137"/>
    </row>
    <row r="138" spans="1:5" x14ac:dyDescent="0.25">
      <c r="A138"/>
      <c r="C138"/>
      <c r="D138"/>
      <c r="E138"/>
    </row>
    <row r="139" spans="1:5" x14ac:dyDescent="0.25">
      <c r="A139"/>
      <c r="C139"/>
      <c r="D139"/>
      <c r="E139"/>
    </row>
    <row r="140" spans="1:5" x14ac:dyDescent="0.25">
      <c r="A140"/>
      <c r="C140"/>
      <c r="D140"/>
      <c r="E140"/>
    </row>
    <row r="141" spans="1:5" x14ac:dyDescent="0.25">
      <c r="A141"/>
      <c r="C141"/>
      <c r="D141"/>
      <c r="E141"/>
    </row>
    <row r="142" spans="1:5" x14ac:dyDescent="0.25">
      <c r="A142"/>
      <c r="C142"/>
      <c r="D142"/>
      <c r="E142"/>
    </row>
    <row r="143" spans="1:5" x14ac:dyDescent="0.25">
      <c r="A143"/>
      <c r="C143"/>
      <c r="D143"/>
      <c r="E143"/>
    </row>
    <row r="144" spans="1:5" x14ac:dyDescent="0.25">
      <c r="A144"/>
      <c r="C144"/>
      <c r="D144"/>
      <c r="E144"/>
    </row>
    <row r="145" spans="1:5" x14ac:dyDescent="0.25">
      <c r="A145"/>
      <c r="C145"/>
      <c r="D145"/>
      <c r="E145"/>
    </row>
    <row r="146" spans="1:5" x14ac:dyDescent="0.25">
      <c r="A146"/>
      <c r="C146"/>
      <c r="D146"/>
      <c r="E146"/>
    </row>
    <row r="147" spans="1:5" x14ac:dyDescent="0.25">
      <c r="A147"/>
      <c r="C147"/>
      <c r="D147"/>
      <c r="E147"/>
    </row>
    <row r="148" spans="1:5" x14ac:dyDescent="0.25">
      <c r="A148"/>
      <c r="C148"/>
      <c r="D148"/>
      <c r="E148"/>
    </row>
    <row r="149" spans="1:5" x14ac:dyDescent="0.25">
      <c r="A149"/>
      <c r="C149"/>
      <c r="D149"/>
      <c r="E149"/>
    </row>
    <row r="150" spans="1:5" x14ac:dyDescent="0.25">
      <c r="A150"/>
      <c r="C150"/>
      <c r="D150"/>
      <c r="E150"/>
    </row>
    <row r="151" spans="1:5" x14ac:dyDescent="0.25">
      <c r="A151"/>
      <c r="C151"/>
      <c r="D151"/>
      <c r="E151"/>
    </row>
    <row r="152" spans="1:5" x14ac:dyDescent="0.25">
      <c r="A152"/>
      <c r="C152"/>
      <c r="D152"/>
      <c r="E152"/>
    </row>
    <row r="153" spans="1:5" x14ac:dyDescent="0.25">
      <c r="A153"/>
      <c r="C153"/>
      <c r="D153"/>
      <c r="E153"/>
    </row>
    <row r="154" spans="1:5" x14ac:dyDescent="0.25">
      <c r="A154"/>
      <c r="C154"/>
      <c r="D154"/>
      <c r="E154"/>
    </row>
    <row r="155" spans="1:5" x14ac:dyDescent="0.25">
      <c r="A155"/>
      <c r="C155"/>
      <c r="D155"/>
      <c r="E155"/>
    </row>
    <row r="156" spans="1:5" x14ac:dyDescent="0.25">
      <c r="A156"/>
      <c r="C156"/>
      <c r="D156"/>
      <c r="E156"/>
    </row>
    <row r="157" spans="1:5" x14ac:dyDescent="0.25">
      <c r="A157"/>
      <c r="C157"/>
      <c r="D157"/>
      <c r="E157"/>
    </row>
    <row r="158" spans="1:5" x14ac:dyDescent="0.25">
      <c r="A158"/>
      <c r="C158"/>
      <c r="D158"/>
      <c r="E158"/>
    </row>
    <row r="159" spans="1:5" x14ac:dyDescent="0.25">
      <c r="A159"/>
      <c r="C159"/>
      <c r="D159"/>
      <c r="E159"/>
    </row>
    <row r="160" spans="1:5" x14ac:dyDescent="0.25">
      <c r="A160"/>
      <c r="C160"/>
      <c r="D160"/>
      <c r="E160"/>
    </row>
    <row r="161" spans="1:5" x14ac:dyDescent="0.25">
      <c r="A161"/>
      <c r="C161"/>
      <c r="D161"/>
      <c r="E161"/>
    </row>
    <row r="162" spans="1:5" x14ac:dyDescent="0.25">
      <c r="A162"/>
      <c r="C162"/>
      <c r="D162"/>
      <c r="E162"/>
    </row>
    <row r="163" spans="1:5" x14ac:dyDescent="0.25">
      <c r="A163"/>
      <c r="C163"/>
      <c r="D163"/>
      <c r="E163"/>
    </row>
    <row r="164" spans="1:5" x14ac:dyDescent="0.25">
      <c r="A164"/>
      <c r="C164"/>
      <c r="D164"/>
      <c r="E164"/>
    </row>
    <row r="165" spans="1:5" x14ac:dyDescent="0.25">
      <c r="A165"/>
      <c r="C165"/>
      <c r="D165"/>
      <c r="E165"/>
    </row>
    <row r="166" spans="1:5" x14ac:dyDescent="0.25">
      <c r="A166"/>
      <c r="C166"/>
      <c r="D166"/>
      <c r="E166"/>
    </row>
    <row r="167" spans="1:5" x14ac:dyDescent="0.25">
      <c r="A167"/>
      <c r="C167"/>
      <c r="D167"/>
      <c r="E167"/>
    </row>
    <row r="168" spans="1:5" x14ac:dyDescent="0.25">
      <c r="A168"/>
      <c r="C168"/>
      <c r="D168"/>
      <c r="E168"/>
    </row>
    <row r="169" spans="1:5" x14ac:dyDescent="0.25">
      <c r="A169"/>
      <c r="C169"/>
      <c r="D169"/>
      <c r="E169"/>
    </row>
    <row r="170" spans="1:5" x14ac:dyDescent="0.25">
      <c r="A170"/>
      <c r="C170"/>
      <c r="D170"/>
      <c r="E170"/>
    </row>
    <row r="171" spans="1:5" x14ac:dyDescent="0.25">
      <c r="A171"/>
      <c r="C171"/>
      <c r="D171"/>
      <c r="E171"/>
    </row>
    <row r="172" spans="1:5" x14ac:dyDescent="0.25">
      <c r="A172"/>
      <c r="C172"/>
      <c r="D172"/>
      <c r="E172"/>
    </row>
    <row r="173" spans="1:5" x14ac:dyDescent="0.25">
      <c r="A173"/>
      <c r="C173"/>
      <c r="D173"/>
      <c r="E173"/>
    </row>
    <row r="174" spans="1:5" x14ac:dyDescent="0.25">
      <c r="A174"/>
      <c r="C174"/>
      <c r="D174"/>
      <c r="E174"/>
    </row>
    <row r="175" spans="1:5" x14ac:dyDescent="0.25">
      <c r="A175"/>
      <c r="C175"/>
      <c r="D175"/>
      <c r="E175"/>
    </row>
    <row r="176" spans="1:5" x14ac:dyDescent="0.25">
      <c r="A176"/>
      <c r="C176"/>
      <c r="D176"/>
      <c r="E176"/>
    </row>
    <row r="177" spans="1:5" x14ac:dyDescent="0.25">
      <c r="A177"/>
      <c r="C177"/>
      <c r="D177"/>
      <c r="E177"/>
    </row>
    <row r="178" spans="1:5" x14ac:dyDescent="0.25">
      <c r="A178"/>
      <c r="C178"/>
      <c r="D178"/>
      <c r="E178"/>
    </row>
    <row r="179" spans="1:5" x14ac:dyDescent="0.25">
      <c r="A179"/>
      <c r="C179"/>
      <c r="D179"/>
      <c r="E179"/>
    </row>
    <row r="180" spans="1:5" x14ac:dyDescent="0.25">
      <c r="A180"/>
      <c r="C180"/>
      <c r="D180"/>
      <c r="E180"/>
    </row>
    <row r="181" spans="1:5" x14ac:dyDescent="0.25">
      <c r="A181"/>
      <c r="C181"/>
      <c r="D181"/>
      <c r="E181"/>
    </row>
    <row r="182" spans="1:5" x14ac:dyDescent="0.25">
      <c r="A182"/>
      <c r="C182"/>
      <c r="D182"/>
      <c r="E182"/>
    </row>
    <row r="183" spans="1:5" x14ac:dyDescent="0.25">
      <c r="A183"/>
      <c r="C183"/>
      <c r="D183"/>
      <c r="E183"/>
    </row>
    <row r="184" spans="1:5" x14ac:dyDescent="0.25">
      <c r="A184"/>
      <c r="C184"/>
      <c r="D184"/>
      <c r="E184"/>
    </row>
    <row r="185" spans="1:5" x14ac:dyDescent="0.25">
      <c r="A185"/>
      <c r="C185"/>
      <c r="D185"/>
      <c r="E185"/>
    </row>
    <row r="186" spans="1:5" x14ac:dyDescent="0.25">
      <c r="A186"/>
      <c r="C186"/>
      <c r="D186"/>
      <c r="E186"/>
    </row>
    <row r="187" spans="1:5" x14ac:dyDescent="0.25">
      <c r="A187"/>
      <c r="C187"/>
      <c r="D187"/>
      <c r="E187"/>
    </row>
    <row r="188" spans="1:5" x14ac:dyDescent="0.25">
      <c r="A188"/>
      <c r="C188"/>
      <c r="D188"/>
      <c r="E188"/>
    </row>
    <row r="189" spans="1:5" x14ac:dyDescent="0.25">
      <c r="A189"/>
      <c r="C189"/>
      <c r="D189"/>
      <c r="E189"/>
    </row>
    <row r="190" spans="1:5" x14ac:dyDescent="0.25">
      <c r="A190"/>
      <c r="C190"/>
      <c r="D190"/>
      <c r="E190"/>
    </row>
    <row r="191" spans="1:5" x14ac:dyDescent="0.25">
      <c r="A191"/>
      <c r="C191"/>
      <c r="D191"/>
      <c r="E191"/>
    </row>
    <row r="192" spans="1:5" x14ac:dyDescent="0.25">
      <c r="A192"/>
      <c r="C192"/>
      <c r="D192"/>
      <c r="E192"/>
    </row>
    <row r="193" spans="1:5" x14ac:dyDescent="0.25">
      <c r="A193"/>
      <c r="C193"/>
      <c r="D193"/>
      <c r="E193"/>
    </row>
    <row r="194" spans="1:5" x14ac:dyDescent="0.25">
      <c r="A194"/>
      <c r="C194"/>
      <c r="D194"/>
      <c r="E194"/>
    </row>
    <row r="195" spans="1:5" x14ac:dyDescent="0.25">
      <c r="A195"/>
      <c r="C195"/>
      <c r="D195"/>
      <c r="E195"/>
    </row>
    <row r="196" spans="1:5" x14ac:dyDescent="0.25">
      <c r="A196"/>
      <c r="C196"/>
      <c r="D196"/>
      <c r="E196"/>
    </row>
    <row r="197" spans="1:5" x14ac:dyDescent="0.25">
      <c r="A197"/>
      <c r="C197"/>
      <c r="D197"/>
      <c r="E197"/>
    </row>
    <row r="198" spans="1:5" x14ac:dyDescent="0.25">
      <c r="A198"/>
      <c r="C198"/>
      <c r="D198"/>
      <c r="E198"/>
    </row>
    <row r="199" spans="1:5" x14ac:dyDescent="0.25">
      <c r="A199"/>
      <c r="C199"/>
      <c r="D199"/>
      <c r="E199"/>
    </row>
    <row r="200" spans="1:5" x14ac:dyDescent="0.25">
      <c r="A200"/>
      <c r="C200"/>
      <c r="D200"/>
      <c r="E200"/>
    </row>
    <row r="201" spans="1:5" x14ac:dyDescent="0.25">
      <c r="A201"/>
      <c r="C201"/>
      <c r="D201"/>
      <c r="E201"/>
    </row>
    <row r="202" spans="1:5" x14ac:dyDescent="0.25">
      <c r="A202"/>
      <c r="C202"/>
      <c r="D202"/>
      <c r="E202"/>
    </row>
    <row r="203" spans="1:5" x14ac:dyDescent="0.25">
      <c r="A203"/>
      <c r="C203"/>
      <c r="D203"/>
      <c r="E203"/>
    </row>
    <row r="204" spans="1:5" x14ac:dyDescent="0.25">
      <c r="A204"/>
      <c r="C204"/>
      <c r="D204"/>
      <c r="E204"/>
    </row>
    <row r="205" spans="1:5" x14ac:dyDescent="0.25">
      <c r="A205"/>
      <c r="C205"/>
      <c r="D205"/>
      <c r="E205"/>
    </row>
    <row r="206" spans="1:5" x14ac:dyDescent="0.25">
      <c r="A206"/>
      <c r="C206"/>
      <c r="D206"/>
      <c r="E206"/>
    </row>
    <row r="207" spans="1:5" x14ac:dyDescent="0.25">
      <c r="A207"/>
      <c r="C207"/>
      <c r="D207"/>
      <c r="E207"/>
    </row>
    <row r="208" spans="1:5" x14ac:dyDescent="0.25">
      <c r="A208"/>
      <c r="C208"/>
      <c r="D208"/>
      <c r="E208"/>
    </row>
    <row r="209" spans="1:5" x14ac:dyDescent="0.25">
      <c r="A209"/>
      <c r="C209"/>
      <c r="D209"/>
      <c r="E209"/>
    </row>
    <row r="210" spans="1:5" x14ac:dyDescent="0.25">
      <c r="A210"/>
      <c r="C210"/>
      <c r="D210"/>
      <c r="E210"/>
    </row>
    <row r="211" spans="1:5" x14ac:dyDescent="0.25">
      <c r="A211"/>
      <c r="C211"/>
      <c r="D211"/>
      <c r="E211"/>
    </row>
    <row r="212" spans="1:5" x14ac:dyDescent="0.25">
      <c r="A212"/>
      <c r="C212"/>
      <c r="D212"/>
      <c r="E212"/>
    </row>
    <row r="213" spans="1:5" x14ac:dyDescent="0.25">
      <c r="A213"/>
      <c r="C213"/>
      <c r="D213"/>
      <c r="E213"/>
    </row>
    <row r="214" spans="1:5" x14ac:dyDescent="0.25">
      <c r="A214"/>
      <c r="C214"/>
      <c r="D214"/>
      <c r="E214"/>
    </row>
    <row r="215" spans="1:5" x14ac:dyDescent="0.25">
      <c r="A215"/>
      <c r="C215"/>
      <c r="D215"/>
      <c r="E215"/>
    </row>
    <row r="216" spans="1:5" x14ac:dyDescent="0.25">
      <c r="A216"/>
      <c r="C216"/>
      <c r="D216"/>
      <c r="E216"/>
    </row>
    <row r="217" spans="1:5" x14ac:dyDescent="0.25">
      <c r="A217"/>
      <c r="C217"/>
      <c r="D217"/>
      <c r="E217"/>
    </row>
    <row r="218" spans="1:5" x14ac:dyDescent="0.25">
      <c r="A218"/>
      <c r="C218"/>
      <c r="D218"/>
      <c r="E218"/>
    </row>
    <row r="219" spans="1:5" x14ac:dyDescent="0.25">
      <c r="A219"/>
      <c r="C219"/>
      <c r="D219"/>
      <c r="E219"/>
    </row>
    <row r="220" spans="1:5" x14ac:dyDescent="0.25">
      <c r="A220"/>
      <c r="C220"/>
      <c r="D220"/>
      <c r="E220"/>
    </row>
    <row r="221" spans="1:5" x14ac:dyDescent="0.25">
      <c r="A221"/>
      <c r="C221"/>
      <c r="D221"/>
      <c r="E221"/>
    </row>
    <row r="222" spans="1:5" x14ac:dyDescent="0.25">
      <c r="A222"/>
      <c r="C222"/>
      <c r="D222"/>
      <c r="E222"/>
    </row>
    <row r="223" spans="1:5" x14ac:dyDescent="0.25">
      <c r="A223"/>
      <c r="C223"/>
      <c r="D223"/>
      <c r="E223"/>
    </row>
    <row r="224" spans="1:5" x14ac:dyDescent="0.25">
      <c r="A224"/>
      <c r="C224"/>
      <c r="D224"/>
      <c r="E224"/>
    </row>
    <row r="225" spans="1:5" x14ac:dyDescent="0.25">
      <c r="A225"/>
      <c r="C225"/>
      <c r="D225"/>
      <c r="E225"/>
    </row>
    <row r="226" spans="1:5" x14ac:dyDescent="0.25">
      <c r="A226"/>
      <c r="C226"/>
      <c r="D226"/>
      <c r="E226"/>
    </row>
    <row r="227" spans="1:5" x14ac:dyDescent="0.25">
      <c r="A227"/>
      <c r="C227"/>
      <c r="D227"/>
      <c r="E227"/>
    </row>
    <row r="228" spans="1:5" x14ac:dyDescent="0.25">
      <c r="A228"/>
      <c r="C228"/>
      <c r="D228"/>
      <c r="E228"/>
    </row>
    <row r="229" spans="1:5" x14ac:dyDescent="0.25">
      <c r="A229"/>
      <c r="C229"/>
      <c r="D229"/>
      <c r="E229"/>
    </row>
    <row r="230" spans="1:5" x14ac:dyDescent="0.25">
      <c r="A230"/>
      <c r="C230"/>
      <c r="D230"/>
      <c r="E230"/>
    </row>
    <row r="231" spans="1:5" x14ac:dyDescent="0.25">
      <c r="A231"/>
      <c r="C231"/>
      <c r="D231"/>
      <c r="E231"/>
    </row>
    <row r="232" spans="1:5" x14ac:dyDescent="0.25">
      <c r="A232"/>
      <c r="C232"/>
      <c r="D232"/>
      <c r="E232"/>
    </row>
    <row r="233" spans="1:5" x14ac:dyDescent="0.25">
      <c r="A233"/>
      <c r="C233"/>
      <c r="D233"/>
      <c r="E233"/>
    </row>
    <row r="234" spans="1:5" x14ac:dyDescent="0.25">
      <c r="A234"/>
      <c r="C234"/>
      <c r="D234"/>
      <c r="E234"/>
    </row>
    <row r="235" spans="1:5" x14ac:dyDescent="0.25">
      <c r="A235"/>
      <c r="C235"/>
      <c r="D235"/>
      <c r="E235"/>
    </row>
    <row r="236" spans="1:5" x14ac:dyDescent="0.25">
      <c r="A236"/>
      <c r="C236"/>
      <c r="D236"/>
      <c r="E236"/>
    </row>
    <row r="237" spans="1:5" x14ac:dyDescent="0.25">
      <c r="A237"/>
      <c r="C237"/>
      <c r="D237"/>
      <c r="E237"/>
    </row>
    <row r="238" spans="1:5" x14ac:dyDescent="0.25">
      <c r="A238"/>
      <c r="C238"/>
      <c r="D238"/>
      <c r="E238"/>
    </row>
    <row r="239" spans="1:5" x14ac:dyDescent="0.25">
      <c r="A239"/>
      <c r="C239"/>
      <c r="D239"/>
      <c r="E239"/>
    </row>
    <row r="240" spans="1:5" x14ac:dyDescent="0.25">
      <c r="A240"/>
      <c r="C240"/>
      <c r="D240"/>
      <c r="E240"/>
    </row>
    <row r="241" spans="1:5" x14ac:dyDescent="0.25">
      <c r="A241"/>
      <c r="C241"/>
      <c r="D241"/>
      <c r="E241"/>
    </row>
    <row r="242" spans="1:5" x14ac:dyDescent="0.25">
      <c r="A242"/>
      <c r="C242"/>
      <c r="D242"/>
      <c r="E242"/>
    </row>
    <row r="243" spans="1:5" x14ac:dyDescent="0.25">
      <c r="A243"/>
      <c r="C243"/>
      <c r="D243"/>
      <c r="E243"/>
    </row>
    <row r="244" spans="1:5" x14ac:dyDescent="0.25">
      <c r="A244"/>
      <c r="C244"/>
      <c r="D244"/>
      <c r="E244"/>
    </row>
    <row r="245" spans="1:5" x14ac:dyDescent="0.25">
      <c r="A245"/>
      <c r="C245"/>
      <c r="D245"/>
      <c r="E245"/>
    </row>
    <row r="246" spans="1:5" x14ac:dyDescent="0.25">
      <c r="A246"/>
      <c r="C246"/>
      <c r="D246"/>
      <c r="E246"/>
    </row>
    <row r="247" spans="1:5" x14ac:dyDescent="0.25">
      <c r="A247"/>
      <c r="C247"/>
      <c r="D247"/>
      <c r="E247"/>
    </row>
    <row r="248" spans="1:5" x14ac:dyDescent="0.25">
      <c r="A248"/>
      <c r="C248"/>
      <c r="D248"/>
      <c r="E248"/>
    </row>
    <row r="249" spans="1:5" x14ac:dyDescent="0.25">
      <c r="A249"/>
      <c r="C249"/>
      <c r="D249"/>
      <c r="E249"/>
    </row>
    <row r="250" spans="1:5" x14ac:dyDescent="0.25">
      <c r="A250"/>
      <c r="C250"/>
      <c r="D250"/>
      <c r="E250"/>
    </row>
    <row r="251" spans="1:5" x14ac:dyDescent="0.25">
      <c r="A251"/>
      <c r="C251"/>
      <c r="D251"/>
      <c r="E251"/>
    </row>
    <row r="252" spans="1:5" x14ac:dyDescent="0.25">
      <c r="A252"/>
      <c r="C252"/>
      <c r="D252"/>
      <c r="E252"/>
    </row>
    <row r="253" spans="1:5" x14ac:dyDescent="0.25">
      <c r="A253"/>
      <c r="C253"/>
      <c r="D253"/>
      <c r="E253"/>
    </row>
    <row r="254" spans="1:5" x14ac:dyDescent="0.25">
      <c r="A254"/>
      <c r="C254"/>
      <c r="D254"/>
      <c r="E254"/>
    </row>
    <row r="255" spans="1:5" x14ac:dyDescent="0.25">
      <c r="A255"/>
      <c r="C255"/>
      <c r="D255"/>
      <c r="E255"/>
    </row>
    <row r="256" spans="1:5" x14ac:dyDescent="0.25">
      <c r="A256"/>
      <c r="C256"/>
      <c r="D256"/>
      <c r="E256"/>
    </row>
    <row r="257" spans="1:5" x14ac:dyDescent="0.25">
      <c r="A257"/>
      <c r="C257"/>
      <c r="D257"/>
      <c r="E257"/>
    </row>
    <row r="258" spans="1:5" x14ac:dyDescent="0.25">
      <c r="A258"/>
      <c r="C258"/>
      <c r="D258"/>
      <c r="E258"/>
    </row>
    <row r="259" spans="1:5" x14ac:dyDescent="0.25">
      <c r="A259"/>
      <c r="C259"/>
      <c r="D259"/>
      <c r="E259"/>
    </row>
    <row r="260" spans="1:5" x14ac:dyDescent="0.25">
      <c r="A260"/>
      <c r="C260"/>
      <c r="D260"/>
      <c r="E260"/>
    </row>
    <row r="261" spans="1:5" x14ac:dyDescent="0.25">
      <c r="A261"/>
      <c r="C261"/>
      <c r="D261"/>
      <c r="E261"/>
    </row>
    <row r="262" spans="1:5" x14ac:dyDescent="0.25">
      <c r="A262"/>
      <c r="C262"/>
      <c r="D262"/>
      <c r="E262"/>
    </row>
    <row r="263" spans="1:5" x14ac:dyDescent="0.25">
      <c r="A263"/>
      <c r="C263"/>
      <c r="D263"/>
      <c r="E263"/>
    </row>
    <row r="264" spans="1:5" x14ac:dyDescent="0.25">
      <c r="A264"/>
      <c r="C264"/>
      <c r="D264"/>
      <c r="E264"/>
    </row>
    <row r="265" spans="1:5" x14ac:dyDescent="0.25">
      <c r="A265"/>
      <c r="C265"/>
      <c r="D265"/>
      <c r="E265"/>
    </row>
    <row r="266" spans="1:5" x14ac:dyDescent="0.25">
      <c r="A266"/>
      <c r="C266"/>
      <c r="D266"/>
      <c r="E266"/>
    </row>
    <row r="267" spans="1:5" x14ac:dyDescent="0.25">
      <c r="A267"/>
      <c r="C267"/>
      <c r="D267"/>
      <c r="E267"/>
    </row>
    <row r="268" spans="1:5" x14ac:dyDescent="0.25">
      <c r="A268"/>
      <c r="C268"/>
      <c r="D268"/>
      <c r="E268"/>
    </row>
    <row r="269" spans="1:5" x14ac:dyDescent="0.25">
      <c r="A269"/>
      <c r="C269"/>
      <c r="D269"/>
      <c r="E269"/>
    </row>
    <row r="270" spans="1:5" x14ac:dyDescent="0.25">
      <c r="A270"/>
      <c r="C270"/>
      <c r="D270"/>
      <c r="E270"/>
    </row>
    <row r="271" spans="1:5" x14ac:dyDescent="0.25">
      <c r="A271"/>
      <c r="C271"/>
      <c r="D271"/>
      <c r="E271"/>
    </row>
    <row r="272" spans="1:5" x14ac:dyDescent="0.25">
      <c r="A272"/>
      <c r="C272"/>
      <c r="D272"/>
      <c r="E272"/>
    </row>
    <row r="273" spans="1:5" x14ac:dyDescent="0.25">
      <c r="A273"/>
      <c r="C273"/>
      <c r="D273"/>
      <c r="E273"/>
    </row>
    <row r="274" spans="1:5" x14ac:dyDescent="0.25">
      <c r="A274"/>
      <c r="C274"/>
      <c r="D274"/>
      <c r="E274"/>
    </row>
    <row r="275" spans="1:5" x14ac:dyDescent="0.25">
      <c r="A275"/>
      <c r="C275"/>
      <c r="D275"/>
      <c r="E275"/>
    </row>
    <row r="276" spans="1:5" x14ac:dyDescent="0.25">
      <c r="A276"/>
      <c r="C276"/>
      <c r="D276"/>
      <c r="E276"/>
    </row>
    <row r="277" spans="1:5" x14ac:dyDescent="0.25">
      <c r="A277"/>
      <c r="C277"/>
      <c r="D277"/>
      <c r="E277"/>
    </row>
    <row r="278" spans="1:5" x14ac:dyDescent="0.25">
      <c r="A278"/>
      <c r="C278"/>
      <c r="D278"/>
      <c r="E278"/>
    </row>
    <row r="279" spans="1:5" x14ac:dyDescent="0.25">
      <c r="A279"/>
      <c r="C279"/>
      <c r="D279"/>
      <c r="E279"/>
    </row>
    <row r="280" spans="1:5" x14ac:dyDescent="0.25">
      <c r="A280"/>
      <c r="C280"/>
      <c r="D280"/>
      <c r="E280"/>
    </row>
    <row r="281" spans="1:5" x14ac:dyDescent="0.25">
      <c r="A281"/>
      <c r="C281"/>
      <c r="D281"/>
      <c r="E281"/>
    </row>
    <row r="282" spans="1:5" x14ac:dyDescent="0.25">
      <c r="A282"/>
      <c r="C282"/>
      <c r="D282"/>
      <c r="E282"/>
    </row>
    <row r="283" spans="1:5" x14ac:dyDescent="0.25">
      <c r="A283"/>
      <c r="C283"/>
      <c r="D283"/>
      <c r="E283"/>
    </row>
    <row r="284" spans="1:5" x14ac:dyDescent="0.25">
      <c r="A284"/>
      <c r="C284"/>
      <c r="D284"/>
      <c r="E284"/>
    </row>
    <row r="285" spans="1:5" x14ac:dyDescent="0.25">
      <c r="A285"/>
      <c r="C285"/>
      <c r="D285"/>
      <c r="E285"/>
    </row>
    <row r="286" spans="1:5" x14ac:dyDescent="0.25">
      <c r="A286"/>
      <c r="C286"/>
      <c r="D286"/>
      <c r="E286"/>
    </row>
    <row r="287" spans="1:5" x14ac:dyDescent="0.25">
      <c r="A287"/>
      <c r="C287"/>
      <c r="D287"/>
      <c r="E287"/>
    </row>
    <row r="288" spans="1:5" x14ac:dyDescent="0.25">
      <c r="A288"/>
      <c r="C288"/>
      <c r="D288"/>
      <c r="E288"/>
    </row>
    <row r="289" spans="1:5" x14ac:dyDescent="0.25">
      <c r="A289"/>
      <c r="C289"/>
      <c r="D289"/>
      <c r="E289"/>
    </row>
    <row r="290" spans="1:5" x14ac:dyDescent="0.25">
      <c r="A290"/>
      <c r="C290"/>
      <c r="D290"/>
      <c r="E290"/>
    </row>
    <row r="291" spans="1:5" x14ac:dyDescent="0.25">
      <c r="A291"/>
      <c r="C291"/>
      <c r="D291"/>
      <c r="E291"/>
    </row>
    <row r="292" spans="1:5" x14ac:dyDescent="0.25">
      <c r="A292"/>
      <c r="C292"/>
      <c r="D292"/>
      <c r="E292"/>
    </row>
    <row r="293" spans="1:5" x14ac:dyDescent="0.25">
      <c r="A293"/>
      <c r="C293"/>
      <c r="D293"/>
      <c r="E293"/>
    </row>
    <row r="294" spans="1:5" x14ac:dyDescent="0.25">
      <c r="A294"/>
      <c r="C294"/>
      <c r="D294"/>
      <c r="E294"/>
    </row>
    <row r="295" spans="1:5" x14ac:dyDescent="0.25">
      <c r="A295"/>
      <c r="C295"/>
      <c r="D295"/>
      <c r="E295"/>
    </row>
    <row r="296" spans="1:5" x14ac:dyDescent="0.25">
      <c r="A296"/>
      <c r="C296"/>
      <c r="D296"/>
      <c r="E296"/>
    </row>
    <row r="297" spans="1:5" x14ac:dyDescent="0.25">
      <c r="A297"/>
      <c r="C297"/>
      <c r="D297"/>
      <c r="E297"/>
    </row>
    <row r="298" spans="1:5" x14ac:dyDescent="0.25">
      <c r="A298"/>
      <c r="C298"/>
      <c r="D298"/>
      <c r="E298"/>
    </row>
    <row r="299" spans="1:5" x14ac:dyDescent="0.25">
      <c r="A299"/>
      <c r="C299"/>
      <c r="D299"/>
      <c r="E299"/>
    </row>
    <row r="300" spans="1:5" x14ac:dyDescent="0.25">
      <c r="A300"/>
      <c r="C300"/>
      <c r="D300"/>
      <c r="E300"/>
    </row>
    <row r="301" spans="1:5" x14ac:dyDescent="0.25">
      <c r="A301"/>
      <c r="C301"/>
      <c r="D301"/>
      <c r="E301"/>
    </row>
    <row r="302" spans="1:5" x14ac:dyDescent="0.25">
      <c r="A302"/>
      <c r="C302"/>
      <c r="D302"/>
      <c r="E302"/>
    </row>
    <row r="303" spans="1:5" x14ac:dyDescent="0.25">
      <c r="A303"/>
      <c r="C303"/>
      <c r="D303"/>
      <c r="E303"/>
    </row>
    <row r="304" spans="1:5" x14ac:dyDescent="0.25">
      <c r="A304"/>
      <c r="C304"/>
      <c r="D304"/>
      <c r="E304"/>
    </row>
    <row r="305" spans="1:5" x14ac:dyDescent="0.25">
      <c r="A305"/>
      <c r="C305"/>
      <c r="D305"/>
      <c r="E305"/>
    </row>
    <row r="306" spans="1:5" x14ac:dyDescent="0.25">
      <c r="A306"/>
      <c r="C306"/>
      <c r="D306"/>
      <c r="E306"/>
    </row>
    <row r="307" spans="1:5" x14ac:dyDescent="0.25">
      <c r="A307"/>
      <c r="C307"/>
      <c r="D307"/>
      <c r="E307"/>
    </row>
    <row r="308" spans="1:5" x14ac:dyDescent="0.25">
      <c r="A308"/>
      <c r="C308"/>
      <c r="D308"/>
      <c r="E308"/>
    </row>
    <row r="309" spans="1:5" x14ac:dyDescent="0.25">
      <c r="A309"/>
      <c r="C309"/>
      <c r="D309"/>
      <c r="E309"/>
    </row>
    <row r="310" spans="1:5" x14ac:dyDescent="0.25">
      <c r="A310"/>
      <c r="C310"/>
      <c r="D310"/>
      <c r="E310"/>
    </row>
    <row r="311" spans="1:5" x14ac:dyDescent="0.25">
      <c r="A311"/>
      <c r="C311"/>
      <c r="D311"/>
      <c r="E311"/>
    </row>
    <row r="312" spans="1:5" x14ac:dyDescent="0.25">
      <c r="A312"/>
      <c r="C312"/>
      <c r="D312"/>
      <c r="E312"/>
    </row>
    <row r="313" spans="1:5" x14ac:dyDescent="0.25">
      <c r="A313"/>
      <c r="C313"/>
      <c r="D313"/>
      <c r="E313"/>
    </row>
    <row r="314" spans="1:5" x14ac:dyDescent="0.25">
      <c r="A314"/>
      <c r="C314"/>
      <c r="D314"/>
      <c r="E314"/>
    </row>
    <row r="315" spans="1:5" x14ac:dyDescent="0.25">
      <c r="A315"/>
      <c r="C315"/>
      <c r="D315"/>
      <c r="E315"/>
    </row>
    <row r="316" spans="1:5" x14ac:dyDescent="0.25">
      <c r="A316"/>
      <c r="C316"/>
      <c r="D316"/>
      <c r="E316"/>
    </row>
    <row r="317" spans="1:5" x14ac:dyDescent="0.25">
      <c r="A317"/>
      <c r="C317"/>
      <c r="D317"/>
      <c r="E317"/>
    </row>
    <row r="318" spans="1:5" x14ac:dyDescent="0.25">
      <c r="A318"/>
      <c r="C318"/>
      <c r="D318"/>
      <c r="E318"/>
    </row>
    <row r="319" spans="1:5" x14ac:dyDescent="0.25">
      <c r="A319"/>
      <c r="C319"/>
      <c r="D319"/>
      <c r="E319"/>
    </row>
    <row r="320" spans="1:5" x14ac:dyDescent="0.25">
      <c r="A320"/>
      <c r="C320"/>
      <c r="D320"/>
      <c r="E320"/>
    </row>
    <row r="321" spans="1:5" x14ac:dyDescent="0.25">
      <c r="A321"/>
      <c r="C321"/>
      <c r="D321"/>
      <c r="E321"/>
    </row>
    <row r="322" spans="1:5" x14ac:dyDescent="0.25">
      <c r="A322"/>
      <c r="C322"/>
      <c r="D322"/>
      <c r="E322"/>
    </row>
    <row r="323" spans="1:5" x14ac:dyDescent="0.25">
      <c r="A323"/>
      <c r="C323"/>
      <c r="D323"/>
      <c r="E323"/>
    </row>
    <row r="324" spans="1:5" x14ac:dyDescent="0.25">
      <c r="A324"/>
      <c r="C324"/>
      <c r="D324"/>
      <c r="E324"/>
    </row>
    <row r="325" spans="1:5" x14ac:dyDescent="0.25">
      <c r="A325"/>
      <c r="C325"/>
      <c r="D325"/>
      <c r="E325"/>
    </row>
    <row r="326" spans="1:5" x14ac:dyDescent="0.25">
      <c r="A326"/>
      <c r="C326"/>
      <c r="D326"/>
      <c r="E326"/>
    </row>
    <row r="327" spans="1:5" x14ac:dyDescent="0.25">
      <c r="A327"/>
      <c r="C327"/>
      <c r="D327"/>
      <c r="E327"/>
    </row>
    <row r="328" spans="1:5" x14ac:dyDescent="0.25">
      <c r="A328"/>
      <c r="C328"/>
      <c r="D328"/>
      <c r="E328"/>
    </row>
    <row r="329" spans="1:5" x14ac:dyDescent="0.25">
      <c r="A329"/>
      <c r="C329"/>
      <c r="D329"/>
      <c r="E329"/>
    </row>
    <row r="330" spans="1:5" x14ac:dyDescent="0.25">
      <c r="A330"/>
      <c r="C330"/>
      <c r="D330"/>
      <c r="E330"/>
    </row>
    <row r="331" spans="1:5" x14ac:dyDescent="0.25">
      <c r="A331"/>
      <c r="C331"/>
      <c r="D331"/>
      <c r="E331"/>
    </row>
    <row r="332" spans="1:5" x14ac:dyDescent="0.25">
      <c r="A332"/>
      <c r="C332"/>
      <c r="D332"/>
      <c r="E332"/>
    </row>
    <row r="333" spans="1:5" x14ac:dyDescent="0.25">
      <c r="A333"/>
      <c r="C333"/>
      <c r="D333"/>
      <c r="E333"/>
    </row>
    <row r="334" spans="1:5" x14ac:dyDescent="0.25">
      <c r="A334"/>
      <c r="C334"/>
      <c r="D334"/>
      <c r="E334"/>
    </row>
    <row r="335" spans="1:5" x14ac:dyDescent="0.25">
      <c r="A335"/>
      <c r="C335"/>
      <c r="D335"/>
      <c r="E335"/>
    </row>
    <row r="336" spans="1:5" x14ac:dyDescent="0.25">
      <c r="A336"/>
      <c r="C336"/>
      <c r="D336"/>
      <c r="E336"/>
    </row>
    <row r="337" spans="1:5" x14ac:dyDescent="0.25">
      <c r="A337"/>
      <c r="C337"/>
      <c r="D337"/>
      <c r="E337"/>
    </row>
    <row r="338" spans="1:5" x14ac:dyDescent="0.25">
      <c r="A338"/>
      <c r="C338"/>
      <c r="D338"/>
      <c r="E338"/>
    </row>
    <row r="339" spans="1:5" x14ac:dyDescent="0.25">
      <c r="A339"/>
      <c r="C339"/>
      <c r="D339"/>
      <c r="E339"/>
    </row>
    <row r="340" spans="1:5" x14ac:dyDescent="0.25">
      <c r="A340"/>
      <c r="C340"/>
      <c r="D340"/>
      <c r="E340"/>
    </row>
    <row r="341" spans="1:5" x14ac:dyDescent="0.25">
      <c r="A341"/>
      <c r="C341"/>
      <c r="D341"/>
      <c r="E341"/>
    </row>
    <row r="342" spans="1:5" x14ac:dyDescent="0.25">
      <c r="A342"/>
      <c r="C342"/>
      <c r="D342"/>
      <c r="E342"/>
    </row>
    <row r="343" spans="1:5" x14ac:dyDescent="0.25">
      <c r="A343"/>
      <c r="C343"/>
      <c r="D343"/>
      <c r="E343"/>
    </row>
    <row r="344" spans="1:5" x14ac:dyDescent="0.25">
      <c r="A344"/>
      <c r="C344"/>
      <c r="D344"/>
      <c r="E344"/>
    </row>
    <row r="345" spans="1:5" x14ac:dyDescent="0.25">
      <c r="A345"/>
      <c r="C345"/>
      <c r="D345"/>
      <c r="E345"/>
    </row>
    <row r="346" spans="1:5" x14ac:dyDescent="0.25">
      <c r="A346"/>
      <c r="C346"/>
      <c r="D346"/>
      <c r="E346"/>
    </row>
    <row r="347" spans="1:5" x14ac:dyDescent="0.25">
      <c r="A347"/>
      <c r="C347"/>
      <c r="D347"/>
      <c r="E347"/>
    </row>
    <row r="348" spans="1:5" x14ac:dyDescent="0.25">
      <c r="A348"/>
      <c r="C348"/>
      <c r="D348"/>
      <c r="E348"/>
    </row>
    <row r="349" spans="1:5" x14ac:dyDescent="0.25">
      <c r="A349"/>
      <c r="C349"/>
      <c r="D349"/>
      <c r="E349"/>
    </row>
    <row r="350" spans="1:5" x14ac:dyDescent="0.25">
      <c r="A350"/>
      <c r="C350"/>
      <c r="D350"/>
      <c r="E350"/>
    </row>
    <row r="351" spans="1:5" x14ac:dyDescent="0.25">
      <c r="A351"/>
      <c r="C351"/>
      <c r="D351"/>
      <c r="E351"/>
    </row>
    <row r="352" spans="1:5" x14ac:dyDescent="0.25">
      <c r="A352"/>
      <c r="C352"/>
      <c r="D352"/>
      <c r="E352"/>
    </row>
    <row r="353" spans="1:5" x14ac:dyDescent="0.25">
      <c r="A353"/>
      <c r="C353"/>
      <c r="D353"/>
      <c r="E353"/>
    </row>
    <row r="354" spans="1:5" x14ac:dyDescent="0.25">
      <c r="A354"/>
      <c r="C354"/>
      <c r="D354"/>
      <c r="E354"/>
    </row>
    <row r="355" spans="1:5" x14ac:dyDescent="0.25">
      <c r="A355"/>
      <c r="C355"/>
      <c r="D355"/>
      <c r="E355"/>
    </row>
    <row r="356" spans="1:5" x14ac:dyDescent="0.25">
      <c r="A356"/>
      <c r="C356"/>
      <c r="D356"/>
      <c r="E356"/>
    </row>
    <row r="357" spans="1:5" x14ac:dyDescent="0.25">
      <c r="A357"/>
      <c r="C357"/>
      <c r="D357"/>
      <c r="E357"/>
    </row>
    <row r="358" spans="1:5" x14ac:dyDescent="0.25">
      <c r="A358"/>
      <c r="C358"/>
      <c r="D358"/>
      <c r="E358"/>
    </row>
    <row r="359" spans="1:5" x14ac:dyDescent="0.25">
      <c r="A359"/>
      <c r="C359"/>
      <c r="D359"/>
      <c r="E359"/>
    </row>
    <row r="360" spans="1:5" x14ac:dyDescent="0.25">
      <c r="A360"/>
      <c r="C360"/>
      <c r="D360"/>
      <c r="E360"/>
    </row>
    <row r="361" spans="1:5" x14ac:dyDescent="0.25">
      <c r="A361"/>
      <c r="C361"/>
      <c r="D361"/>
      <c r="E361"/>
    </row>
    <row r="362" spans="1:5" x14ac:dyDescent="0.25">
      <c r="A362"/>
      <c r="C362"/>
      <c r="D362"/>
      <c r="E362"/>
    </row>
    <row r="363" spans="1:5" x14ac:dyDescent="0.25">
      <c r="A363"/>
      <c r="C363"/>
      <c r="D363"/>
      <c r="E363"/>
    </row>
    <row r="364" spans="1:5" x14ac:dyDescent="0.25">
      <c r="A364"/>
      <c r="C364"/>
      <c r="D364"/>
      <c r="E364"/>
    </row>
    <row r="365" spans="1:5" x14ac:dyDescent="0.25">
      <c r="A365"/>
      <c r="C365"/>
      <c r="D365"/>
      <c r="E365"/>
    </row>
    <row r="366" spans="1:5" x14ac:dyDescent="0.25">
      <c r="A366"/>
      <c r="C366"/>
      <c r="D366"/>
      <c r="E366"/>
    </row>
    <row r="367" spans="1:5" x14ac:dyDescent="0.25">
      <c r="A367"/>
      <c r="C367"/>
      <c r="D367"/>
      <c r="E367"/>
    </row>
    <row r="368" spans="1:5" x14ac:dyDescent="0.25">
      <c r="A368"/>
      <c r="C368"/>
      <c r="D368"/>
      <c r="E368"/>
    </row>
    <row r="369" spans="1:5" x14ac:dyDescent="0.25">
      <c r="A369"/>
      <c r="C369"/>
      <c r="D369"/>
      <c r="E369"/>
    </row>
    <row r="370" spans="1:5" x14ac:dyDescent="0.25">
      <c r="A370"/>
      <c r="C370"/>
      <c r="D370"/>
      <c r="E370"/>
    </row>
    <row r="371" spans="1:5" x14ac:dyDescent="0.25">
      <c r="A371"/>
      <c r="C371"/>
      <c r="D371"/>
      <c r="E371"/>
    </row>
    <row r="372" spans="1:5" x14ac:dyDescent="0.25">
      <c r="A372"/>
      <c r="C372"/>
      <c r="D372"/>
      <c r="E372"/>
    </row>
    <row r="373" spans="1:5" x14ac:dyDescent="0.25">
      <c r="A373"/>
      <c r="C373"/>
      <c r="D373"/>
      <c r="E373"/>
    </row>
    <row r="374" spans="1:5" x14ac:dyDescent="0.25">
      <c r="A374"/>
      <c r="C374"/>
      <c r="D374"/>
      <c r="E374"/>
    </row>
    <row r="375" spans="1:5" x14ac:dyDescent="0.25">
      <c r="A375"/>
      <c r="C375"/>
      <c r="D375"/>
      <c r="E375"/>
    </row>
    <row r="376" spans="1:5" x14ac:dyDescent="0.25">
      <c r="A376"/>
      <c r="C376"/>
      <c r="D376"/>
      <c r="E376"/>
    </row>
    <row r="377" spans="1:5" x14ac:dyDescent="0.25">
      <c r="A377"/>
      <c r="C377"/>
      <c r="D377"/>
      <c r="E377"/>
    </row>
    <row r="378" spans="1:5" x14ac:dyDescent="0.25">
      <c r="A378"/>
      <c r="C378"/>
      <c r="D378"/>
      <c r="E378"/>
    </row>
    <row r="379" spans="1:5" x14ac:dyDescent="0.25">
      <c r="A379"/>
      <c r="C379"/>
      <c r="D379"/>
      <c r="E379"/>
    </row>
    <row r="380" spans="1:5" x14ac:dyDescent="0.25">
      <c r="A380"/>
      <c r="C380"/>
      <c r="D380"/>
      <c r="E380"/>
    </row>
    <row r="381" spans="1:5" x14ac:dyDescent="0.25">
      <c r="A381"/>
      <c r="C381"/>
      <c r="D381"/>
      <c r="E381"/>
    </row>
    <row r="382" spans="1:5" x14ac:dyDescent="0.25">
      <c r="A382"/>
      <c r="C382"/>
      <c r="D382"/>
      <c r="E382"/>
    </row>
    <row r="383" spans="1:5" x14ac:dyDescent="0.25">
      <c r="A383"/>
      <c r="C383"/>
      <c r="D383"/>
      <c r="E383"/>
    </row>
    <row r="384" spans="1:5" x14ac:dyDescent="0.25">
      <c r="A384"/>
      <c r="C384"/>
      <c r="D384"/>
      <c r="E384"/>
    </row>
    <row r="385" spans="1:5" x14ac:dyDescent="0.25">
      <c r="A385"/>
      <c r="C385"/>
      <c r="D385"/>
      <c r="E385"/>
    </row>
    <row r="386" spans="1:5" x14ac:dyDescent="0.25">
      <c r="A386"/>
      <c r="C386"/>
      <c r="D386"/>
      <c r="E386"/>
    </row>
    <row r="387" spans="1:5" x14ac:dyDescent="0.25">
      <c r="A387"/>
      <c r="C387"/>
      <c r="D387"/>
      <c r="E387"/>
    </row>
    <row r="388" spans="1:5" x14ac:dyDescent="0.25">
      <c r="A388"/>
      <c r="C388"/>
      <c r="D388"/>
      <c r="E388"/>
    </row>
    <row r="389" spans="1:5" x14ac:dyDescent="0.25">
      <c r="A389"/>
      <c r="C389"/>
      <c r="D389"/>
      <c r="E389"/>
    </row>
    <row r="390" spans="1:5" x14ac:dyDescent="0.25">
      <c r="A390"/>
      <c r="C390"/>
      <c r="D390"/>
      <c r="E390"/>
    </row>
    <row r="391" spans="1:5" x14ac:dyDescent="0.25">
      <c r="A391"/>
      <c r="C391"/>
      <c r="D391"/>
      <c r="E391"/>
    </row>
    <row r="392" spans="1:5" x14ac:dyDescent="0.25">
      <c r="A392"/>
      <c r="C392"/>
      <c r="D392"/>
      <c r="E392"/>
    </row>
    <row r="393" spans="1:5" x14ac:dyDescent="0.25">
      <c r="A393"/>
      <c r="C393"/>
      <c r="D393"/>
      <c r="E393"/>
    </row>
    <row r="394" spans="1:5" x14ac:dyDescent="0.25">
      <c r="A394"/>
      <c r="C394"/>
      <c r="D394"/>
      <c r="E394"/>
    </row>
    <row r="395" spans="1:5" x14ac:dyDescent="0.25">
      <c r="A395"/>
      <c r="C395"/>
      <c r="D395"/>
      <c r="E395"/>
    </row>
    <row r="396" spans="1:5" x14ac:dyDescent="0.25">
      <c r="A396"/>
      <c r="C396"/>
      <c r="D396"/>
      <c r="E396"/>
    </row>
    <row r="397" spans="1:5" x14ac:dyDescent="0.25">
      <c r="A397"/>
      <c r="C397"/>
      <c r="D397"/>
      <c r="E397"/>
    </row>
    <row r="398" spans="1:5" x14ac:dyDescent="0.25">
      <c r="A398"/>
      <c r="C398"/>
      <c r="D398"/>
      <c r="E398"/>
    </row>
    <row r="399" spans="1:5" x14ac:dyDescent="0.25">
      <c r="A399"/>
      <c r="C399"/>
      <c r="D399"/>
      <c r="E399"/>
    </row>
    <row r="400" spans="1:5" x14ac:dyDescent="0.25">
      <c r="A400"/>
      <c r="C400"/>
      <c r="D400"/>
      <c r="E400"/>
    </row>
    <row r="401" spans="1:5" x14ac:dyDescent="0.25">
      <c r="A401"/>
      <c r="C401"/>
      <c r="D401"/>
      <c r="E401"/>
    </row>
    <row r="402" spans="1:5" x14ac:dyDescent="0.25">
      <c r="A402"/>
      <c r="C402"/>
      <c r="D402"/>
      <c r="E402"/>
    </row>
    <row r="403" spans="1:5" x14ac:dyDescent="0.25">
      <c r="A403"/>
      <c r="C403"/>
      <c r="D403"/>
      <c r="E403"/>
    </row>
    <row r="404" spans="1:5" x14ac:dyDescent="0.25">
      <c r="A404"/>
      <c r="C404"/>
      <c r="D404"/>
      <c r="E404"/>
    </row>
    <row r="405" spans="1:5" x14ac:dyDescent="0.25">
      <c r="A405"/>
      <c r="C405"/>
      <c r="D405"/>
      <c r="E405"/>
    </row>
    <row r="406" spans="1:5" x14ac:dyDescent="0.25">
      <c r="A406"/>
      <c r="C406"/>
      <c r="D406"/>
      <c r="E406"/>
    </row>
    <row r="407" spans="1:5" x14ac:dyDescent="0.25">
      <c r="A407"/>
      <c r="C407"/>
      <c r="D407"/>
      <c r="E407"/>
    </row>
    <row r="408" spans="1:5" x14ac:dyDescent="0.25">
      <c r="A408"/>
      <c r="C408"/>
      <c r="D408"/>
      <c r="E408"/>
    </row>
    <row r="409" spans="1:5" x14ac:dyDescent="0.25">
      <c r="A409"/>
      <c r="C409"/>
      <c r="D409"/>
      <c r="E409"/>
    </row>
    <row r="410" spans="1:5" x14ac:dyDescent="0.25">
      <c r="A410"/>
      <c r="C410"/>
      <c r="D410"/>
      <c r="E410"/>
    </row>
    <row r="411" spans="1:5" x14ac:dyDescent="0.25">
      <c r="A411"/>
      <c r="C411"/>
      <c r="D411"/>
      <c r="E411"/>
    </row>
    <row r="412" spans="1:5" x14ac:dyDescent="0.25">
      <c r="A412"/>
      <c r="C412"/>
      <c r="D412"/>
      <c r="E412"/>
    </row>
    <row r="413" spans="1:5" x14ac:dyDescent="0.25">
      <c r="A413"/>
      <c r="C413"/>
      <c r="D413"/>
      <c r="E413"/>
    </row>
    <row r="414" spans="1:5" x14ac:dyDescent="0.25">
      <c r="A414"/>
      <c r="C414"/>
      <c r="D414"/>
      <c r="E414"/>
    </row>
    <row r="415" spans="1:5" x14ac:dyDescent="0.25">
      <c r="A415"/>
      <c r="C415"/>
      <c r="D415"/>
      <c r="E415"/>
    </row>
    <row r="416" spans="1:5" x14ac:dyDescent="0.25">
      <c r="A416"/>
      <c r="C416"/>
      <c r="D416"/>
      <c r="E416"/>
    </row>
    <row r="417" spans="1:5" x14ac:dyDescent="0.25">
      <c r="A417"/>
      <c r="C417"/>
      <c r="D417"/>
      <c r="E417"/>
    </row>
    <row r="418" spans="1:5" x14ac:dyDescent="0.25">
      <c r="A418"/>
      <c r="C418"/>
      <c r="D418"/>
      <c r="E418"/>
    </row>
    <row r="419" spans="1:5" x14ac:dyDescent="0.25">
      <c r="A419"/>
      <c r="C419"/>
      <c r="D419"/>
      <c r="E419"/>
    </row>
    <row r="420" spans="1:5" x14ac:dyDescent="0.25">
      <c r="A420"/>
      <c r="C420"/>
      <c r="D420"/>
      <c r="E420"/>
    </row>
    <row r="421" spans="1:5" x14ac:dyDescent="0.25">
      <c r="A421"/>
      <c r="C421"/>
      <c r="D421"/>
      <c r="E421"/>
    </row>
    <row r="422" spans="1:5" x14ac:dyDescent="0.25">
      <c r="A422"/>
      <c r="C422"/>
      <c r="D422"/>
      <c r="E422"/>
    </row>
    <row r="423" spans="1:5" x14ac:dyDescent="0.25">
      <c r="A423"/>
      <c r="C423"/>
      <c r="D423"/>
      <c r="E423"/>
    </row>
    <row r="424" spans="1:5" x14ac:dyDescent="0.25">
      <c r="A424"/>
      <c r="C424"/>
      <c r="D424"/>
      <c r="E424"/>
    </row>
    <row r="425" spans="1:5" x14ac:dyDescent="0.25">
      <c r="A425"/>
      <c r="C425"/>
      <c r="D425"/>
      <c r="E425"/>
    </row>
    <row r="426" spans="1:5" x14ac:dyDescent="0.25">
      <c r="A426"/>
      <c r="C426"/>
      <c r="D426"/>
      <c r="E426"/>
    </row>
    <row r="427" spans="1:5" x14ac:dyDescent="0.25">
      <c r="A427"/>
      <c r="C427"/>
      <c r="D427"/>
      <c r="E427"/>
    </row>
    <row r="428" spans="1:5" x14ac:dyDescent="0.25">
      <c r="A428"/>
      <c r="C428"/>
      <c r="D428"/>
      <c r="E428"/>
    </row>
    <row r="429" spans="1:5" x14ac:dyDescent="0.25">
      <c r="A429"/>
      <c r="C429"/>
      <c r="D429"/>
      <c r="E429"/>
    </row>
    <row r="430" spans="1:5" x14ac:dyDescent="0.25">
      <c r="A430"/>
      <c r="C430"/>
      <c r="D430"/>
      <c r="E430"/>
    </row>
    <row r="431" spans="1:5" x14ac:dyDescent="0.25">
      <c r="A431"/>
      <c r="C431"/>
      <c r="D431"/>
      <c r="E431"/>
    </row>
    <row r="432" spans="1:5" x14ac:dyDescent="0.25">
      <c r="A432"/>
      <c r="C432"/>
      <c r="D432"/>
      <c r="E432"/>
    </row>
    <row r="433" spans="1:5" x14ac:dyDescent="0.25">
      <c r="A433"/>
      <c r="C433"/>
      <c r="D433"/>
      <c r="E433"/>
    </row>
    <row r="434" spans="1:5" x14ac:dyDescent="0.25">
      <c r="A434"/>
      <c r="C434"/>
      <c r="D434"/>
      <c r="E434"/>
    </row>
    <row r="435" spans="1:5" x14ac:dyDescent="0.25">
      <c r="A435"/>
      <c r="C435"/>
      <c r="D435"/>
      <c r="E435"/>
    </row>
    <row r="436" spans="1:5" x14ac:dyDescent="0.25">
      <c r="A436"/>
      <c r="C436"/>
      <c r="D436"/>
      <c r="E436"/>
    </row>
    <row r="437" spans="1:5" x14ac:dyDescent="0.25">
      <c r="A437"/>
      <c r="C437"/>
      <c r="D437"/>
      <c r="E437"/>
    </row>
    <row r="438" spans="1:5" x14ac:dyDescent="0.25">
      <c r="A438"/>
      <c r="C438"/>
      <c r="D438"/>
      <c r="E438"/>
    </row>
    <row r="439" spans="1:5" x14ac:dyDescent="0.25">
      <c r="A439"/>
      <c r="C439"/>
      <c r="D439"/>
      <c r="E439"/>
    </row>
    <row r="440" spans="1:5" x14ac:dyDescent="0.25">
      <c r="A440"/>
      <c r="C440"/>
      <c r="D440"/>
      <c r="E440"/>
    </row>
    <row r="441" spans="1:5" x14ac:dyDescent="0.25">
      <c r="A441"/>
      <c r="C441"/>
      <c r="D441"/>
      <c r="E441"/>
    </row>
    <row r="442" spans="1:5" x14ac:dyDescent="0.25">
      <c r="A442"/>
      <c r="C442"/>
      <c r="D442"/>
      <c r="E442"/>
    </row>
    <row r="443" spans="1:5" x14ac:dyDescent="0.25">
      <c r="A443"/>
      <c r="C443"/>
      <c r="D443"/>
      <c r="E443"/>
    </row>
    <row r="444" spans="1:5" x14ac:dyDescent="0.25">
      <c r="A444"/>
      <c r="C444"/>
      <c r="D444"/>
      <c r="E444"/>
    </row>
    <row r="445" spans="1:5" x14ac:dyDescent="0.25">
      <c r="A445"/>
      <c r="C445"/>
      <c r="D445"/>
      <c r="E445"/>
    </row>
    <row r="446" spans="1:5" x14ac:dyDescent="0.25">
      <c r="A446"/>
      <c r="C446"/>
      <c r="D446"/>
      <c r="E446"/>
    </row>
    <row r="447" spans="1:5" x14ac:dyDescent="0.25">
      <c r="A447"/>
      <c r="C447"/>
      <c r="D447"/>
      <c r="E447"/>
    </row>
    <row r="448" spans="1:5" x14ac:dyDescent="0.25">
      <c r="A448"/>
      <c r="C448"/>
      <c r="D448"/>
      <c r="E448"/>
    </row>
    <row r="449" spans="1:5" x14ac:dyDescent="0.25">
      <c r="A449"/>
      <c r="C449"/>
      <c r="D449"/>
      <c r="E449"/>
    </row>
    <row r="450" spans="1:5" x14ac:dyDescent="0.25">
      <c r="A450"/>
      <c r="C450"/>
      <c r="D450"/>
      <c r="E450"/>
    </row>
    <row r="451" spans="1:5" x14ac:dyDescent="0.25">
      <c r="A451"/>
      <c r="C451"/>
      <c r="D451"/>
      <c r="E451"/>
    </row>
    <row r="452" spans="1:5" x14ac:dyDescent="0.25">
      <c r="A452"/>
      <c r="C452"/>
      <c r="D452"/>
      <c r="E452"/>
    </row>
    <row r="453" spans="1:5" x14ac:dyDescent="0.25">
      <c r="A453"/>
      <c r="C453"/>
      <c r="D453"/>
      <c r="E453"/>
    </row>
    <row r="454" spans="1:5" x14ac:dyDescent="0.25">
      <c r="A454"/>
      <c r="C454"/>
      <c r="D454"/>
      <c r="E454"/>
    </row>
    <row r="455" spans="1:5" x14ac:dyDescent="0.25">
      <c r="A455"/>
      <c r="C455"/>
      <c r="D455"/>
      <c r="E455"/>
    </row>
    <row r="456" spans="1:5" x14ac:dyDescent="0.25">
      <c r="A456"/>
      <c r="C456"/>
      <c r="D456"/>
      <c r="E456"/>
    </row>
    <row r="457" spans="1:5" x14ac:dyDescent="0.25">
      <c r="A457"/>
      <c r="C457"/>
      <c r="D457"/>
      <c r="E457"/>
    </row>
    <row r="458" spans="1:5" x14ac:dyDescent="0.25">
      <c r="A458"/>
      <c r="C458"/>
      <c r="D458"/>
      <c r="E458"/>
    </row>
    <row r="459" spans="1:5" x14ac:dyDescent="0.25">
      <c r="A459"/>
      <c r="C459"/>
      <c r="D459"/>
      <c r="E459"/>
    </row>
    <row r="460" spans="1:5" x14ac:dyDescent="0.25">
      <c r="A460"/>
      <c r="C460"/>
      <c r="D460"/>
      <c r="E460"/>
    </row>
    <row r="461" spans="1:5" x14ac:dyDescent="0.25">
      <c r="A461"/>
      <c r="C461"/>
      <c r="D461"/>
      <c r="E461"/>
    </row>
    <row r="462" spans="1:5" x14ac:dyDescent="0.25">
      <c r="A462"/>
      <c r="C462"/>
      <c r="D462"/>
      <c r="E462"/>
    </row>
    <row r="463" spans="1:5" x14ac:dyDescent="0.25">
      <c r="A463"/>
      <c r="C463"/>
      <c r="D463"/>
      <c r="E463"/>
    </row>
    <row r="464" spans="1:5" x14ac:dyDescent="0.25">
      <c r="A464"/>
      <c r="C464"/>
      <c r="D464"/>
      <c r="E464"/>
    </row>
    <row r="465" spans="1:5" x14ac:dyDescent="0.25">
      <c r="A465"/>
      <c r="C465"/>
      <c r="D465"/>
      <c r="E465"/>
    </row>
    <row r="466" spans="1:5" x14ac:dyDescent="0.25">
      <c r="A466"/>
      <c r="C466"/>
      <c r="D466"/>
      <c r="E466"/>
    </row>
    <row r="467" spans="1:5" x14ac:dyDescent="0.25">
      <c r="A467"/>
      <c r="C467"/>
      <c r="D467"/>
      <c r="E467"/>
    </row>
    <row r="468" spans="1:5" x14ac:dyDescent="0.25">
      <c r="A468"/>
      <c r="C468"/>
      <c r="D468"/>
      <c r="E468"/>
    </row>
    <row r="469" spans="1:5" x14ac:dyDescent="0.25">
      <c r="A469"/>
      <c r="C469"/>
      <c r="D469"/>
      <c r="E469"/>
    </row>
    <row r="470" spans="1:5" x14ac:dyDescent="0.25">
      <c r="A470"/>
      <c r="C470"/>
      <c r="D470"/>
      <c r="E470"/>
    </row>
    <row r="471" spans="1:5" x14ac:dyDescent="0.25">
      <c r="A471"/>
      <c r="C471"/>
      <c r="D471"/>
      <c r="E471"/>
    </row>
    <row r="472" spans="1:5" x14ac:dyDescent="0.25">
      <c r="A472"/>
      <c r="C472"/>
      <c r="D472"/>
      <c r="E472"/>
    </row>
    <row r="473" spans="1:5" x14ac:dyDescent="0.25">
      <c r="A473"/>
      <c r="C473"/>
      <c r="D473"/>
      <c r="E473"/>
    </row>
    <row r="474" spans="1:5" x14ac:dyDescent="0.25">
      <c r="A474"/>
      <c r="C474"/>
      <c r="D474"/>
      <c r="E474"/>
    </row>
    <row r="475" spans="1:5" x14ac:dyDescent="0.25">
      <c r="A475"/>
      <c r="C475"/>
      <c r="D475"/>
      <c r="E475"/>
    </row>
    <row r="476" spans="1:5" x14ac:dyDescent="0.25">
      <c r="A476"/>
      <c r="C476"/>
      <c r="D476"/>
      <c r="E476"/>
    </row>
    <row r="477" spans="1:5" x14ac:dyDescent="0.25">
      <c r="A477"/>
      <c r="C477"/>
      <c r="D477"/>
      <c r="E477"/>
    </row>
    <row r="478" spans="1:5" x14ac:dyDescent="0.25">
      <c r="A478"/>
      <c r="C478"/>
      <c r="D478"/>
      <c r="E478"/>
    </row>
    <row r="479" spans="1:5" x14ac:dyDescent="0.25">
      <c r="A479"/>
      <c r="C479"/>
      <c r="D479"/>
      <c r="E479"/>
    </row>
    <row r="480" spans="1:5" x14ac:dyDescent="0.25">
      <c r="A480"/>
      <c r="C480"/>
      <c r="D480"/>
      <c r="E480"/>
    </row>
    <row r="481" spans="1:5" x14ac:dyDescent="0.25">
      <c r="A481"/>
      <c r="C481"/>
      <c r="D481"/>
      <c r="E481"/>
    </row>
    <row r="482" spans="1:5" x14ac:dyDescent="0.25">
      <c r="A482"/>
      <c r="C482"/>
      <c r="D482"/>
      <c r="E482"/>
    </row>
    <row r="483" spans="1:5" x14ac:dyDescent="0.25">
      <c r="A483"/>
      <c r="C483"/>
      <c r="D483"/>
      <c r="E483"/>
    </row>
    <row r="484" spans="1:5" x14ac:dyDescent="0.25">
      <c r="A484"/>
      <c r="C484"/>
      <c r="D484"/>
      <c r="E484"/>
    </row>
    <row r="485" spans="1:5" x14ac:dyDescent="0.25">
      <c r="A485"/>
      <c r="C485"/>
      <c r="D485"/>
      <c r="E485"/>
    </row>
    <row r="486" spans="1:5" x14ac:dyDescent="0.25">
      <c r="A486"/>
      <c r="C486"/>
      <c r="D486"/>
      <c r="E486"/>
    </row>
    <row r="487" spans="1:5" x14ac:dyDescent="0.25">
      <c r="A487"/>
      <c r="C487"/>
      <c r="D487"/>
      <c r="E487"/>
    </row>
    <row r="488" spans="1:5" x14ac:dyDescent="0.25">
      <c r="A488"/>
      <c r="C488"/>
      <c r="D488"/>
      <c r="E488"/>
    </row>
    <row r="489" spans="1:5" x14ac:dyDescent="0.25">
      <c r="A489"/>
      <c r="C489"/>
      <c r="D489"/>
      <c r="E489"/>
    </row>
    <row r="490" spans="1:5" x14ac:dyDescent="0.25">
      <c r="A490"/>
      <c r="C490"/>
      <c r="D490"/>
      <c r="E490"/>
    </row>
    <row r="491" spans="1:5" x14ac:dyDescent="0.25">
      <c r="A491"/>
      <c r="C491"/>
      <c r="D491"/>
      <c r="E491"/>
    </row>
    <row r="492" spans="1:5" x14ac:dyDescent="0.25">
      <c r="A492"/>
      <c r="C492"/>
      <c r="D492"/>
      <c r="E492"/>
    </row>
    <row r="493" spans="1:5" x14ac:dyDescent="0.25">
      <c r="A493"/>
      <c r="C493"/>
      <c r="D493"/>
      <c r="E493"/>
    </row>
    <row r="494" spans="1:5" x14ac:dyDescent="0.25">
      <c r="A494"/>
      <c r="C494"/>
      <c r="D494"/>
      <c r="E494"/>
    </row>
    <row r="495" spans="1:5" x14ac:dyDescent="0.25">
      <c r="A495"/>
      <c r="C495"/>
      <c r="D495"/>
      <c r="E495"/>
    </row>
    <row r="496" spans="1:5" x14ac:dyDescent="0.25">
      <c r="A496"/>
      <c r="C496"/>
      <c r="D496"/>
      <c r="E496"/>
    </row>
    <row r="497" spans="1:5" x14ac:dyDescent="0.25">
      <c r="A497"/>
      <c r="C497"/>
      <c r="D497"/>
      <c r="E497"/>
    </row>
    <row r="498" spans="1:5" x14ac:dyDescent="0.25">
      <c r="A498"/>
      <c r="C498"/>
      <c r="D498"/>
      <c r="E498"/>
    </row>
    <row r="499" spans="1:5" x14ac:dyDescent="0.25">
      <c r="A499"/>
      <c r="C499"/>
      <c r="D499"/>
      <c r="E499"/>
    </row>
    <row r="500" spans="1:5" x14ac:dyDescent="0.25">
      <c r="A500"/>
      <c r="C500"/>
      <c r="D500"/>
      <c r="E500"/>
    </row>
    <row r="501" spans="1:5" x14ac:dyDescent="0.25">
      <c r="A501"/>
      <c r="C501"/>
      <c r="D501"/>
      <c r="E501"/>
    </row>
    <row r="502" spans="1:5" x14ac:dyDescent="0.25">
      <c r="A502"/>
      <c r="C502"/>
      <c r="D502"/>
      <c r="E502"/>
    </row>
    <row r="503" spans="1:5" x14ac:dyDescent="0.25">
      <c r="A503"/>
      <c r="C503"/>
      <c r="D503"/>
      <c r="E503"/>
    </row>
    <row r="504" spans="1:5" x14ac:dyDescent="0.25">
      <c r="A504"/>
      <c r="C504"/>
      <c r="D504"/>
      <c r="E504"/>
    </row>
    <row r="505" spans="1:5" x14ac:dyDescent="0.25">
      <c r="A505"/>
      <c r="C505"/>
      <c r="D505"/>
      <c r="E505"/>
    </row>
    <row r="506" spans="1:5" x14ac:dyDescent="0.25">
      <c r="A506"/>
      <c r="C506"/>
      <c r="D506"/>
      <c r="E506"/>
    </row>
    <row r="507" spans="1:5" x14ac:dyDescent="0.25">
      <c r="A507"/>
      <c r="C507"/>
      <c r="D507"/>
      <c r="E507"/>
    </row>
    <row r="508" spans="1:5" x14ac:dyDescent="0.25">
      <c r="A508"/>
      <c r="C508"/>
      <c r="D508"/>
      <c r="E508"/>
    </row>
    <row r="509" spans="1:5" x14ac:dyDescent="0.25">
      <c r="A509"/>
      <c r="C509"/>
      <c r="D509"/>
      <c r="E509"/>
    </row>
    <row r="510" spans="1:5" x14ac:dyDescent="0.25">
      <c r="A510"/>
      <c r="C510"/>
      <c r="D510"/>
      <c r="E510"/>
    </row>
    <row r="511" spans="1:5" x14ac:dyDescent="0.25">
      <c r="A511"/>
      <c r="C511"/>
      <c r="D511"/>
      <c r="E511"/>
    </row>
    <row r="512" spans="1:5" x14ac:dyDescent="0.25">
      <c r="A512"/>
      <c r="C512"/>
      <c r="D512"/>
      <c r="E512"/>
    </row>
    <row r="513" spans="1:5" x14ac:dyDescent="0.25">
      <c r="A513"/>
      <c r="C513"/>
      <c r="D513"/>
      <c r="E513"/>
    </row>
    <row r="514" spans="1:5" x14ac:dyDescent="0.25">
      <c r="A514"/>
      <c r="C514"/>
      <c r="D514"/>
      <c r="E514"/>
    </row>
    <row r="515" spans="1:5" x14ac:dyDescent="0.25">
      <c r="A515"/>
      <c r="C515"/>
      <c r="D515"/>
      <c r="E515"/>
    </row>
    <row r="516" spans="1:5" x14ac:dyDescent="0.25">
      <c r="A516"/>
      <c r="C516"/>
      <c r="D516"/>
      <c r="E516"/>
    </row>
    <row r="517" spans="1:5" x14ac:dyDescent="0.25">
      <c r="A517"/>
      <c r="C517"/>
      <c r="D517"/>
      <c r="E517"/>
    </row>
    <row r="518" spans="1:5" x14ac:dyDescent="0.25">
      <c r="A518"/>
      <c r="C518"/>
      <c r="D518"/>
      <c r="E518"/>
    </row>
    <row r="519" spans="1:5" x14ac:dyDescent="0.25">
      <c r="A519"/>
      <c r="C519"/>
      <c r="D519"/>
      <c r="E519"/>
    </row>
    <row r="520" spans="1:5" x14ac:dyDescent="0.25">
      <c r="A520"/>
      <c r="C520"/>
      <c r="D520"/>
      <c r="E520"/>
    </row>
    <row r="521" spans="1:5" x14ac:dyDescent="0.25">
      <c r="A521"/>
      <c r="C521"/>
      <c r="D521"/>
      <c r="E521"/>
    </row>
    <row r="522" spans="1:5" x14ac:dyDescent="0.25">
      <c r="A522"/>
      <c r="C522"/>
      <c r="D522"/>
      <c r="E522"/>
    </row>
    <row r="523" spans="1:5" x14ac:dyDescent="0.25">
      <c r="A523"/>
      <c r="C523"/>
      <c r="D523"/>
      <c r="E523"/>
    </row>
    <row r="524" spans="1:5" x14ac:dyDescent="0.25">
      <c r="A524"/>
      <c r="C524"/>
      <c r="D524"/>
      <c r="E524"/>
    </row>
    <row r="525" spans="1:5" x14ac:dyDescent="0.25">
      <c r="A525"/>
      <c r="C525"/>
      <c r="D525"/>
      <c r="E525"/>
    </row>
    <row r="526" spans="1:5" x14ac:dyDescent="0.25">
      <c r="A526"/>
      <c r="C526"/>
      <c r="D526"/>
      <c r="E526"/>
    </row>
    <row r="527" spans="1:5" x14ac:dyDescent="0.25">
      <c r="A527"/>
      <c r="C527"/>
      <c r="D527"/>
      <c r="E527"/>
    </row>
    <row r="528" spans="1:5" x14ac:dyDescent="0.25">
      <c r="A528"/>
      <c r="C528"/>
      <c r="D528"/>
      <c r="E528"/>
    </row>
    <row r="529" spans="1:5" x14ac:dyDescent="0.25">
      <c r="A529"/>
      <c r="C529"/>
      <c r="D529"/>
      <c r="E529"/>
    </row>
    <row r="530" spans="1:5" x14ac:dyDescent="0.25">
      <c r="A530"/>
      <c r="C530"/>
      <c r="D530"/>
      <c r="E530"/>
    </row>
    <row r="531" spans="1:5" x14ac:dyDescent="0.25">
      <c r="A531"/>
      <c r="C531"/>
      <c r="D531"/>
      <c r="E531"/>
    </row>
    <row r="532" spans="1:5" x14ac:dyDescent="0.25">
      <c r="A532"/>
      <c r="C532"/>
      <c r="D532"/>
      <c r="E532"/>
    </row>
    <row r="533" spans="1:5" x14ac:dyDescent="0.25">
      <c r="A533"/>
      <c r="C533"/>
      <c r="D533"/>
      <c r="E533"/>
    </row>
    <row r="534" spans="1:5" x14ac:dyDescent="0.25">
      <c r="A534"/>
      <c r="C534"/>
      <c r="D534"/>
      <c r="E534"/>
    </row>
    <row r="535" spans="1:5" x14ac:dyDescent="0.25">
      <c r="A535"/>
      <c r="C535"/>
      <c r="D535"/>
      <c r="E535"/>
    </row>
    <row r="536" spans="1:5" x14ac:dyDescent="0.25">
      <c r="A536"/>
      <c r="C536"/>
      <c r="D536"/>
      <c r="E536"/>
    </row>
    <row r="537" spans="1:5" x14ac:dyDescent="0.25">
      <c r="A537"/>
      <c r="C537"/>
      <c r="D537"/>
      <c r="E537"/>
    </row>
    <row r="538" spans="1:5" x14ac:dyDescent="0.25">
      <c r="A538"/>
      <c r="C538"/>
      <c r="D538"/>
      <c r="E538"/>
    </row>
    <row r="539" spans="1:5" x14ac:dyDescent="0.25">
      <c r="A539"/>
      <c r="C539"/>
      <c r="D539"/>
      <c r="E539"/>
    </row>
    <row r="540" spans="1:5" x14ac:dyDescent="0.25">
      <c r="A540"/>
      <c r="C540"/>
      <c r="D540"/>
      <c r="E540"/>
    </row>
    <row r="541" spans="1:5" x14ac:dyDescent="0.25">
      <c r="A541"/>
      <c r="C541"/>
      <c r="D541"/>
      <c r="E541"/>
    </row>
    <row r="542" spans="1:5" x14ac:dyDescent="0.25">
      <c r="A542"/>
      <c r="C542"/>
      <c r="D542"/>
      <c r="E542"/>
    </row>
    <row r="543" spans="1:5" x14ac:dyDescent="0.25">
      <c r="A543"/>
      <c r="C543"/>
      <c r="D543"/>
      <c r="E543"/>
    </row>
    <row r="544" spans="1:5" x14ac:dyDescent="0.25">
      <c r="A544"/>
      <c r="C544"/>
      <c r="D544"/>
      <c r="E544"/>
    </row>
    <row r="545" spans="1:5" x14ac:dyDescent="0.25">
      <c r="A545"/>
      <c r="C545"/>
      <c r="D545"/>
      <c r="E545"/>
    </row>
    <row r="546" spans="1:5" x14ac:dyDescent="0.25">
      <c r="A546"/>
      <c r="C546"/>
      <c r="D546"/>
      <c r="E546"/>
    </row>
    <row r="547" spans="1:5" x14ac:dyDescent="0.25">
      <c r="A547"/>
      <c r="C547"/>
      <c r="D547"/>
      <c r="E547"/>
    </row>
    <row r="548" spans="1:5" x14ac:dyDescent="0.25">
      <c r="A548"/>
      <c r="C548"/>
      <c r="D548"/>
      <c r="E548"/>
    </row>
    <row r="549" spans="1:5" x14ac:dyDescent="0.25">
      <c r="A549"/>
      <c r="C549"/>
      <c r="D549"/>
      <c r="E549"/>
    </row>
    <row r="550" spans="1:5" x14ac:dyDescent="0.25">
      <c r="A550"/>
      <c r="C550"/>
      <c r="D550"/>
      <c r="E550"/>
    </row>
    <row r="551" spans="1:5" x14ac:dyDescent="0.25">
      <c r="A551"/>
      <c r="C551"/>
      <c r="D551"/>
      <c r="E551"/>
    </row>
    <row r="552" spans="1:5" x14ac:dyDescent="0.25">
      <c r="A552"/>
      <c r="C552"/>
      <c r="D552"/>
      <c r="E552"/>
    </row>
    <row r="553" spans="1:5" x14ac:dyDescent="0.25">
      <c r="A553"/>
      <c r="C553"/>
      <c r="D553"/>
      <c r="E553"/>
    </row>
    <row r="554" spans="1:5" x14ac:dyDescent="0.25">
      <c r="A554"/>
      <c r="C554"/>
      <c r="D554"/>
      <c r="E554"/>
    </row>
    <row r="555" spans="1:5" x14ac:dyDescent="0.25">
      <c r="A555"/>
      <c r="C555"/>
      <c r="D555"/>
      <c r="E555"/>
    </row>
    <row r="556" spans="1:5" x14ac:dyDescent="0.25">
      <c r="A556"/>
      <c r="C556"/>
      <c r="D556"/>
      <c r="E556"/>
    </row>
    <row r="557" spans="1:5" x14ac:dyDescent="0.25">
      <c r="A557"/>
      <c r="C557"/>
      <c r="D557"/>
      <c r="E557"/>
    </row>
    <row r="558" spans="1:5" x14ac:dyDescent="0.25">
      <c r="A558"/>
      <c r="C558"/>
      <c r="D558"/>
      <c r="E558"/>
    </row>
    <row r="559" spans="1:5" x14ac:dyDescent="0.25">
      <c r="A559"/>
      <c r="C559"/>
      <c r="D559"/>
      <c r="E559"/>
    </row>
    <row r="560" spans="1:5" x14ac:dyDescent="0.25">
      <c r="A560"/>
      <c r="C560"/>
      <c r="D560"/>
      <c r="E560"/>
    </row>
    <row r="561" spans="1:5" x14ac:dyDescent="0.25">
      <c r="A561"/>
      <c r="C561"/>
      <c r="D561"/>
      <c r="E561"/>
    </row>
    <row r="562" spans="1:5" x14ac:dyDescent="0.25">
      <c r="A562"/>
      <c r="C562"/>
      <c r="D562"/>
      <c r="E562"/>
    </row>
    <row r="563" spans="1:5" x14ac:dyDescent="0.25">
      <c r="A563"/>
      <c r="C563"/>
      <c r="D563"/>
      <c r="E563"/>
    </row>
    <row r="564" spans="1:5" x14ac:dyDescent="0.25">
      <c r="A564"/>
      <c r="C564"/>
      <c r="D564"/>
      <c r="E564"/>
    </row>
    <row r="565" spans="1:5" x14ac:dyDescent="0.25">
      <c r="A565"/>
      <c r="C565"/>
      <c r="D565"/>
      <c r="E565"/>
    </row>
    <row r="566" spans="1:5" x14ac:dyDescent="0.25">
      <c r="A566"/>
      <c r="C566"/>
      <c r="D566"/>
      <c r="E566"/>
    </row>
    <row r="567" spans="1:5" x14ac:dyDescent="0.25">
      <c r="A567"/>
      <c r="C567"/>
      <c r="D567"/>
      <c r="E567"/>
    </row>
    <row r="568" spans="1:5" x14ac:dyDescent="0.25">
      <c r="A568"/>
      <c r="C568"/>
      <c r="D568"/>
      <c r="E568"/>
    </row>
    <row r="569" spans="1:5" x14ac:dyDescent="0.25">
      <c r="A569"/>
      <c r="C569"/>
      <c r="D569"/>
      <c r="E569"/>
    </row>
    <row r="570" spans="1:5" x14ac:dyDescent="0.25">
      <c r="A570"/>
      <c r="C570"/>
      <c r="D570"/>
      <c r="E570"/>
    </row>
    <row r="571" spans="1:5" x14ac:dyDescent="0.25">
      <c r="A571"/>
      <c r="C571"/>
      <c r="D571"/>
      <c r="E571"/>
    </row>
    <row r="572" spans="1:5" x14ac:dyDescent="0.25">
      <c r="A572"/>
      <c r="C572"/>
      <c r="D572"/>
      <c r="E572"/>
    </row>
    <row r="573" spans="1:5" x14ac:dyDescent="0.25">
      <c r="A573"/>
      <c r="C573"/>
      <c r="D573"/>
      <c r="E573"/>
    </row>
    <row r="574" spans="1:5" x14ac:dyDescent="0.25">
      <c r="A574"/>
      <c r="C574"/>
      <c r="D574"/>
      <c r="E574"/>
    </row>
    <row r="575" spans="1:5" x14ac:dyDescent="0.25">
      <c r="A575"/>
      <c r="C575"/>
      <c r="D575"/>
      <c r="E575"/>
    </row>
    <row r="576" spans="1:5" x14ac:dyDescent="0.25">
      <c r="A576"/>
      <c r="C576"/>
      <c r="D576"/>
      <c r="E576"/>
    </row>
    <row r="577" spans="1:5" x14ac:dyDescent="0.25">
      <c r="A577"/>
      <c r="C577"/>
      <c r="D577"/>
      <c r="E577"/>
    </row>
    <row r="578" spans="1:5" x14ac:dyDescent="0.25">
      <c r="A578"/>
      <c r="C578"/>
      <c r="D578"/>
      <c r="E578"/>
    </row>
    <row r="579" spans="1:5" x14ac:dyDescent="0.25">
      <c r="A579"/>
      <c r="C579"/>
      <c r="D579"/>
      <c r="E579"/>
    </row>
    <row r="580" spans="1:5" x14ac:dyDescent="0.25">
      <c r="A580"/>
      <c r="C580"/>
      <c r="D580"/>
      <c r="E580"/>
    </row>
    <row r="581" spans="1:5" x14ac:dyDescent="0.25">
      <c r="A581"/>
      <c r="C581"/>
      <c r="D581"/>
      <c r="E581"/>
    </row>
    <row r="582" spans="1:5" x14ac:dyDescent="0.25">
      <c r="A582"/>
      <c r="C582"/>
      <c r="D582"/>
      <c r="E582"/>
    </row>
    <row r="583" spans="1:5" x14ac:dyDescent="0.25">
      <c r="A583"/>
      <c r="C583"/>
      <c r="D583"/>
      <c r="E583"/>
    </row>
    <row r="584" spans="1:5" x14ac:dyDescent="0.25">
      <c r="A584"/>
      <c r="C584"/>
      <c r="D584"/>
      <c r="E584"/>
    </row>
    <row r="585" spans="1:5" x14ac:dyDescent="0.25">
      <c r="A585"/>
      <c r="C585"/>
      <c r="D585"/>
      <c r="E585"/>
    </row>
    <row r="586" spans="1:5" x14ac:dyDescent="0.25">
      <c r="A586"/>
      <c r="C586"/>
      <c r="D586"/>
      <c r="E586"/>
    </row>
    <row r="587" spans="1:5" x14ac:dyDescent="0.25">
      <c r="A587"/>
      <c r="C587"/>
      <c r="D587"/>
      <c r="E587"/>
    </row>
    <row r="588" spans="1:5" x14ac:dyDescent="0.25">
      <c r="A588"/>
      <c r="C588"/>
      <c r="D588"/>
      <c r="E588"/>
    </row>
    <row r="589" spans="1:5" x14ac:dyDescent="0.25">
      <c r="A589"/>
      <c r="C589"/>
      <c r="D589"/>
      <c r="E589"/>
    </row>
    <row r="590" spans="1:5" x14ac:dyDescent="0.25">
      <c r="A590"/>
      <c r="C590"/>
      <c r="D590"/>
      <c r="E590"/>
    </row>
    <row r="591" spans="1:5" x14ac:dyDescent="0.25">
      <c r="A591"/>
      <c r="C591"/>
      <c r="D591"/>
      <c r="E591"/>
    </row>
    <row r="592" spans="1:5" x14ac:dyDescent="0.25">
      <c r="A592"/>
      <c r="C592"/>
      <c r="D592"/>
      <c r="E592"/>
    </row>
    <row r="593" spans="1:5" x14ac:dyDescent="0.25">
      <c r="A593"/>
      <c r="C593"/>
      <c r="D593"/>
      <c r="E593"/>
    </row>
    <row r="594" spans="1:5" x14ac:dyDescent="0.25">
      <c r="A594"/>
      <c r="C594"/>
      <c r="D594"/>
      <c r="E594"/>
    </row>
    <row r="595" spans="1:5" x14ac:dyDescent="0.25">
      <c r="A595"/>
      <c r="C595"/>
      <c r="D595"/>
      <c r="E595"/>
    </row>
    <row r="596" spans="1:5" x14ac:dyDescent="0.25">
      <c r="A596"/>
      <c r="C596"/>
      <c r="D596"/>
      <c r="E596"/>
    </row>
    <row r="597" spans="1:5" x14ac:dyDescent="0.25">
      <c r="A597"/>
      <c r="C597"/>
      <c r="D597"/>
      <c r="E597"/>
    </row>
    <row r="598" spans="1:5" x14ac:dyDescent="0.25">
      <c r="A598"/>
      <c r="C598"/>
      <c r="D598"/>
      <c r="E598"/>
    </row>
    <row r="599" spans="1:5" x14ac:dyDescent="0.25">
      <c r="A599"/>
      <c r="C599"/>
      <c r="D599"/>
      <c r="E599"/>
    </row>
    <row r="600" spans="1:5" x14ac:dyDescent="0.25">
      <c r="A600"/>
      <c r="C600"/>
      <c r="D600"/>
      <c r="E600"/>
    </row>
    <row r="601" spans="1:5" x14ac:dyDescent="0.25">
      <c r="A601"/>
      <c r="C601"/>
      <c r="D601"/>
      <c r="E601"/>
    </row>
    <row r="602" spans="1:5" x14ac:dyDescent="0.25">
      <c r="A602"/>
      <c r="C602"/>
      <c r="D602"/>
      <c r="E602"/>
    </row>
    <row r="603" spans="1:5" x14ac:dyDescent="0.25">
      <c r="A603"/>
      <c r="C603"/>
      <c r="D603"/>
      <c r="E603"/>
    </row>
    <row r="604" spans="1:5" x14ac:dyDescent="0.25">
      <c r="A604"/>
      <c r="C604"/>
      <c r="D604"/>
      <c r="E604"/>
    </row>
    <row r="605" spans="1:5" x14ac:dyDescent="0.25">
      <c r="A605"/>
      <c r="C605"/>
      <c r="D605"/>
      <c r="E605"/>
    </row>
    <row r="606" spans="1:5" x14ac:dyDescent="0.25">
      <c r="A606"/>
      <c r="C606"/>
      <c r="D606"/>
      <c r="E606"/>
    </row>
    <row r="607" spans="1:5" x14ac:dyDescent="0.25">
      <c r="A607"/>
      <c r="C607"/>
      <c r="D607"/>
      <c r="E607"/>
    </row>
    <row r="608" spans="1:5" x14ac:dyDescent="0.25">
      <c r="A608"/>
      <c r="C608"/>
      <c r="D608"/>
      <c r="E608"/>
    </row>
    <row r="609" spans="1:5" x14ac:dyDescent="0.25">
      <c r="A609"/>
      <c r="C609"/>
      <c r="D609"/>
      <c r="E609"/>
    </row>
    <row r="610" spans="1:5" x14ac:dyDescent="0.25">
      <c r="A610"/>
      <c r="C610"/>
      <c r="D610"/>
      <c r="E610"/>
    </row>
    <row r="611" spans="1:5" x14ac:dyDescent="0.25">
      <c r="A611"/>
      <c r="C611"/>
      <c r="D611"/>
      <c r="E611"/>
    </row>
    <row r="612" spans="1:5" x14ac:dyDescent="0.25">
      <c r="A612"/>
      <c r="C612"/>
      <c r="D612"/>
      <c r="E612"/>
    </row>
    <row r="613" spans="1:5" x14ac:dyDescent="0.25">
      <c r="A613"/>
      <c r="C613"/>
      <c r="D613"/>
      <c r="E613"/>
    </row>
    <row r="614" spans="1:5" x14ac:dyDescent="0.25">
      <c r="A614"/>
      <c r="C614"/>
      <c r="D614"/>
      <c r="E614"/>
    </row>
    <row r="615" spans="1:5" x14ac:dyDescent="0.25">
      <c r="A615"/>
      <c r="C615"/>
      <c r="D615"/>
      <c r="E615"/>
    </row>
    <row r="616" spans="1:5" x14ac:dyDescent="0.25">
      <c r="A616"/>
      <c r="C616"/>
      <c r="D616"/>
      <c r="E616"/>
    </row>
    <row r="617" spans="1:5" x14ac:dyDescent="0.25">
      <c r="A617"/>
      <c r="C617"/>
      <c r="D617"/>
      <c r="E617"/>
    </row>
    <row r="618" spans="1:5" x14ac:dyDescent="0.25">
      <c r="A618"/>
      <c r="C618"/>
      <c r="D618"/>
      <c r="E618"/>
    </row>
    <row r="619" spans="1:5" x14ac:dyDescent="0.25">
      <c r="A619"/>
      <c r="C619"/>
      <c r="D619"/>
      <c r="E619"/>
    </row>
    <row r="620" spans="1:5" x14ac:dyDescent="0.25">
      <c r="A620"/>
      <c r="C620"/>
      <c r="D620"/>
      <c r="E620"/>
    </row>
    <row r="621" spans="1:5" x14ac:dyDescent="0.25">
      <c r="A621"/>
      <c r="C621"/>
      <c r="D621"/>
      <c r="E621"/>
    </row>
    <row r="622" spans="1:5" x14ac:dyDescent="0.25">
      <c r="A622"/>
      <c r="C622"/>
      <c r="D622"/>
      <c r="E622"/>
    </row>
    <row r="623" spans="1:5" x14ac:dyDescent="0.25">
      <c r="A623"/>
      <c r="C623"/>
      <c r="D623"/>
      <c r="E623"/>
    </row>
    <row r="624" spans="1:5" x14ac:dyDescent="0.25">
      <c r="A624"/>
      <c r="C624"/>
      <c r="D624"/>
      <c r="E624"/>
    </row>
    <row r="625" spans="1:5" x14ac:dyDescent="0.25">
      <c r="A625"/>
      <c r="C625"/>
      <c r="D625"/>
      <c r="E625"/>
    </row>
    <row r="626" spans="1:5" x14ac:dyDescent="0.25">
      <c r="A626"/>
      <c r="C626"/>
      <c r="D626"/>
      <c r="E626"/>
    </row>
    <row r="627" spans="1:5" x14ac:dyDescent="0.25">
      <c r="A627"/>
      <c r="C627"/>
      <c r="D627"/>
      <c r="E627"/>
    </row>
    <row r="628" spans="1:5" x14ac:dyDescent="0.25">
      <c r="A628"/>
      <c r="C628"/>
      <c r="D628"/>
      <c r="E628"/>
    </row>
    <row r="629" spans="1:5" x14ac:dyDescent="0.25">
      <c r="A629"/>
      <c r="C629"/>
      <c r="D629"/>
      <c r="E629"/>
    </row>
    <row r="630" spans="1:5" x14ac:dyDescent="0.25">
      <c r="A630"/>
      <c r="C630"/>
      <c r="D630"/>
      <c r="E630"/>
    </row>
    <row r="631" spans="1:5" x14ac:dyDescent="0.25">
      <c r="A631"/>
      <c r="C631"/>
      <c r="D631"/>
      <c r="E631"/>
    </row>
    <row r="632" spans="1:5" x14ac:dyDescent="0.25">
      <c r="A632"/>
      <c r="C632"/>
      <c r="D632"/>
      <c r="E632"/>
    </row>
    <row r="633" spans="1:5" x14ac:dyDescent="0.25">
      <c r="A633"/>
      <c r="C633"/>
      <c r="D633"/>
      <c r="E633"/>
    </row>
    <row r="634" spans="1:5" x14ac:dyDescent="0.25">
      <c r="A634"/>
      <c r="C634"/>
      <c r="D634"/>
      <c r="E634"/>
    </row>
    <row r="635" spans="1:5" x14ac:dyDescent="0.25">
      <c r="A635"/>
      <c r="C635"/>
      <c r="D635"/>
      <c r="E635"/>
    </row>
    <row r="636" spans="1:5" x14ac:dyDescent="0.25">
      <c r="A636"/>
      <c r="C636"/>
      <c r="D636"/>
      <c r="E636"/>
    </row>
    <row r="637" spans="1:5" x14ac:dyDescent="0.25">
      <c r="A637"/>
      <c r="C637"/>
      <c r="D637"/>
      <c r="E637"/>
    </row>
    <row r="638" spans="1:5" x14ac:dyDescent="0.25">
      <c r="A638"/>
      <c r="C638"/>
      <c r="D638"/>
      <c r="E638"/>
    </row>
    <row r="639" spans="1:5" x14ac:dyDescent="0.25">
      <c r="A639"/>
      <c r="C639"/>
      <c r="D639"/>
      <c r="E639"/>
    </row>
    <row r="640" spans="1:5" x14ac:dyDescent="0.25">
      <c r="A640"/>
      <c r="C640"/>
      <c r="D640"/>
      <c r="E640"/>
    </row>
    <row r="641" spans="1:5" x14ac:dyDescent="0.25">
      <c r="A641"/>
      <c r="C641"/>
      <c r="D641"/>
      <c r="E641"/>
    </row>
    <row r="642" spans="1:5" x14ac:dyDescent="0.25">
      <c r="A642"/>
      <c r="C642"/>
      <c r="D642"/>
      <c r="E642"/>
    </row>
    <row r="643" spans="1:5" x14ac:dyDescent="0.25">
      <c r="A643"/>
      <c r="C643"/>
      <c r="D643"/>
      <c r="E643"/>
    </row>
    <row r="644" spans="1:5" x14ac:dyDescent="0.25">
      <c r="A644"/>
      <c r="C644"/>
      <c r="D644"/>
      <c r="E644"/>
    </row>
    <row r="645" spans="1:5" x14ac:dyDescent="0.25">
      <c r="A645"/>
      <c r="C645"/>
      <c r="D645"/>
      <c r="E645"/>
    </row>
    <row r="646" spans="1:5" x14ac:dyDescent="0.25">
      <c r="A646"/>
      <c r="C646"/>
      <c r="D646"/>
      <c r="E646"/>
    </row>
    <row r="647" spans="1:5" x14ac:dyDescent="0.25">
      <c r="A647"/>
      <c r="C647"/>
      <c r="D647"/>
      <c r="E647"/>
    </row>
    <row r="648" spans="1:5" x14ac:dyDescent="0.25">
      <c r="A648"/>
      <c r="C648"/>
      <c r="D648"/>
      <c r="E648"/>
    </row>
    <row r="649" spans="1:5" x14ac:dyDescent="0.25">
      <c r="A649"/>
      <c r="C649"/>
      <c r="D649"/>
      <c r="E649"/>
    </row>
    <row r="650" spans="1:5" x14ac:dyDescent="0.25">
      <c r="A650"/>
      <c r="C650"/>
      <c r="D650"/>
      <c r="E650"/>
    </row>
    <row r="651" spans="1:5" x14ac:dyDescent="0.25">
      <c r="A651"/>
      <c r="C651"/>
      <c r="D651"/>
      <c r="E651"/>
    </row>
    <row r="652" spans="1:5" x14ac:dyDescent="0.25">
      <c r="A652"/>
      <c r="C652"/>
      <c r="D652"/>
      <c r="E652"/>
    </row>
    <row r="653" spans="1:5" x14ac:dyDescent="0.25">
      <c r="A653"/>
      <c r="C653"/>
      <c r="D653"/>
      <c r="E653"/>
    </row>
    <row r="654" spans="1:5" x14ac:dyDescent="0.25">
      <c r="A654"/>
      <c r="C654"/>
      <c r="D654"/>
      <c r="E654"/>
    </row>
    <row r="655" spans="1:5" x14ac:dyDescent="0.25">
      <c r="A655"/>
      <c r="C655"/>
      <c r="D655"/>
      <c r="E655"/>
    </row>
    <row r="656" spans="1:5" x14ac:dyDescent="0.25">
      <c r="A656"/>
      <c r="C656"/>
      <c r="D656"/>
      <c r="E656"/>
    </row>
    <row r="657" spans="1:5" x14ac:dyDescent="0.25">
      <c r="A657"/>
      <c r="C657"/>
      <c r="D657"/>
      <c r="E657"/>
    </row>
    <row r="658" spans="1:5" x14ac:dyDescent="0.25">
      <c r="A658"/>
      <c r="C658"/>
      <c r="D658"/>
      <c r="E658"/>
    </row>
    <row r="659" spans="1:5" x14ac:dyDescent="0.25">
      <c r="A659"/>
      <c r="C659"/>
      <c r="D659"/>
      <c r="E659"/>
    </row>
    <row r="660" spans="1:5" x14ac:dyDescent="0.25">
      <c r="A660"/>
      <c r="C660"/>
      <c r="D660"/>
      <c r="E660"/>
    </row>
    <row r="661" spans="1:5" x14ac:dyDescent="0.25">
      <c r="A661"/>
      <c r="C661"/>
      <c r="D661"/>
      <c r="E661"/>
    </row>
    <row r="662" spans="1:5" x14ac:dyDescent="0.25">
      <c r="A662"/>
      <c r="C662"/>
      <c r="D662"/>
      <c r="E662"/>
    </row>
    <row r="663" spans="1:5" x14ac:dyDescent="0.25">
      <c r="A663"/>
      <c r="C663"/>
      <c r="D663"/>
      <c r="E663"/>
    </row>
    <row r="664" spans="1:5" x14ac:dyDescent="0.25">
      <c r="A664"/>
      <c r="C664"/>
      <c r="D664"/>
      <c r="E664"/>
    </row>
    <row r="665" spans="1:5" x14ac:dyDescent="0.25">
      <c r="A665"/>
      <c r="C665"/>
      <c r="D665"/>
      <c r="E665"/>
    </row>
    <row r="666" spans="1:5" x14ac:dyDescent="0.25">
      <c r="A666"/>
      <c r="C666"/>
      <c r="D666"/>
      <c r="E666"/>
    </row>
    <row r="667" spans="1:5" x14ac:dyDescent="0.25">
      <c r="A667"/>
      <c r="C667"/>
      <c r="D667"/>
      <c r="E667"/>
    </row>
    <row r="668" spans="1:5" x14ac:dyDescent="0.25">
      <c r="A668"/>
      <c r="C668"/>
      <c r="D668"/>
      <c r="E668"/>
    </row>
    <row r="669" spans="1:5" x14ac:dyDescent="0.25">
      <c r="A669"/>
      <c r="C669"/>
      <c r="D669"/>
      <c r="E669"/>
    </row>
    <row r="670" spans="1:5" x14ac:dyDescent="0.25">
      <c r="A670"/>
      <c r="C670"/>
      <c r="D670"/>
      <c r="E670"/>
    </row>
    <row r="671" spans="1:5" x14ac:dyDescent="0.25">
      <c r="A671"/>
      <c r="C671"/>
      <c r="D671"/>
      <c r="E671"/>
    </row>
    <row r="672" spans="1:5" x14ac:dyDescent="0.25">
      <c r="A672"/>
      <c r="C672"/>
      <c r="D672"/>
      <c r="E672"/>
    </row>
    <row r="673" spans="1:5" x14ac:dyDescent="0.25">
      <c r="A673"/>
      <c r="C673"/>
      <c r="D673"/>
      <c r="E673"/>
    </row>
    <row r="674" spans="1:5" x14ac:dyDescent="0.25">
      <c r="A674"/>
      <c r="C674"/>
      <c r="D674"/>
      <c r="E674"/>
    </row>
    <row r="675" spans="1:5" x14ac:dyDescent="0.25">
      <c r="A675"/>
      <c r="C675"/>
      <c r="D675"/>
      <c r="E675"/>
    </row>
    <row r="676" spans="1:5" x14ac:dyDescent="0.25">
      <c r="A676"/>
      <c r="C676"/>
      <c r="D676"/>
      <c r="E676"/>
    </row>
    <row r="677" spans="1:5" x14ac:dyDescent="0.25">
      <c r="A677"/>
      <c r="C677"/>
      <c r="D677"/>
      <c r="E677"/>
    </row>
    <row r="678" spans="1:5" x14ac:dyDescent="0.25">
      <c r="A678"/>
      <c r="C678"/>
      <c r="D678"/>
      <c r="E678"/>
    </row>
    <row r="679" spans="1:5" x14ac:dyDescent="0.25">
      <c r="A679"/>
      <c r="C679"/>
      <c r="D679"/>
      <c r="E679"/>
    </row>
    <row r="680" spans="1:5" x14ac:dyDescent="0.25">
      <c r="A680"/>
      <c r="C680"/>
      <c r="D680"/>
      <c r="E680"/>
    </row>
    <row r="681" spans="1:5" x14ac:dyDescent="0.25">
      <c r="A681"/>
      <c r="C681"/>
      <c r="D681"/>
      <c r="E681"/>
    </row>
    <row r="682" spans="1:5" x14ac:dyDescent="0.25">
      <c r="A682"/>
      <c r="C682"/>
      <c r="D682"/>
      <c r="E682"/>
    </row>
    <row r="683" spans="1:5" x14ac:dyDescent="0.25">
      <c r="A683"/>
      <c r="C683"/>
      <c r="D683"/>
      <c r="E683"/>
    </row>
    <row r="684" spans="1:5" x14ac:dyDescent="0.25">
      <c r="A684"/>
      <c r="C684"/>
      <c r="D684"/>
      <c r="E684"/>
    </row>
    <row r="685" spans="1:5" x14ac:dyDescent="0.25">
      <c r="A685"/>
      <c r="C685"/>
      <c r="D685"/>
      <c r="E685"/>
    </row>
    <row r="686" spans="1:5" x14ac:dyDescent="0.25">
      <c r="A686"/>
      <c r="C686"/>
      <c r="D686"/>
      <c r="E686"/>
    </row>
    <row r="687" spans="1:5" x14ac:dyDescent="0.25">
      <c r="A687"/>
      <c r="C687"/>
      <c r="D687"/>
      <c r="E687"/>
    </row>
    <row r="688" spans="1:5" x14ac:dyDescent="0.25">
      <c r="A688"/>
      <c r="C688"/>
      <c r="D688"/>
      <c r="E688"/>
    </row>
    <row r="689" spans="1:5" x14ac:dyDescent="0.25">
      <c r="A689"/>
      <c r="C689"/>
      <c r="D689"/>
      <c r="E689"/>
    </row>
    <row r="690" spans="1:5" x14ac:dyDescent="0.25">
      <c r="A690"/>
      <c r="C690"/>
      <c r="D690"/>
      <c r="E690"/>
    </row>
    <row r="691" spans="1:5" x14ac:dyDescent="0.25">
      <c r="A691"/>
      <c r="C691"/>
      <c r="D691"/>
      <c r="E691"/>
    </row>
    <row r="692" spans="1:5" x14ac:dyDescent="0.25">
      <c r="A692"/>
      <c r="C692"/>
      <c r="D692"/>
      <c r="E692"/>
    </row>
    <row r="693" spans="1:5" x14ac:dyDescent="0.25">
      <c r="A693"/>
      <c r="C693"/>
      <c r="D693"/>
      <c r="E693"/>
    </row>
    <row r="694" spans="1:5" x14ac:dyDescent="0.25">
      <c r="A694"/>
      <c r="C694"/>
      <c r="D694"/>
      <c r="E694"/>
    </row>
    <row r="695" spans="1:5" x14ac:dyDescent="0.25">
      <c r="A695"/>
      <c r="C695"/>
      <c r="D695"/>
      <c r="E695"/>
    </row>
    <row r="696" spans="1:5" x14ac:dyDescent="0.25">
      <c r="A696"/>
      <c r="C696"/>
      <c r="D696"/>
      <c r="E696"/>
    </row>
    <row r="697" spans="1:5" x14ac:dyDescent="0.25">
      <c r="A697"/>
      <c r="C697"/>
      <c r="D697"/>
      <c r="E697"/>
    </row>
    <row r="698" spans="1:5" x14ac:dyDescent="0.25">
      <c r="A698"/>
      <c r="C698"/>
      <c r="D698"/>
      <c r="E698"/>
    </row>
    <row r="699" spans="1:5" x14ac:dyDescent="0.25">
      <c r="A699"/>
      <c r="C699"/>
      <c r="D699"/>
      <c r="E699"/>
    </row>
    <row r="700" spans="1:5" x14ac:dyDescent="0.25">
      <c r="A700"/>
      <c r="C700"/>
      <c r="D700"/>
      <c r="E700"/>
    </row>
    <row r="701" spans="1:5" x14ac:dyDescent="0.25">
      <c r="A701"/>
      <c r="C701"/>
      <c r="D701"/>
      <c r="E701"/>
    </row>
    <row r="702" spans="1:5" x14ac:dyDescent="0.25">
      <c r="A702"/>
      <c r="C702"/>
      <c r="D702"/>
      <c r="E702"/>
    </row>
    <row r="703" spans="1:5" x14ac:dyDescent="0.25">
      <c r="A703"/>
      <c r="C703"/>
      <c r="D703"/>
      <c r="E703"/>
    </row>
    <row r="704" spans="1:5" x14ac:dyDescent="0.25">
      <c r="A704"/>
      <c r="C704"/>
      <c r="D704"/>
      <c r="E704"/>
    </row>
    <row r="705" spans="1:5" x14ac:dyDescent="0.25">
      <c r="A705"/>
      <c r="C705"/>
      <c r="D705"/>
      <c r="E705"/>
    </row>
    <row r="706" spans="1:5" x14ac:dyDescent="0.25">
      <c r="A706"/>
      <c r="C706"/>
      <c r="D706"/>
      <c r="E706"/>
    </row>
    <row r="707" spans="1:5" x14ac:dyDescent="0.25">
      <c r="A707"/>
      <c r="C707"/>
      <c r="D707"/>
      <c r="E707"/>
    </row>
    <row r="708" spans="1:5" x14ac:dyDescent="0.25">
      <c r="A708"/>
      <c r="C708"/>
      <c r="D708"/>
      <c r="E708"/>
    </row>
    <row r="709" spans="1:5" x14ac:dyDescent="0.25">
      <c r="A709"/>
      <c r="C709"/>
      <c r="D709"/>
      <c r="E709"/>
    </row>
    <row r="710" spans="1:5" x14ac:dyDescent="0.25">
      <c r="A710"/>
      <c r="C710"/>
      <c r="D710"/>
      <c r="E710"/>
    </row>
    <row r="711" spans="1:5" x14ac:dyDescent="0.25">
      <c r="A711"/>
      <c r="C711"/>
      <c r="D711"/>
      <c r="E711"/>
    </row>
    <row r="712" spans="1:5" x14ac:dyDescent="0.25">
      <c r="A712"/>
      <c r="C712"/>
      <c r="D712"/>
      <c r="E712"/>
    </row>
    <row r="713" spans="1:5" x14ac:dyDescent="0.25">
      <c r="A713"/>
      <c r="C713"/>
      <c r="D713"/>
      <c r="E713"/>
    </row>
    <row r="714" spans="1:5" x14ac:dyDescent="0.25">
      <c r="A714"/>
      <c r="C714"/>
      <c r="D714"/>
      <c r="E714"/>
    </row>
    <row r="715" spans="1:5" x14ac:dyDescent="0.25">
      <c r="A715"/>
      <c r="C715"/>
      <c r="D715"/>
      <c r="E715"/>
    </row>
    <row r="716" spans="1:5" x14ac:dyDescent="0.25">
      <c r="A716"/>
      <c r="C716"/>
      <c r="D716"/>
      <c r="E716"/>
    </row>
    <row r="717" spans="1:5" x14ac:dyDescent="0.25">
      <c r="A717"/>
      <c r="C717"/>
      <c r="D717"/>
      <c r="E717"/>
    </row>
    <row r="718" spans="1:5" x14ac:dyDescent="0.25">
      <c r="A718"/>
      <c r="C718"/>
      <c r="D718"/>
      <c r="E718"/>
    </row>
    <row r="719" spans="1:5" x14ac:dyDescent="0.25">
      <c r="A719"/>
      <c r="C719"/>
      <c r="D719"/>
      <c r="E719"/>
    </row>
    <row r="720" spans="1:5" x14ac:dyDescent="0.25">
      <c r="A720"/>
      <c r="C720"/>
      <c r="D720"/>
      <c r="E720"/>
    </row>
    <row r="721" spans="1:5" x14ac:dyDescent="0.25">
      <c r="A721"/>
      <c r="C721"/>
      <c r="D721"/>
      <c r="E721"/>
    </row>
    <row r="722" spans="1:5" x14ac:dyDescent="0.25">
      <c r="A722"/>
      <c r="C722"/>
      <c r="D722"/>
      <c r="E722"/>
    </row>
    <row r="723" spans="1:5" x14ac:dyDescent="0.25">
      <c r="A723"/>
      <c r="C723"/>
      <c r="D723"/>
      <c r="E723"/>
    </row>
    <row r="724" spans="1:5" x14ac:dyDescent="0.25">
      <c r="A724"/>
      <c r="C724"/>
      <c r="D724"/>
      <c r="E724"/>
    </row>
    <row r="725" spans="1:5" x14ac:dyDescent="0.25">
      <c r="A725"/>
      <c r="C725"/>
      <c r="D725"/>
      <c r="E725"/>
    </row>
    <row r="726" spans="1:5" x14ac:dyDescent="0.25">
      <c r="A726"/>
      <c r="C726"/>
      <c r="D726"/>
      <c r="E726"/>
    </row>
    <row r="727" spans="1:5" x14ac:dyDescent="0.25">
      <c r="A727"/>
      <c r="C727"/>
      <c r="D727"/>
      <c r="E727"/>
    </row>
    <row r="728" spans="1:5" x14ac:dyDescent="0.25">
      <c r="A728"/>
      <c r="C728"/>
      <c r="D728"/>
      <c r="E728"/>
    </row>
    <row r="729" spans="1:5" x14ac:dyDescent="0.25">
      <c r="A729"/>
      <c r="C729"/>
      <c r="D729"/>
      <c r="E729"/>
    </row>
    <row r="730" spans="1:5" x14ac:dyDescent="0.25">
      <c r="A730"/>
      <c r="C730"/>
      <c r="D730"/>
      <c r="E730"/>
    </row>
    <row r="731" spans="1:5" x14ac:dyDescent="0.25">
      <c r="A731"/>
      <c r="C731"/>
      <c r="D731"/>
      <c r="E731"/>
    </row>
    <row r="732" spans="1:5" x14ac:dyDescent="0.25">
      <c r="A732"/>
      <c r="C732"/>
      <c r="D732"/>
      <c r="E732"/>
    </row>
    <row r="733" spans="1:5" x14ac:dyDescent="0.25">
      <c r="A733"/>
      <c r="C733"/>
      <c r="D733"/>
      <c r="E733"/>
    </row>
    <row r="734" spans="1:5" x14ac:dyDescent="0.25">
      <c r="A734"/>
      <c r="C734"/>
      <c r="D734"/>
      <c r="E734"/>
    </row>
    <row r="735" spans="1:5" x14ac:dyDescent="0.25">
      <c r="A735"/>
      <c r="C735"/>
      <c r="D735"/>
      <c r="E735"/>
    </row>
    <row r="736" spans="1:5" x14ac:dyDescent="0.25">
      <c r="A736"/>
      <c r="C736"/>
      <c r="D736"/>
      <c r="E736"/>
    </row>
    <row r="737" spans="1:5" x14ac:dyDescent="0.25">
      <c r="A737"/>
      <c r="C737"/>
      <c r="D737"/>
      <c r="E737"/>
    </row>
    <row r="738" spans="1:5" x14ac:dyDescent="0.25">
      <c r="A738"/>
      <c r="C738"/>
      <c r="D738"/>
      <c r="E738"/>
    </row>
    <row r="739" spans="1:5" x14ac:dyDescent="0.25">
      <c r="A739"/>
      <c r="C739"/>
      <c r="D739"/>
      <c r="E739"/>
    </row>
    <row r="740" spans="1:5" x14ac:dyDescent="0.25">
      <c r="A740"/>
      <c r="C740"/>
      <c r="D740"/>
      <c r="E740"/>
    </row>
    <row r="741" spans="1:5" x14ac:dyDescent="0.25">
      <c r="A741"/>
      <c r="C741"/>
      <c r="D741"/>
      <c r="E741"/>
    </row>
    <row r="742" spans="1:5" x14ac:dyDescent="0.25">
      <c r="A742"/>
      <c r="C742"/>
      <c r="D742"/>
      <c r="E742"/>
    </row>
    <row r="743" spans="1:5" x14ac:dyDescent="0.25">
      <c r="A743"/>
      <c r="C743"/>
      <c r="D743"/>
      <c r="E743"/>
    </row>
    <row r="744" spans="1:5" x14ac:dyDescent="0.25">
      <c r="A744"/>
      <c r="C744"/>
      <c r="D744"/>
      <c r="E744"/>
    </row>
    <row r="745" spans="1:5" x14ac:dyDescent="0.25">
      <c r="A745"/>
      <c r="C745"/>
      <c r="D745"/>
      <c r="E745"/>
    </row>
    <row r="746" spans="1:5" x14ac:dyDescent="0.25">
      <c r="A746"/>
      <c r="C746"/>
      <c r="D746"/>
      <c r="E746"/>
    </row>
    <row r="747" spans="1:5" x14ac:dyDescent="0.25">
      <c r="A747"/>
      <c r="C747"/>
      <c r="D747"/>
      <c r="E747"/>
    </row>
    <row r="748" spans="1:5" x14ac:dyDescent="0.25">
      <c r="A748"/>
      <c r="C748"/>
      <c r="D748"/>
      <c r="E748"/>
    </row>
    <row r="749" spans="1:5" x14ac:dyDescent="0.25">
      <c r="A749"/>
      <c r="C749"/>
      <c r="D749"/>
      <c r="E749"/>
    </row>
    <row r="750" spans="1:5" x14ac:dyDescent="0.25">
      <c r="A750"/>
      <c r="C750"/>
      <c r="D750"/>
      <c r="E750"/>
    </row>
    <row r="751" spans="1:5" x14ac:dyDescent="0.25">
      <c r="A751"/>
      <c r="C751"/>
      <c r="D751"/>
      <c r="E751"/>
    </row>
    <row r="752" spans="1:5" x14ac:dyDescent="0.25">
      <c r="A752"/>
      <c r="C752"/>
      <c r="D752"/>
      <c r="E752"/>
    </row>
    <row r="753" spans="1:5" x14ac:dyDescent="0.25">
      <c r="A753"/>
      <c r="C753"/>
      <c r="D753"/>
      <c r="E753"/>
    </row>
    <row r="754" spans="1:5" x14ac:dyDescent="0.25">
      <c r="A754"/>
      <c r="C754"/>
      <c r="D754"/>
      <c r="E754"/>
    </row>
    <row r="755" spans="1:5" x14ac:dyDescent="0.25">
      <c r="A755"/>
      <c r="C755"/>
      <c r="D755"/>
      <c r="E755"/>
    </row>
    <row r="756" spans="1:5" x14ac:dyDescent="0.25">
      <c r="A756"/>
      <c r="C756"/>
      <c r="D756"/>
      <c r="E756"/>
    </row>
    <row r="757" spans="1:5" x14ac:dyDescent="0.25">
      <c r="A757"/>
      <c r="C757"/>
      <c r="D757"/>
      <c r="E757"/>
    </row>
    <row r="758" spans="1:5" x14ac:dyDescent="0.25">
      <c r="A758"/>
      <c r="C758"/>
      <c r="D758"/>
      <c r="E758"/>
    </row>
    <row r="759" spans="1:5" x14ac:dyDescent="0.25">
      <c r="A759"/>
      <c r="C759"/>
      <c r="D759"/>
      <c r="E759"/>
    </row>
    <row r="760" spans="1:5" x14ac:dyDescent="0.25">
      <c r="A760"/>
      <c r="C760"/>
      <c r="D760"/>
      <c r="E760"/>
    </row>
    <row r="761" spans="1:5" x14ac:dyDescent="0.25">
      <c r="A761"/>
      <c r="C761"/>
      <c r="D761"/>
      <c r="E761"/>
    </row>
    <row r="762" spans="1:5" x14ac:dyDescent="0.25">
      <c r="A762"/>
      <c r="C762"/>
      <c r="D762"/>
      <c r="E762"/>
    </row>
    <row r="763" spans="1:5" x14ac:dyDescent="0.25">
      <c r="A763"/>
      <c r="C763"/>
      <c r="D763"/>
      <c r="E763"/>
    </row>
    <row r="764" spans="1:5" x14ac:dyDescent="0.25">
      <c r="A764"/>
      <c r="C764"/>
      <c r="D764"/>
      <c r="E764"/>
    </row>
    <row r="765" spans="1:5" x14ac:dyDescent="0.25">
      <c r="A765"/>
      <c r="C765"/>
      <c r="D765"/>
      <c r="E765"/>
    </row>
    <row r="766" spans="1:5" x14ac:dyDescent="0.25">
      <c r="A766"/>
      <c r="C766"/>
      <c r="D766"/>
      <c r="E766"/>
    </row>
    <row r="767" spans="1:5" x14ac:dyDescent="0.25">
      <c r="A767"/>
      <c r="C767"/>
      <c r="D767"/>
      <c r="E767"/>
    </row>
    <row r="768" spans="1:5" x14ac:dyDescent="0.25">
      <c r="A768"/>
      <c r="C768"/>
      <c r="D768"/>
      <c r="E768"/>
    </row>
    <row r="769" spans="1:5" x14ac:dyDescent="0.25">
      <c r="A769"/>
      <c r="C769"/>
      <c r="D769"/>
      <c r="E769"/>
    </row>
    <row r="770" spans="1:5" x14ac:dyDescent="0.25">
      <c r="A770"/>
      <c r="C770"/>
      <c r="D770"/>
      <c r="E770"/>
    </row>
    <row r="771" spans="1:5" x14ac:dyDescent="0.25">
      <c r="A771"/>
      <c r="C771"/>
      <c r="D771"/>
      <c r="E771"/>
    </row>
    <row r="772" spans="1:5" x14ac:dyDescent="0.25">
      <c r="A772"/>
      <c r="C772"/>
      <c r="D772"/>
      <c r="E772"/>
    </row>
    <row r="773" spans="1:5" x14ac:dyDescent="0.25">
      <c r="A773"/>
      <c r="C773"/>
      <c r="D773"/>
      <c r="E773"/>
    </row>
    <row r="774" spans="1:5" x14ac:dyDescent="0.25">
      <c r="A774"/>
      <c r="C774"/>
      <c r="D774"/>
      <c r="E774"/>
    </row>
    <row r="775" spans="1:5" x14ac:dyDescent="0.25">
      <c r="A775"/>
      <c r="C775"/>
      <c r="D775"/>
      <c r="E775"/>
    </row>
    <row r="776" spans="1:5" x14ac:dyDescent="0.25">
      <c r="A776"/>
      <c r="C776"/>
      <c r="D776"/>
      <c r="E776"/>
    </row>
    <row r="777" spans="1:5" x14ac:dyDescent="0.25">
      <c r="A777"/>
      <c r="C777"/>
      <c r="D777"/>
      <c r="E777"/>
    </row>
    <row r="778" spans="1:5" x14ac:dyDescent="0.25">
      <c r="A778"/>
      <c r="C778"/>
      <c r="D778"/>
      <c r="E778"/>
    </row>
    <row r="779" spans="1:5" x14ac:dyDescent="0.25">
      <c r="A779"/>
      <c r="C779"/>
      <c r="D779"/>
      <c r="E779"/>
    </row>
    <row r="780" spans="1:5" x14ac:dyDescent="0.25">
      <c r="A780"/>
      <c r="C780"/>
      <c r="D780"/>
      <c r="E780"/>
    </row>
    <row r="781" spans="1:5" x14ac:dyDescent="0.25">
      <c r="A781"/>
      <c r="C781"/>
      <c r="D781"/>
      <c r="E781"/>
    </row>
    <row r="782" spans="1:5" x14ac:dyDescent="0.25">
      <c r="A782"/>
      <c r="C782"/>
      <c r="D782"/>
      <c r="E782"/>
    </row>
    <row r="783" spans="1:5" x14ac:dyDescent="0.25">
      <c r="A783"/>
      <c r="C783"/>
      <c r="D783"/>
      <c r="E783"/>
    </row>
    <row r="784" spans="1:5" x14ac:dyDescent="0.25">
      <c r="A784"/>
      <c r="C784"/>
      <c r="D784"/>
      <c r="E784"/>
    </row>
    <row r="785" spans="1:5" x14ac:dyDescent="0.25">
      <c r="A785"/>
      <c r="C785"/>
      <c r="D785"/>
      <c r="E785"/>
    </row>
    <row r="786" spans="1:5" x14ac:dyDescent="0.25">
      <c r="A786"/>
      <c r="C786"/>
      <c r="D786"/>
      <c r="E786"/>
    </row>
    <row r="787" spans="1:5" x14ac:dyDescent="0.25">
      <c r="A787"/>
      <c r="C787"/>
      <c r="D787"/>
      <c r="E787"/>
    </row>
    <row r="788" spans="1:5" x14ac:dyDescent="0.25">
      <c r="A788"/>
      <c r="C788"/>
      <c r="D788"/>
      <c r="E788"/>
    </row>
    <row r="789" spans="1:5" x14ac:dyDescent="0.25">
      <c r="A789"/>
      <c r="C789"/>
      <c r="D789"/>
      <c r="E789"/>
    </row>
    <row r="790" spans="1:5" x14ac:dyDescent="0.25">
      <c r="A790"/>
      <c r="C790"/>
      <c r="D790"/>
      <c r="E790"/>
    </row>
    <row r="791" spans="1:5" x14ac:dyDescent="0.25">
      <c r="A791"/>
      <c r="C791"/>
      <c r="D791"/>
      <c r="E791"/>
    </row>
    <row r="792" spans="1:5" x14ac:dyDescent="0.25">
      <c r="A792"/>
      <c r="C792"/>
      <c r="D792"/>
      <c r="E792"/>
    </row>
    <row r="793" spans="1:5" x14ac:dyDescent="0.25">
      <c r="A793"/>
      <c r="C793"/>
      <c r="D793"/>
      <c r="E793"/>
    </row>
    <row r="794" spans="1:5" x14ac:dyDescent="0.25">
      <c r="A794"/>
      <c r="C794"/>
      <c r="D794"/>
      <c r="E794"/>
    </row>
    <row r="795" spans="1:5" x14ac:dyDescent="0.25">
      <c r="A795"/>
      <c r="C795"/>
      <c r="D795"/>
      <c r="E795"/>
    </row>
    <row r="796" spans="1:5" x14ac:dyDescent="0.25">
      <c r="A796"/>
      <c r="C796"/>
      <c r="D796"/>
      <c r="E796"/>
    </row>
    <row r="797" spans="1:5" x14ac:dyDescent="0.25">
      <c r="A797"/>
      <c r="C797"/>
      <c r="D797"/>
      <c r="E797"/>
    </row>
    <row r="798" spans="1:5" x14ac:dyDescent="0.25">
      <c r="A798"/>
      <c r="C798"/>
      <c r="D798"/>
      <c r="E798"/>
    </row>
    <row r="799" spans="1:5" x14ac:dyDescent="0.25">
      <c r="A799"/>
      <c r="C799"/>
      <c r="D799"/>
      <c r="E799"/>
    </row>
    <row r="800" spans="1:5" x14ac:dyDescent="0.25">
      <c r="A800"/>
      <c r="C800"/>
      <c r="D800"/>
      <c r="E800"/>
    </row>
    <row r="801" spans="1:5" x14ac:dyDescent="0.25">
      <c r="A801"/>
      <c r="C801"/>
      <c r="D801"/>
      <c r="E801"/>
    </row>
    <row r="802" spans="1:5" x14ac:dyDescent="0.25">
      <c r="A802"/>
      <c r="C802"/>
      <c r="D802"/>
      <c r="E802"/>
    </row>
    <row r="803" spans="1:5" x14ac:dyDescent="0.25">
      <c r="A803"/>
      <c r="C803"/>
      <c r="D803"/>
      <c r="E803"/>
    </row>
    <row r="804" spans="1:5" x14ac:dyDescent="0.25">
      <c r="A804"/>
      <c r="C804"/>
      <c r="D804"/>
      <c r="E804"/>
    </row>
    <row r="805" spans="1:5" x14ac:dyDescent="0.25">
      <c r="A805"/>
      <c r="C805"/>
      <c r="D805"/>
      <c r="E805"/>
    </row>
    <row r="806" spans="1:5" x14ac:dyDescent="0.25">
      <c r="A806"/>
      <c r="C806"/>
      <c r="D806"/>
      <c r="E806"/>
    </row>
    <row r="807" spans="1:5" x14ac:dyDescent="0.25">
      <c r="A807"/>
      <c r="C807"/>
      <c r="D807"/>
      <c r="E807"/>
    </row>
    <row r="808" spans="1:5" x14ac:dyDescent="0.25">
      <c r="A808"/>
      <c r="C808"/>
      <c r="D808"/>
      <c r="E808"/>
    </row>
    <row r="809" spans="1:5" x14ac:dyDescent="0.25">
      <c r="A809"/>
      <c r="C809"/>
      <c r="D809"/>
      <c r="E809"/>
    </row>
    <row r="810" spans="1:5" x14ac:dyDescent="0.25">
      <c r="A810"/>
      <c r="C810"/>
      <c r="D810"/>
      <c r="E810"/>
    </row>
    <row r="811" spans="1:5" x14ac:dyDescent="0.25">
      <c r="A811"/>
      <c r="C811"/>
      <c r="D811"/>
      <c r="E811"/>
    </row>
    <row r="812" spans="1:5" x14ac:dyDescent="0.25">
      <c r="A812"/>
      <c r="C812"/>
      <c r="D812"/>
      <c r="E812"/>
    </row>
    <row r="813" spans="1:5" x14ac:dyDescent="0.25">
      <c r="A813"/>
      <c r="C813"/>
      <c r="D813"/>
      <c r="E813"/>
    </row>
    <row r="814" spans="1:5" x14ac:dyDescent="0.25">
      <c r="A814"/>
      <c r="C814"/>
      <c r="D814"/>
      <c r="E814"/>
    </row>
    <row r="815" spans="1:5" x14ac:dyDescent="0.25">
      <c r="A815"/>
      <c r="C815"/>
      <c r="D815"/>
      <c r="E815"/>
    </row>
    <row r="816" spans="1:5" x14ac:dyDescent="0.25">
      <c r="A816"/>
      <c r="C816"/>
      <c r="D816"/>
      <c r="E816"/>
    </row>
    <row r="817" spans="1:5" x14ac:dyDescent="0.25">
      <c r="A817"/>
      <c r="C817"/>
      <c r="D817"/>
      <c r="E817"/>
    </row>
    <row r="818" spans="1:5" x14ac:dyDescent="0.25">
      <c r="A818"/>
      <c r="C818"/>
      <c r="D818"/>
      <c r="E818"/>
    </row>
    <row r="819" spans="1:5" x14ac:dyDescent="0.25">
      <c r="A819"/>
      <c r="C819"/>
      <c r="D819"/>
      <c r="E819"/>
    </row>
    <row r="820" spans="1:5" x14ac:dyDescent="0.25">
      <c r="A820"/>
      <c r="C820"/>
      <c r="D820"/>
      <c r="E820"/>
    </row>
    <row r="821" spans="1:5" x14ac:dyDescent="0.25">
      <c r="A821"/>
      <c r="C821"/>
      <c r="D821"/>
      <c r="E821"/>
    </row>
    <row r="822" spans="1:5" x14ac:dyDescent="0.25">
      <c r="A822"/>
      <c r="C822"/>
      <c r="D822"/>
      <c r="E822"/>
    </row>
    <row r="823" spans="1:5" x14ac:dyDescent="0.25">
      <c r="A823"/>
      <c r="C823"/>
      <c r="D823"/>
      <c r="E823"/>
    </row>
    <row r="824" spans="1:5" x14ac:dyDescent="0.25">
      <c r="A824"/>
      <c r="C824"/>
      <c r="D824"/>
      <c r="E824"/>
    </row>
    <row r="825" spans="1:5" x14ac:dyDescent="0.25">
      <c r="A825"/>
      <c r="C825"/>
      <c r="D825"/>
      <c r="E825"/>
    </row>
    <row r="826" spans="1:5" x14ac:dyDescent="0.25">
      <c r="A826"/>
      <c r="C826"/>
      <c r="D826"/>
      <c r="E826"/>
    </row>
    <row r="827" spans="1:5" x14ac:dyDescent="0.25">
      <c r="A827"/>
      <c r="C827"/>
      <c r="D827"/>
      <c r="E827"/>
    </row>
    <row r="828" spans="1:5" x14ac:dyDescent="0.25">
      <c r="A828"/>
      <c r="C828"/>
      <c r="D828"/>
      <c r="E828"/>
    </row>
    <row r="829" spans="1:5" x14ac:dyDescent="0.25">
      <c r="A829"/>
      <c r="C829"/>
      <c r="D829"/>
      <c r="E829"/>
    </row>
    <row r="830" spans="1:5" x14ac:dyDescent="0.25">
      <c r="A830"/>
      <c r="C830"/>
      <c r="D830"/>
      <c r="E830"/>
    </row>
    <row r="831" spans="1:5" x14ac:dyDescent="0.25">
      <c r="A831"/>
      <c r="C831"/>
      <c r="D831"/>
      <c r="E831"/>
    </row>
    <row r="832" spans="1:5" x14ac:dyDescent="0.25">
      <c r="A832"/>
      <c r="C832"/>
      <c r="D832"/>
      <c r="E832"/>
    </row>
    <row r="833" spans="1:5" x14ac:dyDescent="0.25">
      <c r="A833"/>
      <c r="C833"/>
      <c r="D833"/>
      <c r="E833"/>
    </row>
    <row r="834" spans="1:5" x14ac:dyDescent="0.25">
      <c r="A834"/>
      <c r="C834"/>
      <c r="D834"/>
      <c r="E834"/>
    </row>
    <row r="835" spans="1:5" x14ac:dyDescent="0.25">
      <c r="A835"/>
      <c r="C835"/>
      <c r="D835"/>
      <c r="E835"/>
    </row>
    <row r="836" spans="1:5" x14ac:dyDescent="0.25">
      <c r="A836"/>
      <c r="C836"/>
      <c r="D836"/>
      <c r="E836"/>
    </row>
    <row r="837" spans="1:5" x14ac:dyDescent="0.25">
      <c r="A837"/>
      <c r="C837"/>
      <c r="D837"/>
      <c r="E837"/>
    </row>
    <row r="838" spans="1:5" x14ac:dyDescent="0.25">
      <c r="A838"/>
      <c r="C838"/>
      <c r="D838"/>
      <c r="E838"/>
    </row>
    <row r="839" spans="1:5" x14ac:dyDescent="0.25">
      <c r="A839"/>
      <c r="C839"/>
      <c r="D839"/>
      <c r="E839"/>
    </row>
    <row r="840" spans="1:5" x14ac:dyDescent="0.25">
      <c r="A840"/>
      <c r="C840"/>
      <c r="D840"/>
      <c r="E840"/>
    </row>
    <row r="841" spans="1:5" x14ac:dyDescent="0.25">
      <c r="A841"/>
      <c r="C841"/>
      <c r="D841"/>
      <c r="E841"/>
    </row>
    <row r="842" spans="1:5" x14ac:dyDescent="0.25">
      <c r="A842"/>
      <c r="C842"/>
      <c r="D842"/>
      <c r="E842"/>
    </row>
    <row r="843" spans="1:5" x14ac:dyDescent="0.25">
      <c r="A843"/>
      <c r="C843"/>
      <c r="D843"/>
      <c r="E843"/>
    </row>
    <row r="844" spans="1:5" x14ac:dyDescent="0.25">
      <c r="A844"/>
      <c r="C844"/>
      <c r="D844"/>
      <c r="E844"/>
    </row>
    <row r="845" spans="1:5" x14ac:dyDescent="0.25">
      <c r="A845"/>
      <c r="C845"/>
      <c r="D845"/>
      <c r="E845"/>
    </row>
    <row r="846" spans="1:5" x14ac:dyDescent="0.25">
      <c r="A846"/>
      <c r="C846"/>
      <c r="D846"/>
      <c r="E846"/>
    </row>
    <row r="847" spans="1:5" x14ac:dyDescent="0.25">
      <c r="A847"/>
      <c r="C847"/>
      <c r="D847"/>
      <c r="E847"/>
    </row>
    <row r="848" spans="1:5" x14ac:dyDescent="0.25">
      <c r="A848"/>
      <c r="C848"/>
      <c r="D848"/>
      <c r="E848"/>
    </row>
    <row r="849" spans="1:5" x14ac:dyDescent="0.25">
      <c r="A849"/>
      <c r="C849"/>
      <c r="D849"/>
      <c r="E849"/>
    </row>
    <row r="850" spans="1:5" x14ac:dyDescent="0.25">
      <c r="A850"/>
      <c r="C850"/>
      <c r="D850"/>
      <c r="E850"/>
    </row>
    <row r="851" spans="1:5" x14ac:dyDescent="0.25">
      <c r="A851"/>
      <c r="C851"/>
      <c r="D851"/>
      <c r="E851"/>
    </row>
    <row r="852" spans="1:5" x14ac:dyDescent="0.25">
      <c r="A852"/>
      <c r="C852"/>
      <c r="D852"/>
      <c r="E852"/>
    </row>
    <row r="853" spans="1:5" x14ac:dyDescent="0.25">
      <c r="A853"/>
      <c r="C853"/>
      <c r="D853"/>
      <c r="E853"/>
    </row>
    <row r="854" spans="1:5" x14ac:dyDescent="0.25">
      <c r="A854"/>
      <c r="C854"/>
      <c r="D854"/>
      <c r="E854"/>
    </row>
    <row r="855" spans="1:5" x14ac:dyDescent="0.25">
      <c r="A855"/>
      <c r="C855"/>
      <c r="D855"/>
      <c r="E855"/>
    </row>
    <row r="856" spans="1:5" x14ac:dyDescent="0.25">
      <c r="A856"/>
      <c r="C856"/>
      <c r="D856"/>
      <c r="E856"/>
    </row>
    <row r="857" spans="1:5" x14ac:dyDescent="0.25">
      <c r="A857"/>
      <c r="C857"/>
      <c r="D857"/>
      <c r="E857"/>
    </row>
    <row r="858" spans="1:5" x14ac:dyDescent="0.25">
      <c r="A858"/>
      <c r="C858"/>
      <c r="D858"/>
      <c r="E858"/>
    </row>
    <row r="859" spans="1:5" x14ac:dyDescent="0.25">
      <c r="A859"/>
      <c r="C859"/>
      <c r="D859"/>
      <c r="E859"/>
    </row>
    <row r="860" spans="1:5" x14ac:dyDescent="0.25">
      <c r="A860"/>
      <c r="C860"/>
      <c r="D860"/>
      <c r="E860"/>
    </row>
    <row r="861" spans="1:5" x14ac:dyDescent="0.25">
      <c r="A861"/>
      <c r="C861"/>
      <c r="D861"/>
      <c r="E861"/>
    </row>
    <row r="862" spans="1:5" x14ac:dyDescent="0.25">
      <c r="A862"/>
      <c r="C862"/>
      <c r="D862"/>
      <c r="E862"/>
    </row>
    <row r="863" spans="1:5" x14ac:dyDescent="0.25">
      <c r="A863"/>
      <c r="C863"/>
      <c r="D863"/>
      <c r="E863"/>
    </row>
    <row r="864" spans="1:5" x14ac:dyDescent="0.25">
      <c r="A864"/>
      <c r="C864"/>
      <c r="D864"/>
      <c r="E864"/>
    </row>
    <row r="865" spans="1:5" x14ac:dyDescent="0.25">
      <c r="A865"/>
      <c r="C865"/>
      <c r="D865"/>
      <c r="E865"/>
    </row>
    <row r="866" spans="1:5" x14ac:dyDescent="0.25">
      <c r="A866"/>
      <c r="C866"/>
      <c r="D866"/>
      <c r="E866"/>
    </row>
    <row r="867" spans="1:5" x14ac:dyDescent="0.25">
      <c r="A867"/>
      <c r="C867"/>
      <c r="D867"/>
      <c r="E867"/>
    </row>
    <row r="868" spans="1:5" x14ac:dyDescent="0.25">
      <c r="A868"/>
      <c r="C868"/>
      <c r="D868"/>
      <c r="E868"/>
    </row>
    <row r="869" spans="1:5" x14ac:dyDescent="0.25">
      <c r="A869"/>
      <c r="C869"/>
      <c r="D869"/>
      <c r="E869"/>
    </row>
    <row r="870" spans="1:5" x14ac:dyDescent="0.25">
      <c r="A870"/>
      <c r="C870"/>
      <c r="D870"/>
      <c r="E870"/>
    </row>
    <row r="871" spans="1:5" x14ac:dyDescent="0.25">
      <c r="A871"/>
      <c r="C871"/>
      <c r="D871"/>
      <c r="E871"/>
    </row>
    <row r="872" spans="1:5" x14ac:dyDescent="0.25">
      <c r="A872"/>
      <c r="C872"/>
      <c r="D872"/>
      <c r="E872"/>
    </row>
    <row r="873" spans="1:5" x14ac:dyDescent="0.25">
      <c r="A873"/>
      <c r="C873"/>
      <c r="D873"/>
      <c r="E873"/>
    </row>
    <row r="874" spans="1:5" x14ac:dyDescent="0.25">
      <c r="A874"/>
      <c r="C874"/>
      <c r="D874"/>
      <c r="E874"/>
    </row>
    <row r="875" spans="1:5" x14ac:dyDescent="0.25">
      <c r="A875"/>
      <c r="C875"/>
      <c r="D875"/>
      <c r="E875"/>
    </row>
    <row r="876" spans="1:5" x14ac:dyDescent="0.25">
      <c r="A876"/>
      <c r="C876"/>
      <c r="D876"/>
      <c r="E876"/>
    </row>
    <row r="877" spans="1:5" x14ac:dyDescent="0.25">
      <c r="A877"/>
      <c r="C877"/>
      <c r="D877"/>
      <c r="E877"/>
    </row>
    <row r="878" spans="1:5" x14ac:dyDescent="0.25">
      <c r="A878"/>
      <c r="C878"/>
      <c r="D878"/>
      <c r="E878"/>
    </row>
    <row r="879" spans="1:5" x14ac:dyDescent="0.25">
      <c r="A879"/>
      <c r="C879"/>
      <c r="D879"/>
      <c r="E879"/>
    </row>
    <row r="880" spans="1:5" x14ac:dyDescent="0.25">
      <c r="A880"/>
      <c r="C880"/>
      <c r="D880"/>
      <c r="E880"/>
    </row>
    <row r="881" spans="1:5" x14ac:dyDescent="0.25">
      <c r="A881"/>
      <c r="C881"/>
      <c r="D881"/>
      <c r="E881"/>
    </row>
    <row r="882" spans="1:5" x14ac:dyDescent="0.25">
      <c r="A882"/>
      <c r="C882"/>
      <c r="D882"/>
      <c r="E882"/>
    </row>
    <row r="883" spans="1:5" x14ac:dyDescent="0.25">
      <c r="A883"/>
      <c r="C883"/>
      <c r="D883"/>
      <c r="E883"/>
    </row>
    <row r="884" spans="1:5" x14ac:dyDescent="0.25">
      <c r="A884"/>
      <c r="C884"/>
      <c r="D884"/>
      <c r="E884"/>
    </row>
    <row r="885" spans="1:5" x14ac:dyDescent="0.25">
      <c r="A885"/>
      <c r="C885"/>
      <c r="D885"/>
      <c r="E885"/>
    </row>
    <row r="886" spans="1:5" x14ac:dyDescent="0.25">
      <c r="A886"/>
      <c r="C886"/>
      <c r="D886"/>
      <c r="E886"/>
    </row>
    <row r="887" spans="1:5" x14ac:dyDescent="0.25">
      <c r="A887"/>
      <c r="C887"/>
      <c r="D887"/>
      <c r="E887"/>
    </row>
    <row r="888" spans="1:5" x14ac:dyDescent="0.25">
      <c r="A888"/>
      <c r="C888"/>
      <c r="D888"/>
      <c r="E888"/>
    </row>
    <row r="889" spans="1:5" x14ac:dyDescent="0.25">
      <c r="A889"/>
      <c r="C889"/>
      <c r="D889"/>
      <c r="E889"/>
    </row>
    <row r="890" spans="1:5" x14ac:dyDescent="0.25">
      <c r="A890"/>
      <c r="C890"/>
      <c r="D890"/>
      <c r="E890"/>
    </row>
    <row r="891" spans="1:5" x14ac:dyDescent="0.25">
      <c r="A891"/>
      <c r="C891"/>
      <c r="D891"/>
      <c r="E891"/>
    </row>
    <row r="892" spans="1:5" x14ac:dyDescent="0.25">
      <c r="A892"/>
      <c r="C892"/>
      <c r="D892"/>
      <c r="E892"/>
    </row>
    <row r="893" spans="1:5" x14ac:dyDescent="0.25">
      <c r="A893"/>
      <c r="C893"/>
      <c r="D893"/>
      <c r="E893"/>
    </row>
    <row r="894" spans="1:5" x14ac:dyDescent="0.25">
      <c r="A894"/>
      <c r="C894"/>
      <c r="D894"/>
      <c r="E894"/>
    </row>
    <row r="895" spans="1:5" x14ac:dyDescent="0.25">
      <c r="A895"/>
      <c r="C895"/>
      <c r="D895"/>
      <c r="E895"/>
    </row>
    <row r="896" spans="1:5" x14ac:dyDescent="0.25">
      <c r="A896"/>
      <c r="C896"/>
      <c r="D896"/>
      <c r="E896"/>
    </row>
    <row r="897" spans="1:5" x14ac:dyDescent="0.25">
      <c r="A897"/>
      <c r="C897"/>
      <c r="D897"/>
      <c r="E897"/>
    </row>
    <row r="898" spans="1:5" x14ac:dyDescent="0.25">
      <c r="A898"/>
      <c r="C898"/>
      <c r="D898"/>
      <c r="E898"/>
    </row>
    <row r="899" spans="1:5" x14ac:dyDescent="0.25">
      <c r="A899"/>
      <c r="C899"/>
      <c r="D899"/>
      <c r="E899"/>
    </row>
    <row r="900" spans="1:5" x14ac:dyDescent="0.25">
      <c r="A900"/>
      <c r="C900"/>
      <c r="D900"/>
      <c r="E900"/>
    </row>
    <row r="901" spans="1:5" x14ac:dyDescent="0.25">
      <c r="A901"/>
      <c r="C901"/>
      <c r="D901"/>
      <c r="E901"/>
    </row>
    <row r="902" spans="1:5" x14ac:dyDescent="0.25">
      <c r="A902"/>
      <c r="C902"/>
      <c r="D902"/>
      <c r="E902"/>
    </row>
    <row r="903" spans="1:5" x14ac:dyDescent="0.25">
      <c r="A903"/>
      <c r="C903"/>
      <c r="D903"/>
      <c r="E903"/>
    </row>
    <row r="904" spans="1:5" x14ac:dyDescent="0.25">
      <c r="A904"/>
      <c r="C904"/>
      <c r="D904"/>
      <c r="E904"/>
    </row>
    <row r="905" spans="1:5" x14ac:dyDescent="0.25">
      <c r="A905"/>
      <c r="C905"/>
      <c r="D905"/>
      <c r="E905"/>
    </row>
    <row r="906" spans="1:5" x14ac:dyDescent="0.25">
      <c r="A906"/>
      <c r="C906"/>
      <c r="D906"/>
      <c r="E906"/>
    </row>
    <row r="907" spans="1:5" x14ac:dyDescent="0.25">
      <c r="A907"/>
      <c r="C907"/>
      <c r="D907"/>
      <c r="E907"/>
    </row>
    <row r="908" spans="1:5" x14ac:dyDescent="0.25">
      <c r="A908"/>
      <c r="C908"/>
      <c r="D908"/>
      <c r="E908"/>
    </row>
    <row r="909" spans="1:5" x14ac:dyDescent="0.25">
      <c r="A909"/>
      <c r="C909"/>
      <c r="D909"/>
      <c r="E909"/>
    </row>
    <row r="910" spans="1:5" x14ac:dyDescent="0.25">
      <c r="A910"/>
      <c r="C910"/>
      <c r="D910"/>
      <c r="E910"/>
    </row>
    <row r="911" spans="1:5" x14ac:dyDescent="0.25">
      <c r="A911"/>
      <c r="C911"/>
      <c r="D911"/>
      <c r="E911"/>
    </row>
    <row r="912" spans="1:5" x14ac:dyDescent="0.25">
      <c r="A912"/>
      <c r="C912"/>
      <c r="D912"/>
      <c r="E912"/>
    </row>
    <row r="913" spans="1:5" x14ac:dyDescent="0.25">
      <c r="A913"/>
      <c r="C913"/>
      <c r="D913"/>
      <c r="E913"/>
    </row>
    <row r="914" spans="1:5" x14ac:dyDescent="0.25">
      <c r="A914"/>
      <c r="C914"/>
      <c r="D914"/>
      <c r="E914"/>
    </row>
    <row r="915" spans="1:5" x14ac:dyDescent="0.25">
      <c r="A915"/>
      <c r="C915"/>
      <c r="D915"/>
      <c r="E915"/>
    </row>
    <row r="916" spans="1:5" x14ac:dyDescent="0.25">
      <c r="A916"/>
      <c r="C916"/>
      <c r="D916"/>
      <c r="E916"/>
    </row>
    <row r="917" spans="1:5" x14ac:dyDescent="0.25">
      <c r="A917"/>
      <c r="C917"/>
      <c r="D917"/>
      <c r="E917"/>
    </row>
    <row r="918" spans="1:5" x14ac:dyDescent="0.25">
      <c r="A918"/>
      <c r="C918"/>
      <c r="D918"/>
      <c r="E918"/>
    </row>
    <row r="919" spans="1:5" x14ac:dyDescent="0.25">
      <c r="A919"/>
      <c r="C919"/>
      <c r="D919"/>
      <c r="E919"/>
    </row>
    <row r="920" spans="1:5" x14ac:dyDescent="0.25">
      <c r="A920"/>
      <c r="C920"/>
      <c r="D920"/>
      <c r="E920"/>
    </row>
    <row r="921" spans="1:5" x14ac:dyDescent="0.25">
      <c r="A921"/>
      <c r="C921"/>
      <c r="D921"/>
      <c r="E921"/>
    </row>
    <row r="922" spans="1:5" x14ac:dyDescent="0.25">
      <c r="A922"/>
      <c r="C922"/>
      <c r="D922"/>
      <c r="E922"/>
    </row>
    <row r="923" spans="1:5" x14ac:dyDescent="0.25">
      <c r="A923"/>
      <c r="C923"/>
      <c r="D923"/>
      <c r="E923"/>
    </row>
    <row r="924" spans="1:5" x14ac:dyDescent="0.25">
      <c r="A924"/>
      <c r="C924"/>
      <c r="D924"/>
      <c r="E924"/>
    </row>
    <row r="925" spans="1:5" x14ac:dyDescent="0.25">
      <c r="A925"/>
      <c r="C925"/>
      <c r="D925"/>
      <c r="E925"/>
    </row>
    <row r="926" spans="1:5" x14ac:dyDescent="0.25">
      <c r="A926"/>
      <c r="C926"/>
      <c r="D926"/>
      <c r="E926"/>
    </row>
    <row r="927" spans="1:5" x14ac:dyDescent="0.25">
      <c r="A927"/>
      <c r="C927"/>
      <c r="D927"/>
      <c r="E927"/>
    </row>
    <row r="928" spans="1:5" x14ac:dyDescent="0.25">
      <c r="A928"/>
      <c r="C928"/>
      <c r="D928"/>
      <c r="E928"/>
    </row>
    <row r="929" spans="1:5" x14ac:dyDescent="0.25">
      <c r="A929"/>
      <c r="C929"/>
      <c r="D929"/>
      <c r="E929"/>
    </row>
    <row r="930" spans="1:5" x14ac:dyDescent="0.25">
      <c r="A930"/>
      <c r="C930"/>
      <c r="D930"/>
      <c r="E930"/>
    </row>
    <row r="931" spans="1:5" x14ac:dyDescent="0.25">
      <c r="A931"/>
      <c r="C931"/>
      <c r="D931"/>
      <c r="E931"/>
    </row>
    <row r="932" spans="1:5" x14ac:dyDescent="0.25">
      <c r="A932"/>
      <c r="C932"/>
      <c r="D932"/>
      <c r="E932"/>
    </row>
    <row r="933" spans="1:5" x14ac:dyDescent="0.25">
      <c r="A933"/>
      <c r="C933"/>
      <c r="D933"/>
      <c r="E933"/>
    </row>
    <row r="934" spans="1:5" x14ac:dyDescent="0.25">
      <c r="A934"/>
      <c r="C934"/>
      <c r="D934"/>
      <c r="E934"/>
    </row>
    <row r="935" spans="1:5" x14ac:dyDescent="0.25">
      <c r="A935"/>
      <c r="C935"/>
      <c r="D935"/>
      <c r="E935"/>
    </row>
    <row r="936" spans="1:5" x14ac:dyDescent="0.25">
      <c r="A936"/>
      <c r="C936"/>
      <c r="D936"/>
      <c r="E936"/>
    </row>
    <row r="937" spans="1:5" x14ac:dyDescent="0.25">
      <c r="A937"/>
      <c r="C937"/>
      <c r="D937"/>
      <c r="E937"/>
    </row>
    <row r="938" spans="1:5" x14ac:dyDescent="0.25">
      <c r="A938"/>
      <c r="C938"/>
      <c r="D938"/>
      <c r="E938"/>
    </row>
    <row r="939" spans="1:5" x14ac:dyDescent="0.25">
      <c r="A939"/>
      <c r="C939"/>
      <c r="D939"/>
      <c r="E939"/>
    </row>
    <row r="940" spans="1:5" x14ac:dyDescent="0.25">
      <c r="A940"/>
      <c r="C940"/>
      <c r="D940"/>
      <c r="E940"/>
    </row>
    <row r="941" spans="1:5" x14ac:dyDescent="0.25">
      <c r="A941"/>
      <c r="C941"/>
      <c r="D941"/>
      <c r="E941"/>
    </row>
    <row r="942" spans="1:5" x14ac:dyDescent="0.25">
      <c r="A942"/>
      <c r="C942"/>
      <c r="D942"/>
      <c r="E942"/>
    </row>
    <row r="943" spans="1:5" x14ac:dyDescent="0.25">
      <c r="A943"/>
      <c r="C943"/>
      <c r="D943"/>
      <c r="E943"/>
    </row>
    <row r="944" spans="1:5" x14ac:dyDescent="0.25">
      <c r="A944"/>
      <c r="C944"/>
      <c r="D944"/>
      <c r="E944"/>
    </row>
    <row r="945" spans="1:5" x14ac:dyDescent="0.25">
      <c r="A945"/>
      <c r="C945"/>
      <c r="D945"/>
      <c r="E945"/>
    </row>
    <row r="946" spans="1:5" x14ac:dyDescent="0.25">
      <c r="A946"/>
      <c r="C946"/>
      <c r="D946"/>
      <c r="E946"/>
    </row>
    <row r="947" spans="1:5" x14ac:dyDescent="0.25">
      <c r="A947"/>
      <c r="C947"/>
      <c r="D947"/>
      <c r="E947"/>
    </row>
    <row r="948" spans="1:5" x14ac:dyDescent="0.25">
      <c r="A948"/>
      <c r="C948"/>
      <c r="D948"/>
      <c r="E948"/>
    </row>
    <row r="949" spans="1:5" x14ac:dyDescent="0.25">
      <c r="A949"/>
      <c r="C949"/>
      <c r="D949"/>
      <c r="E949"/>
    </row>
    <row r="950" spans="1:5" x14ac:dyDescent="0.25">
      <c r="A950"/>
      <c r="C950"/>
      <c r="D950"/>
      <c r="E950"/>
    </row>
    <row r="951" spans="1:5" x14ac:dyDescent="0.25">
      <c r="A951"/>
      <c r="C951"/>
      <c r="D951"/>
      <c r="E95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abSelected="1" topLeftCell="V1" zoomScale="75" zoomScaleNormal="75" workbookViewId="0">
      <pane ySplit="450" activePane="bottomLeft"/>
      <selection activeCell="C1" sqref="C1:E1048576"/>
      <selection pane="bottomLeft" activeCell="AE2" sqref="AE2"/>
    </sheetView>
  </sheetViews>
  <sheetFormatPr defaultRowHeight="15" x14ac:dyDescent="0.25"/>
  <cols>
    <col min="1" max="1" width="131.140625" hidden="1" customWidth="1"/>
    <col min="2" max="2" width="27.42578125" bestFit="1" customWidth="1"/>
    <col min="3" max="3" width="12.28515625" customWidth="1"/>
    <col min="4" max="4" width="22" bestFit="1" customWidth="1"/>
    <col min="5" max="5" width="8.7109375"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x14ac:dyDescent="0.25">
      <c r="A1" t="s">
        <v>27</v>
      </c>
      <c r="B1" t="s">
        <v>246</v>
      </c>
      <c r="C1" t="s">
        <v>343</v>
      </c>
      <c r="D1" t="s">
        <v>344</v>
      </c>
      <c r="E1" t="s">
        <v>345</v>
      </c>
      <c r="F1" t="s">
        <v>13</v>
      </c>
      <c r="G1" t="s">
        <v>388</v>
      </c>
      <c r="H1" t="s">
        <v>389</v>
      </c>
      <c r="I1" t="s">
        <v>390</v>
      </c>
      <c r="J1" t="s">
        <v>14</v>
      </c>
      <c r="K1" t="s">
        <v>391</v>
      </c>
      <c r="L1" t="s">
        <v>392</v>
      </c>
      <c r="M1" t="s">
        <v>393</v>
      </c>
      <c r="N1" t="s">
        <v>15</v>
      </c>
      <c r="O1" t="s">
        <v>394</v>
      </c>
      <c r="P1" t="s">
        <v>395</v>
      </c>
      <c r="Q1" t="s">
        <v>396</v>
      </c>
      <c r="R1" t="s">
        <v>20</v>
      </c>
      <c r="S1" t="s">
        <v>397</v>
      </c>
      <c r="T1" t="s">
        <v>398</v>
      </c>
      <c r="U1" t="s">
        <v>399</v>
      </c>
      <c r="V1" t="s">
        <v>21</v>
      </c>
      <c r="W1" t="s">
        <v>400</v>
      </c>
      <c r="X1" t="s">
        <v>401</v>
      </c>
      <c r="Y1" t="s">
        <v>402</v>
      </c>
      <c r="Z1" t="s">
        <v>26</v>
      </c>
      <c r="AA1" t="s">
        <v>403</v>
      </c>
      <c r="AB1" t="s">
        <v>404</v>
      </c>
      <c r="AC1" t="s">
        <v>405</v>
      </c>
    </row>
    <row r="2" spans="1:29" s="26" customFormat="1" x14ac:dyDescent="0.25">
      <c r="A2" s="21" t="s">
        <v>92</v>
      </c>
      <c r="B2" t="s">
        <v>247</v>
      </c>
      <c r="C2" s="30">
        <v>0.25</v>
      </c>
      <c r="D2" s="31"/>
      <c r="E2" s="32"/>
      <c r="F2" s="26">
        <v>40</v>
      </c>
      <c r="G2" s="27">
        <f>$C2*F2</f>
        <v>10</v>
      </c>
      <c r="H2" s="28">
        <f>G2</f>
        <v>10</v>
      </c>
      <c r="I2" s="14">
        <f>H2</f>
        <v>10</v>
      </c>
      <c r="K2" s="27">
        <f>$C2*J2</f>
        <v>0</v>
      </c>
      <c r="L2" s="28">
        <f>K2</f>
        <v>0</v>
      </c>
      <c r="M2" s="14">
        <f>L2</f>
        <v>0</v>
      </c>
      <c r="O2" s="27">
        <f>$C2*N2</f>
        <v>0</v>
      </c>
      <c r="P2" s="28">
        <f>O2</f>
        <v>0</v>
      </c>
      <c r="Q2" s="14">
        <f>P2</f>
        <v>0</v>
      </c>
      <c r="R2" s="26">
        <v>80</v>
      </c>
      <c r="S2" s="27">
        <f>$C2*R2</f>
        <v>20</v>
      </c>
      <c r="T2" s="28">
        <f>S2</f>
        <v>20</v>
      </c>
      <c r="U2" s="14">
        <f>T2</f>
        <v>20</v>
      </c>
      <c r="V2" s="26">
        <v>85</v>
      </c>
      <c r="W2" s="27">
        <f>$C2*V2</f>
        <v>21.25</v>
      </c>
      <c r="X2" s="28">
        <f>W2</f>
        <v>21.25</v>
      </c>
      <c r="Y2" s="14">
        <f>X2</f>
        <v>21.25</v>
      </c>
      <c r="Z2" s="26">
        <v>60</v>
      </c>
      <c r="AA2" s="27">
        <f>$C2*Z2</f>
        <v>15</v>
      </c>
      <c r="AB2" s="28">
        <f>AA2</f>
        <v>15</v>
      </c>
      <c r="AC2" s="14">
        <f>AB2</f>
        <v>15</v>
      </c>
    </row>
    <row r="3" spans="1:29" s="26" customFormat="1" x14ac:dyDescent="0.25">
      <c r="A3" s="21" t="s">
        <v>87</v>
      </c>
      <c r="B3" t="s">
        <v>248</v>
      </c>
      <c r="C3" s="30"/>
      <c r="D3" s="31"/>
      <c r="E3" s="32"/>
      <c r="F3" s="26">
        <v>9.6</v>
      </c>
      <c r="G3" s="27">
        <f>F3</f>
        <v>9.6</v>
      </c>
      <c r="H3" s="28">
        <f>G3</f>
        <v>9.6</v>
      </c>
      <c r="I3" s="14">
        <f>H3</f>
        <v>9.6</v>
      </c>
      <c r="K3" s="27">
        <f>J3</f>
        <v>0</v>
      </c>
      <c r="L3" s="28">
        <f>K3</f>
        <v>0</v>
      </c>
      <c r="M3" s="14">
        <f>L3</f>
        <v>0</v>
      </c>
      <c r="O3" s="27">
        <f>N3</f>
        <v>0</v>
      </c>
      <c r="P3" s="28">
        <f>O3</f>
        <v>0</v>
      </c>
      <c r="Q3" s="14">
        <f>P3</f>
        <v>0</v>
      </c>
      <c r="R3" s="26">
        <v>2.9</v>
      </c>
      <c r="S3" s="27">
        <f>R3</f>
        <v>2.9</v>
      </c>
      <c r="T3" s="28">
        <f>S3</f>
        <v>2.9</v>
      </c>
      <c r="U3" s="14">
        <f>T3</f>
        <v>2.9</v>
      </c>
      <c r="V3" s="26">
        <v>14</v>
      </c>
      <c r="W3" s="27">
        <f>V3</f>
        <v>14</v>
      </c>
      <c r="X3" s="28">
        <f>W3</f>
        <v>14</v>
      </c>
      <c r="Y3" s="14">
        <f>X3</f>
        <v>14</v>
      </c>
      <c r="Z3" s="26">
        <v>12</v>
      </c>
      <c r="AA3" s="27">
        <f>Z3</f>
        <v>12</v>
      </c>
      <c r="AB3" s="28">
        <f>AA3</f>
        <v>12</v>
      </c>
      <c r="AC3" s="14">
        <f>AB3</f>
        <v>12</v>
      </c>
    </row>
    <row r="4" spans="1:29" s="26" customFormat="1" x14ac:dyDescent="0.25">
      <c r="A4" s="21" t="s">
        <v>89</v>
      </c>
      <c r="B4" t="s">
        <v>249</v>
      </c>
      <c r="C4" s="30"/>
      <c r="D4" s="31"/>
      <c r="E4" s="32"/>
      <c r="F4" s="26">
        <v>20</v>
      </c>
      <c r="G4" s="27">
        <f t="shared" ref="G4:G67" si="0">F4</f>
        <v>20</v>
      </c>
      <c r="H4" s="28">
        <f t="shared" ref="H4:H67" si="1">G4</f>
        <v>20</v>
      </c>
      <c r="I4" s="14">
        <f t="shared" ref="I4:I67" si="2">H4</f>
        <v>20</v>
      </c>
      <c r="K4" s="27">
        <f t="shared" ref="K4:K67" si="3">J4</f>
        <v>0</v>
      </c>
      <c r="L4" s="28">
        <f t="shared" ref="L4:L67" si="4">K4</f>
        <v>0</v>
      </c>
      <c r="M4" s="14">
        <f t="shared" ref="M4:M67" si="5">L4</f>
        <v>0</v>
      </c>
      <c r="O4" s="27">
        <f t="shared" ref="O4:O67" si="6">N4</f>
        <v>0</v>
      </c>
      <c r="P4" s="28">
        <f t="shared" ref="P4:P67" si="7">O4</f>
        <v>0</v>
      </c>
      <c r="Q4" s="14">
        <f t="shared" ref="Q4:Q67" si="8">P4</f>
        <v>0</v>
      </c>
      <c r="R4" s="26">
        <v>4</v>
      </c>
      <c r="S4" s="27">
        <f t="shared" ref="S4:S67" si="9">R4</f>
        <v>4</v>
      </c>
      <c r="T4" s="28">
        <f t="shared" ref="T4:T67" si="10">S4</f>
        <v>4</v>
      </c>
      <c r="U4" s="14">
        <f t="shared" ref="U4:U67" si="11">T4</f>
        <v>4</v>
      </c>
      <c r="V4" s="26">
        <v>20</v>
      </c>
      <c r="W4" s="27">
        <f t="shared" ref="W4:W67" si="12">V4</f>
        <v>20</v>
      </c>
      <c r="X4" s="28">
        <f t="shared" ref="X4:X67" si="13">W4</f>
        <v>20</v>
      </c>
      <c r="Y4" s="14">
        <f t="shared" ref="Y4:Y67" si="14">X4</f>
        <v>20</v>
      </c>
      <c r="Z4" s="26">
        <v>55</v>
      </c>
      <c r="AA4" s="27">
        <f t="shared" ref="AA4:AA67" si="15">Z4</f>
        <v>55</v>
      </c>
      <c r="AB4" s="28">
        <f t="shared" ref="AB4:AB67" si="16">AA4</f>
        <v>55</v>
      </c>
      <c r="AC4" s="14">
        <f t="shared" ref="AC4:AC67" si="17">AB4</f>
        <v>55</v>
      </c>
    </row>
    <row r="5" spans="1:29" s="26" customFormat="1" x14ac:dyDescent="0.25">
      <c r="A5" s="21" t="s">
        <v>88</v>
      </c>
      <c r="B5" t="s">
        <v>250</v>
      </c>
      <c r="C5" s="30"/>
      <c r="D5" s="31"/>
      <c r="E5" s="32"/>
      <c r="F5" s="26">
        <v>100</v>
      </c>
      <c r="G5" s="27">
        <f t="shared" si="0"/>
        <v>100</v>
      </c>
      <c r="H5" s="28">
        <f t="shared" si="1"/>
        <v>100</v>
      </c>
      <c r="I5" s="14">
        <f t="shared" si="2"/>
        <v>100</v>
      </c>
      <c r="K5" s="27">
        <f t="shared" si="3"/>
        <v>0</v>
      </c>
      <c r="L5" s="28">
        <f t="shared" si="4"/>
        <v>0</v>
      </c>
      <c r="M5" s="14">
        <f t="shared" si="5"/>
        <v>0</v>
      </c>
      <c r="O5" s="27">
        <f t="shared" si="6"/>
        <v>0</v>
      </c>
      <c r="P5" s="28">
        <f t="shared" si="7"/>
        <v>0</v>
      </c>
      <c r="Q5" s="14">
        <f t="shared" si="8"/>
        <v>0</v>
      </c>
      <c r="R5" s="26">
        <v>25</v>
      </c>
      <c r="S5" s="27">
        <f t="shared" si="9"/>
        <v>25</v>
      </c>
      <c r="T5" s="28">
        <f t="shared" si="10"/>
        <v>25</v>
      </c>
      <c r="U5" s="14">
        <f t="shared" si="11"/>
        <v>25</v>
      </c>
      <c r="V5" s="26">
        <v>60</v>
      </c>
      <c r="W5" s="27">
        <f t="shared" si="12"/>
        <v>60</v>
      </c>
      <c r="X5" s="28">
        <f t="shared" si="13"/>
        <v>60</v>
      </c>
      <c r="Y5" s="14">
        <f t="shared" si="14"/>
        <v>60</v>
      </c>
      <c r="Z5" s="26">
        <v>78</v>
      </c>
      <c r="AA5" s="27">
        <f t="shared" si="15"/>
        <v>78</v>
      </c>
      <c r="AB5" s="28">
        <f t="shared" si="16"/>
        <v>78</v>
      </c>
      <c r="AC5" s="14">
        <f t="shared" si="17"/>
        <v>78</v>
      </c>
    </row>
    <row r="6" spans="1:29" s="26" customFormat="1" x14ac:dyDescent="0.25">
      <c r="A6" s="21" t="s">
        <v>90</v>
      </c>
      <c r="B6" t="s">
        <v>251</v>
      </c>
      <c r="C6" s="30">
        <v>0.25</v>
      </c>
      <c r="D6" s="31"/>
      <c r="E6" s="32"/>
      <c r="F6" s="26">
        <v>40</v>
      </c>
      <c r="G6" s="27">
        <f>F6*$C6</f>
        <v>10</v>
      </c>
      <c r="H6" s="28">
        <f t="shared" si="1"/>
        <v>10</v>
      </c>
      <c r="I6" s="14">
        <f t="shared" si="2"/>
        <v>10</v>
      </c>
      <c r="K6" s="27">
        <f>J6*$C6</f>
        <v>0</v>
      </c>
      <c r="L6" s="28">
        <f t="shared" si="4"/>
        <v>0</v>
      </c>
      <c r="M6" s="14">
        <f t="shared" si="5"/>
        <v>0</v>
      </c>
      <c r="O6" s="27">
        <f>N6*$C6</f>
        <v>0</v>
      </c>
      <c r="P6" s="28">
        <f t="shared" si="7"/>
        <v>0</v>
      </c>
      <c r="Q6" s="14">
        <f t="shared" si="8"/>
        <v>0</v>
      </c>
      <c r="R6" s="26">
        <v>80</v>
      </c>
      <c r="S6" s="27">
        <f>R6*$C6</f>
        <v>20</v>
      </c>
      <c r="T6" s="28">
        <f t="shared" si="10"/>
        <v>20</v>
      </c>
      <c r="U6" s="14">
        <f t="shared" si="11"/>
        <v>20</v>
      </c>
      <c r="V6" s="26">
        <v>50</v>
      </c>
      <c r="W6" s="27">
        <f>V6*$C6</f>
        <v>12.5</v>
      </c>
      <c r="X6" s="28">
        <f t="shared" si="13"/>
        <v>12.5</v>
      </c>
      <c r="Y6" s="14">
        <f t="shared" si="14"/>
        <v>12.5</v>
      </c>
      <c r="Z6" s="26">
        <v>50</v>
      </c>
      <c r="AA6" s="27">
        <f>Z6*$C6</f>
        <v>12.5</v>
      </c>
      <c r="AB6" s="28">
        <f t="shared" si="16"/>
        <v>12.5</v>
      </c>
      <c r="AC6" s="14">
        <f t="shared" si="17"/>
        <v>12.5</v>
      </c>
    </row>
    <row r="7" spans="1:29" s="26" customFormat="1" x14ac:dyDescent="0.25">
      <c r="A7" s="21" t="s">
        <v>91</v>
      </c>
      <c r="B7" t="s">
        <v>252</v>
      </c>
      <c r="C7" s="30">
        <v>0.25</v>
      </c>
      <c r="D7" s="31"/>
      <c r="E7" s="32"/>
      <c r="F7" s="26">
        <v>12</v>
      </c>
      <c r="G7" s="27">
        <f>F7*$C7</f>
        <v>3</v>
      </c>
      <c r="H7" s="28">
        <f t="shared" si="1"/>
        <v>3</v>
      </c>
      <c r="I7" s="14">
        <f t="shared" si="2"/>
        <v>3</v>
      </c>
      <c r="K7" s="27">
        <f>J7*$C7</f>
        <v>0</v>
      </c>
      <c r="L7" s="28">
        <f t="shared" si="4"/>
        <v>0</v>
      </c>
      <c r="M7" s="14">
        <f t="shared" si="5"/>
        <v>0</v>
      </c>
      <c r="O7" s="27">
        <f>N7*$C7</f>
        <v>0</v>
      </c>
      <c r="P7" s="28">
        <f t="shared" si="7"/>
        <v>0</v>
      </c>
      <c r="Q7" s="14">
        <f t="shared" si="8"/>
        <v>0</v>
      </c>
      <c r="R7" s="26">
        <v>3500</v>
      </c>
      <c r="S7" s="27">
        <f>R7*$C7</f>
        <v>875</v>
      </c>
      <c r="T7" s="28">
        <f t="shared" si="10"/>
        <v>875</v>
      </c>
      <c r="U7" s="14">
        <f t="shared" si="11"/>
        <v>875</v>
      </c>
      <c r="V7" s="26">
        <v>45</v>
      </c>
      <c r="W7" s="27">
        <f>V7*$C7</f>
        <v>11.25</v>
      </c>
      <c r="X7" s="28">
        <f t="shared" si="13"/>
        <v>11.25</v>
      </c>
      <c r="Y7" s="14">
        <f t="shared" si="14"/>
        <v>11.25</v>
      </c>
      <c r="Z7" s="26">
        <v>100</v>
      </c>
      <c r="AA7" s="27">
        <f>Z7*$C7</f>
        <v>25</v>
      </c>
      <c r="AB7" s="28">
        <f t="shared" si="16"/>
        <v>25</v>
      </c>
      <c r="AC7" s="14">
        <f t="shared" si="17"/>
        <v>25</v>
      </c>
    </row>
    <row r="8" spans="1:29" s="26" customFormat="1" x14ac:dyDescent="0.25">
      <c r="A8" s="21" t="s">
        <v>82</v>
      </c>
      <c r="B8" t="s">
        <v>253</v>
      </c>
      <c r="C8" s="30"/>
      <c r="D8" s="31"/>
      <c r="E8" s="32"/>
      <c r="G8" s="27">
        <f t="shared" si="0"/>
        <v>0</v>
      </c>
      <c r="H8" s="28">
        <f t="shared" si="1"/>
        <v>0</v>
      </c>
      <c r="I8" s="14">
        <f t="shared" si="2"/>
        <v>0</v>
      </c>
      <c r="K8" s="27">
        <f t="shared" ref="K8:K71" si="18">J8</f>
        <v>0</v>
      </c>
      <c r="L8" s="28">
        <f t="shared" si="4"/>
        <v>0</v>
      </c>
      <c r="M8" s="14">
        <f t="shared" si="5"/>
        <v>0</v>
      </c>
      <c r="O8" s="27">
        <f t="shared" ref="O8:O71" si="19">N8</f>
        <v>0</v>
      </c>
      <c r="P8" s="28">
        <f t="shared" si="7"/>
        <v>0</v>
      </c>
      <c r="Q8" s="14">
        <f t="shared" si="8"/>
        <v>0</v>
      </c>
      <c r="S8" s="27">
        <f t="shared" ref="S8:S71" si="20">R8</f>
        <v>0</v>
      </c>
      <c r="T8" s="28">
        <f t="shared" si="10"/>
        <v>0</v>
      </c>
      <c r="U8" s="14">
        <f t="shared" si="11"/>
        <v>0</v>
      </c>
      <c r="V8" s="26">
        <v>7.5</v>
      </c>
      <c r="W8" s="27">
        <f t="shared" ref="W8:W71" si="21">V8</f>
        <v>7.5</v>
      </c>
      <c r="X8" s="28">
        <f t="shared" si="13"/>
        <v>7.5</v>
      </c>
      <c r="Y8" s="14">
        <f t="shared" si="14"/>
        <v>7.5</v>
      </c>
      <c r="AA8" s="27">
        <f t="shared" ref="AA8:AA71" si="22">Z8</f>
        <v>0</v>
      </c>
      <c r="AB8" s="28">
        <f t="shared" si="16"/>
        <v>0</v>
      </c>
      <c r="AC8" s="14">
        <f t="shared" si="17"/>
        <v>0</v>
      </c>
    </row>
    <row r="9" spans="1:29" s="26" customFormat="1" x14ac:dyDescent="0.25">
      <c r="A9" s="21" t="s">
        <v>84</v>
      </c>
      <c r="B9" t="s">
        <v>254</v>
      </c>
      <c r="C9" s="30"/>
      <c r="D9" s="31"/>
      <c r="E9" s="32"/>
      <c r="G9" s="27">
        <f t="shared" si="0"/>
        <v>0</v>
      </c>
      <c r="H9" s="28">
        <f t="shared" si="1"/>
        <v>0</v>
      </c>
      <c r="I9" s="14">
        <f t="shared" si="2"/>
        <v>0</v>
      </c>
      <c r="K9" s="27">
        <f t="shared" si="18"/>
        <v>0</v>
      </c>
      <c r="L9" s="28">
        <f t="shared" si="4"/>
        <v>0</v>
      </c>
      <c r="M9" s="14">
        <f t="shared" si="5"/>
        <v>0</v>
      </c>
      <c r="O9" s="27">
        <f t="shared" si="19"/>
        <v>0</v>
      </c>
      <c r="P9" s="28">
        <f t="shared" si="7"/>
        <v>0</v>
      </c>
      <c r="Q9" s="14">
        <f t="shared" si="8"/>
        <v>0</v>
      </c>
      <c r="S9" s="27">
        <f t="shared" si="20"/>
        <v>0</v>
      </c>
      <c r="T9" s="28">
        <f t="shared" si="10"/>
        <v>0</v>
      </c>
      <c r="U9" s="14">
        <f t="shared" si="11"/>
        <v>0</v>
      </c>
      <c r="V9" s="26">
        <v>10</v>
      </c>
      <c r="W9" s="27">
        <f t="shared" si="21"/>
        <v>10</v>
      </c>
      <c r="X9" s="28">
        <f t="shared" si="13"/>
        <v>10</v>
      </c>
      <c r="Y9" s="14">
        <f t="shared" si="14"/>
        <v>10</v>
      </c>
      <c r="AA9" s="27">
        <f t="shared" si="22"/>
        <v>0</v>
      </c>
      <c r="AB9" s="28">
        <f t="shared" si="16"/>
        <v>0</v>
      </c>
      <c r="AC9" s="14">
        <f t="shared" si="17"/>
        <v>0</v>
      </c>
    </row>
    <row r="10" spans="1:29" s="26" customFormat="1" x14ac:dyDescent="0.25">
      <c r="A10" s="21" t="s">
        <v>83</v>
      </c>
      <c r="B10" t="s">
        <v>255</v>
      </c>
      <c r="C10" s="30"/>
      <c r="D10" s="31"/>
      <c r="E10" s="32"/>
      <c r="G10" s="27">
        <f t="shared" si="0"/>
        <v>0</v>
      </c>
      <c r="H10" s="28">
        <f t="shared" si="1"/>
        <v>0</v>
      </c>
      <c r="I10" s="14">
        <f t="shared" si="2"/>
        <v>0</v>
      </c>
      <c r="K10" s="27">
        <f t="shared" si="18"/>
        <v>0</v>
      </c>
      <c r="L10" s="28">
        <f t="shared" si="4"/>
        <v>0</v>
      </c>
      <c r="M10" s="14">
        <f t="shared" si="5"/>
        <v>0</v>
      </c>
      <c r="O10" s="27">
        <f t="shared" si="19"/>
        <v>0</v>
      </c>
      <c r="P10" s="28">
        <f t="shared" si="7"/>
        <v>0</v>
      </c>
      <c r="Q10" s="14">
        <f t="shared" si="8"/>
        <v>0</v>
      </c>
      <c r="S10" s="27">
        <f t="shared" si="20"/>
        <v>0</v>
      </c>
      <c r="T10" s="28">
        <f t="shared" si="10"/>
        <v>0</v>
      </c>
      <c r="U10" s="14">
        <f t="shared" si="11"/>
        <v>0</v>
      </c>
      <c r="V10" s="26">
        <v>44</v>
      </c>
      <c r="W10" s="27">
        <f t="shared" si="21"/>
        <v>44</v>
      </c>
      <c r="X10" s="28">
        <f t="shared" si="13"/>
        <v>44</v>
      </c>
      <c r="Y10" s="14">
        <f t="shared" si="14"/>
        <v>44</v>
      </c>
      <c r="AA10" s="27">
        <f t="shared" si="22"/>
        <v>0</v>
      </c>
      <c r="AB10" s="28">
        <f t="shared" si="16"/>
        <v>0</v>
      </c>
      <c r="AC10" s="14">
        <f t="shared" si="17"/>
        <v>0</v>
      </c>
    </row>
    <row r="11" spans="1:29" s="26" customFormat="1" x14ac:dyDescent="0.25">
      <c r="A11" s="21" t="s">
        <v>85</v>
      </c>
      <c r="B11" t="s">
        <v>256</v>
      </c>
      <c r="C11" s="30">
        <v>0.25</v>
      </c>
      <c r="D11" s="31"/>
      <c r="E11" s="32"/>
      <c r="G11" s="27">
        <f>F11*$C11</f>
        <v>0</v>
      </c>
      <c r="H11" s="28">
        <f t="shared" si="1"/>
        <v>0</v>
      </c>
      <c r="I11" s="14">
        <f t="shared" si="2"/>
        <v>0</v>
      </c>
      <c r="K11" s="27">
        <f>J11*$C11</f>
        <v>0</v>
      </c>
      <c r="L11" s="28">
        <f t="shared" si="4"/>
        <v>0</v>
      </c>
      <c r="M11" s="14">
        <f t="shared" si="5"/>
        <v>0</v>
      </c>
      <c r="O11" s="27">
        <f>N11*$C11</f>
        <v>0</v>
      </c>
      <c r="P11" s="28">
        <f t="shared" si="7"/>
        <v>0</v>
      </c>
      <c r="Q11" s="14">
        <f t="shared" si="8"/>
        <v>0</v>
      </c>
      <c r="S11" s="27">
        <f>R11*$C11</f>
        <v>0</v>
      </c>
      <c r="T11" s="28">
        <f t="shared" si="10"/>
        <v>0</v>
      </c>
      <c r="U11" s="14">
        <f t="shared" si="11"/>
        <v>0</v>
      </c>
      <c r="V11" s="26">
        <v>50</v>
      </c>
      <c r="W11" s="27">
        <f>V11*$C11</f>
        <v>12.5</v>
      </c>
      <c r="X11" s="28">
        <f t="shared" si="13"/>
        <v>12.5</v>
      </c>
      <c r="Y11" s="14">
        <f t="shared" si="14"/>
        <v>12.5</v>
      </c>
      <c r="AA11" s="27">
        <f>Z11*$C11</f>
        <v>0</v>
      </c>
      <c r="AB11" s="28">
        <f t="shared" si="16"/>
        <v>0</v>
      </c>
      <c r="AC11" s="14">
        <f t="shared" si="17"/>
        <v>0</v>
      </c>
    </row>
    <row r="12" spans="1:29" s="26" customFormat="1" x14ac:dyDescent="0.25">
      <c r="A12" s="21" t="s">
        <v>86</v>
      </c>
      <c r="B12" t="s">
        <v>257</v>
      </c>
      <c r="C12" s="30">
        <v>0.25</v>
      </c>
      <c r="D12" s="31"/>
      <c r="E12" s="32"/>
      <c r="G12" s="27">
        <f>F12*$C12</f>
        <v>0</v>
      </c>
      <c r="H12" s="28">
        <f t="shared" si="1"/>
        <v>0</v>
      </c>
      <c r="I12" s="14">
        <f t="shared" si="2"/>
        <v>0</v>
      </c>
      <c r="K12" s="27">
        <f>J12*$C12</f>
        <v>0</v>
      </c>
      <c r="L12" s="28">
        <f t="shared" si="4"/>
        <v>0</v>
      </c>
      <c r="M12" s="14">
        <f t="shared" si="5"/>
        <v>0</v>
      </c>
      <c r="O12" s="27">
        <f>N12*$C12</f>
        <v>0</v>
      </c>
      <c r="P12" s="28">
        <f t="shared" si="7"/>
        <v>0</v>
      </c>
      <c r="Q12" s="14">
        <f t="shared" si="8"/>
        <v>0</v>
      </c>
      <c r="S12" s="27">
        <f>R12*$C12</f>
        <v>0</v>
      </c>
      <c r="T12" s="28">
        <f t="shared" si="10"/>
        <v>0</v>
      </c>
      <c r="U12" s="14">
        <f t="shared" si="11"/>
        <v>0</v>
      </c>
      <c r="V12" s="26">
        <v>150</v>
      </c>
      <c r="W12" s="27">
        <f>V12*$C12</f>
        <v>37.5</v>
      </c>
      <c r="X12" s="28">
        <f t="shared" si="13"/>
        <v>37.5</v>
      </c>
      <c r="Y12" s="14">
        <f t="shared" si="14"/>
        <v>37.5</v>
      </c>
      <c r="AA12" s="27">
        <f>Z12*$C12</f>
        <v>0</v>
      </c>
      <c r="AB12" s="28">
        <f t="shared" si="16"/>
        <v>0</v>
      </c>
      <c r="AC12" s="14">
        <f t="shared" si="17"/>
        <v>0</v>
      </c>
    </row>
    <row r="13" spans="1:29" s="26" customFormat="1" x14ac:dyDescent="0.25">
      <c r="A13" s="21" t="s">
        <v>93</v>
      </c>
      <c r="B13" t="s">
        <v>258</v>
      </c>
      <c r="C13" s="30"/>
      <c r="D13" s="31"/>
      <c r="E13" s="32"/>
      <c r="G13" s="27">
        <f t="shared" si="0"/>
        <v>0</v>
      </c>
      <c r="H13" s="28">
        <f t="shared" si="1"/>
        <v>0</v>
      </c>
      <c r="I13" s="14">
        <f t="shared" si="2"/>
        <v>0</v>
      </c>
      <c r="K13" s="27">
        <f t="shared" ref="K13:K76" si="23">J13</f>
        <v>0</v>
      </c>
      <c r="L13" s="28">
        <f t="shared" si="4"/>
        <v>0</v>
      </c>
      <c r="M13" s="14">
        <f t="shared" si="5"/>
        <v>0</v>
      </c>
      <c r="O13" s="27">
        <f t="shared" ref="O13:O76" si="24">N13</f>
        <v>0</v>
      </c>
      <c r="P13" s="28">
        <f t="shared" si="7"/>
        <v>0</v>
      </c>
      <c r="Q13" s="14">
        <f t="shared" si="8"/>
        <v>0</v>
      </c>
      <c r="R13" s="26">
        <v>0.5</v>
      </c>
      <c r="S13" s="27">
        <f t="shared" ref="S13:S76" si="25">R13</f>
        <v>0.5</v>
      </c>
      <c r="T13" s="28">
        <f t="shared" si="10"/>
        <v>0.5</v>
      </c>
      <c r="U13" s="14">
        <f t="shared" si="11"/>
        <v>0.5</v>
      </c>
      <c r="V13" s="26">
        <v>1.7</v>
      </c>
      <c r="W13" s="27">
        <f t="shared" ref="W13:W76" si="26">V13</f>
        <v>1.7</v>
      </c>
      <c r="X13" s="28">
        <f t="shared" si="13"/>
        <v>1.7</v>
      </c>
      <c r="Y13" s="14">
        <f t="shared" si="14"/>
        <v>1.7</v>
      </c>
      <c r="Z13" s="26">
        <v>1</v>
      </c>
      <c r="AA13" s="27">
        <f t="shared" ref="AA13:AA76" si="27">Z13</f>
        <v>1</v>
      </c>
      <c r="AB13" s="28">
        <f t="shared" si="16"/>
        <v>1</v>
      </c>
      <c r="AC13" s="14">
        <f t="shared" si="17"/>
        <v>1</v>
      </c>
    </row>
    <row r="14" spans="1:29" s="26" customFormat="1" x14ac:dyDescent="0.25">
      <c r="A14" s="21" t="s">
        <v>95</v>
      </c>
      <c r="B14" t="s">
        <v>259</v>
      </c>
      <c r="C14" s="30"/>
      <c r="D14" s="31"/>
      <c r="E14" s="32"/>
      <c r="G14" s="27">
        <f t="shared" si="0"/>
        <v>0</v>
      </c>
      <c r="H14" s="28">
        <f t="shared" si="1"/>
        <v>0</v>
      </c>
      <c r="I14" s="14">
        <f t="shared" si="2"/>
        <v>0</v>
      </c>
      <c r="K14" s="27">
        <f t="shared" si="23"/>
        <v>0</v>
      </c>
      <c r="L14" s="28">
        <f t="shared" si="4"/>
        <v>0</v>
      </c>
      <c r="M14" s="14">
        <f t="shared" si="5"/>
        <v>0</v>
      </c>
      <c r="O14" s="27">
        <f t="shared" si="24"/>
        <v>0</v>
      </c>
      <c r="P14" s="28">
        <f t="shared" si="7"/>
        <v>0</v>
      </c>
      <c r="Q14" s="14">
        <f t="shared" si="8"/>
        <v>0</v>
      </c>
      <c r="R14" s="26">
        <v>0</v>
      </c>
      <c r="S14" s="27">
        <f t="shared" si="25"/>
        <v>0</v>
      </c>
      <c r="T14" s="28">
        <f t="shared" si="10"/>
        <v>0</v>
      </c>
      <c r="U14" s="14">
        <f t="shared" si="11"/>
        <v>0</v>
      </c>
      <c r="V14" s="26">
        <v>2</v>
      </c>
      <c r="W14" s="27">
        <f t="shared" si="26"/>
        <v>2</v>
      </c>
      <c r="X14" s="28">
        <f t="shared" si="13"/>
        <v>2</v>
      </c>
      <c r="Y14" s="14">
        <f t="shared" si="14"/>
        <v>2</v>
      </c>
      <c r="Z14" s="26">
        <v>2</v>
      </c>
      <c r="AA14" s="27">
        <f t="shared" si="27"/>
        <v>2</v>
      </c>
      <c r="AB14" s="28">
        <f t="shared" si="16"/>
        <v>2</v>
      </c>
      <c r="AC14" s="14">
        <f t="shared" si="17"/>
        <v>2</v>
      </c>
    </row>
    <row r="15" spans="1:29" s="26" customFormat="1" x14ac:dyDescent="0.25">
      <c r="A15" s="21" t="s">
        <v>94</v>
      </c>
      <c r="B15" t="s">
        <v>260</v>
      </c>
      <c r="C15" s="30"/>
      <c r="D15" s="31"/>
      <c r="E15" s="32"/>
      <c r="G15" s="27">
        <f t="shared" si="0"/>
        <v>0</v>
      </c>
      <c r="H15" s="28">
        <f t="shared" si="1"/>
        <v>0</v>
      </c>
      <c r="I15" s="14">
        <f t="shared" si="2"/>
        <v>0</v>
      </c>
      <c r="K15" s="27">
        <f t="shared" si="23"/>
        <v>0</v>
      </c>
      <c r="L15" s="28">
        <f t="shared" si="4"/>
        <v>0</v>
      </c>
      <c r="M15" s="14">
        <f t="shared" si="5"/>
        <v>0</v>
      </c>
      <c r="O15" s="27">
        <f t="shared" si="24"/>
        <v>0</v>
      </c>
      <c r="P15" s="28">
        <f t="shared" si="7"/>
        <v>0</v>
      </c>
      <c r="Q15" s="14">
        <f t="shared" si="8"/>
        <v>0</v>
      </c>
      <c r="R15" s="26">
        <v>1.5</v>
      </c>
      <c r="S15" s="27">
        <f t="shared" si="25"/>
        <v>1.5</v>
      </c>
      <c r="T15" s="28">
        <f t="shared" si="10"/>
        <v>1.5</v>
      </c>
      <c r="U15" s="14">
        <f t="shared" si="11"/>
        <v>1.5</v>
      </c>
      <c r="V15" s="26">
        <v>10</v>
      </c>
      <c r="W15" s="27">
        <f t="shared" si="26"/>
        <v>10</v>
      </c>
      <c r="X15" s="28">
        <f t="shared" si="13"/>
        <v>10</v>
      </c>
      <c r="Y15" s="14">
        <f t="shared" si="14"/>
        <v>10</v>
      </c>
      <c r="Z15" s="26">
        <v>5</v>
      </c>
      <c r="AA15" s="27">
        <f t="shared" si="27"/>
        <v>5</v>
      </c>
      <c r="AB15" s="28">
        <f t="shared" si="16"/>
        <v>5</v>
      </c>
      <c r="AC15" s="14">
        <f t="shared" si="17"/>
        <v>5</v>
      </c>
    </row>
    <row r="16" spans="1:29" s="26" customFormat="1" x14ac:dyDescent="0.25">
      <c r="A16" s="21" t="s">
        <v>96</v>
      </c>
      <c r="B16" t="s">
        <v>261</v>
      </c>
      <c r="C16" s="30"/>
      <c r="D16" s="31"/>
      <c r="E16" s="32"/>
      <c r="G16" s="27">
        <f t="shared" si="0"/>
        <v>0</v>
      </c>
      <c r="H16" s="28">
        <f t="shared" si="1"/>
        <v>0</v>
      </c>
      <c r="I16" s="14">
        <f t="shared" si="2"/>
        <v>0</v>
      </c>
      <c r="K16" s="27">
        <f t="shared" si="23"/>
        <v>0</v>
      </c>
      <c r="L16" s="28">
        <f t="shared" si="4"/>
        <v>0</v>
      </c>
      <c r="M16" s="14">
        <f t="shared" si="5"/>
        <v>0</v>
      </c>
      <c r="O16" s="27">
        <f t="shared" si="24"/>
        <v>0</v>
      </c>
      <c r="P16" s="28">
        <f t="shared" si="7"/>
        <v>0</v>
      </c>
      <c r="Q16" s="14">
        <f t="shared" si="8"/>
        <v>0</v>
      </c>
      <c r="R16" s="26">
        <v>3</v>
      </c>
      <c r="S16" s="27">
        <f t="shared" si="25"/>
        <v>3</v>
      </c>
      <c r="T16" s="28">
        <f t="shared" si="10"/>
        <v>3</v>
      </c>
      <c r="U16" s="14">
        <f t="shared" si="11"/>
        <v>3</v>
      </c>
      <c r="V16" s="26">
        <v>30</v>
      </c>
      <c r="W16" s="27">
        <f t="shared" si="26"/>
        <v>30</v>
      </c>
      <c r="X16" s="28">
        <f t="shared" si="13"/>
        <v>30</v>
      </c>
      <c r="Y16" s="14">
        <f t="shared" si="14"/>
        <v>30</v>
      </c>
      <c r="Z16" s="26">
        <v>5</v>
      </c>
      <c r="AA16" s="27">
        <f t="shared" si="27"/>
        <v>5</v>
      </c>
      <c r="AB16" s="28">
        <f t="shared" si="16"/>
        <v>5</v>
      </c>
      <c r="AC16" s="14">
        <f t="shared" si="17"/>
        <v>5</v>
      </c>
    </row>
    <row r="17" spans="1:29" s="26" customFormat="1" x14ac:dyDescent="0.25">
      <c r="A17" s="21" t="s">
        <v>97</v>
      </c>
      <c r="B17" t="s">
        <v>262</v>
      </c>
      <c r="C17" s="30"/>
      <c r="D17" s="31"/>
      <c r="E17" s="32"/>
      <c r="G17" s="27">
        <f t="shared" si="0"/>
        <v>0</v>
      </c>
      <c r="H17" s="28">
        <f t="shared" si="1"/>
        <v>0</v>
      </c>
      <c r="I17" s="14">
        <f t="shared" si="2"/>
        <v>0</v>
      </c>
      <c r="K17" s="27">
        <f t="shared" si="23"/>
        <v>0</v>
      </c>
      <c r="L17" s="28">
        <f t="shared" si="4"/>
        <v>0</v>
      </c>
      <c r="M17" s="14">
        <f t="shared" si="5"/>
        <v>0</v>
      </c>
      <c r="O17" s="27">
        <f t="shared" si="24"/>
        <v>0</v>
      </c>
      <c r="P17" s="28">
        <f t="shared" si="7"/>
        <v>0</v>
      </c>
      <c r="Q17" s="14">
        <f t="shared" si="8"/>
        <v>0</v>
      </c>
      <c r="R17" s="26">
        <v>1000</v>
      </c>
      <c r="S17" s="27">
        <f t="shared" si="25"/>
        <v>1000</v>
      </c>
      <c r="T17" s="28">
        <f t="shared" si="10"/>
        <v>1000</v>
      </c>
      <c r="U17" s="14">
        <f t="shared" si="11"/>
        <v>1000</v>
      </c>
      <c r="V17" s="26">
        <v>1000</v>
      </c>
      <c r="W17" s="27">
        <f t="shared" si="26"/>
        <v>1000</v>
      </c>
      <c r="X17" s="28">
        <f t="shared" si="13"/>
        <v>1000</v>
      </c>
      <c r="Y17" s="14">
        <f t="shared" si="14"/>
        <v>1000</v>
      </c>
      <c r="Z17" s="26">
        <v>25</v>
      </c>
      <c r="AA17" s="27">
        <f t="shared" si="27"/>
        <v>25</v>
      </c>
      <c r="AB17" s="28">
        <f t="shared" si="16"/>
        <v>25</v>
      </c>
      <c r="AC17" s="14">
        <f t="shared" si="17"/>
        <v>25</v>
      </c>
    </row>
    <row r="18" spans="1:29" s="26" customFormat="1" x14ac:dyDescent="0.25">
      <c r="A18" s="21" t="s">
        <v>68</v>
      </c>
      <c r="B18" t="s">
        <v>263</v>
      </c>
      <c r="C18" s="30"/>
      <c r="D18" s="31"/>
      <c r="E18" s="32"/>
      <c r="G18" s="27">
        <f t="shared" si="0"/>
        <v>0</v>
      </c>
      <c r="H18" s="28">
        <f t="shared" si="1"/>
        <v>0</v>
      </c>
      <c r="I18" s="14">
        <f t="shared" si="2"/>
        <v>0</v>
      </c>
      <c r="K18" s="27">
        <f t="shared" si="23"/>
        <v>0</v>
      </c>
      <c r="L18" s="28">
        <f t="shared" si="4"/>
        <v>0</v>
      </c>
      <c r="M18" s="14">
        <f t="shared" si="5"/>
        <v>0</v>
      </c>
      <c r="O18" s="27">
        <f t="shared" si="24"/>
        <v>0</v>
      </c>
      <c r="P18" s="28">
        <f t="shared" si="7"/>
        <v>0</v>
      </c>
      <c r="Q18" s="14">
        <f t="shared" si="8"/>
        <v>0</v>
      </c>
      <c r="R18" s="26">
        <v>3.5</v>
      </c>
      <c r="S18" s="27">
        <f t="shared" si="25"/>
        <v>3.5</v>
      </c>
      <c r="T18" s="28">
        <f t="shared" si="10"/>
        <v>3.5</v>
      </c>
      <c r="U18" s="14">
        <f t="shared" si="11"/>
        <v>3.5</v>
      </c>
      <c r="V18" s="26">
        <v>13</v>
      </c>
      <c r="W18" s="27">
        <f t="shared" si="26"/>
        <v>13</v>
      </c>
      <c r="X18" s="28">
        <f t="shared" si="13"/>
        <v>13</v>
      </c>
      <c r="Y18" s="14">
        <f t="shared" si="14"/>
        <v>13</v>
      </c>
      <c r="AA18" s="27">
        <f t="shared" si="27"/>
        <v>0</v>
      </c>
      <c r="AB18" s="28">
        <f t="shared" si="16"/>
        <v>0</v>
      </c>
      <c r="AC18" s="14">
        <f t="shared" si="17"/>
        <v>0</v>
      </c>
    </row>
    <row r="19" spans="1:29" s="26" customFormat="1" x14ac:dyDescent="0.25">
      <c r="A19" s="21" t="s">
        <v>69</v>
      </c>
      <c r="B19" t="s">
        <v>264</v>
      </c>
      <c r="C19" s="30"/>
      <c r="D19" s="31"/>
      <c r="E19" s="32"/>
      <c r="G19" s="27">
        <f t="shared" si="0"/>
        <v>0</v>
      </c>
      <c r="H19" s="28">
        <f t="shared" si="1"/>
        <v>0</v>
      </c>
      <c r="I19" s="14">
        <f t="shared" si="2"/>
        <v>0</v>
      </c>
      <c r="K19" s="27">
        <f t="shared" si="23"/>
        <v>0</v>
      </c>
      <c r="L19" s="28">
        <f t="shared" si="4"/>
        <v>0</v>
      </c>
      <c r="M19" s="14">
        <f t="shared" si="5"/>
        <v>0</v>
      </c>
      <c r="O19" s="27">
        <f t="shared" si="24"/>
        <v>0</v>
      </c>
      <c r="P19" s="28">
        <f t="shared" si="7"/>
        <v>0</v>
      </c>
      <c r="Q19" s="14">
        <f t="shared" si="8"/>
        <v>0</v>
      </c>
      <c r="R19" s="26">
        <v>25</v>
      </c>
      <c r="S19" s="27">
        <f t="shared" si="25"/>
        <v>25</v>
      </c>
      <c r="T19" s="28">
        <f t="shared" si="10"/>
        <v>25</v>
      </c>
      <c r="U19" s="14">
        <f t="shared" si="11"/>
        <v>25</v>
      </c>
      <c r="V19" s="26">
        <v>55</v>
      </c>
      <c r="W19" s="27">
        <f t="shared" si="26"/>
        <v>55</v>
      </c>
      <c r="X19" s="28">
        <f t="shared" si="13"/>
        <v>55</v>
      </c>
      <c r="Y19" s="14">
        <f t="shared" si="14"/>
        <v>55</v>
      </c>
      <c r="AA19" s="27">
        <f t="shared" si="27"/>
        <v>0</v>
      </c>
      <c r="AB19" s="28">
        <f t="shared" si="16"/>
        <v>0</v>
      </c>
      <c r="AC19" s="14">
        <f t="shared" si="17"/>
        <v>0</v>
      </c>
    </row>
    <row r="20" spans="1:29" s="26" customFormat="1" x14ac:dyDescent="0.25">
      <c r="A20" s="21" t="s">
        <v>70</v>
      </c>
      <c r="B20" t="s">
        <v>265</v>
      </c>
      <c r="C20" s="30">
        <v>0.25</v>
      </c>
      <c r="D20" s="31"/>
      <c r="E20" s="32"/>
      <c r="G20" s="27">
        <f>F20*$C20</f>
        <v>0</v>
      </c>
      <c r="H20" s="28">
        <f t="shared" si="1"/>
        <v>0</v>
      </c>
      <c r="I20" s="14">
        <f t="shared" si="2"/>
        <v>0</v>
      </c>
      <c r="K20" s="27">
        <f>J20*$C20</f>
        <v>0</v>
      </c>
      <c r="L20" s="28">
        <f t="shared" si="4"/>
        <v>0</v>
      </c>
      <c r="M20" s="14">
        <f t="shared" si="5"/>
        <v>0</v>
      </c>
      <c r="O20" s="27">
        <f>N20*$C20</f>
        <v>0</v>
      </c>
      <c r="P20" s="28">
        <f t="shared" si="7"/>
        <v>0</v>
      </c>
      <c r="Q20" s="14">
        <f t="shared" si="8"/>
        <v>0</v>
      </c>
      <c r="R20" s="26">
        <v>100</v>
      </c>
      <c r="S20" s="27">
        <f>R20*$C20</f>
        <v>25</v>
      </c>
      <c r="T20" s="28">
        <f t="shared" si="10"/>
        <v>25</v>
      </c>
      <c r="U20" s="14">
        <f t="shared" si="11"/>
        <v>25</v>
      </c>
      <c r="V20" s="26">
        <v>5</v>
      </c>
      <c r="W20" s="27">
        <f>V20*$C20</f>
        <v>1.25</v>
      </c>
      <c r="X20" s="28">
        <f t="shared" si="13"/>
        <v>1.25</v>
      </c>
      <c r="Y20" s="14">
        <f t="shared" si="14"/>
        <v>1.25</v>
      </c>
      <c r="AA20" s="27">
        <f>Z20*$C20</f>
        <v>0</v>
      </c>
      <c r="AB20" s="28">
        <f t="shared" si="16"/>
        <v>0</v>
      </c>
      <c r="AC20" s="14">
        <f t="shared" si="17"/>
        <v>0</v>
      </c>
    </row>
    <row r="21" spans="1:29" s="26" customFormat="1" x14ac:dyDescent="0.25">
      <c r="A21" s="21" t="s">
        <v>73</v>
      </c>
      <c r="B21" t="s">
        <v>266</v>
      </c>
      <c r="C21" s="30"/>
      <c r="D21" s="31"/>
      <c r="E21" s="32"/>
      <c r="G21" s="27">
        <f t="shared" si="0"/>
        <v>0</v>
      </c>
      <c r="H21" s="28">
        <f t="shared" si="1"/>
        <v>0</v>
      </c>
      <c r="I21" s="14">
        <f t="shared" si="2"/>
        <v>0</v>
      </c>
      <c r="K21" s="27">
        <f t="shared" ref="K21:K84" si="28">J21</f>
        <v>0</v>
      </c>
      <c r="L21" s="28">
        <f t="shared" si="4"/>
        <v>0</v>
      </c>
      <c r="M21" s="14">
        <f t="shared" si="5"/>
        <v>0</v>
      </c>
      <c r="O21" s="27">
        <f t="shared" ref="O21:O84" si="29">N21</f>
        <v>0</v>
      </c>
      <c r="P21" s="28">
        <f t="shared" si="7"/>
        <v>0</v>
      </c>
      <c r="Q21" s="14">
        <f t="shared" si="8"/>
        <v>0</v>
      </c>
      <c r="S21" s="27">
        <f t="shared" ref="S21:S84" si="30">R21</f>
        <v>0</v>
      </c>
      <c r="T21" s="28">
        <f t="shared" si="10"/>
        <v>0</v>
      </c>
      <c r="U21" s="14">
        <f t="shared" si="11"/>
        <v>0</v>
      </c>
      <c r="V21" s="26">
        <v>33.35</v>
      </c>
      <c r="W21" s="27">
        <f t="shared" ref="W21:W84" si="31">V21</f>
        <v>33.35</v>
      </c>
      <c r="X21" s="28">
        <f t="shared" si="13"/>
        <v>33.35</v>
      </c>
      <c r="Y21" s="14">
        <f t="shared" si="14"/>
        <v>33.35</v>
      </c>
      <c r="AA21" s="27">
        <f t="shared" ref="AA21:AA84" si="32">Z21</f>
        <v>0</v>
      </c>
      <c r="AB21" s="28">
        <f t="shared" si="16"/>
        <v>0</v>
      </c>
      <c r="AC21" s="14">
        <f t="shared" si="17"/>
        <v>0</v>
      </c>
    </row>
    <row r="22" spans="1:29" s="26" customFormat="1" x14ac:dyDescent="0.25">
      <c r="A22" s="21" t="s">
        <v>71</v>
      </c>
      <c r="B22" t="s">
        <v>267</v>
      </c>
      <c r="C22" s="30"/>
      <c r="D22" s="31"/>
      <c r="E22" s="32"/>
      <c r="G22" s="27">
        <f t="shared" si="0"/>
        <v>0</v>
      </c>
      <c r="H22" s="28">
        <f t="shared" si="1"/>
        <v>0</v>
      </c>
      <c r="I22" s="14">
        <f t="shared" si="2"/>
        <v>0</v>
      </c>
      <c r="K22" s="27">
        <f t="shared" si="28"/>
        <v>0</v>
      </c>
      <c r="L22" s="28">
        <f t="shared" si="4"/>
        <v>0</v>
      </c>
      <c r="M22" s="14">
        <f t="shared" si="5"/>
        <v>0</v>
      </c>
      <c r="O22" s="27">
        <f t="shared" si="29"/>
        <v>0</v>
      </c>
      <c r="P22" s="28">
        <f t="shared" si="7"/>
        <v>0</v>
      </c>
      <c r="Q22" s="14">
        <f t="shared" si="8"/>
        <v>0</v>
      </c>
      <c r="S22" s="27">
        <f t="shared" si="30"/>
        <v>0</v>
      </c>
      <c r="T22" s="28">
        <f t="shared" si="10"/>
        <v>0</v>
      </c>
      <c r="U22" s="14">
        <f t="shared" si="11"/>
        <v>0</v>
      </c>
      <c r="V22" s="26">
        <v>9</v>
      </c>
      <c r="W22" s="27">
        <f t="shared" si="31"/>
        <v>9</v>
      </c>
      <c r="X22" s="28">
        <f t="shared" si="13"/>
        <v>9</v>
      </c>
      <c r="Y22" s="14">
        <f t="shared" si="14"/>
        <v>9</v>
      </c>
      <c r="AA22" s="27">
        <f t="shared" si="32"/>
        <v>0</v>
      </c>
      <c r="AB22" s="28">
        <f t="shared" si="16"/>
        <v>0</v>
      </c>
      <c r="AC22" s="14">
        <f t="shared" si="17"/>
        <v>0</v>
      </c>
    </row>
    <row r="23" spans="1:29" s="26" customFormat="1" x14ac:dyDescent="0.25">
      <c r="A23" s="21" t="s">
        <v>72</v>
      </c>
      <c r="B23" t="s">
        <v>268</v>
      </c>
      <c r="C23" s="30"/>
      <c r="D23" s="31"/>
      <c r="E23" s="32"/>
      <c r="G23" s="27">
        <f t="shared" si="0"/>
        <v>0</v>
      </c>
      <c r="H23" s="28">
        <f t="shared" si="1"/>
        <v>0</v>
      </c>
      <c r="I23" s="14">
        <f t="shared" si="2"/>
        <v>0</v>
      </c>
      <c r="K23" s="27">
        <f t="shared" si="28"/>
        <v>0</v>
      </c>
      <c r="L23" s="28">
        <f t="shared" si="4"/>
        <v>0</v>
      </c>
      <c r="M23" s="14">
        <f t="shared" si="5"/>
        <v>0</v>
      </c>
      <c r="O23" s="27">
        <f t="shared" si="29"/>
        <v>0</v>
      </c>
      <c r="P23" s="28">
        <f t="shared" si="7"/>
        <v>0</v>
      </c>
      <c r="Q23" s="14">
        <f t="shared" si="8"/>
        <v>0</v>
      </c>
      <c r="S23" s="27">
        <f t="shared" si="30"/>
        <v>0</v>
      </c>
      <c r="T23" s="28">
        <f t="shared" si="10"/>
        <v>0</v>
      </c>
      <c r="U23" s="14">
        <f t="shared" si="11"/>
        <v>0</v>
      </c>
      <c r="V23" s="26">
        <v>50</v>
      </c>
      <c r="W23" s="27">
        <f t="shared" si="31"/>
        <v>50</v>
      </c>
      <c r="X23" s="28">
        <f t="shared" si="13"/>
        <v>50</v>
      </c>
      <c r="Y23" s="14">
        <f t="shared" si="14"/>
        <v>50</v>
      </c>
      <c r="AA23" s="27">
        <f t="shared" si="32"/>
        <v>0</v>
      </c>
      <c r="AB23" s="28">
        <f t="shared" si="16"/>
        <v>0</v>
      </c>
      <c r="AC23" s="14">
        <f t="shared" si="17"/>
        <v>0</v>
      </c>
    </row>
    <row r="24" spans="1:29" s="26" customFormat="1" x14ac:dyDescent="0.25">
      <c r="A24" s="21" t="s">
        <v>74</v>
      </c>
      <c r="B24" t="s">
        <v>269</v>
      </c>
      <c r="C24" s="30">
        <v>0.25</v>
      </c>
      <c r="D24" s="31"/>
      <c r="E24" s="32"/>
      <c r="G24" s="27">
        <f>F24*$C24</f>
        <v>0</v>
      </c>
      <c r="H24" s="28">
        <f t="shared" si="1"/>
        <v>0</v>
      </c>
      <c r="I24" s="14">
        <f t="shared" si="2"/>
        <v>0</v>
      </c>
      <c r="K24" s="27">
        <f>J24*$C24</f>
        <v>0</v>
      </c>
      <c r="L24" s="28">
        <f t="shared" si="4"/>
        <v>0</v>
      </c>
      <c r="M24" s="14">
        <f t="shared" si="5"/>
        <v>0</v>
      </c>
      <c r="O24" s="27">
        <f>N24*$C24</f>
        <v>0</v>
      </c>
      <c r="P24" s="28">
        <f t="shared" si="7"/>
        <v>0</v>
      </c>
      <c r="Q24" s="14">
        <f t="shared" si="8"/>
        <v>0</v>
      </c>
      <c r="S24" s="27">
        <f>R24*$C24</f>
        <v>0</v>
      </c>
      <c r="T24" s="28">
        <f t="shared" si="10"/>
        <v>0</v>
      </c>
      <c r="U24" s="14">
        <f t="shared" si="11"/>
        <v>0</v>
      </c>
      <c r="V24" s="26">
        <v>0.5071</v>
      </c>
      <c r="W24" s="27">
        <f>V24*$C24</f>
        <v>0.126775</v>
      </c>
      <c r="X24" s="28">
        <f t="shared" si="13"/>
        <v>0.126775</v>
      </c>
      <c r="Y24" s="14">
        <f t="shared" si="14"/>
        <v>0.126775</v>
      </c>
      <c r="AA24" s="27">
        <f>Z24*$C24</f>
        <v>0</v>
      </c>
      <c r="AB24" s="28">
        <f t="shared" si="16"/>
        <v>0</v>
      </c>
      <c r="AC24" s="14">
        <f t="shared" si="17"/>
        <v>0</v>
      </c>
    </row>
    <row r="25" spans="1:29" s="26" customFormat="1" x14ac:dyDescent="0.25">
      <c r="A25" s="21" t="s">
        <v>75</v>
      </c>
      <c r="B25" t="s">
        <v>270</v>
      </c>
      <c r="C25" s="30">
        <v>0.25</v>
      </c>
      <c r="D25" s="31"/>
      <c r="E25" s="32"/>
      <c r="G25" s="27">
        <f>F25*$C25</f>
        <v>0</v>
      </c>
      <c r="H25" s="28">
        <f t="shared" si="1"/>
        <v>0</v>
      </c>
      <c r="I25" s="14">
        <f t="shared" si="2"/>
        <v>0</v>
      </c>
      <c r="K25" s="27">
        <f>J25*$C25</f>
        <v>0</v>
      </c>
      <c r="L25" s="28">
        <f t="shared" si="4"/>
        <v>0</v>
      </c>
      <c r="M25" s="14">
        <f t="shared" si="5"/>
        <v>0</v>
      </c>
      <c r="O25" s="27">
        <f>N25*$C25</f>
        <v>0</v>
      </c>
      <c r="P25" s="28">
        <f t="shared" si="7"/>
        <v>0</v>
      </c>
      <c r="Q25" s="14">
        <f t="shared" si="8"/>
        <v>0</v>
      </c>
      <c r="S25" s="27">
        <f>R25*$C25</f>
        <v>0</v>
      </c>
      <c r="T25" s="28">
        <f t="shared" si="10"/>
        <v>0</v>
      </c>
      <c r="U25" s="14">
        <f t="shared" si="11"/>
        <v>0</v>
      </c>
      <c r="V25" s="26">
        <v>5</v>
      </c>
      <c r="W25" s="27">
        <f>V25*$C25</f>
        <v>1.25</v>
      </c>
      <c r="X25" s="28">
        <f t="shared" si="13"/>
        <v>1.25</v>
      </c>
      <c r="Y25" s="14">
        <f t="shared" si="14"/>
        <v>1.25</v>
      </c>
      <c r="AA25" s="27">
        <f>Z25*$C25</f>
        <v>0</v>
      </c>
      <c r="AB25" s="28">
        <f t="shared" si="16"/>
        <v>0</v>
      </c>
      <c r="AC25" s="14">
        <f t="shared" si="17"/>
        <v>0</v>
      </c>
    </row>
    <row r="26" spans="1:29" s="26" customFormat="1" x14ac:dyDescent="0.25">
      <c r="A26" s="21" t="s">
        <v>76</v>
      </c>
      <c r="B26" t="s">
        <v>271</v>
      </c>
      <c r="C26" s="30"/>
      <c r="D26" s="31"/>
      <c r="E26" s="32"/>
      <c r="G26" s="27">
        <f t="shared" si="0"/>
        <v>0</v>
      </c>
      <c r="H26" s="28">
        <f t="shared" si="1"/>
        <v>0</v>
      </c>
      <c r="I26" s="14">
        <f t="shared" si="2"/>
        <v>0</v>
      </c>
      <c r="K26" s="27">
        <f t="shared" ref="K26:K89" si="33">J26</f>
        <v>0</v>
      </c>
      <c r="L26" s="28">
        <f t="shared" si="4"/>
        <v>0</v>
      </c>
      <c r="M26" s="14">
        <f t="shared" si="5"/>
        <v>0</v>
      </c>
      <c r="O26" s="27">
        <f t="shared" ref="O26:O89" si="34">N26</f>
        <v>0</v>
      </c>
      <c r="P26" s="28">
        <f t="shared" si="7"/>
        <v>0</v>
      </c>
      <c r="Q26" s="14">
        <f t="shared" si="8"/>
        <v>0</v>
      </c>
      <c r="R26" s="26">
        <v>3.5</v>
      </c>
      <c r="S26" s="27">
        <f t="shared" ref="S26:S89" si="35">R26</f>
        <v>3.5</v>
      </c>
      <c r="T26" s="28">
        <f t="shared" si="10"/>
        <v>3.5</v>
      </c>
      <c r="U26" s="14">
        <f t="shared" si="11"/>
        <v>3.5</v>
      </c>
      <c r="V26" s="26">
        <v>11</v>
      </c>
      <c r="W26" s="27">
        <f t="shared" ref="W26:W89" si="36">V26</f>
        <v>11</v>
      </c>
      <c r="X26" s="28">
        <f t="shared" si="13"/>
        <v>11</v>
      </c>
      <c r="Y26" s="14">
        <f t="shared" si="14"/>
        <v>11</v>
      </c>
      <c r="Z26" s="26">
        <v>12</v>
      </c>
      <c r="AA26" s="27">
        <f t="shared" ref="AA26:AA89" si="37">Z26</f>
        <v>12</v>
      </c>
      <c r="AB26" s="28">
        <f t="shared" si="16"/>
        <v>12</v>
      </c>
      <c r="AC26" s="14">
        <f t="shared" si="17"/>
        <v>12</v>
      </c>
    </row>
    <row r="27" spans="1:29" s="26" customFormat="1" x14ac:dyDescent="0.25">
      <c r="A27" s="21" t="s">
        <v>77</v>
      </c>
      <c r="B27" t="s">
        <v>272</v>
      </c>
      <c r="C27" s="30"/>
      <c r="D27" s="31"/>
      <c r="E27" s="32"/>
      <c r="G27" s="27">
        <f t="shared" si="0"/>
        <v>0</v>
      </c>
      <c r="H27" s="28">
        <f t="shared" si="1"/>
        <v>0</v>
      </c>
      <c r="I27" s="14">
        <f t="shared" si="2"/>
        <v>0</v>
      </c>
      <c r="K27" s="27">
        <f t="shared" si="33"/>
        <v>0</v>
      </c>
      <c r="L27" s="28">
        <f t="shared" si="4"/>
        <v>0</v>
      </c>
      <c r="M27" s="14">
        <f t="shared" si="5"/>
        <v>0</v>
      </c>
      <c r="O27" s="27">
        <f t="shared" si="34"/>
        <v>0</v>
      </c>
      <c r="P27" s="28">
        <f t="shared" si="7"/>
        <v>0</v>
      </c>
      <c r="Q27" s="14">
        <f t="shared" si="8"/>
        <v>0</v>
      </c>
      <c r="R27" s="26">
        <v>20</v>
      </c>
      <c r="S27" s="27">
        <f t="shared" si="35"/>
        <v>20</v>
      </c>
      <c r="T27" s="28">
        <f t="shared" si="10"/>
        <v>20</v>
      </c>
      <c r="U27" s="14">
        <f t="shared" si="11"/>
        <v>20</v>
      </c>
      <c r="V27" s="26">
        <v>50</v>
      </c>
      <c r="W27" s="27">
        <f t="shared" si="36"/>
        <v>50</v>
      </c>
      <c r="X27" s="28">
        <f t="shared" si="13"/>
        <v>50</v>
      </c>
      <c r="Y27" s="14">
        <f t="shared" si="14"/>
        <v>50</v>
      </c>
      <c r="Z27" s="26">
        <v>70</v>
      </c>
      <c r="AA27" s="27">
        <f t="shared" si="37"/>
        <v>70</v>
      </c>
      <c r="AB27" s="28">
        <f t="shared" si="16"/>
        <v>70</v>
      </c>
      <c r="AC27" s="14">
        <f t="shared" si="17"/>
        <v>70</v>
      </c>
    </row>
    <row r="28" spans="1:29" s="26" customFormat="1" x14ac:dyDescent="0.25">
      <c r="A28" s="21" t="s">
        <v>78</v>
      </c>
      <c r="B28" t="s">
        <v>273</v>
      </c>
      <c r="C28" s="30">
        <v>0.25</v>
      </c>
      <c r="D28" s="31"/>
      <c r="E28" s="32"/>
      <c r="G28" s="27">
        <f>F28*$C28</f>
        <v>0</v>
      </c>
      <c r="H28" s="28">
        <f t="shared" si="1"/>
        <v>0</v>
      </c>
      <c r="I28" s="14">
        <f t="shared" si="2"/>
        <v>0</v>
      </c>
      <c r="K28" s="27">
        <f>J28*$C28</f>
        <v>0</v>
      </c>
      <c r="L28" s="28">
        <f t="shared" si="4"/>
        <v>0</v>
      </c>
      <c r="M28" s="14">
        <f t="shared" si="5"/>
        <v>0</v>
      </c>
      <c r="O28" s="27">
        <f>N28*$C28</f>
        <v>0</v>
      </c>
      <c r="P28" s="28">
        <f t="shared" si="7"/>
        <v>0</v>
      </c>
      <c r="Q28" s="14">
        <f t="shared" si="8"/>
        <v>0</v>
      </c>
      <c r="R28" s="26">
        <v>150</v>
      </c>
      <c r="S28" s="27">
        <f>R28*$C28</f>
        <v>37.5</v>
      </c>
      <c r="T28" s="28">
        <f t="shared" si="10"/>
        <v>37.5</v>
      </c>
      <c r="U28" s="14">
        <f t="shared" si="11"/>
        <v>37.5</v>
      </c>
      <c r="V28" s="26">
        <v>10</v>
      </c>
      <c r="W28" s="27">
        <f>V28*$C28</f>
        <v>2.5</v>
      </c>
      <c r="X28" s="28">
        <f t="shared" si="13"/>
        <v>2.5</v>
      </c>
      <c r="Y28" s="14">
        <f t="shared" si="14"/>
        <v>2.5</v>
      </c>
      <c r="Z28" s="26">
        <v>3</v>
      </c>
      <c r="AA28" s="27">
        <f>Z28*$C28</f>
        <v>0.75</v>
      </c>
      <c r="AB28" s="28">
        <f t="shared" si="16"/>
        <v>0.75</v>
      </c>
      <c r="AC28" s="14">
        <f t="shared" si="17"/>
        <v>0.75</v>
      </c>
    </row>
    <row r="29" spans="1:29" s="26" customFormat="1" x14ac:dyDescent="0.25">
      <c r="A29" s="21" t="s">
        <v>79</v>
      </c>
      <c r="B29" t="s">
        <v>274</v>
      </c>
      <c r="C29" s="30"/>
      <c r="D29" s="31"/>
      <c r="E29" s="32"/>
      <c r="F29" s="26">
        <v>9</v>
      </c>
      <c r="G29" s="27">
        <f t="shared" si="0"/>
        <v>9</v>
      </c>
      <c r="H29" s="28">
        <f t="shared" si="1"/>
        <v>9</v>
      </c>
      <c r="I29" s="14">
        <f t="shared" si="2"/>
        <v>9</v>
      </c>
      <c r="K29" s="27">
        <f t="shared" ref="K29:K92" si="38">J29</f>
        <v>0</v>
      </c>
      <c r="L29" s="28">
        <f t="shared" si="4"/>
        <v>0</v>
      </c>
      <c r="M29" s="14">
        <f t="shared" si="5"/>
        <v>0</v>
      </c>
      <c r="O29" s="27">
        <f t="shared" ref="O29:O92" si="39">N29</f>
        <v>0</v>
      </c>
      <c r="P29" s="28">
        <f t="shared" si="7"/>
        <v>0</v>
      </c>
      <c r="Q29" s="14">
        <f t="shared" si="8"/>
        <v>0</v>
      </c>
      <c r="R29" s="26">
        <v>3.5</v>
      </c>
      <c r="S29" s="27">
        <f t="shared" ref="S29:S92" si="40">R29</f>
        <v>3.5</v>
      </c>
      <c r="T29" s="28">
        <f t="shared" si="10"/>
        <v>3.5</v>
      </c>
      <c r="U29" s="14">
        <f t="shared" si="11"/>
        <v>3.5</v>
      </c>
      <c r="V29" s="26">
        <v>11</v>
      </c>
      <c r="W29" s="27">
        <f t="shared" ref="W29:W92" si="41">V29</f>
        <v>11</v>
      </c>
      <c r="X29" s="28">
        <f t="shared" si="13"/>
        <v>11</v>
      </c>
      <c r="Y29" s="14">
        <f t="shared" si="14"/>
        <v>11</v>
      </c>
      <c r="Z29" s="26">
        <v>10</v>
      </c>
      <c r="AA29" s="27">
        <f t="shared" ref="AA29:AA92" si="42">Z29</f>
        <v>10</v>
      </c>
      <c r="AB29" s="28">
        <f t="shared" si="16"/>
        <v>10</v>
      </c>
      <c r="AC29" s="14">
        <f t="shared" si="17"/>
        <v>10</v>
      </c>
    </row>
    <row r="30" spans="1:29" s="26" customFormat="1" x14ac:dyDescent="0.25">
      <c r="A30" s="21" t="s">
        <v>80</v>
      </c>
      <c r="B30" t="s">
        <v>275</v>
      </c>
      <c r="C30" s="30"/>
      <c r="D30" s="31"/>
      <c r="E30" s="32"/>
      <c r="F30" s="26">
        <v>60</v>
      </c>
      <c r="G30" s="27">
        <f t="shared" si="0"/>
        <v>60</v>
      </c>
      <c r="H30" s="28">
        <f t="shared" si="1"/>
        <v>60</v>
      </c>
      <c r="I30" s="14">
        <f t="shared" si="2"/>
        <v>60</v>
      </c>
      <c r="K30" s="27">
        <f t="shared" si="38"/>
        <v>0</v>
      </c>
      <c r="L30" s="28">
        <f t="shared" si="4"/>
        <v>0</v>
      </c>
      <c r="M30" s="14">
        <f t="shared" si="5"/>
        <v>0</v>
      </c>
      <c r="O30" s="27">
        <f t="shared" si="39"/>
        <v>0</v>
      </c>
      <c r="P30" s="28">
        <f t="shared" si="7"/>
        <v>0</v>
      </c>
      <c r="Q30" s="14">
        <f t="shared" si="8"/>
        <v>0</v>
      </c>
      <c r="R30" s="26">
        <v>15</v>
      </c>
      <c r="S30" s="27">
        <f t="shared" si="40"/>
        <v>15</v>
      </c>
      <c r="T30" s="28">
        <f t="shared" si="10"/>
        <v>15</v>
      </c>
      <c r="U30" s="14">
        <f t="shared" si="11"/>
        <v>15</v>
      </c>
      <c r="V30" s="26">
        <v>40</v>
      </c>
      <c r="W30" s="27">
        <f t="shared" si="41"/>
        <v>40</v>
      </c>
      <c r="X30" s="28">
        <f t="shared" si="13"/>
        <v>40</v>
      </c>
      <c r="Y30" s="14">
        <f t="shared" si="14"/>
        <v>40</v>
      </c>
      <c r="Z30" s="26">
        <v>60</v>
      </c>
      <c r="AA30" s="27">
        <f t="shared" si="42"/>
        <v>60</v>
      </c>
      <c r="AB30" s="28">
        <f t="shared" si="16"/>
        <v>60</v>
      </c>
      <c r="AC30" s="14">
        <f t="shared" si="17"/>
        <v>60</v>
      </c>
    </row>
    <row r="31" spans="1:29" s="26" customFormat="1" x14ac:dyDescent="0.25">
      <c r="A31" s="21" t="s">
        <v>81</v>
      </c>
      <c r="B31" t="s">
        <v>276</v>
      </c>
      <c r="C31" s="30">
        <v>0.25</v>
      </c>
      <c r="D31" s="31"/>
      <c r="E31" s="32"/>
      <c r="F31" s="26">
        <v>3</v>
      </c>
      <c r="G31" s="27">
        <f>F31*$C31</f>
        <v>0.75</v>
      </c>
      <c r="H31" s="28">
        <f t="shared" si="1"/>
        <v>0.75</v>
      </c>
      <c r="I31" s="14">
        <f t="shared" si="2"/>
        <v>0.75</v>
      </c>
      <c r="K31" s="27">
        <f>J31*$C31</f>
        <v>0</v>
      </c>
      <c r="L31" s="28">
        <f t="shared" si="4"/>
        <v>0</v>
      </c>
      <c r="M31" s="14">
        <f t="shared" si="5"/>
        <v>0</v>
      </c>
      <c r="O31" s="27">
        <f>N31*$C31</f>
        <v>0</v>
      </c>
      <c r="P31" s="28">
        <f t="shared" si="7"/>
        <v>0</v>
      </c>
      <c r="Q31" s="14">
        <f t="shared" si="8"/>
        <v>0</v>
      </c>
      <c r="R31" s="26">
        <v>150</v>
      </c>
      <c r="S31" s="27">
        <f>R31*$C31</f>
        <v>37.5</v>
      </c>
      <c r="T31" s="28">
        <f t="shared" si="10"/>
        <v>37.5</v>
      </c>
      <c r="U31" s="14">
        <f t="shared" si="11"/>
        <v>37.5</v>
      </c>
      <c r="V31" s="26">
        <v>5</v>
      </c>
      <c r="W31" s="27">
        <f>V31*$C31</f>
        <v>1.25</v>
      </c>
      <c r="X31" s="28">
        <f t="shared" si="13"/>
        <v>1.25</v>
      </c>
      <c r="Y31" s="14">
        <f t="shared" si="14"/>
        <v>1.25</v>
      </c>
      <c r="Z31" s="26">
        <v>3</v>
      </c>
      <c r="AA31" s="27">
        <f>Z31*$C31</f>
        <v>0.75</v>
      </c>
      <c r="AB31" s="28">
        <f t="shared" si="16"/>
        <v>0.75</v>
      </c>
      <c r="AC31" s="14">
        <f t="shared" si="17"/>
        <v>0.75</v>
      </c>
    </row>
    <row r="32" spans="1:29" s="26" customFormat="1" x14ac:dyDescent="0.25">
      <c r="A32" s="21" t="s">
        <v>66</v>
      </c>
      <c r="B32" t="s">
        <v>277</v>
      </c>
      <c r="C32" s="30"/>
      <c r="D32" s="31"/>
      <c r="E32" s="32"/>
      <c r="G32" s="27">
        <f t="shared" si="0"/>
        <v>0</v>
      </c>
      <c r="H32" s="28">
        <f t="shared" si="1"/>
        <v>0</v>
      </c>
      <c r="I32" s="14">
        <f t="shared" si="2"/>
        <v>0</v>
      </c>
      <c r="K32" s="27">
        <f t="shared" ref="K32:K93" si="43">J32</f>
        <v>0</v>
      </c>
      <c r="L32" s="28">
        <f t="shared" si="4"/>
        <v>0</v>
      </c>
      <c r="M32" s="14">
        <f t="shared" si="5"/>
        <v>0</v>
      </c>
      <c r="O32" s="27">
        <f t="shared" ref="O32:O93" si="44">N32</f>
        <v>0</v>
      </c>
      <c r="P32" s="28">
        <f t="shared" si="7"/>
        <v>0</v>
      </c>
      <c r="Q32" s="14">
        <f t="shared" si="8"/>
        <v>0</v>
      </c>
      <c r="R32" s="26">
        <v>4</v>
      </c>
      <c r="S32" s="27">
        <f t="shared" ref="S32:S93" si="45">R32</f>
        <v>4</v>
      </c>
      <c r="T32" s="28">
        <f t="shared" si="10"/>
        <v>4</v>
      </c>
      <c r="U32" s="14">
        <f t="shared" si="11"/>
        <v>4</v>
      </c>
      <c r="V32" s="26">
        <v>15</v>
      </c>
      <c r="W32" s="27">
        <f t="shared" ref="W32:W93" si="46">V32</f>
        <v>15</v>
      </c>
      <c r="X32" s="28">
        <f t="shared" si="13"/>
        <v>15</v>
      </c>
      <c r="Y32" s="14">
        <f t="shared" si="14"/>
        <v>15</v>
      </c>
      <c r="AA32" s="27">
        <f t="shared" ref="AA32:AA93" si="47">Z32</f>
        <v>0</v>
      </c>
      <c r="AB32" s="28">
        <f t="shared" si="16"/>
        <v>0</v>
      </c>
      <c r="AC32" s="14">
        <f t="shared" si="17"/>
        <v>0</v>
      </c>
    </row>
    <row r="33" spans="1:29" s="26" customFormat="1" x14ac:dyDescent="0.25">
      <c r="A33" s="21" t="s">
        <v>67</v>
      </c>
      <c r="B33" t="s">
        <v>278</v>
      </c>
      <c r="C33" s="30"/>
      <c r="D33" s="31"/>
      <c r="E33" s="32"/>
      <c r="G33" s="27">
        <f t="shared" si="0"/>
        <v>0</v>
      </c>
      <c r="H33" s="28">
        <f t="shared" si="1"/>
        <v>0</v>
      </c>
      <c r="I33" s="14">
        <f t="shared" si="2"/>
        <v>0</v>
      </c>
      <c r="K33" s="27">
        <f t="shared" si="43"/>
        <v>0</v>
      </c>
      <c r="L33" s="28">
        <f t="shared" si="4"/>
        <v>0</v>
      </c>
      <c r="M33" s="14">
        <f t="shared" si="5"/>
        <v>0</v>
      </c>
      <c r="O33" s="27">
        <f t="shared" si="44"/>
        <v>0</v>
      </c>
      <c r="P33" s="28">
        <f t="shared" si="7"/>
        <v>0</v>
      </c>
      <c r="Q33" s="14">
        <f t="shared" si="8"/>
        <v>0</v>
      </c>
      <c r="R33" s="26">
        <v>0</v>
      </c>
      <c r="S33" s="27">
        <f t="shared" si="45"/>
        <v>0</v>
      </c>
      <c r="T33" s="28">
        <f t="shared" si="10"/>
        <v>0</v>
      </c>
      <c r="U33" s="14">
        <f t="shared" si="11"/>
        <v>0</v>
      </c>
      <c r="V33" s="26">
        <v>5</v>
      </c>
      <c r="W33" s="27">
        <f t="shared" si="46"/>
        <v>5</v>
      </c>
      <c r="X33" s="28">
        <f t="shared" si="13"/>
        <v>5</v>
      </c>
      <c r="Y33" s="14">
        <f t="shared" si="14"/>
        <v>5</v>
      </c>
      <c r="AA33" s="27">
        <f t="shared" si="47"/>
        <v>0</v>
      </c>
      <c r="AB33" s="28">
        <f t="shared" si="16"/>
        <v>0</v>
      </c>
      <c r="AC33" s="14">
        <f t="shared" si="17"/>
        <v>0</v>
      </c>
    </row>
    <row r="34" spans="1:29" s="26" customFormat="1" x14ac:dyDescent="0.25">
      <c r="A34" s="21" t="s">
        <v>129</v>
      </c>
      <c r="B34" t="s">
        <v>279</v>
      </c>
      <c r="C34" s="30"/>
      <c r="D34" s="33"/>
      <c r="E34" s="25"/>
      <c r="F34" s="26">
        <v>2.2000000000000002</v>
      </c>
      <c r="G34" s="27">
        <f t="shared" si="0"/>
        <v>2.2000000000000002</v>
      </c>
      <c r="H34" s="28">
        <f t="shared" si="1"/>
        <v>2.2000000000000002</v>
      </c>
      <c r="I34" s="14">
        <f t="shared" si="2"/>
        <v>2.2000000000000002</v>
      </c>
      <c r="J34" s="26">
        <v>5</v>
      </c>
      <c r="K34" s="27">
        <f t="shared" si="43"/>
        <v>5</v>
      </c>
      <c r="L34" s="28">
        <f t="shared" si="4"/>
        <v>5</v>
      </c>
      <c r="M34" s="14">
        <f t="shared" si="5"/>
        <v>5</v>
      </c>
      <c r="N34" s="26">
        <v>3</v>
      </c>
      <c r="O34" s="27">
        <f t="shared" si="44"/>
        <v>3</v>
      </c>
      <c r="P34" s="28">
        <f t="shared" si="7"/>
        <v>3</v>
      </c>
      <c r="Q34" s="14">
        <f t="shared" si="8"/>
        <v>3</v>
      </c>
      <c r="R34" s="26">
        <v>5</v>
      </c>
      <c r="S34" s="27">
        <f t="shared" si="45"/>
        <v>5</v>
      </c>
      <c r="T34" s="28">
        <f t="shared" si="10"/>
        <v>5</v>
      </c>
      <c r="U34" s="14">
        <f t="shared" si="11"/>
        <v>5</v>
      </c>
      <c r="V34" s="26">
        <v>6</v>
      </c>
      <c r="W34" s="27">
        <f t="shared" si="46"/>
        <v>6</v>
      </c>
      <c r="X34" s="28">
        <f t="shared" si="13"/>
        <v>6</v>
      </c>
      <c r="Y34" s="14">
        <f t="shared" si="14"/>
        <v>6</v>
      </c>
      <c r="Z34" s="26">
        <v>5</v>
      </c>
      <c r="AA34" s="27">
        <f t="shared" si="47"/>
        <v>5</v>
      </c>
      <c r="AB34" s="28">
        <f t="shared" si="16"/>
        <v>5</v>
      </c>
      <c r="AC34" s="14">
        <f t="shared" si="17"/>
        <v>5</v>
      </c>
    </row>
    <row r="35" spans="1:29" s="26" customFormat="1" x14ac:dyDescent="0.25">
      <c r="A35" s="21" t="s">
        <v>130</v>
      </c>
      <c r="B35" t="s">
        <v>280</v>
      </c>
      <c r="C35" s="30">
        <v>0.5</v>
      </c>
      <c r="D35" s="33">
        <v>1.5</v>
      </c>
      <c r="E35" s="25">
        <v>1.5</v>
      </c>
      <c r="F35" s="26">
        <v>21.6</v>
      </c>
      <c r="G35" s="27">
        <f>F35*$C35</f>
        <v>10.8</v>
      </c>
      <c r="H35" s="28">
        <f>MIN(100,G35*$D35)</f>
        <v>16.200000000000003</v>
      </c>
      <c r="I35" s="45">
        <f>MIN(100,H35*$E35)</f>
        <v>24.300000000000004</v>
      </c>
      <c r="J35" s="26">
        <v>70</v>
      </c>
      <c r="K35" s="27">
        <f>J35*$C35</f>
        <v>35</v>
      </c>
      <c r="L35" s="28">
        <f>MIN(100,K35*$D35)</f>
        <v>52.5</v>
      </c>
      <c r="M35" s="45">
        <f>MIN(100,L35*$E35)</f>
        <v>78.75</v>
      </c>
      <c r="N35" s="26">
        <v>2</v>
      </c>
      <c r="O35" s="27">
        <f>N35*$C35</f>
        <v>1</v>
      </c>
      <c r="P35" s="28">
        <f>MIN(100,O35*$D35)</f>
        <v>1.5</v>
      </c>
      <c r="Q35" s="45">
        <f>MIN(100,P35*$E35)</f>
        <v>2.25</v>
      </c>
      <c r="R35" s="26">
        <v>10</v>
      </c>
      <c r="S35" s="27">
        <f>R35*$C35</f>
        <v>5</v>
      </c>
      <c r="T35" s="28">
        <f>MIN(100,S35*$D35)</f>
        <v>7.5</v>
      </c>
      <c r="U35" s="45">
        <f>MIN(100,T35*$E35)</f>
        <v>11.25</v>
      </c>
      <c r="V35" s="26">
        <v>30</v>
      </c>
      <c r="W35" s="27">
        <f>V35*$C35</f>
        <v>15</v>
      </c>
      <c r="X35" s="28">
        <f>MIN(100,W35*$D35)</f>
        <v>22.5</v>
      </c>
      <c r="Y35" s="45">
        <f>MIN(100,X35*$E35)</f>
        <v>33.75</v>
      </c>
      <c r="Z35" s="26">
        <v>80</v>
      </c>
      <c r="AA35" s="27">
        <f>Z35*$C35</f>
        <v>40</v>
      </c>
      <c r="AB35" s="28">
        <f>MIN(100,AA35*$D35)</f>
        <v>60</v>
      </c>
      <c r="AC35" s="45">
        <f>MIN(100,AB35*$E35)</f>
        <v>90</v>
      </c>
    </row>
    <row r="36" spans="1:29" s="26" customFormat="1" x14ac:dyDescent="0.25">
      <c r="A36" s="21" t="s">
        <v>131</v>
      </c>
      <c r="B36" t="s">
        <v>281</v>
      </c>
      <c r="C36" s="30">
        <v>0.5</v>
      </c>
      <c r="D36" s="33">
        <v>1.5</v>
      </c>
      <c r="E36" s="25"/>
      <c r="F36" s="26">
        <v>85</v>
      </c>
      <c r="G36" s="27">
        <f>F36*$C36</f>
        <v>42.5</v>
      </c>
      <c r="H36" s="28">
        <f>MIN(100,G36*$D36)</f>
        <v>63.75</v>
      </c>
      <c r="I36" s="14">
        <f t="shared" si="2"/>
        <v>63.75</v>
      </c>
      <c r="J36" s="26">
        <v>85</v>
      </c>
      <c r="K36" s="27">
        <f>J36*$C36</f>
        <v>42.5</v>
      </c>
      <c r="L36" s="28">
        <f>MIN(100,K36*$D36)</f>
        <v>63.75</v>
      </c>
      <c r="M36" s="14">
        <f t="shared" ref="M36:M93" si="48">L36</f>
        <v>63.75</v>
      </c>
      <c r="N36" s="26">
        <v>100</v>
      </c>
      <c r="O36" s="27">
        <f>N36*$C36</f>
        <v>50</v>
      </c>
      <c r="P36" s="28">
        <f>MIN(100,O36*$D36)</f>
        <v>75</v>
      </c>
      <c r="Q36" s="14">
        <f t="shared" ref="Q36:Q93" si="49">P36</f>
        <v>75</v>
      </c>
      <c r="R36" s="26">
        <v>90</v>
      </c>
      <c r="S36" s="27">
        <f>R36*$C36</f>
        <v>45</v>
      </c>
      <c r="T36" s="28">
        <f>MIN(100,S36*$D36)</f>
        <v>67.5</v>
      </c>
      <c r="U36" s="14">
        <f t="shared" ref="U36:U93" si="50">T36</f>
        <v>67.5</v>
      </c>
      <c r="V36" s="26">
        <v>85</v>
      </c>
      <c r="W36" s="27">
        <f>V36*$C36</f>
        <v>42.5</v>
      </c>
      <c r="X36" s="28">
        <f>MIN(100,W36*$D36)</f>
        <v>63.75</v>
      </c>
      <c r="Y36" s="14">
        <f t="shared" ref="Y36:Y93" si="51">X36</f>
        <v>63.75</v>
      </c>
      <c r="Z36" s="26">
        <v>90</v>
      </c>
      <c r="AA36" s="27">
        <f>Z36*$C36</f>
        <v>45</v>
      </c>
      <c r="AB36" s="28">
        <f>MIN(100,AA36*$D36)</f>
        <v>67.5</v>
      </c>
      <c r="AC36" s="14">
        <f t="shared" ref="AC36:AC93" si="52">AB36</f>
        <v>67.5</v>
      </c>
    </row>
    <row r="37" spans="1:29" s="26" customFormat="1" x14ac:dyDescent="0.25">
      <c r="A37" s="21" t="s">
        <v>132</v>
      </c>
      <c r="B37" t="s">
        <v>282</v>
      </c>
      <c r="C37" s="30"/>
      <c r="D37" s="33"/>
      <c r="E37" s="25"/>
      <c r="F37" s="26">
        <v>0.3</v>
      </c>
      <c r="G37" s="27">
        <f t="shared" si="0"/>
        <v>0.3</v>
      </c>
      <c r="H37" s="28">
        <f t="shared" si="1"/>
        <v>0.3</v>
      </c>
      <c r="I37" s="14">
        <f t="shared" si="2"/>
        <v>0.3</v>
      </c>
      <c r="J37" s="26">
        <v>2</v>
      </c>
      <c r="K37" s="27">
        <f t="shared" ref="K37:K93" si="53">J37</f>
        <v>2</v>
      </c>
      <c r="L37" s="28">
        <f t="shared" ref="L37:L93" si="54">K37</f>
        <v>2</v>
      </c>
      <c r="M37" s="14">
        <f t="shared" si="48"/>
        <v>2</v>
      </c>
      <c r="O37" s="27">
        <f t="shared" ref="O37:O93" si="55">N37</f>
        <v>0</v>
      </c>
      <c r="P37" s="28">
        <f t="shared" ref="P37:P93" si="56">O37</f>
        <v>0</v>
      </c>
      <c r="Q37" s="14">
        <f t="shared" si="49"/>
        <v>0</v>
      </c>
      <c r="R37" s="26">
        <v>1</v>
      </c>
      <c r="S37" s="27">
        <f t="shared" ref="S37:S93" si="57">R37</f>
        <v>1</v>
      </c>
      <c r="T37" s="28">
        <f t="shared" ref="T37:T93" si="58">S37</f>
        <v>1</v>
      </c>
      <c r="U37" s="14">
        <f t="shared" si="50"/>
        <v>1</v>
      </c>
      <c r="W37" s="27">
        <f t="shared" ref="W37:W93" si="59">V37</f>
        <v>0</v>
      </c>
      <c r="X37" s="28">
        <f t="shared" ref="X37:X93" si="60">W37</f>
        <v>0</v>
      </c>
      <c r="Y37" s="14">
        <f t="shared" si="51"/>
        <v>0</v>
      </c>
      <c r="AA37" s="27">
        <f t="shared" ref="AA37:AA93" si="61">Z37</f>
        <v>0</v>
      </c>
      <c r="AB37" s="28">
        <f t="shared" ref="AB37:AB93" si="62">AA37</f>
        <v>0</v>
      </c>
      <c r="AC37" s="14">
        <f t="shared" si="52"/>
        <v>0</v>
      </c>
    </row>
    <row r="38" spans="1:29" s="26" customFormat="1" x14ac:dyDescent="0.25">
      <c r="A38" s="21" t="s">
        <v>133</v>
      </c>
      <c r="B38" t="s">
        <v>283</v>
      </c>
      <c r="C38" s="30">
        <v>0.5</v>
      </c>
      <c r="D38" s="33">
        <v>1.5</v>
      </c>
      <c r="E38" s="25">
        <v>1.5</v>
      </c>
      <c r="F38" s="26">
        <v>1.2</v>
      </c>
      <c r="G38" s="27">
        <f>F38*$C38</f>
        <v>0.6</v>
      </c>
      <c r="H38" s="28">
        <f>MIN(100,G38*$D38)</f>
        <v>0.89999999999999991</v>
      </c>
      <c r="I38" s="45">
        <f>MIN(100,H38*$E38)</f>
        <v>1.3499999999999999</v>
      </c>
      <c r="J38" s="26">
        <v>5</v>
      </c>
      <c r="K38" s="27">
        <f>J38*$C38</f>
        <v>2.5</v>
      </c>
      <c r="L38" s="28">
        <f>MIN(100,K38*$D38)</f>
        <v>3.75</v>
      </c>
      <c r="M38" s="45">
        <f>MIN(100,L38*$E38)</f>
        <v>5.625</v>
      </c>
      <c r="O38" s="27">
        <f>N38*$C38</f>
        <v>0</v>
      </c>
      <c r="P38" s="28">
        <f>MIN(100,O38*$D38)</f>
        <v>0</v>
      </c>
      <c r="Q38" s="45">
        <f>MIN(100,P38*$E38)</f>
        <v>0</v>
      </c>
      <c r="R38" s="26">
        <v>20</v>
      </c>
      <c r="S38" s="27">
        <f>R38*$C38</f>
        <v>10</v>
      </c>
      <c r="T38" s="28">
        <f>MIN(100,S38*$D38)</f>
        <v>15</v>
      </c>
      <c r="U38" s="45">
        <f>MIN(100,T38*$E38)</f>
        <v>22.5</v>
      </c>
      <c r="W38" s="27">
        <f>V38*$C38</f>
        <v>0</v>
      </c>
      <c r="X38" s="28">
        <f>MIN(100,W38*$D38)</f>
        <v>0</v>
      </c>
      <c r="Y38" s="45">
        <f>MIN(100,X38*$E38)</f>
        <v>0</v>
      </c>
      <c r="AA38" s="27">
        <f>Z38*$C38</f>
        <v>0</v>
      </c>
      <c r="AB38" s="28">
        <f>MIN(100,AA38*$D38)</f>
        <v>0</v>
      </c>
      <c r="AC38" s="45">
        <f>MIN(100,AB38*$E38)</f>
        <v>0</v>
      </c>
    </row>
    <row r="39" spans="1:29" s="26" customFormat="1" x14ac:dyDescent="0.25">
      <c r="A39" s="21" t="s">
        <v>134</v>
      </c>
      <c r="B39" t="s">
        <v>284</v>
      </c>
      <c r="C39" s="30">
        <v>0.5</v>
      </c>
      <c r="D39" s="33">
        <v>1.5</v>
      </c>
      <c r="E39" s="25"/>
      <c r="F39" s="26">
        <v>95</v>
      </c>
      <c r="G39" s="27">
        <f>F39*$C39</f>
        <v>47.5</v>
      </c>
      <c r="H39" s="28">
        <f>MIN(100,G39*$D39)</f>
        <v>71.25</v>
      </c>
      <c r="I39" s="14">
        <f t="shared" si="2"/>
        <v>71.25</v>
      </c>
      <c r="J39" s="26">
        <v>85</v>
      </c>
      <c r="K39" s="27">
        <f>J39*$C39</f>
        <v>42.5</v>
      </c>
      <c r="L39" s="28">
        <f>MIN(100,K39*$D39)</f>
        <v>63.75</v>
      </c>
      <c r="M39" s="14">
        <f t="shared" ref="M39:M93" si="63">L39</f>
        <v>63.75</v>
      </c>
      <c r="O39" s="27">
        <f>N39*$C39</f>
        <v>0</v>
      </c>
      <c r="P39" s="28">
        <f>MIN(100,O39*$D39)</f>
        <v>0</v>
      </c>
      <c r="Q39" s="14">
        <f t="shared" ref="Q39:Q93" si="64">P39</f>
        <v>0</v>
      </c>
      <c r="R39" s="26">
        <v>90</v>
      </c>
      <c r="S39" s="27">
        <f>R39*$C39</f>
        <v>45</v>
      </c>
      <c r="T39" s="28">
        <f>MIN(100,S39*$D39)</f>
        <v>67.5</v>
      </c>
      <c r="U39" s="14">
        <f t="shared" ref="U39:U93" si="65">T39</f>
        <v>67.5</v>
      </c>
      <c r="W39" s="27">
        <f>V39*$C39</f>
        <v>0</v>
      </c>
      <c r="X39" s="28">
        <f>MIN(100,W39*$D39)</f>
        <v>0</v>
      </c>
      <c r="Y39" s="14">
        <f t="shared" ref="Y39:Y93" si="66">X39</f>
        <v>0</v>
      </c>
      <c r="AA39" s="27">
        <f>Z39*$C39</f>
        <v>0</v>
      </c>
      <c r="AB39" s="28">
        <f>MIN(100,AA39*$D39)</f>
        <v>0</v>
      </c>
      <c r="AC39" s="14">
        <f t="shared" ref="AC39:AC93" si="67">AB39</f>
        <v>0</v>
      </c>
    </row>
    <row r="40" spans="1:29" s="26" customFormat="1" x14ac:dyDescent="0.25">
      <c r="A40" s="21" t="s">
        <v>108</v>
      </c>
      <c r="B40" t="s">
        <v>285</v>
      </c>
      <c r="C40" s="30"/>
      <c r="D40" s="33"/>
      <c r="E40" s="25"/>
      <c r="F40" s="26">
        <v>0.9</v>
      </c>
      <c r="G40" s="27">
        <f t="shared" si="0"/>
        <v>0.9</v>
      </c>
      <c r="H40" s="28">
        <f t="shared" si="1"/>
        <v>0.9</v>
      </c>
      <c r="I40" s="14">
        <f t="shared" si="2"/>
        <v>0.9</v>
      </c>
      <c r="K40" s="27">
        <f t="shared" ref="K40:K93" si="68">J40</f>
        <v>0</v>
      </c>
      <c r="L40" s="28">
        <f t="shared" ref="L40:L93" si="69">K40</f>
        <v>0</v>
      </c>
      <c r="M40" s="14">
        <f t="shared" si="63"/>
        <v>0</v>
      </c>
      <c r="N40" s="26">
        <v>2</v>
      </c>
      <c r="O40" s="27">
        <f t="shared" ref="O40:O93" si="70">N40</f>
        <v>2</v>
      </c>
      <c r="P40" s="28">
        <f t="shared" ref="P40:P93" si="71">O40</f>
        <v>2</v>
      </c>
      <c r="Q40" s="14">
        <f t="shared" si="64"/>
        <v>2</v>
      </c>
      <c r="R40" s="26">
        <v>1</v>
      </c>
      <c r="S40" s="27">
        <f t="shared" ref="S40:S93" si="72">R40</f>
        <v>1</v>
      </c>
      <c r="T40" s="28">
        <f t="shared" ref="T40:T93" si="73">S40</f>
        <v>1</v>
      </c>
      <c r="U40" s="14">
        <f t="shared" si="65"/>
        <v>1</v>
      </c>
      <c r="V40" s="26">
        <v>2.5</v>
      </c>
      <c r="W40" s="27">
        <f t="shared" ref="W40:W93" si="74">V40</f>
        <v>2.5</v>
      </c>
      <c r="X40" s="28">
        <f t="shared" ref="X40:X93" si="75">W40</f>
        <v>2.5</v>
      </c>
      <c r="Y40" s="14">
        <f t="shared" si="66"/>
        <v>2.5</v>
      </c>
      <c r="Z40" s="26">
        <v>2</v>
      </c>
      <c r="AA40" s="27">
        <f t="shared" ref="AA40:AA93" si="76">Z40</f>
        <v>2</v>
      </c>
      <c r="AB40" s="28">
        <f t="shared" ref="AB40:AB93" si="77">AA40</f>
        <v>2</v>
      </c>
      <c r="AC40" s="14">
        <f t="shared" si="67"/>
        <v>2</v>
      </c>
    </row>
    <row r="41" spans="1:29" s="26" customFormat="1" x14ac:dyDescent="0.25">
      <c r="A41" s="21" t="s">
        <v>109</v>
      </c>
      <c r="B41" t="s">
        <v>286</v>
      </c>
      <c r="C41" s="30"/>
      <c r="D41" s="33">
        <v>1.5</v>
      </c>
      <c r="E41" s="25"/>
      <c r="F41" s="26">
        <v>0.1</v>
      </c>
      <c r="G41" s="27">
        <f t="shared" si="0"/>
        <v>0.1</v>
      </c>
      <c r="H41" s="28">
        <f>G41*$D41</f>
        <v>0.15000000000000002</v>
      </c>
      <c r="I41" s="14">
        <f t="shared" si="2"/>
        <v>0.15000000000000002</v>
      </c>
      <c r="K41" s="27">
        <f t="shared" si="68"/>
        <v>0</v>
      </c>
      <c r="L41" s="28">
        <f>K41*$D41</f>
        <v>0</v>
      </c>
      <c r="M41" s="14">
        <f t="shared" si="63"/>
        <v>0</v>
      </c>
      <c r="N41" s="26">
        <v>1</v>
      </c>
      <c r="O41" s="27">
        <f t="shared" si="70"/>
        <v>1</v>
      </c>
      <c r="P41" s="28">
        <f>O41*$D41</f>
        <v>1.5</v>
      </c>
      <c r="Q41" s="14">
        <f t="shared" si="64"/>
        <v>1.5</v>
      </c>
      <c r="R41" s="26">
        <v>0.01</v>
      </c>
      <c r="S41" s="27">
        <f t="shared" si="72"/>
        <v>0.01</v>
      </c>
      <c r="T41" s="28">
        <f>S41*$D41</f>
        <v>1.4999999999999999E-2</v>
      </c>
      <c r="U41" s="14">
        <f t="shared" si="65"/>
        <v>1.4999999999999999E-2</v>
      </c>
      <c r="V41" s="26">
        <v>0.4</v>
      </c>
      <c r="W41" s="27">
        <f t="shared" si="74"/>
        <v>0.4</v>
      </c>
      <c r="X41" s="28">
        <f>W41*$D41</f>
        <v>0.60000000000000009</v>
      </c>
      <c r="Y41" s="14">
        <f t="shared" si="66"/>
        <v>0.60000000000000009</v>
      </c>
      <c r="Z41" s="26">
        <v>0.1</v>
      </c>
      <c r="AA41" s="27">
        <f t="shared" si="76"/>
        <v>0.1</v>
      </c>
      <c r="AB41" s="28">
        <f>AA41*$D41</f>
        <v>0.15000000000000002</v>
      </c>
      <c r="AC41" s="14">
        <f t="shared" si="67"/>
        <v>0.15000000000000002</v>
      </c>
    </row>
    <row r="42" spans="1:29" s="26" customFormat="1" x14ac:dyDescent="0.25">
      <c r="A42" s="21" t="s">
        <v>110</v>
      </c>
      <c r="B42" t="s">
        <v>287</v>
      </c>
      <c r="C42" s="30"/>
      <c r="D42" s="33">
        <v>1.5</v>
      </c>
      <c r="E42" s="25"/>
      <c r="F42" s="26">
        <v>0.7</v>
      </c>
      <c r="G42" s="27">
        <f t="shared" si="0"/>
        <v>0.7</v>
      </c>
      <c r="H42" s="28">
        <f>MIN(100,G42*$D42)</f>
        <v>1.0499999999999998</v>
      </c>
      <c r="I42" s="14">
        <f t="shared" si="2"/>
        <v>1.0499999999999998</v>
      </c>
      <c r="K42" s="27">
        <f t="shared" si="68"/>
        <v>0</v>
      </c>
      <c r="L42" s="28">
        <f>MIN(100,K42*$D42)</f>
        <v>0</v>
      </c>
      <c r="M42" s="14">
        <f t="shared" si="63"/>
        <v>0</v>
      </c>
      <c r="N42" s="26">
        <v>90</v>
      </c>
      <c r="O42" s="27">
        <f t="shared" si="70"/>
        <v>90</v>
      </c>
      <c r="P42" s="28">
        <f>MIN(100,O42*$D42)</f>
        <v>100</v>
      </c>
      <c r="Q42" s="14">
        <f t="shared" si="64"/>
        <v>100</v>
      </c>
      <c r="R42" s="26">
        <v>2</v>
      </c>
      <c r="S42" s="27">
        <f t="shared" si="72"/>
        <v>2</v>
      </c>
      <c r="T42" s="28">
        <f>MIN(100,S42*$D42)</f>
        <v>3</v>
      </c>
      <c r="U42" s="14">
        <f t="shared" si="65"/>
        <v>3</v>
      </c>
      <c r="V42" s="26">
        <v>30</v>
      </c>
      <c r="W42" s="27">
        <f t="shared" si="74"/>
        <v>30</v>
      </c>
      <c r="X42" s="28">
        <f>MIN(100,W42*$D42)</f>
        <v>45</v>
      </c>
      <c r="Y42" s="14">
        <f t="shared" si="66"/>
        <v>45</v>
      </c>
      <c r="Z42" s="26">
        <v>20</v>
      </c>
      <c r="AA42" s="27">
        <f t="shared" si="76"/>
        <v>20</v>
      </c>
      <c r="AB42" s="28">
        <f>MIN(100,AA42*$D42)</f>
        <v>30</v>
      </c>
      <c r="AC42" s="14">
        <f t="shared" si="67"/>
        <v>30</v>
      </c>
    </row>
    <row r="43" spans="1:29" s="26" customFormat="1" x14ac:dyDescent="0.25">
      <c r="A43" s="21" t="s">
        <v>111</v>
      </c>
      <c r="B43" t="s">
        <v>288</v>
      </c>
      <c r="C43" s="30"/>
      <c r="D43" s="33"/>
      <c r="E43" s="25"/>
      <c r="F43" s="26">
        <v>95</v>
      </c>
      <c r="G43" s="27">
        <f t="shared" si="0"/>
        <v>95</v>
      </c>
      <c r="H43" s="28">
        <f t="shared" si="1"/>
        <v>95</v>
      </c>
      <c r="I43" s="14">
        <f t="shared" si="2"/>
        <v>95</v>
      </c>
      <c r="K43" s="27">
        <f t="shared" si="68"/>
        <v>0</v>
      </c>
      <c r="L43" s="28">
        <f t="shared" ref="L43:L93" si="78">K43</f>
        <v>0</v>
      </c>
      <c r="M43" s="14">
        <f t="shared" si="63"/>
        <v>0</v>
      </c>
      <c r="N43" s="26">
        <v>85</v>
      </c>
      <c r="O43" s="27">
        <f t="shared" si="70"/>
        <v>85</v>
      </c>
      <c r="P43" s="28">
        <f t="shared" ref="P43:P93" si="79">O43</f>
        <v>85</v>
      </c>
      <c r="Q43" s="14">
        <f t="shared" si="64"/>
        <v>85</v>
      </c>
      <c r="R43" s="26">
        <v>90</v>
      </c>
      <c r="S43" s="27">
        <f t="shared" si="72"/>
        <v>90</v>
      </c>
      <c r="T43" s="28">
        <f t="shared" ref="T43:T93" si="80">S43</f>
        <v>90</v>
      </c>
      <c r="U43" s="14">
        <f t="shared" si="65"/>
        <v>90</v>
      </c>
      <c r="V43" s="26">
        <v>80</v>
      </c>
      <c r="W43" s="27">
        <f t="shared" si="74"/>
        <v>80</v>
      </c>
      <c r="X43" s="28">
        <f t="shared" ref="X43:X93" si="81">W43</f>
        <v>80</v>
      </c>
      <c r="Y43" s="14">
        <f t="shared" si="66"/>
        <v>80</v>
      </c>
      <c r="Z43" s="26">
        <v>60</v>
      </c>
      <c r="AA43" s="27">
        <f t="shared" si="76"/>
        <v>60</v>
      </c>
      <c r="AB43" s="28">
        <f t="shared" ref="AB43:AB93" si="82">AA43</f>
        <v>60</v>
      </c>
      <c r="AC43" s="14">
        <f t="shared" si="67"/>
        <v>60</v>
      </c>
    </row>
    <row r="44" spans="1:29" s="26" customFormat="1" x14ac:dyDescent="0.25">
      <c r="A44" s="21" t="s">
        <v>112</v>
      </c>
      <c r="B44" t="s">
        <v>289</v>
      </c>
      <c r="C44" s="30"/>
      <c r="D44" s="33"/>
      <c r="E44" s="25"/>
      <c r="F44" s="26">
        <v>0.9</v>
      </c>
      <c r="G44" s="27">
        <f t="shared" si="0"/>
        <v>0.9</v>
      </c>
      <c r="H44" s="28">
        <f t="shared" si="1"/>
        <v>0.9</v>
      </c>
      <c r="I44" s="14">
        <f t="shared" si="2"/>
        <v>0.9</v>
      </c>
      <c r="K44" s="27">
        <f t="shared" si="68"/>
        <v>0</v>
      </c>
      <c r="L44" s="28">
        <f t="shared" si="78"/>
        <v>0</v>
      </c>
      <c r="M44" s="14">
        <f t="shared" si="63"/>
        <v>0</v>
      </c>
      <c r="N44" s="26">
        <v>1</v>
      </c>
      <c r="O44" s="27">
        <f t="shared" si="70"/>
        <v>1</v>
      </c>
      <c r="P44" s="28">
        <f t="shared" si="79"/>
        <v>1</v>
      </c>
      <c r="Q44" s="14">
        <f t="shared" si="64"/>
        <v>1</v>
      </c>
      <c r="R44" s="26">
        <v>0.5</v>
      </c>
      <c r="S44" s="27">
        <f t="shared" si="72"/>
        <v>0.5</v>
      </c>
      <c r="T44" s="28">
        <f t="shared" si="80"/>
        <v>0.5</v>
      </c>
      <c r="U44" s="14">
        <f t="shared" si="65"/>
        <v>0.5</v>
      </c>
      <c r="W44" s="27">
        <f t="shared" si="74"/>
        <v>0</v>
      </c>
      <c r="X44" s="28">
        <f t="shared" si="81"/>
        <v>0</v>
      </c>
      <c r="Y44" s="14">
        <f t="shared" si="66"/>
        <v>0</v>
      </c>
      <c r="Z44" s="26">
        <v>1</v>
      </c>
      <c r="AA44" s="27">
        <f t="shared" si="76"/>
        <v>1</v>
      </c>
      <c r="AB44" s="28">
        <f t="shared" si="82"/>
        <v>1</v>
      </c>
      <c r="AC44" s="14">
        <f t="shared" si="67"/>
        <v>1</v>
      </c>
    </row>
    <row r="45" spans="1:29" s="26" customFormat="1" x14ac:dyDescent="0.25">
      <c r="A45" s="21" t="s">
        <v>113</v>
      </c>
      <c r="B45" t="s">
        <v>290</v>
      </c>
      <c r="C45" s="30"/>
      <c r="D45" s="33">
        <v>1.5</v>
      </c>
      <c r="E45" s="25"/>
      <c r="F45" s="26">
        <v>0.1</v>
      </c>
      <c r="G45" s="27">
        <f t="shared" si="0"/>
        <v>0.1</v>
      </c>
      <c r="H45" s="28">
        <f>G45*$D45</f>
        <v>0.15000000000000002</v>
      </c>
      <c r="I45" s="14">
        <f t="shared" si="2"/>
        <v>0.15000000000000002</v>
      </c>
      <c r="K45" s="27">
        <f t="shared" si="68"/>
        <v>0</v>
      </c>
      <c r="L45" s="28">
        <f>K45*$D45</f>
        <v>0</v>
      </c>
      <c r="M45" s="14">
        <f t="shared" si="63"/>
        <v>0</v>
      </c>
      <c r="N45" s="26">
        <v>0.01</v>
      </c>
      <c r="O45" s="27">
        <f t="shared" si="70"/>
        <v>0.01</v>
      </c>
      <c r="P45" s="28">
        <f>O45*$D45</f>
        <v>1.4999999999999999E-2</v>
      </c>
      <c r="Q45" s="14">
        <f t="shared" si="64"/>
        <v>1.4999999999999999E-2</v>
      </c>
      <c r="R45" s="26">
        <v>0.02</v>
      </c>
      <c r="S45" s="27">
        <f t="shared" si="72"/>
        <v>0.02</v>
      </c>
      <c r="T45" s="28">
        <f>S45*$D45</f>
        <v>0.03</v>
      </c>
      <c r="U45" s="14">
        <f t="shared" si="65"/>
        <v>0.03</v>
      </c>
      <c r="W45" s="27">
        <f t="shared" si="74"/>
        <v>0</v>
      </c>
      <c r="X45" s="28">
        <f>W45*$D45</f>
        <v>0</v>
      </c>
      <c r="Y45" s="14">
        <f t="shared" si="66"/>
        <v>0</v>
      </c>
      <c r="Z45" s="26">
        <v>0.1</v>
      </c>
      <c r="AA45" s="27">
        <f t="shared" si="76"/>
        <v>0.1</v>
      </c>
      <c r="AB45" s="28">
        <f>AA45*$D45</f>
        <v>0.15000000000000002</v>
      </c>
      <c r="AC45" s="14">
        <f t="shared" si="67"/>
        <v>0.15000000000000002</v>
      </c>
    </row>
    <row r="46" spans="1:29" s="26" customFormat="1" x14ac:dyDescent="0.25">
      <c r="A46" s="21" t="s">
        <v>114</v>
      </c>
      <c r="B46" t="s">
        <v>291</v>
      </c>
      <c r="C46" s="30"/>
      <c r="D46" s="33">
        <v>1.5</v>
      </c>
      <c r="E46" s="25"/>
      <c r="F46" s="26">
        <v>0.2</v>
      </c>
      <c r="G46" s="27">
        <f t="shared" si="0"/>
        <v>0.2</v>
      </c>
      <c r="H46" s="28">
        <f>MIN(100,G46*$D46)</f>
        <v>0.30000000000000004</v>
      </c>
      <c r="I46" s="14">
        <f t="shared" si="2"/>
        <v>0.30000000000000004</v>
      </c>
      <c r="K46" s="27">
        <f t="shared" si="68"/>
        <v>0</v>
      </c>
      <c r="L46" s="28">
        <f>MIN(100,K46*$D46)</f>
        <v>0</v>
      </c>
      <c r="M46" s="14">
        <f t="shared" si="63"/>
        <v>0</v>
      </c>
      <c r="N46" s="26">
        <v>8</v>
      </c>
      <c r="O46" s="27">
        <f t="shared" si="70"/>
        <v>8</v>
      </c>
      <c r="P46" s="28">
        <f>MIN(100,O46*$D46)</f>
        <v>12</v>
      </c>
      <c r="Q46" s="14">
        <f t="shared" si="64"/>
        <v>12</v>
      </c>
      <c r="R46" s="26">
        <v>5</v>
      </c>
      <c r="S46" s="27">
        <f t="shared" si="72"/>
        <v>5</v>
      </c>
      <c r="T46" s="28">
        <f>MIN(100,S46*$D46)</f>
        <v>7.5</v>
      </c>
      <c r="U46" s="14">
        <f t="shared" si="65"/>
        <v>7.5</v>
      </c>
      <c r="W46" s="27">
        <f t="shared" si="74"/>
        <v>0</v>
      </c>
      <c r="X46" s="28">
        <f>MIN(100,W46*$D46)</f>
        <v>0</v>
      </c>
      <c r="Y46" s="14">
        <f t="shared" si="66"/>
        <v>0</v>
      </c>
      <c r="Z46" s="26">
        <v>20</v>
      </c>
      <c r="AA46" s="27">
        <f t="shared" si="76"/>
        <v>20</v>
      </c>
      <c r="AB46" s="28">
        <f>MIN(100,AA46*$D46)</f>
        <v>30</v>
      </c>
      <c r="AC46" s="14">
        <f t="shared" si="67"/>
        <v>30</v>
      </c>
    </row>
    <row r="47" spans="1:29" s="26" customFormat="1" x14ac:dyDescent="0.25">
      <c r="A47" s="21" t="s">
        <v>115</v>
      </c>
      <c r="B47" t="s">
        <v>292</v>
      </c>
      <c r="C47" s="30"/>
      <c r="D47" s="33"/>
      <c r="E47" s="25"/>
      <c r="F47" s="26">
        <v>85</v>
      </c>
      <c r="G47" s="27">
        <f t="shared" si="0"/>
        <v>85</v>
      </c>
      <c r="H47" s="28">
        <f t="shared" si="1"/>
        <v>85</v>
      </c>
      <c r="I47" s="14">
        <f t="shared" si="2"/>
        <v>85</v>
      </c>
      <c r="K47" s="27">
        <f t="shared" si="68"/>
        <v>0</v>
      </c>
      <c r="L47" s="28">
        <f t="shared" ref="L47:L93" si="83">K47</f>
        <v>0</v>
      </c>
      <c r="M47" s="14">
        <f t="shared" si="63"/>
        <v>0</v>
      </c>
      <c r="N47" s="26">
        <v>70</v>
      </c>
      <c r="O47" s="27">
        <f t="shared" si="70"/>
        <v>70</v>
      </c>
      <c r="P47" s="28">
        <f t="shared" ref="P47:P93" si="84">O47</f>
        <v>70</v>
      </c>
      <c r="Q47" s="14">
        <f t="shared" si="64"/>
        <v>70</v>
      </c>
      <c r="R47" s="26">
        <v>90</v>
      </c>
      <c r="S47" s="27">
        <f t="shared" si="72"/>
        <v>90</v>
      </c>
      <c r="T47" s="28">
        <f t="shared" ref="T47:T93" si="85">S47</f>
        <v>90</v>
      </c>
      <c r="U47" s="14">
        <f t="shared" si="65"/>
        <v>90</v>
      </c>
      <c r="W47" s="27">
        <f t="shared" si="74"/>
        <v>0</v>
      </c>
      <c r="X47" s="28">
        <f t="shared" ref="X47:X93" si="86">W47</f>
        <v>0</v>
      </c>
      <c r="Y47" s="14">
        <f t="shared" si="66"/>
        <v>0</v>
      </c>
      <c r="Z47" s="26">
        <v>60</v>
      </c>
      <c r="AA47" s="27">
        <f t="shared" si="76"/>
        <v>60</v>
      </c>
      <c r="AB47" s="28">
        <f t="shared" ref="AB47:AB93" si="87">AA47</f>
        <v>60</v>
      </c>
      <c r="AC47" s="14">
        <f t="shared" si="67"/>
        <v>60</v>
      </c>
    </row>
    <row r="48" spans="1:29" s="26" customFormat="1" x14ac:dyDescent="0.25">
      <c r="A48" s="21" t="s">
        <v>135</v>
      </c>
      <c r="B48" t="s">
        <v>293</v>
      </c>
      <c r="C48" s="30">
        <v>2</v>
      </c>
      <c r="D48" s="33"/>
      <c r="E48" s="25"/>
      <c r="F48" s="26">
        <v>4</v>
      </c>
      <c r="G48" s="27">
        <f>MAX(1,F48*$C48)</f>
        <v>8</v>
      </c>
      <c r="H48" s="28">
        <f t="shared" si="1"/>
        <v>8</v>
      </c>
      <c r="I48" s="14">
        <f t="shared" si="2"/>
        <v>8</v>
      </c>
      <c r="J48" s="26">
        <v>1</v>
      </c>
      <c r="K48" s="27">
        <f>MAX(1,J48*$C48)</f>
        <v>2</v>
      </c>
      <c r="L48" s="28">
        <f t="shared" si="83"/>
        <v>2</v>
      </c>
      <c r="M48" s="14">
        <f t="shared" si="63"/>
        <v>2</v>
      </c>
      <c r="O48" s="27">
        <f>MAX(1,N48*$C48)</f>
        <v>1</v>
      </c>
      <c r="P48" s="28">
        <f t="shared" si="84"/>
        <v>1</v>
      </c>
      <c r="Q48" s="14">
        <f t="shared" si="64"/>
        <v>1</v>
      </c>
      <c r="R48" s="26">
        <v>0.5</v>
      </c>
      <c r="S48" s="27">
        <f>MAX(1,R48*$C48)</f>
        <v>1</v>
      </c>
      <c r="T48" s="28">
        <f t="shared" si="85"/>
        <v>1</v>
      </c>
      <c r="U48" s="14">
        <f t="shared" si="65"/>
        <v>1</v>
      </c>
      <c r="V48" s="26">
        <v>1</v>
      </c>
      <c r="W48" s="27">
        <f>MAX(1,V48*$C48)</f>
        <v>2</v>
      </c>
      <c r="X48" s="28">
        <f t="shared" si="86"/>
        <v>2</v>
      </c>
      <c r="Y48" s="14">
        <f t="shared" si="66"/>
        <v>2</v>
      </c>
      <c r="Z48" s="26">
        <v>0.5</v>
      </c>
      <c r="AA48" s="27">
        <f>MAX(1,Z48*$C48)</f>
        <v>1</v>
      </c>
      <c r="AB48" s="28">
        <f t="shared" si="87"/>
        <v>1</v>
      </c>
      <c r="AC48" s="14">
        <f t="shared" si="67"/>
        <v>1</v>
      </c>
    </row>
    <row r="49" spans="1:29" s="26" customFormat="1" x14ac:dyDescent="0.25">
      <c r="A49" s="21" t="s">
        <v>136</v>
      </c>
      <c r="B49" t="s">
        <v>294</v>
      </c>
      <c r="C49" s="30">
        <v>2</v>
      </c>
      <c r="D49" s="33"/>
      <c r="E49" s="25"/>
      <c r="F49" s="26">
        <v>70</v>
      </c>
      <c r="G49" s="27">
        <f>MIN(100,MAX(75,F49*$C49))</f>
        <v>100</v>
      </c>
      <c r="H49" s="28">
        <f t="shared" si="1"/>
        <v>100</v>
      </c>
      <c r="I49" s="14">
        <f t="shared" si="2"/>
        <v>100</v>
      </c>
      <c r="J49" s="26">
        <v>50</v>
      </c>
      <c r="K49" s="27">
        <f>MIN(100,MAX(75,J49*$C49))</f>
        <v>100</v>
      </c>
      <c r="L49" s="28">
        <f t="shared" si="83"/>
        <v>100</v>
      </c>
      <c r="M49" s="14">
        <f t="shared" si="63"/>
        <v>100</v>
      </c>
      <c r="O49" s="27">
        <f>MIN(100,MAX(75,N49*$C49))</f>
        <v>75</v>
      </c>
      <c r="P49" s="28">
        <f t="shared" si="84"/>
        <v>75</v>
      </c>
      <c r="Q49" s="14">
        <f t="shared" si="64"/>
        <v>75</v>
      </c>
      <c r="R49" s="26">
        <v>30</v>
      </c>
      <c r="S49" s="27">
        <f>MIN(100,MAX(75,R49*$C49))</f>
        <v>75</v>
      </c>
      <c r="T49" s="28">
        <f t="shared" si="85"/>
        <v>75</v>
      </c>
      <c r="U49" s="14">
        <f t="shared" si="65"/>
        <v>75</v>
      </c>
      <c r="V49" s="26">
        <v>40</v>
      </c>
      <c r="W49" s="27">
        <f>MIN(100,MAX(75,V49*$C49))</f>
        <v>80</v>
      </c>
      <c r="X49" s="28">
        <f t="shared" si="86"/>
        <v>80</v>
      </c>
      <c r="Y49" s="14">
        <f t="shared" si="66"/>
        <v>80</v>
      </c>
      <c r="Z49" s="26">
        <v>15</v>
      </c>
      <c r="AA49" s="27">
        <f>MIN(100,MAX(75,Z49*$C49))</f>
        <v>75</v>
      </c>
      <c r="AB49" s="28">
        <f t="shared" si="87"/>
        <v>75</v>
      </c>
      <c r="AC49" s="14">
        <f t="shared" si="67"/>
        <v>75</v>
      </c>
    </row>
    <row r="50" spans="1:29" s="26" customFormat="1" x14ac:dyDescent="0.25">
      <c r="A50" s="21" t="s">
        <v>140</v>
      </c>
      <c r="B50" t="s">
        <v>295</v>
      </c>
      <c r="C50" s="30">
        <v>3</v>
      </c>
      <c r="D50" s="33">
        <v>0.75</v>
      </c>
      <c r="E50" s="25">
        <v>0.25</v>
      </c>
      <c r="F50" s="26">
        <v>2</v>
      </c>
      <c r="G50" s="27">
        <f>MAX(2,F50*$C50)</f>
        <v>6</v>
      </c>
      <c r="H50" s="28">
        <f t="shared" ref="H50:H54" si="88">$D50*G50</f>
        <v>4.5</v>
      </c>
      <c r="I50" s="14">
        <f t="shared" ref="I50:I55" si="89">$E50*H50</f>
        <v>1.125</v>
      </c>
      <c r="J50" s="26">
        <v>1</v>
      </c>
      <c r="K50" s="27">
        <f>MAX(2,J50*$C50)</f>
        <v>3</v>
      </c>
      <c r="L50" s="28">
        <f t="shared" ref="L50:L54" si="90">$D50*K50</f>
        <v>2.25</v>
      </c>
      <c r="M50" s="14">
        <f t="shared" ref="M50:M55" si="91">$E50*L50</f>
        <v>0.5625</v>
      </c>
      <c r="O50" s="27">
        <f>MAX(2,N50*$C50)</f>
        <v>2</v>
      </c>
      <c r="P50" s="28">
        <f t="shared" ref="P50:P54" si="92">$D50*O50</f>
        <v>1.5</v>
      </c>
      <c r="Q50" s="14">
        <f t="shared" ref="Q50:Q55" si="93">$E50*P50</f>
        <v>0.375</v>
      </c>
      <c r="R50" s="26">
        <v>0.5</v>
      </c>
      <c r="S50" s="27">
        <f>MAX(2,R50*$C50)</f>
        <v>2</v>
      </c>
      <c r="T50" s="28">
        <f t="shared" ref="T50:T54" si="94">$D50*S50</f>
        <v>1.5</v>
      </c>
      <c r="U50" s="14">
        <f t="shared" ref="U50:U55" si="95">$E50*T50</f>
        <v>0.375</v>
      </c>
      <c r="V50" s="26">
        <v>1</v>
      </c>
      <c r="W50" s="27">
        <f>MAX(2,V50*$C50)</f>
        <v>3</v>
      </c>
      <c r="X50" s="28">
        <f t="shared" ref="X50:X54" si="96">$D50*W50</f>
        <v>2.25</v>
      </c>
      <c r="Y50" s="14">
        <f t="shared" ref="Y50:Y55" si="97">$E50*X50</f>
        <v>0.5625</v>
      </c>
      <c r="Z50" s="26">
        <v>0.3</v>
      </c>
      <c r="AA50" s="27">
        <f>MAX(2,Z50*$C50)</f>
        <v>2</v>
      </c>
      <c r="AB50" s="28">
        <f t="shared" ref="AB50:AB54" si="98">$D50*AA50</f>
        <v>1.5</v>
      </c>
      <c r="AC50" s="14">
        <f t="shared" ref="AC50:AC55" si="99">$E50*AB50</f>
        <v>0.375</v>
      </c>
    </row>
    <row r="51" spans="1:29" s="26" customFormat="1" x14ac:dyDescent="0.25">
      <c r="A51" s="21" t="s">
        <v>141</v>
      </c>
      <c r="B51" t="s">
        <v>296</v>
      </c>
      <c r="C51" s="30">
        <v>3</v>
      </c>
      <c r="D51" s="33">
        <v>0.75</v>
      </c>
      <c r="E51" s="25">
        <v>0.25</v>
      </c>
      <c r="F51" s="26">
        <v>1.5</v>
      </c>
      <c r="G51" s="27">
        <f>MAX(1,F51*$C51)</f>
        <v>4.5</v>
      </c>
      <c r="H51" s="28">
        <f t="shared" si="88"/>
        <v>3.375</v>
      </c>
      <c r="I51" s="14">
        <f t="shared" si="89"/>
        <v>0.84375</v>
      </c>
      <c r="J51" s="26">
        <v>1</v>
      </c>
      <c r="K51" s="27">
        <f>MAX(1,J51*$C51)</f>
        <v>3</v>
      </c>
      <c r="L51" s="28">
        <f t="shared" si="90"/>
        <v>2.25</v>
      </c>
      <c r="M51" s="14">
        <f t="shared" si="91"/>
        <v>0.5625</v>
      </c>
      <c r="O51" s="27">
        <f>MAX(1,N51*$C51)</f>
        <v>1</v>
      </c>
      <c r="P51" s="28">
        <f t="shared" si="92"/>
        <v>0.75</v>
      </c>
      <c r="Q51" s="14">
        <f t="shared" si="93"/>
        <v>0.1875</v>
      </c>
      <c r="R51" s="26">
        <v>0.2</v>
      </c>
      <c r="S51" s="27">
        <f>MAX(1,R51*$C51)</f>
        <v>1</v>
      </c>
      <c r="T51" s="28">
        <f t="shared" si="94"/>
        <v>0.75</v>
      </c>
      <c r="U51" s="14">
        <f t="shared" si="95"/>
        <v>0.1875</v>
      </c>
      <c r="V51" s="26">
        <v>0.5</v>
      </c>
      <c r="W51" s="27">
        <f>MAX(1,V51*$C51)</f>
        <v>1.5</v>
      </c>
      <c r="X51" s="28">
        <f t="shared" si="96"/>
        <v>1.125</v>
      </c>
      <c r="Y51" s="14">
        <f t="shared" si="97"/>
        <v>0.28125</v>
      </c>
      <c r="Z51" s="26">
        <v>0.4</v>
      </c>
      <c r="AA51" s="27">
        <f>MAX(1,Z51*$C51)</f>
        <v>1.2000000000000002</v>
      </c>
      <c r="AB51" s="28">
        <f t="shared" si="98"/>
        <v>0.90000000000000013</v>
      </c>
      <c r="AC51" s="14">
        <f t="shared" si="99"/>
        <v>0.22500000000000003</v>
      </c>
    </row>
    <row r="52" spans="1:29" s="26" customFormat="1" x14ac:dyDescent="0.25">
      <c r="A52" s="21" t="s">
        <v>142</v>
      </c>
      <c r="B52" t="s">
        <v>297</v>
      </c>
      <c r="C52" s="30">
        <v>3</v>
      </c>
      <c r="D52" s="33">
        <v>0.75</v>
      </c>
      <c r="E52" s="25">
        <v>0.25</v>
      </c>
      <c r="F52" s="26">
        <v>1</v>
      </c>
      <c r="G52" s="27">
        <f>MAX(0.2,F52*$C52)</f>
        <v>3</v>
      </c>
      <c r="H52" s="28">
        <f t="shared" si="88"/>
        <v>2.25</v>
      </c>
      <c r="I52" s="14">
        <f t="shared" si="89"/>
        <v>0.5625</v>
      </c>
      <c r="J52" s="26">
        <v>0.5</v>
      </c>
      <c r="K52" s="27">
        <f>MAX(0.2,J52*$C52)</f>
        <v>1.5</v>
      </c>
      <c r="L52" s="28">
        <f t="shared" si="90"/>
        <v>1.125</v>
      </c>
      <c r="M52" s="14">
        <f t="shared" si="91"/>
        <v>0.28125</v>
      </c>
      <c r="O52" s="27">
        <f>MAX(0.2,N52*$C52)</f>
        <v>0.2</v>
      </c>
      <c r="P52" s="28">
        <f t="shared" si="92"/>
        <v>0.15000000000000002</v>
      </c>
      <c r="Q52" s="14">
        <f t="shared" si="93"/>
        <v>3.7500000000000006E-2</v>
      </c>
      <c r="R52" s="26">
        <v>0.1</v>
      </c>
      <c r="S52" s="27">
        <f>MAX(0.2,R52*$C52)</f>
        <v>0.30000000000000004</v>
      </c>
      <c r="T52" s="28">
        <f t="shared" si="94"/>
        <v>0.22500000000000003</v>
      </c>
      <c r="U52" s="14">
        <f t="shared" si="95"/>
        <v>5.6250000000000008E-2</v>
      </c>
      <c r="V52" s="26">
        <v>0.3</v>
      </c>
      <c r="W52" s="27">
        <f>MAX(0.2,V52*$C52)</f>
        <v>0.89999999999999991</v>
      </c>
      <c r="X52" s="28">
        <f t="shared" si="96"/>
        <v>0.67499999999999993</v>
      </c>
      <c r="Y52" s="14">
        <f t="shared" si="97"/>
        <v>0.16874999999999998</v>
      </c>
      <c r="Z52" s="26">
        <v>0.02</v>
      </c>
      <c r="AA52" s="27">
        <f>MAX(0.2,Z52*$C52)</f>
        <v>0.2</v>
      </c>
      <c r="AB52" s="28">
        <f t="shared" si="98"/>
        <v>0.15000000000000002</v>
      </c>
      <c r="AC52" s="14">
        <f t="shared" si="99"/>
        <v>3.7500000000000006E-2</v>
      </c>
    </row>
    <row r="53" spans="1:29" s="26" customFormat="1" x14ac:dyDescent="0.25">
      <c r="A53" s="21" t="s">
        <v>185</v>
      </c>
      <c r="B53" t="s">
        <v>298</v>
      </c>
      <c r="C53" s="30">
        <v>4</v>
      </c>
      <c r="D53" s="33">
        <v>0.75</v>
      </c>
      <c r="E53" s="32">
        <v>0.5</v>
      </c>
      <c r="F53" s="26">
        <v>6</v>
      </c>
      <c r="G53" s="27">
        <f>IF(OR(F3&gt;3,F8&gt;3),MAX(3,F53*$C53),F53)</f>
        <v>24</v>
      </c>
      <c r="H53" s="28">
        <f>$D53*G53</f>
        <v>18</v>
      </c>
      <c r="I53" s="14">
        <f t="shared" si="89"/>
        <v>9</v>
      </c>
      <c r="J53" s="26">
        <v>0</v>
      </c>
      <c r="K53" s="27">
        <f>IF(OR(J3&gt;3,J8&gt;3),MAX(3,J53*$C53),J53)</f>
        <v>0</v>
      </c>
      <c r="L53" s="28">
        <f>$D53*K53</f>
        <v>0</v>
      </c>
      <c r="M53" s="14">
        <f t="shared" si="91"/>
        <v>0</v>
      </c>
      <c r="O53" s="27">
        <f>IF(OR(N3&gt;3,N8&gt;3),MAX(3,N53*$C53),N53)</f>
        <v>0</v>
      </c>
      <c r="P53" s="28">
        <f>$D53*O53</f>
        <v>0</v>
      </c>
      <c r="Q53" s="14">
        <f t="shared" si="93"/>
        <v>0</v>
      </c>
      <c r="R53" s="26">
        <v>1</v>
      </c>
      <c r="S53" s="27">
        <f>IF(OR(R3&gt;3,R8&gt;3),MAX(3,R53*$C53),R53)</f>
        <v>1</v>
      </c>
      <c r="T53" s="28">
        <f>$D53*S53</f>
        <v>0.75</v>
      </c>
      <c r="U53" s="14">
        <f t="shared" si="95"/>
        <v>0.375</v>
      </c>
      <c r="V53" s="26">
        <v>1.2</v>
      </c>
      <c r="W53" s="27">
        <f>IF(OR(V3&gt;3,V8&gt;3),MAX(3,V53*$C53),V53)</f>
        <v>4.8</v>
      </c>
      <c r="X53" s="28">
        <f>$D53*W53</f>
        <v>3.5999999999999996</v>
      </c>
      <c r="Y53" s="14">
        <f t="shared" si="97"/>
        <v>1.7999999999999998</v>
      </c>
      <c r="Z53" s="26">
        <v>0.5</v>
      </c>
      <c r="AA53" s="27">
        <f>IF(OR(Z3&gt;3,Z8&gt;3),MAX(3,Z53*$C53),Z53)</f>
        <v>3</v>
      </c>
      <c r="AB53" s="28">
        <f>$D53*AA53</f>
        <v>2.25</v>
      </c>
      <c r="AC53" s="14">
        <f t="shared" si="99"/>
        <v>1.125</v>
      </c>
    </row>
    <row r="54" spans="1:29" s="26" customFormat="1" x14ac:dyDescent="0.25">
      <c r="A54" s="21" t="s">
        <v>186</v>
      </c>
      <c r="B54" t="s">
        <v>299</v>
      </c>
      <c r="C54" s="30">
        <v>4</v>
      </c>
      <c r="D54" s="33">
        <v>0.75</v>
      </c>
      <c r="E54" s="32">
        <v>0.5</v>
      </c>
      <c r="F54" s="26">
        <v>12</v>
      </c>
      <c r="G54" s="27">
        <f>IF(OR(F3&gt;9,F8&gt;9),MAX(6.5,F54*$C54),F54)</f>
        <v>48</v>
      </c>
      <c r="H54" s="28">
        <f t="shared" si="88"/>
        <v>36</v>
      </c>
      <c r="I54" s="14">
        <f>$E54*H54</f>
        <v>18</v>
      </c>
      <c r="J54" s="26">
        <v>0</v>
      </c>
      <c r="K54" s="27">
        <f>IF(OR(J3&gt;9,J8&gt;9),MAX(6.5,J54*$C54),J54)</f>
        <v>0</v>
      </c>
      <c r="L54" s="28">
        <f t="shared" ref="L54:L58" si="100">$D54*K54</f>
        <v>0</v>
      </c>
      <c r="M54" s="14">
        <f>$E54*L54</f>
        <v>0</v>
      </c>
      <c r="O54" s="27">
        <f>IF(OR(N3&gt;9,N8&gt;9),MAX(6.5,N54*$C54),N54)</f>
        <v>0</v>
      </c>
      <c r="P54" s="28">
        <f t="shared" ref="P54:P58" si="101">$D54*O54</f>
        <v>0</v>
      </c>
      <c r="Q54" s="14">
        <f>$E54*P54</f>
        <v>0</v>
      </c>
      <c r="R54" s="26">
        <v>0</v>
      </c>
      <c r="S54" s="27">
        <f>IF(OR(R3&gt;9,R8&gt;9),MAX(6.5,R54*$C54),R54)</f>
        <v>0</v>
      </c>
      <c r="T54" s="28">
        <f t="shared" ref="T54:T58" si="102">$D54*S54</f>
        <v>0</v>
      </c>
      <c r="U54" s="14">
        <f>$E54*T54</f>
        <v>0</v>
      </c>
      <c r="V54" s="26">
        <v>0.5</v>
      </c>
      <c r="W54" s="27">
        <f>IF(OR(V3&gt;9,V8&gt;9),MAX(6.5,V54*$C54),V54)</f>
        <v>6.5</v>
      </c>
      <c r="X54" s="28">
        <f t="shared" ref="X54:X58" si="103">$D54*W54</f>
        <v>4.875</v>
      </c>
      <c r="Y54" s="14">
        <f>$E54*X54</f>
        <v>2.4375</v>
      </c>
      <c r="Z54" s="26">
        <v>0</v>
      </c>
      <c r="AA54" s="27">
        <f>IF(OR(Z3&gt;9,Z8&gt;9),MAX(6.5,Z54*$C54),Z54)</f>
        <v>6.5</v>
      </c>
      <c r="AB54" s="28">
        <f t="shared" ref="AB54:AB58" si="104">$D54*AA54</f>
        <v>4.875</v>
      </c>
      <c r="AC54" s="14">
        <f>$E54*AB54</f>
        <v>2.4375</v>
      </c>
    </row>
    <row r="55" spans="1:29" s="26" customFormat="1" x14ac:dyDescent="0.25">
      <c r="A55" s="21" t="s">
        <v>187</v>
      </c>
      <c r="B55" t="s">
        <v>300</v>
      </c>
      <c r="C55" s="30">
        <v>4</v>
      </c>
      <c r="D55" s="33">
        <v>0.75</v>
      </c>
      <c r="E55" s="32">
        <v>0.5</v>
      </c>
      <c r="F55" s="26">
        <v>0</v>
      </c>
      <c r="G55" s="27">
        <f>IF(OR(F3&gt;20,F8&gt;20),MAX(7.5,F55*$C55),F55)</f>
        <v>0</v>
      </c>
      <c r="H55" s="28">
        <f>$D55*G55</f>
        <v>0</v>
      </c>
      <c r="I55" s="14">
        <f t="shared" si="89"/>
        <v>0</v>
      </c>
      <c r="J55" s="26">
        <v>0</v>
      </c>
      <c r="K55" s="27">
        <f>IF(OR(J3&gt;20,J8&gt;20),MAX(7.5,J55*$C55),J55)</f>
        <v>0</v>
      </c>
      <c r="L55" s="28">
        <f>$D55*K55</f>
        <v>0</v>
      </c>
      <c r="M55" s="14">
        <f t="shared" ref="M55:M60" si="105">$E55*L55</f>
        <v>0</v>
      </c>
      <c r="O55" s="27">
        <f>IF(OR(N3&gt;20,N8&gt;20),MAX(7.5,N55*$C55),N55)</f>
        <v>0</v>
      </c>
      <c r="P55" s="28">
        <f>$D55*O55</f>
        <v>0</v>
      </c>
      <c r="Q55" s="14">
        <f t="shared" ref="Q55:Q60" si="106">$E55*P55</f>
        <v>0</v>
      </c>
      <c r="R55" s="26">
        <v>0</v>
      </c>
      <c r="S55" s="27">
        <f>IF(OR(R3&gt;20,R8&gt;20),MAX(7.5,R55*$C55),R55)</f>
        <v>0</v>
      </c>
      <c r="T55" s="28">
        <f>$D55*S55</f>
        <v>0</v>
      </c>
      <c r="U55" s="14">
        <f t="shared" ref="U55:U60" si="107">$E55*T55</f>
        <v>0</v>
      </c>
      <c r="V55" s="26">
        <v>0.5</v>
      </c>
      <c r="W55" s="27">
        <f>IF(OR(V3&gt;20,V8&gt;20),MAX(7.5,V55*$C55),V55)</f>
        <v>0.5</v>
      </c>
      <c r="X55" s="28">
        <f>$D55*W55</f>
        <v>0.375</v>
      </c>
      <c r="Y55" s="14">
        <f t="shared" ref="Y55:Y60" si="108">$E55*X55</f>
        <v>0.1875</v>
      </c>
      <c r="Z55" s="26">
        <v>0</v>
      </c>
      <c r="AA55" s="27">
        <f>IF(OR(Z3&gt;20,Z8&gt;20),MAX(7.5,Z55*$C55),Z55)</f>
        <v>0</v>
      </c>
      <c r="AB55" s="28">
        <f>$D55*AA55</f>
        <v>0</v>
      </c>
      <c r="AC55" s="14">
        <f t="shared" ref="AC55:AC60" si="109">$E55*AB55</f>
        <v>0</v>
      </c>
    </row>
    <row r="56" spans="1:29" s="26" customFormat="1" x14ac:dyDescent="0.25">
      <c r="A56" s="21" t="s">
        <v>188</v>
      </c>
      <c r="B56" t="s">
        <v>301</v>
      </c>
      <c r="C56" s="30"/>
      <c r="D56" s="31">
        <v>0.25</v>
      </c>
      <c r="E56" s="32">
        <v>0.5</v>
      </c>
      <c r="F56" s="26">
        <v>5</v>
      </c>
      <c r="G56" s="27">
        <f t="shared" si="0"/>
        <v>5</v>
      </c>
      <c r="H56" s="13">
        <f>G56+($D56*G53)</f>
        <v>11</v>
      </c>
      <c r="I56" s="14">
        <f>H56+(H53*$E56)</f>
        <v>20</v>
      </c>
      <c r="K56" s="27">
        <f t="shared" ref="K56:K93" si="110">J56</f>
        <v>0</v>
      </c>
      <c r="L56" s="13">
        <f>K56+($D56*K53)</f>
        <v>0</v>
      </c>
      <c r="M56" s="14">
        <f>L56+(L53*$E56)</f>
        <v>0</v>
      </c>
      <c r="O56" s="27">
        <f t="shared" ref="O56:O93" si="111">N56</f>
        <v>0</v>
      </c>
      <c r="P56" s="13">
        <f>O56+($D56*O53)</f>
        <v>0</v>
      </c>
      <c r="Q56" s="14">
        <f>P56+(P53*$E56)</f>
        <v>0</v>
      </c>
      <c r="R56" s="26">
        <v>0.5</v>
      </c>
      <c r="S56" s="27">
        <f t="shared" ref="S56:S93" si="112">R56</f>
        <v>0.5</v>
      </c>
      <c r="T56" s="13">
        <f>S56+($D56*S53)</f>
        <v>0.75</v>
      </c>
      <c r="U56" s="14">
        <f>T56+(T53*$E56)</f>
        <v>1.125</v>
      </c>
      <c r="V56" s="26">
        <v>0.75</v>
      </c>
      <c r="W56" s="27">
        <f t="shared" ref="W56:W93" si="113">V56</f>
        <v>0.75</v>
      </c>
      <c r="X56" s="13">
        <f>W56+($D56*W53)</f>
        <v>1.95</v>
      </c>
      <c r="Y56" s="14">
        <f>X56+(X53*$E56)</f>
        <v>3.75</v>
      </c>
      <c r="AA56" s="27">
        <f t="shared" ref="AA56:AA93" si="114">Z56</f>
        <v>0</v>
      </c>
      <c r="AB56" s="13">
        <f>AA56+($D56*AA53)</f>
        <v>0.75</v>
      </c>
      <c r="AC56" s="14">
        <f>AB56+(AB53*$E56)</f>
        <v>1.875</v>
      </c>
    </row>
    <row r="57" spans="1:29" s="26" customFormat="1" x14ac:dyDescent="0.25">
      <c r="A57" s="21" t="s">
        <v>189</v>
      </c>
      <c r="B57" t="s">
        <v>302</v>
      </c>
      <c r="C57" s="30"/>
      <c r="D57" s="31">
        <v>0.25</v>
      </c>
      <c r="E57" s="32">
        <v>0.5</v>
      </c>
      <c r="F57" s="26">
        <v>11</v>
      </c>
      <c r="G57" s="27">
        <f t="shared" si="0"/>
        <v>11</v>
      </c>
      <c r="H57" s="13">
        <f>G57+($D57*G54)</f>
        <v>23</v>
      </c>
      <c r="I57" s="14">
        <f>H57+(H54*$E57)</f>
        <v>41</v>
      </c>
      <c r="K57" s="27">
        <f t="shared" si="110"/>
        <v>0</v>
      </c>
      <c r="L57" s="13">
        <f>K57+($D57*K54)</f>
        <v>0</v>
      </c>
      <c r="M57" s="14">
        <f>L57+(L54*$E57)</f>
        <v>0</v>
      </c>
      <c r="O57" s="27">
        <f t="shared" si="111"/>
        <v>0</v>
      </c>
      <c r="P57" s="13">
        <f>O57+($D57*O54)</f>
        <v>0</v>
      </c>
      <c r="Q57" s="14">
        <f>P57+(P54*$E57)</f>
        <v>0</v>
      </c>
      <c r="R57" s="26">
        <v>0</v>
      </c>
      <c r="S57" s="27">
        <f t="shared" si="112"/>
        <v>0</v>
      </c>
      <c r="T57" s="13">
        <f>S57+($D57*S54)</f>
        <v>0</v>
      </c>
      <c r="U57" s="14">
        <f>T57+(T54*$E57)</f>
        <v>0</v>
      </c>
      <c r="V57" s="26">
        <v>0.3</v>
      </c>
      <c r="W57" s="27">
        <f t="shared" si="113"/>
        <v>0.3</v>
      </c>
      <c r="X57" s="13">
        <f>W57+($D57*W54)</f>
        <v>1.925</v>
      </c>
      <c r="Y57" s="14">
        <f>X57+(X54*$E57)</f>
        <v>4.3624999999999998</v>
      </c>
      <c r="AA57" s="27">
        <f t="shared" si="114"/>
        <v>0</v>
      </c>
      <c r="AB57" s="13">
        <f>AA57+($D57*AA54)</f>
        <v>1.625</v>
      </c>
      <c r="AC57" s="14">
        <f>AB57+(AB54*$E57)</f>
        <v>4.0625</v>
      </c>
    </row>
    <row r="58" spans="1:29" s="26" customFormat="1" x14ac:dyDescent="0.25">
      <c r="A58" s="21" t="s">
        <v>190</v>
      </c>
      <c r="B58" t="s">
        <v>303</v>
      </c>
      <c r="C58" s="30"/>
      <c r="D58" s="31">
        <v>0.25</v>
      </c>
      <c r="E58" s="32">
        <v>0.5</v>
      </c>
      <c r="F58" s="26">
        <v>0</v>
      </c>
      <c r="G58" s="27">
        <f t="shared" si="0"/>
        <v>0</v>
      </c>
      <c r="H58" s="13">
        <f>G58+($D58*G55)</f>
        <v>0</v>
      </c>
      <c r="I58" s="14">
        <f>H58+(H55*$E58)</f>
        <v>0</v>
      </c>
      <c r="K58" s="27">
        <f t="shared" si="110"/>
        <v>0</v>
      </c>
      <c r="L58" s="13">
        <f>K58+($D58*K55)</f>
        <v>0</v>
      </c>
      <c r="M58" s="14">
        <f>L58+(L55*$E58)</f>
        <v>0</v>
      </c>
      <c r="O58" s="27">
        <f t="shared" si="111"/>
        <v>0</v>
      </c>
      <c r="P58" s="13">
        <f>O58+($D58*O55)</f>
        <v>0</v>
      </c>
      <c r="Q58" s="14">
        <f>P58+(P55*$E58)</f>
        <v>0</v>
      </c>
      <c r="R58" s="26">
        <v>0</v>
      </c>
      <c r="S58" s="27">
        <f t="shared" si="112"/>
        <v>0</v>
      </c>
      <c r="T58" s="13">
        <f>S58+($D58*S55)</f>
        <v>0</v>
      </c>
      <c r="U58" s="14">
        <f>T58+(T55*$E58)</f>
        <v>0</v>
      </c>
      <c r="V58" s="26">
        <v>0</v>
      </c>
      <c r="W58" s="27">
        <f t="shared" si="113"/>
        <v>0</v>
      </c>
      <c r="X58" s="13">
        <f>W58+($D58*W55)</f>
        <v>0.125</v>
      </c>
      <c r="Y58" s="14">
        <f>X58+(X55*$E58)</f>
        <v>0.3125</v>
      </c>
      <c r="AA58" s="27">
        <f t="shared" si="114"/>
        <v>0</v>
      </c>
      <c r="AB58" s="13">
        <f>AA58+($D58*AA55)</f>
        <v>0</v>
      </c>
      <c r="AC58" s="14">
        <f>AB58+(AB55*$E58)</f>
        <v>0</v>
      </c>
    </row>
    <row r="59" spans="1:29" s="26" customFormat="1" x14ac:dyDescent="0.25">
      <c r="A59" s="21" t="s">
        <v>149</v>
      </c>
      <c r="B59" t="s">
        <v>304</v>
      </c>
      <c r="C59" s="30"/>
      <c r="D59" s="31"/>
      <c r="E59" s="32"/>
      <c r="F59" s="26">
        <v>9.6</v>
      </c>
      <c r="G59" s="27">
        <f t="shared" si="0"/>
        <v>9.6</v>
      </c>
      <c r="H59" s="28">
        <f t="shared" si="1"/>
        <v>9.6</v>
      </c>
      <c r="I59" s="14">
        <f t="shared" si="2"/>
        <v>9.6</v>
      </c>
      <c r="K59" s="27">
        <f t="shared" si="110"/>
        <v>0</v>
      </c>
      <c r="L59" s="28">
        <f t="shared" ref="L59:L93" si="115">K59</f>
        <v>0</v>
      </c>
      <c r="M59" s="14">
        <f t="shared" ref="M59:M93" si="116">L59</f>
        <v>0</v>
      </c>
      <c r="O59" s="27">
        <f t="shared" si="111"/>
        <v>0</v>
      </c>
      <c r="P59" s="28">
        <f t="shared" ref="P59:P93" si="117">O59</f>
        <v>0</v>
      </c>
      <c r="Q59" s="14">
        <f t="shared" ref="Q59:Q93" si="118">P59</f>
        <v>0</v>
      </c>
      <c r="R59" s="26">
        <v>3.5</v>
      </c>
      <c r="S59" s="27">
        <f t="shared" si="112"/>
        <v>3.5</v>
      </c>
      <c r="T59" s="28">
        <f t="shared" ref="T59:T93" si="119">S59</f>
        <v>3.5</v>
      </c>
      <c r="U59" s="14">
        <f t="shared" ref="U59:U93" si="120">T59</f>
        <v>3.5</v>
      </c>
      <c r="W59" s="27">
        <f t="shared" si="113"/>
        <v>0</v>
      </c>
      <c r="X59" s="28">
        <f t="shared" ref="X59:X93" si="121">W59</f>
        <v>0</v>
      </c>
      <c r="Y59" s="14">
        <f t="shared" ref="Y59:Y93" si="122">X59</f>
        <v>0</v>
      </c>
      <c r="AA59" s="27">
        <f t="shared" si="114"/>
        <v>0</v>
      </c>
      <c r="AB59" s="28">
        <f t="shared" ref="AB59:AB93" si="123">AA59</f>
        <v>0</v>
      </c>
      <c r="AC59" s="14">
        <f t="shared" ref="AC59:AC93" si="124">AB59</f>
        <v>0</v>
      </c>
    </row>
    <row r="60" spans="1:29" s="26" customFormat="1" x14ac:dyDescent="0.25">
      <c r="A60" s="21" t="s">
        <v>150</v>
      </c>
      <c r="B60" t="s">
        <v>305</v>
      </c>
      <c r="C60" s="30"/>
      <c r="D60" s="31"/>
      <c r="E60" s="32"/>
      <c r="F60" s="26">
        <v>0.4</v>
      </c>
      <c r="G60" s="27">
        <f t="shared" si="0"/>
        <v>0.4</v>
      </c>
      <c r="H60" s="28">
        <f t="shared" si="1"/>
        <v>0.4</v>
      </c>
      <c r="I60" s="14">
        <f t="shared" si="2"/>
        <v>0.4</v>
      </c>
      <c r="K60" s="27">
        <f t="shared" si="110"/>
        <v>0</v>
      </c>
      <c r="L60" s="28">
        <f t="shared" si="115"/>
        <v>0</v>
      </c>
      <c r="M60" s="14">
        <f t="shared" si="116"/>
        <v>0</v>
      </c>
      <c r="O60" s="27">
        <f t="shared" si="111"/>
        <v>0</v>
      </c>
      <c r="P60" s="28">
        <f t="shared" si="117"/>
        <v>0</v>
      </c>
      <c r="Q60" s="14">
        <f t="shared" si="118"/>
        <v>0</v>
      </c>
      <c r="R60" s="26">
        <v>2</v>
      </c>
      <c r="S60" s="27">
        <f t="shared" si="112"/>
        <v>2</v>
      </c>
      <c r="T60" s="28">
        <f t="shared" si="119"/>
        <v>2</v>
      </c>
      <c r="U60" s="14">
        <f t="shared" si="120"/>
        <v>2</v>
      </c>
      <c r="W60" s="27">
        <f t="shared" si="113"/>
        <v>0</v>
      </c>
      <c r="X60" s="28">
        <f t="shared" si="121"/>
        <v>0</v>
      </c>
      <c r="Y60" s="14">
        <f t="shared" si="122"/>
        <v>0</v>
      </c>
      <c r="AA60" s="27">
        <f t="shared" si="114"/>
        <v>0</v>
      </c>
      <c r="AB60" s="28">
        <f t="shared" si="123"/>
        <v>0</v>
      </c>
      <c r="AC60" s="14">
        <f t="shared" si="124"/>
        <v>0</v>
      </c>
    </row>
    <row r="61" spans="1:29" s="26" customFormat="1" x14ac:dyDescent="0.25">
      <c r="A61" s="21" t="s">
        <v>151</v>
      </c>
      <c r="B61" t="s">
        <v>306</v>
      </c>
      <c r="C61" s="30"/>
      <c r="D61" s="31"/>
      <c r="E61" s="32"/>
      <c r="F61" s="26">
        <v>115</v>
      </c>
      <c r="G61" s="27">
        <f t="shared" si="0"/>
        <v>115</v>
      </c>
      <c r="H61" s="28">
        <f t="shared" si="1"/>
        <v>115</v>
      </c>
      <c r="I61" s="14">
        <f t="shared" si="2"/>
        <v>115</v>
      </c>
      <c r="K61" s="27">
        <f t="shared" si="110"/>
        <v>0</v>
      </c>
      <c r="L61" s="28">
        <f t="shared" si="115"/>
        <v>0</v>
      </c>
      <c r="M61" s="14">
        <f t="shared" si="116"/>
        <v>0</v>
      </c>
      <c r="O61" s="27">
        <f t="shared" si="111"/>
        <v>0</v>
      </c>
      <c r="P61" s="28">
        <f t="shared" si="117"/>
        <v>0</v>
      </c>
      <c r="Q61" s="14">
        <f t="shared" si="118"/>
        <v>0</v>
      </c>
      <c r="R61" s="26">
        <v>50</v>
      </c>
      <c r="S61" s="27">
        <f t="shared" si="112"/>
        <v>50</v>
      </c>
      <c r="T61" s="28">
        <f t="shared" si="119"/>
        <v>50</v>
      </c>
      <c r="U61" s="14">
        <f t="shared" si="120"/>
        <v>50</v>
      </c>
      <c r="W61" s="27">
        <f t="shared" si="113"/>
        <v>0</v>
      </c>
      <c r="X61" s="28">
        <f t="shared" si="121"/>
        <v>0</v>
      </c>
      <c r="Y61" s="14">
        <f t="shared" si="122"/>
        <v>0</v>
      </c>
      <c r="AA61" s="27">
        <f t="shared" si="114"/>
        <v>0</v>
      </c>
      <c r="AB61" s="28">
        <f t="shared" si="123"/>
        <v>0</v>
      </c>
      <c r="AC61" s="14">
        <f t="shared" si="124"/>
        <v>0</v>
      </c>
    </row>
    <row r="62" spans="1:29" s="26" customFormat="1" x14ac:dyDescent="0.25">
      <c r="A62" s="21" t="s">
        <v>146</v>
      </c>
      <c r="B62" t="s">
        <v>307</v>
      </c>
      <c r="C62" s="30"/>
      <c r="D62" s="31"/>
      <c r="E62" s="32"/>
      <c r="F62" s="26">
        <v>9.6</v>
      </c>
      <c r="G62" s="27">
        <f t="shared" si="0"/>
        <v>9.6</v>
      </c>
      <c r="H62" s="28">
        <f t="shared" si="1"/>
        <v>9.6</v>
      </c>
      <c r="I62" s="14">
        <f t="shared" si="2"/>
        <v>9.6</v>
      </c>
      <c r="K62" s="27">
        <f t="shared" si="110"/>
        <v>0</v>
      </c>
      <c r="L62" s="28">
        <f t="shared" si="115"/>
        <v>0</v>
      </c>
      <c r="M62" s="14">
        <f t="shared" si="116"/>
        <v>0</v>
      </c>
      <c r="O62" s="27">
        <f t="shared" si="111"/>
        <v>0</v>
      </c>
      <c r="P62" s="28">
        <f t="shared" si="117"/>
        <v>0</v>
      </c>
      <c r="Q62" s="14">
        <f t="shared" si="118"/>
        <v>0</v>
      </c>
      <c r="R62" s="26">
        <v>3.5</v>
      </c>
      <c r="S62" s="27">
        <f t="shared" si="112"/>
        <v>3.5</v>
      </c>
      <c r="T62" s="28">
        <f t="shared" si="119"/>
        <v>3.5</v>
      </c>
      <c r="U62" s="14">
        <f t="shared" si="120"/>
        <v>3.5</v>
      </c>
      <c r="V62" s="26">
        <v>10</v>
      </c>
      <c r="W62" s="27">
        <f t="shared" si="113"/>
        <v>10</v>
      </c>
      <c r="X62" s="28">
        <f t="shared" si="121"/>
        <v>10</v>
      </c>
      <c r="Y62" s="14">
        <f t="shared" si="122"/>
        <v>10</v>
      </c>
      <c r="Z62" s="26">
        <v>10</v>
      </c>
      <c r="AA62" s="27">
        <f t="shared" si="114"/>
        <v>10</v>
      </c>
      <c r="AB62" s="28">
        <f t="shared" si="123"/>
        <v>10</v>
      </c>
      <c r="AC62" s="14">
        <f t="shared" si="124"/>
        <v>10</v>
      </c>
    </row>
    <row r="63" spans="1:29" s="26" customFormat="1" x14ac:dyDescent="0.25">
      <c r="A63" s="21" t="s">
        <v>147</v>
      </c>
      <c r="B63" t="s">
        <v>308</v>
      </c>
      <c r="C63" s="30"/>
      <c r="D63" s="31"/>
      <c r="E63" s="32"/>
      <c r="F63" s="26">
        <v>0.4</v>
      </c>
      <c r="G63" s="27">
        <f t="shared" si="0"/>
        <v>0.4</v>
      </c>
      <c r="H63" s="28">
        <f t="shared" si="1"/>
        <v>0.4</v>
      </c>
      <c r="I63" s="14">
        <f t="shared" si="2"/>
        <v>0.4</v>
      </c>
      <c r="K63" s="27">
        <f t="shared" si="110"/>
        <v>0</v>
      </c>
      <c r="L63" s="28">
        <f t="shared" si="115"/>
        <v>0</v>
      </c>
      <c r="M63" s="14">
        <f t="shared" si="116"/>
        <v>0</v>
      </c>
      <c r="O63" s="27">
        <f t="shared" si="111"/>
        <v>0</v>
      </c>
      <c r="P63" s="28">
        <f t="shared" si="117"/>
        <v>0</v>
      </c>
      <c r="Q63" s="14">
        <f t="shared" si="118"/>
        <v>0</v>
      </c>
      <c r="R63" s="26">
        <v>2</v>
      </c>
      <c r="S63" s="27">
        <f t="shared" si="112"/>
        <v>2</v>
      </c>
      <c r="T63" s="28">
        <f t="shared" si="119"/>
        <v>2</v>
      </c>
      <c r="U63" s="14">
        <f t="shared" si="120"/>
        <v>2</v>
      </c>
      <c r="V63" s="26">
        <v>1</v>
      </c>
      <c r="W63" s="27">
        <f t="shared" si="113"/>
        <v>1</v>
      </c>
      <c r="X63" s="28">
        <f t="shared" si="121"/>
        <v>1</v>
      </c>
      <c r="Y63" s="14">
        <f t="shared" si="122"/>
        <v>1</v>
      </c>
      <c r="Z63" s="26">
        <v>1</v>
      </c>
      <c r="AA63" s="27">
        <f t="shared" si="114"/>
        <v>1</v>
      </c>
      <c r="AB63" s="28">
        <f t="shared" si="123"/>
        <v>1</v>
      </c>
      <c r="AC63" s="14">
        <f t="shared" si="124"/>
        <v>1</v>
      </c>
    </row>
    <row r="64" spans="1:29" s="26" customFormat="1" x14ac:dyDescent="0.25">
      <c r="A64" s="21" t="s">
        <v>148</v>
      </c>
      <c r="B64" t="s">
        <v>309</v>
      </c>
      <c r="C64" s="30"/>
      <c r="D64" s="31"/>
      <c r="E64" s="32"/>
      <c r="F64" s="26">
        <v>115</v>
      </c>
      <c r="G64" s="27">
        <f t="shared" si="0"/>
        <v>115</v>
      </c>
      <c r="H64" s="28">
        <f t="shared" si="1"/>
        <v>115</v>
      </c>
      <c r="I64" s="14">
        <f t="shared" si="2"/>
        <v>115</v>
      </c>
      <c r="K64" s="27">
        <f t="shared" si="110"/>
        <v>0</v>
      </c>
      <c r="L64" s="28">
        <f t="shared" si="115"/>
        <v>0</v>
      </c>
      <c r="M64" s="14">
        <f t="shared" si="116"/>
        <v>0</v>
      </c>
      <c r="O64" s="27">
        <f t="shared" si="111"/>
        <v>0</v>
      </c>
      <c r="P64" s="28">
        <f t="shared" si="117"/>
        <v>0</v>
      </c>
      <c r="Q64" s="14">
        <f t="shared" si="118"/>
        <v>0</v>
      </c>
      <c r="R64" s="26">
        <v>50</v>
      </c>
      <c r="S64" s="27">
        <f t="shared" si="112"/>
        <v>50</v>
      </c>
      <c r="T64" s="28">
        <f t="shared" si="119"/>
        <v>50</v>
      </c>
      <c r="U64" s="14">
        <f t="shared" si="120"/>
        <v>50</v>
      </c>
      <c r="V64" s="26">
        <v>5</v>
      </c>
      <c r="W64" s="27">
        <f t="shared" si="113"/>
        <v>5</v>
      </c>
      <c r="X64" s="28">
        <f t="shared" si="121"/>
        <v>5</v>
      </c>
      <c r="Y64" s="14">
        <f t="shared" si="122"/>
        <v>5</v>
      </c>
      <c r="Z64" s="26">
        <v>3</v>
      </c>
      <c r="AA64" s="27">
        <f t="shared" si="114"/>
        <v>3</v>
      </c>
      <c r="AB64" s="28">
        <f t="shared" si="123"/>
        <v>3</v>
      </c>
      <c r="AC64" s="14">
        <f t="shared" si="124"/>
        <v>3</v>
      </c>
    </row>
    <row r="65" spans="1:29" s="26" customFormat="1" x14ac:dyDescent="0.25">
      <c r="A65" s="21" t="s">
        <v>143</v>
      </c>
      <c r="B65" t="s">
        <v>307</v>
      </c>
      <c r="C65" s="30"/>
      <c r="D65" s="31"/>
      <c r="E65" s="32"/>
      <c r="G65" s="27">
        <f t="shared" si="0"/>
        <v>0</v>
      </c>
      <c r="H65" s="28">
        <f t="shared" si="1"/>
        <v>0</v>
      </c>
      <c r="I65" s="14">
        <f t="shared" si="2"/>
        <v>0</v>
      </c>
      <c r="K65" s="27">
        <f t="shared" si="110"/>
        <v>0</v>
      </c>
      <c r="L65" s="28">
        <f t="shared" si="115"/>
        <v>0</v>
      </c>
      <c r="M65" s="14">
        <f t="shared" si="116"/>
        <v>0</v>
      </c>
      <c r="O65" s="27">
        <f t="shared" si="111"/>
        <v>0</v>
      </c>
      <c r="P65" s="28">
        <f t="shared" si="117"/>
        <v>0</v>
      </c>
      <c r="Q65" s="14">
        <f t="shared" si="118"/>
        <v>0</v>
      </c>
      <c r="S65" s="27">
        <f t="shared" si="112"/>
        <v>0</v>
      </c>
      <c r="T65" s="28">
        <f t="shared" si="119"/>
        <v>0</v>
      </c>
      <c r="U65" s="14">
        <f t="shared" si="120"/>
        <v>0</v>
      </c>
      <c r="W65" s="27">
        <f t="shared" si="113"/>
        <v>0</v>
      </c>
      <c r="X65" s="28">
        <f t="shared" si="121"/>
        <v>0</v>
      </c>
      <c r="Y65" s="14">
        <f t="shared" si="122"/>
        <v>0</v>
      </c>
      <c r="AA65" s="27">
        <f t="shared" si="114"/>
        <v>0</v>
      </c>
      <c r="AB65" s="28">
        <f t="shared" si="123"/>
        <v>0</v>
      </c>
      <c r="AC65" s="14">
        <f t="shared" si="124"/>
        <v>0</v>
      </c>
    </row>
    <row r="66" spans="1:29" s="26" customFormat="1" x14ac:dyDescent="0.25">
      <c r="A66" s="21" t="s">
        <v>144</v>
      </c>
      <c r="B66" t="s">
        <v>308</v>
      </c>
      <c r="C66" s="30"/>
      <c r="D66" s="31"/>
      <c r="E66" s="32"/>
      <c r="G66" s="27">
        <f t="shared" si="0"/>
        <v>0</v>
      </c>
      <c r="H66" s="28">
        <f t="shared" si="1"/>
        <v>0</v>
      </c>
      <c r="I66" s="14">
        <f t="shared" si="2"/>
        <v>0</v>
      </c>
      <c r="K66" s="27">
        <f t="shared" si="110"/>
        <v>0</v>
      </c>
      <c r="L66" s="28">
        <f t="shared" si="115"/>
        <v>0</v>
      </c>
      <c r="M66" s="14">
        <f t="shared" si="116"/>
        <v>0</v>
      </c>
      <c r="O66" s="27">
        <f t="shared" si="111"/>
        <v>0</v>
      </c>
      <c r="P66" s="28">
        <f t="shared" si="117"/>
        <v>0</v>
      </c>
      <c r="Q66" s="14">
        <f t="shared" si="118"/>
        <v>0</v>
      </c>
      <c r="S66" s="27">
        <f t="shared" si="112"/>
        <v>0</v>
      </c>
      <c r="T66" s="28">
        <f t="shared" si="119"/>
        <v>0</v>
      </c>
      <c r="U66" s="14">
        <f t="shared" si="120"/>
        <v>0</v>
      </c>
      <c r="W66" s="27">
        <f t="shared" si="113"/>
        <v>0</v>
      </c>
      <c r="X66" s="28">
        <f t="shared" si="121"/>
        <v>0</v>
      </c>
      <c r="Y66" s="14">
        <f t="shared" si="122"/>
        <v>0</v>
      </c>
      <c r="AA66" s="27">
        <f t="shared" si="114"/>
        <v>0</v>
      </c>
      <c r="AB66" s="28">
        <f t="shared" si="123"/>
        <v>0</v>
      </c>
      <c r="AC66" s="14">
        <f t="shared" si="124"/>
        <v>0</v>
      </c>
    </row>
    <row r="67" spans="1:29" s="26" customFormat="1" x14ac:dyDescent="0.25">
      <c r="A67" s="21" t="s">
        <v>145</v>
      </c>
      <c r="B67" t="s">
        <v>309</v>
      </c>
      <c r="C67" s="30"/>
      <c r="D67" s="31"/>
      <c r="E67" s="32"/>
      <c r="G67" s="27">
        <f t="shared" si="0"/>
        <v>0</v>
      </c>
      <c r="H67" s="28">
        <f t="shared" si="1"/>
        <v>0</v>
      </c>
      <c r="I67" s="14">
        <f t="shared" si="2"/>
        <v>0</v>
      </c>
      <c r="K67" s="27">
        <f t="shared" si="110"/>
        <v>0</v>
      </c>
      <c r="L67" s="28">
        <f t="shared" si="115"/>
        <v>0</v>
      </c>
      <c r="M67" s="14">
        <f t="shared" si="116"/>
        <v>0</v>
      </c>
      <c r="O67" s="27">
        <f t="shared" si="111"/>
        <v>0</v>
      </c>
      <c r="P67" s="28">
        <f t="shared" si="117"/>
        <v>0</v>
      </c>
      <c r="Q67" s="14">
        <f t="shared" si="118"/>
        <v>0</v>
      </c>
      <c r="S67" s="27">
        <f t="shared" si="112"/>
        <v>0</v>
      </c>
      <c r="T67" s="28">
        <f t="shared" si="119"/>
        <v>0</v>
      </c>
      <c r="U67" s="14">
        <f t="shared" si="120"/>
        <v>0</v>
      </c>
      <c r="W67" s="27">
        <f t="shared" si="113"/>
        <v>0</v>
      </c>
      <c r="X67" s="28">
        <f t="shared" si="121"/>
        <v>0</v>
      </c>
      <c r="Y67" s="14">
        <f t="shared" si="122"/>
        <v>0</v>
      </c>
      <c r="AA67" s="27">
        <f t="shared" si="114"/>
        <v>0</v>
      </c>
      <c r="AB67" s="28">
        <f t="shared" si="123"/>
        <v>0</v>
      </c>
      <c r="AC67" s="14">
        <f t="shared" si="124"/>
        <v>0</v>
      </c>
    </row>
    <row r="68" spans="1:29" s="26" customFormat="1" x14ac:dyDescent="0.25">
      <c r="A68" s="21" t="s">
        <v>137</v>
      </c>
      <c r="B68" t="s">
        <v>310</v>
      </c>
      <c r="C68" s="30"/>
      <c r="D68" s="31"/>
      <c r="E68" s="32"/>
      <c r="F68" s="26">
        <v>7.8118999999999994E-2</v>
      </c>
      <c r="G68" s="27">
        <f t="shared" ref="G68:G93" si="125">F68</f>
        <v>7.8118999999999994E-2</v>
      </c>
      <c r="H68" s="28">
        <f t="shared" ref="H68:H93" si="126">G68</f>
        <v>7.8118999999999994E-2</v>
      </c>
      <c r="I68" s="14">
        <f t="shared" ref="I68:I93" si="127">H68</f>
        <v>7.8118999999999994E-2</v>
      </c>
      <c r="J68" s="26">
        <v>0</v>
      </c>
      <c r="K68" s="27">
        <f t="shared" si="110"/>
        <v>0</v>
      </c>
      <c r="L68" s="28">
        <f t="shared" si="115"/>
        <v>0</v>
      </c>
      <c r="M68" s="14">
        <f t="shared" si="116"/>
        <v>0</v>
      </c>
      <c r="N68" s="26">
        <v>0</v>
      </c>
      <c r="O68" s="27">
        <f t="shared" si="111"/>
        <v>0</v>
      </c>
      <c r="P68" s="28">
        <f t="shared" si="117"/>
        <v>0</v>
      </c>
      <c r="Q68" s="14">
        <f t="shared" si="118"/>
        <v>0</v>
      </c>
      <c r="R68" s="26">
        <v>8.1810999999999995E-2</v>
      </c>
      <c r="S68" s="27">
        <f t="shared" si="112"/>
        <v>8.1810999999999995E-2</v>
      </c>
      <c r="T68" s="28">
        <f t="shared" si="119"/>
        <v>8.1810999999999995E-2</v>
      </c>
      <c r="U68" s="14">
        <f t="shared" si="120"/>
        <v>8.1810999999999995E-2</v>
      </c>
      <c r="V68" s="26">
        <v>0.13589300000000001</v>
      </c>
      <c r="W68" s="27">
        <f t="shared" si="113"/>
        <v>0.13589300000000001</v>
      </c>
      <c r="X68" s="28">
        <f t="shared" si="121"/>
        <v>0.13589300000000001</v>
      </c>
      <c r="Y68" s="14">
        <f t="shared" si="122"/>
        <v>0.13589300000000001</v>
      </c>
      <c r="Z68" s="26">
        <v>0</v>
      </c>
      <c r="AA68" s="27">
        <f t="shared" si="114"/>
        <v>0</v>
      </c>
      <c r="AB68" s="28">
        <f t="shared" si="123"/>
        <v>0</v>
      </c>
      <c r="AC68" s="14">
        <f t="shared" si="124"/>
        <v>0</v>
      </c>
    </row>
    <row r="69" spans="1:29" s="26" customFormat="1" ht="16.5" customHeight="1" x14ac:dyDescent="0.25">
      <c r="A69" s="21" t="s">
        <v>138</v>
      </c>
      <c r="B69" t="s">
        <v>311</v>
      </c>
      <c r="C69" s="30"/>
      <c r="D69" s="31"/>
      <c r="E69" s="32"/>
      <c r="F69" s="26">
        <v>0</v>
      </c>
      <c r="G69" s="27">
        <f t="shared" si="125"/>
        <v>0</v>
      </c>
      <c r="H69" s="28">
        <f t="shared" si="126"/>
        <v>0</v>
      </c>
      <c r="I69" s="14">
        <f t="shared" si="127"/>
        <v>0</v>
      </c>
      <c r="J69" s="26">
        <v>0</v>
      </c>
      <c r="K69" s="27">
        <f t="shared" si="110"/>
        <v>0</v>
      </c>
      <c r="L69" s="28">
        <f t="shared" si="115"/>
        <v>0</v>
      </c>
      <c r="M69" s="14">
        <f t="shared" si="116"/>
        <v>0</v>
      </c>
      <c r="N69" s="26">
        <v>0</v>
      </c>
      <c r="O69" s="27">
        <f t="shared" si="111"/>
        <v>0</v>
      </c>
      <c r="P69" s="28">
        <f t="shared" si="117"/>
        <v>0</v>
      </c>
      <c r="Q69" s="14">
        <f t="shared" si="118"/>
        <v>0</v>
      </c>
      <c r="R69" s="26">
        <v>0</v>
      </c>
      <c r="S69" s="27">
        <f t="shared" si="112"/>
        <v>0</v>
      </c>
      <c r="T69" s="28">
        <f t="shared" si="119"/>
        <v>0</v>
      </c>
      <c r="U69" s="14">
        <f t="shared" si="120"/>
        <v>0</v>
      </c>
      <c r="V69" s="26">
        <v>0</v>
      </c>
      <c r="W69" s="27">
        <f t="shared" si="113"/>
        <v>0</v>
      </c>
      <c r="X69" s="28">
        <f t="shared" si="121"/>
        <v>0</v>
      </c>
      <c r="Y69" s="14">
        <f t="shared" si="122"/>
        <v>0</v>
      </c>
      <c r="Z69" s="26">
        <v>0</v>
      </c>
      <c r="AA69" s="27">
        <f t="shared" si="114"/>
        <v>0</v>
      </c>
      <c r="AB69" s="28">
        <f t="shared" si="123"/>
        <v>0</v>
      </c>
      <c r="AC69" s="14">
        <f t="shared" si="124"/>
        <v>0</v>
      </c>
    </row>
    <row r="70" spans="1:29" s="26" customFormat="1" x14ac:dyDescent="0.25">
      <c r="A70" s="21" t="s">
        <v>139</v>
      </c>
      <c r="B70" t="s">
        <v>312</v>
      </c>
      <c r="C70" s="30"/>
      <c r="D70" s="31"/>
      <c r="E70" s="32"/>
      <c r="F70" s="26">
        <v>0</v>
      </c>
      <c r="G70" s="27">
        <f t="shared" si="125"/>
        <v>0</v>
      </c>
      <c r="H70" s="28">
        <f t="shared" si="126"/>
        <v>0</v>
      </c>
      <c r="I70" s="14">
        <f t="shared" si="127"/>
        <v>0</v>
      </c>
      <c r="J70" s="26">
        <v>0</v>
      </c>
      <c r="K70" s="27">
        <f t="shared" si="110"/>
        <v>0</v>
      </c>
      <c r="L70" s="28">
        <f t="shared" si="115"/>
        <v>0</v>
      </c>
      <c r="M70" s="14">
        <f t="shared" si="116"/>
        <v>0</v>
      </c>
      <c r="N70" s="26">
        <v>0</v>
      </c>
      <c r="O70" s="27">
        <f t="shared" si="111"/>
        <v>0</v>
      </c>
      <c r="P70" s="28">
        <f t="shared" si="117"/>
        <v>0</v>
      </c>
      <c r="Q70" s="14">
        <f t="shared" si="118"/>
        <v>0</v>
      </c>
      <c r="R70" s="26">
        <v>0</v>
      </c>
      <c r="S70" s="27">
        <f t="shared" si="112"/>
        <v>0</v>
      </c>
      <c r="T70" s="28">
        <f t="shared" si="119"/>
        <v>0</v>
      </c>
      <c r="U70" s="14">
        <f t="shared" si="120"/>
        <v>0</v>
      </c>
      <c r="V70" s="26">
        <v>0</v>
      </c>
      <c r="W70" s="27">
        <f t="shared" si="113"/>
        <v>0</v>
      </c>
      <c r="X70" s="28">
        <f t="shared" si="121"/>
        <v>0</v>
      </c>
      <c r="Y70" s="14">
        <f t="shared" si="122"/>
        <v>0</v>
      </c>
      <c r="Z70" s="26">
        <v>0</v>
      </c>
      <c r="AA70" s="27">
        <f t="shared" si="114"/>
        <v>0</v>
      </c>
      <c r="AB70" s="28">
        <f t="shared" si="123"/>
        <v>0</v>
      </c>
      <c r="AC70" s="14">
        <f t="shared" si="124"/>
        <v>0</v>
      </c>
    </row>
    <row r="71" spans="1:29" s="26" customFormat="1" x14ac:dyDescent="0.25">
      <c r="A71" s="21" t="s">
        <v>116</v>
      </c>
      <c r="B71" t="s">
        <v>313</v>
      </c>
      <c r="C71" s="30"/>
      <c r="D71" s="31"/>
      <c r="E71" s="32"/>
      <c r="G71" s="27">
        <f t="shared" si="125"/>
        <v>0</v>
      </c>
      <c r="H71" s="28">
        <f t="shared" si="126"/>
        <v>0</v>
      </c>
      <c r="I71" s="14">
        <f t="shared" si="127"/>
        <v>0</v>
      </c>
      <c r="K71" s="27">
        <f t="shared" si="110"/>
        <v>0</v>
      </c>
      <c r="L71" s="28">
        <f t="shared" si="115"/>
        <v>0</v>
      </c>
      <c r="M71" s="14">
        <f t="shared" si="116"/>
        <v>0</v>
      </c>
      <c r="O71" s="27">
        <f t="shared" si="111"/>
        <v>0</v>
      </c>
      <c r="P71" s="28">
        <f t="shared" si="117"/>
        <v>0</v>
      </c>
      <c r="Q71" s="14">
        <f t="shared" si="118"/>
        <v>0</v>
      </c>
      <c r="S71" s="27">
        <f t="shared" si="112"/>
        <v>0</v>
      </c>
      <c r="T71" s="28">
        <f t="shared" si="119"/>
        <v>0</v>
      </c>
      <c r="U71" s="14">
        <f t="shared" si="120"/>
        <v>0</v>
      </c>
      <c r="V71" s="26">
        <v>90</v>
      </c>
      <c r="W71" s="27">
        <f t="shared" si="113"/>
        <v>90</v>
      </c>
      <c r="X71" s="28">
        <f t="shared" si="121"/>
        <v>90</v>
      </c>
      <c r="Y71" s="14">
        <f t="shared" si="122"/>
        <v>90</v>
      </c>
      <c r="AA71" s="27">
        <f t="shared" si="114"/>
        <v>0</v>
      </c>
      <c r="AB71" s="28">
        <f t="shared" si="123"/>
        <v>0</v>
      </c>
      <c r="AC71" s="14">
        <f t="shared" si="124"/>
        <v>0</v>
      </c>
    </row>
    <row r="72" spans="1:29" s="26" customFormat="1" x14ac:dyDescent="0.25">
      <c r="A72" s="21" t="s">
        <v>117</v>
      </c>
      <c r="B72" t="s">
        <v>314</v>
      </c>
      <c r="C72" s="30"/>
      <c r="D72" s="31"/>
      <c r="E72" s="32"/>
      <c r="G72" s="27">
        <f t="shared" si="125"/>
        <v>0</v>
      </c>
      <c r="H72" s="28">
        <f t="shared" si="126"/>
        <v>0</v>
      </c>
      <c r="I72" s="14">
        <f t="shared" si="127"/>
        <v>0</v>
      </c>
      <c r="J72" s="26">
        <v>100</v>
      </c>
      <c r="K72" s="27">
        <f t="shared" si="110"/>
        <v>100</v>
      </c>
      <c r="L72" s="28">
        <f t="shared" si="115"/>
        <v>100</v>
      </c>
      <c r="M72" s="14">
        <f t="shared" si="116"/>
        <v>100</v>
      </c>
      <c r="O72" s="27">
        <f t="shared" si="111"/>
        <v>0</v>
      </c>
      <c r="P72" s="28">
        <f t="shared" si="117"/>
        <v>0</v>
      </c>
      <c r="Q72" s="14">
        <f t="shared" si="118"/>
        <v>0</v>
      </c>
      <c r="S72" s="27">
        <f t="shared" si="112"/>
        <v>0</v>
      </c>
      <c r="T72" s="28">
        <f t="shared" si="119"/>
        <v>0</v>
      </c>
      <c r="U72" s="14">
        <f t="shared" si="120"/>
        <v>0</v>
      </c>
      <c r="W72" s="27">
        <f t="shared" si="113"/>
        <v>0</v>
      </c>
      <c r="X72" s="28">
        <f t="shared" si="121"/>
        <v>0</v>
      </c>
      <c r="Y72" s="14">
        <f t="shared" si="122"/>
        <v>0</v>
      </c>
      <c r="AA72" s="27">
        <f t="shared" si="114"/>
        <v>0</v>
      </c>
      <c r="AB72" s="28">
        <f t="shared" si="123"/>
        <v>0</v>
      </c>
      <c r="AC72" s="14">
        <f t="shared" si="124"/>
        <v>0</v>
      </c>
    </row>
    <row r="73" spans="1:29" s="26" customFormat="1" x14ac:dyDescent="0.25">
      <c r="A73" s="21" t="s">
        <v>118</v>
      </c>
      <c r="B73" t="s">
        <v>315</v>
      </c>
      <c r="C73" s="30"/>
      <c r="D73" s="31"/>
      <c r="E73" s="32"/>
      <c r="G73" s="27">
        <f t="shared" si="125"/>
        <v>0</v>
      </c>
      <c r="H73" s="28">
        <f t="shared" si="126"/>
        <v>0</v>
      </c>
      <c r="I73" s="14">
        <f t="shared" si="127"/>
        <v>0</v>
      </c>
      <c r="K73" s="27">
        <f t="shared" si="110"/>
        <v>0</v>
      </c>
      <c r="L73" s="28">
        <f t="shared" si="115"/>
        <v>0</v>
      </c>
      <c r="M73" s="14">
        <f t="shared" si="116"/>
        <v>0</v>
      </c>
      <c r="N73" s="26">
        <v>100</v>
      </c>
      <c r="O73" s="27">
        <f t="shared" si="111"/>
        <v>100</v>
      </c>
      <c r="P73" s="28">
        <f t="shared" si="117"/>
        <v>100</v>
      </c>
      <c r="Q73" s="14">
        <f t="shared" si="118"/>
        <v>100</v>
      </c>
      <c r="S73" s="27">
        <f t="shared" si="112"/>
        <v>0</v>
      </c>
      <c r="T73" s="28">
        <f t="shared" si="119"/>
        <v>0</v>
      </c>
      <c r="U73" s="14">
        <f t="shared" si="120"/>
        <v>0</v>
      </c>
      <c r="W73" s="27">
        <f t="shared" si="113"/>
        <v>0</v>
      </c>
      <c r="X73" s="28">
        <f t="shared" si="121"/>
        <v>0</v>
      </c>
      <c r="Y73" s="14">
        <f t="shared" si="122"/>
        <v>0</v>
      </c>
      <c r="AA73" s="27">
        <f t="shared" si="114"/>
        <v>0</v>
      </c>
      <c r="AB73" s="28">
        <f t="shared" si="123"/>
        <v>0</v>
      </c>
      <c r="AC73" s="14">
        <f t="shared" si="124"/>
        <v>0</v>
      </c>
    </row>
    <row r="74" spans="1:29" s="26" customFormat="1" x14ac:dyDescent="0.25">
      <c r="A74" s="21" t="s">
        <v>119</v>
      </c>
      <c r="B74" t="s">
        <v>316</v>
      </c>
      <c r="C74" s="30"/>
      <c r="D74" s="31"/>
      <c r="E74" s="32"/>
      <c r="F74" s="29">
        <v>50</v>
      </c>
      <c r="G74" s="27">
        <f t="shared" si="125"/>
        <v>50</v>
      </c>
      <c r="H74" s="28">
        <f t="shared" si="126"/>
        <v>50</v>
      </c>
      <c r="I74" s="14">
        <f t="shared" si="127"/>
        <v>50</v>
      </c>
      <c r="K74" s="27">
        <f t="shared" si="110"/>
        <v>0</v>
      </c>
      <c r="L74" s="28">
        <f t="shared" si="115"/>
        <v>0</v>
      </c>
      <c r="M74" s="14">
        <f t="shared" si="116"/>
        <v>0</v>
      </c>
      <c r="O74" s="27">
        <f t="shared" si="111"/>
        <v>0</v>
      </c>
      <c r="P74" s="28">
        <f t="shared" si="117"/>
        <v>0</v>
      </c>
      <c r="Q74" s="14">
        <f t="shared" si="118"/>
        <v>0</v>
      </c>
      <c r="S74" s="27">
        <f t="shared" si="112"/>
        <v>0</v>
      </c>
      <c r="T74" s="28">
        <f t="shared" si="119"/>
        <v>0</v>
      </c>
      <c r="U74" s="14">
        <f t="shared" si="120"/>
        <v>0</v>
      </c>
      <c r="V74" s="26">
        <v>10</v>
      </c>
      <c r="W74" s="27">
        <f t="shared" si="113"/>
        <v>10</v>
      </c>
      <c r="X74" s="28">
        <f t="shared" si="121"/>
        <v>10</v>
      </c>
      <c r="Y74" s="14">
        <f t="shared" si="122"/>
        <v>10</v>
      </c>
      <c r="Z74" s="26">
        <v>40</v>
      </c>
      <c r="AA74" s="27">
        <f t="shared" si="114"/>
        <v>40</v>
      </c>
      <c r="AB74" s="28">
        <f t="shared" si="123"/>
        <v>40</v>
      </c>
      <c r="AC74" s="14">
        <f t="shared" si="124"/>
        <v>40</v>
      </c>
    </row>
    <row r="75" spans="1:29" s="26" customFormat="1" x14ac:dyDescent="0.25">
      <c r="A75" s="21" t="s">
        <v>120</v>
      </c>
      <c r="B75" t="s">
        <v>317</v>
      </c>
      <c r="C75" s="30"/>
      <c r="D75" s="31"/>
      <c r="E75" s="32"/>
      <c r="F75" s="29">
        <v>50</v>
      </c>
      <c r="G75" s="27">
        <f t="shared" si="125"/>
        <v>50</v>
      </c>
      <c r="H75" s="28">
        <f t="shared" si="126"/>
        <v>50</v>
      </c>
      <c r="I75" s="14">
        <f t="shared" si="127"/>
        <v>50</v>
      </c>
      <c r="K75" s="27">
        <f t="shared" si="110"/>
        <v>0</v>
      </c>
      <c r="L75" s="28">
        <f t="shared" si="115"/>
        <v>0</v>
      </c>
      <c r="M75" s="14">
        <f t="shared" si="116"/>
        <v>0</v>
      </c>
      <c r="O75" s="27">
        <f t="shared" si="111"/>
        <v>0</v>
      </c>
      <c r="P75" s="28">
        <f t="shared" si="117"/>
        <v>0</v>
      </c>
      <c r="Q75" s="14">
        <f t="shared" si="118"/>
        <v>0</v>
      </c>
      <c r="R75" s="26">
        <v>100</v>
      </c>
      <c r="S75" s="27">
        <f t="shared" si="112"/>
        <v>100</v>
      </c>
      <c r="T75" s="28">
        <f t="shared" si="119"/>
        <v>100</v>
      </c>
      <c r="U75" s="14">
        <f t="shared" si="120"/>
        <v>100</v>
      </c>
      <c r="W75" s="27">
        <f t="shared" si="113"/>
        <v>0</v>
      </c>
      <c r="X75" s="28">
        <f t="shared" si="121"/>
        <v>0</v>
      </c>
      <c r="Y75" s="14">
        <f t="shared" si="122"/>
        <v>0</v>
      </c>
      <c r="AA75" s="27">
        <f t="shared" si="114"/>
        <v>0</v>
      </c>
      <c r="AB75" s="28">
        <f t="shared" si="123"/>
        <v>0</v>
      </c>
      <c r="AC75" s="14">
        <f t="shared" si="124"/>
        <v>0</v>
      </c>
    </row>
    <row r="76" spans="1:29" s="26" customFormat="1" x14ac:dyDescent="0.25">
      <c r="A76" s="21" t="s">
        <v>121</v>
      </c>
      <c r="B76" t="s">
        <v>318</v>
      </c>
      <c r="C76" s="30"/>
      <c r="D76" s="31"/>
      <c r="E76" s="32"/>
      <c r="G76" s="27">
        <f t="shared" si="125"/>
        <v>0</v>
      </c>
      <c r="H76" s="28">
        <f t="shared" si="126"/>
        <v>0</v>
      </c>
      <c r="I76" s="14">
        <f t="shared" si="127"/>
        <v>0</v>
      </c>
      <c r="K76" s="27">
        <f t="shared" si="110"/>
        <v>0</v>
      </c>
      <c r="L76" s="28">
        <f t="shared" si="115"/>
        <v>0</v>
      </c>
      <c r="M76" s="14">
        <f t="shared" si="116"/>
        <v>0</v>
      </c>
      <c r="O76" s="27">
        <f t="shared" si="111"/>
        <v>0</v>
      </c>
      <c r="P76" s="28">
        <f t="shared" si="117"/>
        <v>0</v>
      </c>
      <c r="Q76" s="14">
        <f t="shared" si="118"/>
        <v>0</v>
      </c>
      <c r="S76" s="27">
        <f t="shared" si="112"/>
        <v>0</v>
      </c>
      <c r="T76" s="28">
        <f t="shared" si="119"/>
        <v>0</v>
      </c>
      <c r="U76" s="14">
        <f t="shared" si="120"/>
        <v>0</v>
      </c>
      <c r="W76" s="27">
        <f t="shared" si="113"/>
        <v>0</v>
      </c>
      <c r="X76" s="28">
        <f t="shared" si="121"/>
        <v>0</v>
      </c>
      <c r="Y76" s="14">
        <f t="shared" si="122"/>
        <v>0</v>
      </c>
      <c r="Z76" s="26">
        <v>60</v>
      </c>
      <c r="AA76" s="27">
        <f t="shared" si="114"/>
        <v>60</v>
      </c>
      <c r="AB76" s="28">
        <f t="shared" si="123"/>
        <v>60</v>
      </c>
      <c r="AC76" s="14">
        <f t="shared" si="124"/>
        <v>60</v>
      </c>
    </row>
    <row r="77" spans="1:29" s="26" customFormat="1" x14ac:dyDescent="0.25">
      <c r="A77" s="21" t="s">
        <v>122</v>
      </c>
      <c r="B77" t="s">
        <v>319</v>
      </c>
      <c r="C77" s="30"/>
      <c r="D77" s="31"/>
      <c r="E77" s="32"/>
      <c r="G77" s="27">
        <f t="shared" si="125"/>
        <v>0</v>
      </c>
      <c r="H77" s="28">
        <f t="shared" si="126"/>
        <v>0</v>
      </c>
      <c r="I77" s="14">
        <f t="shared" si="127"/>
        <v>0</v>
      </c>
      <c r="K77" s="27">
        <f t="shared" si="110"/>
        <v>0</v>
      </c>
      <c r="L77" s="28">
        <f t="shared" si="115"/>
        <v>0</v>
      </c>
      <c r="M77" s="14">
        <f t="shared" si="116"/>
        <v>0</v>
      </c>
      <c r="O77" s="27">
        <f t="shared" si="111"/>
        <v>0</v>
      </c>
      <c r="P77" s="28">
        <f t="shared" si="117"/>
        <v>0</v>
      </c>
      <c r="Q77" s="14">
        <f t="shared" si="118"/>
        <v>0</v>
      </c>
      <c r="S77" s="27">
        <f t="shared" si="112"/>
        <v>0</v>
      </c>
      <c r="T77" s="28">
        <f t="shared" si="119"/>
        <v>0</v>
      </c>
      <c r="U77" s="14">
        <f t="shared" si="120"/>
        <v>0</v>
      </c>
      <c r="W77" s="27">
        <f t="shared" si="113"/>
        <v>0</v>
      </c>
      <c r="X77" s="28">
        <f t="shared" si="121"/>
        <v>0</v>
      </c>
      <c r="Y77" s="14">
        <f t="shared" si="122"/>
        <v>0</v>
      </c>
      <c r="AA77" s="27">
        <f t="shared" si="114"/>
        <v>0</v>
      </c>
      <c r="AB77" s="28">
        <f t="shared" si="123"/>
        <v>0</v>
      </c>
      <c r="AC77" s="14">
        <f t="shared" si="124"/>
        <v>0</v>
      </c>
    </row>
    <row r="78" spans="1:29" s="26" customFormat="1" x14ac:dyDescent="0.25">
      <c r="A78" s="21" t="s">
        <v>123</v>
      </c>
      <c r="B78" t="s">
        <v>320</v>
      </c>
      <c r="C78" s="30"/>
      <c r="D78" s="33"/>
      <c r="E78" s="32"/>
      <c r="G78" s="27">
        <f t="shared" si="125"/>
        <v>0</v>
      </c>
      <c r="H78" s="28">
        <f t="shared" si="126"/>
        <v>0</v>
      </c>
      <c r="I78" s="14">
        <f t="shared" si="127"/>
        <v>0</v>
      </c>
      <c r="K78" s="27">
        <f t="shared" si="110"/>
        <v>0</v>
      </c>
      <c r="L78" s="28">
        <f t="shared" si="115"/>
        <v>0</v>
      </c>
      <c r="M78" s="14">
        <f t="shared" si="116"/>
        <v>0</v>
      </c>
      <c r="O78" s="27">
        <f t="shared" si="111"/>
        <v>0</v>
      </c>
      <c r="P78" s="28">
        <f t="shared" si="117"/>
        <v>0</v>
      </c>
      <c r="Q78" s="14">
        <f t="shared" si="118"/>
        <v>0</v>
      </c>
      <c r="R78" s="26">
        <v>2</v>
      </c>
      <c r="S78" s="27">
        <f t="shared" si="112"/>
        <v>2</v>
      </c>
      <c r="T78" s="28">
        <f t="shared" si="119"/>
        <v>2</v>
      </c>
      <c r="U78" s="14">
        <f t="shared" si="120"/>
        <v>2</v>
      </c>
      <c r="W78" s="27">
        <f t="shared" si="113"/>
        <v>0</v>
      </c>
      <c r="X78" s="28">
        <f t="shared" si="121"/>
        <v>0</v>
      </c>
      <c r="Y78" s="14">
        <f t="shared" si="122"/>
        <v>0</v>
      </c>
      <c r="AA78" s="27">
        <f t="shared" si="114"/>
        <v>0</v>
      </c>
      <c r="AB78" s="28">
        <f t="shared" si="123"/>
        <v>0</v>
      </c>
      <c r="AC78" s="14">
        <f t="shared" si="124"/>
        <v>0</v>
      </c>
    </row>
    <row r="79" spans="1:29" s="26" customFormat="1" x14ac:dyDescent="0.25">
      <c r="A79" s="21" t="s">
        <v>124</v>
      </c>
      <c r="B79" t="s">
        <v>321</v>
      </c>
      <c r="C79" s="30"/>
      <c r="D79" s="33"/>
      <c r="E79" s="32"/>
      <c r="G79" s="27">
        <f t="shared" si="125"/>
        <v>0</v>
      </c>
      <c r="H79" s="28">
        <f t="shared" si="126"/>
        <v>0</v>
      </c>
      <c r="I79" s="14">
        <f t="shared" si="127"/>
        <v>0</v>
      </c>
      <c r="K79" s="27">
        <f t="shared" si="110"/>
        <v>0</v>
      </c>
      <c r="L79" s="28">
        <f t="shared" si="115"/>
        <v>0</v>
      </c>
      <c r="M79" s="14">
        <f t="shared" si="116"/>
        <v>0</v>
      </c>
      <c r="O79" s="27">
        <f t="shared" si="111"/>
        <v>0</v>
      </c>
      <c r="P79" s="28">
        <f t="shared" si="117"/>
        <v>0</v>
      </c>
      <c r="Q79" s="14">
        <f t="shared" si="118"/>
        <v>0</v>
      </c>
      <c r="R79" s="26">
        <v>5</v>
      </c>
      <c r="S79" s="27">
        <f t="shared" si="112"/>
        <v>5</v>
      </c>
      <c r="T79" s="28">
        <f t="shared" si="119"/>
        <v>5</v>
      </c>
      <c r="U79" s="14">
        <f t="shared" si="120"/>
        <v>5</v>
      </c>
      <c r="W79" s="27">
        <f t="shared" si="113"/>
        <v>0</v>
      </c>
      <c r="X79" s="28">
        <f t="shared" si="121"/>
        <v>0</v>
      </c>
      <c r="Y79" s="14">
        <f t="shared" si="122"/>
        <v>0</v>
      </c>
      <c r="AA79" s="27">
        <f t="shared" si="114"/>
        <v>0</v>
      </c>
      <c r="AB79" s="28">
        <f t="shared" si="123"/>
        <v>0</v>
      </c>
      <c r="AC79" s="14">
        <f t="shared" si="124"/>
        <v>0</v>
      </c>
    </row>
    <row r="80" spans="1:29" s="26" customFormat="1" x14ac:dyDescent="0.25">
      <c r="A80" s="21" t="s">
        <v>125</v>
      </c>
      <c r="B80" t="s">
        <v>322</v>
      </c>
      <c r="C80" s="30">
        <v>2</v>
      </c>
      <c r="D80" s="33"/>
      <c r="E80" s="32">
        <v>0.75</v>
      </c>
      <c r="F80" s="26">
        <v>0.2</v>
      </c>
      <c r="G80" s="27">
        <f>F80*$C80</f>
        <v>0.4</v>
      </c>
      <c r="H80" s="28">
        <f t="shared" si="126"/>
        <v>0.4</v>
      </c>
      <c r="I80" s="14">
        <f>$E80*H80</f>
        <v>0.30000000000000004</v>
      </c>
      <c r="J80" s="26">
        <v>1</v>
      </c>
      <c r="K80" s="27">
        <f>J80*$C80</f>
        <v>2</v>
      </c>
      <c r="L80" s="28">
        <f t="shared" si="115"/>
        <v>2</v>
      </c>
      <c r="M80" s="14">
        <f>$E80*L80</f>
        <v>1.5</v>
      </c>
      <c r="N80" s="26">
        <v>2.5</v>
      </c>
      <c r="O80" s="27">
        <f>N80*$C80</f>
        <v>5</v>
      </c>
      <c r="P80" s="28">
        <f t="shared" si="117"/>
        <v>5</v>
      </c>
      <c r="Q80" s="14">
        <f>$E80*P80</f>
        <v>3.75</v>
      </c>
      <c r="R80" s="26">
        <v>1</v>
      </c>
      <c r="S80" s="27">
        <f>R80*$C80</f>
        <v>2</v>
      </c>
      <c r="T80" s="28">
        <f t="shared" si="119"/>
        <v>2</v>
      </c>
      <c r="U80" s="14">
        <f>$E80*T80</f>
        <v>1.5</v>
      </c>
      <c r="V80" s="26">
        <v>1.5</v>
      </c>
      <c r="W80" s="27">
        <f>V80*$C80</f>
        <v>3</v>
      </c>
      <c r="X80" s="28">
        <f t="shared" si="121"/>
        <v>3</v>
      </c>
      <c r="Y80" s="14">
        <f>$E80*X80</f>
        <v>2.25</v>
      </c>
      <c r="Z80" s="26">
        <v>2</v>
      </c>
      <c r="AA80" s="27">
        <f>Z80*$C80</f>
        <v>4</v>
      </c>
      <c r="AB80" s="28">
        <f t="shared" si="123"/>
        <v>4</v>
      </c>
      <c r="AC80" s="14">
        <f>$E80*AB80</f>
        <v>3</v>
      </c>
    </row>
    <row r="81" spans="1:29" s="26" customFormat="1" x14ac:dyDescent="0.25">
      <c r="A81" s="21" t="s">
        <v>126</v>
      </c>
      <c r="B81" t="s">
        <v>323</v>
      </c>
      <c r="C81" s="30">
        <v>2</v>
      </c>
      <c r="D81" s="33"/>
      <c r="E81" s="32">
        <v>0.75</v>
      </c>
      <c r="F81" s="26">
        <v>70</v>
      </c>
      <c r="G81" s="27">
        <f>MIN(100,F81*$C81)</f>
        <v>100</v>
      </c>
      <c r="H81" s="28">
        <f t="shared" si="126"/>
        <v>100</v>
      </c>
      <c r="I81" s="14">
        <f>$E81*H81</f>
        <v>75</v>
      </c>
      <c r="J81" s="26">
        <v>60</v>
      </c>
      <c r="K81" s="27">
        <f>MIN(100,J81*$C81)</f>
        <v>100</v>
      </c>
      <c r="L81" s="28">
        <f t="shared" si="115"/>
        <v>100</v>
      </c>
      <c r="M81" s="14">
        <f>$E81*L81</f>
        <v>75</v>
      </c>
      <c r="N81" s="26">
        <v>5</v>
      </c>
      <c r="O81" s="27">
        <f>MIN(100,N81*$C81)</f>
        <v>10</v>
      </c>
      <c r="P81" s="28">
        <f t="shared" si="117"/>
        <v>10</v>
      </c>
      <c r="Q81" s="14">
        <f>$E81*P81</f>
        <v>7.5</v>
      </c>
      <c r="R81" s="26">
        <v>15</v>
      </c>
      <c r="S81" s="27">
        <f>MIN(100,R81*$C81)</f>
        <v>30</v>
      </c>
      <c r="T81" s="28">
        <f t="shared" si="119"/>
        <v>30</v>
      </c>
      <c r="U81" s="14">
        <f>$E81*T81</f>
        <v>22.5</v>
      </c>
      <c r="V81" s="26">
        <v>90</v>
      </c>
      <c r="W81" s="27">
        <f>MIN(100,V81*$C81)</f>
        <v>100</v>
      </c>
      <c r="X81" s="28">
        <f t="shared" si="121"/>
        <v>100</v>
      </c>
      <c r="Y81" s="14">
        <f>$E81*X81</f>
        <v>75</v>
      </c>
      <c r="Z81" s="26">
        <v>70</v>
      </c>
      <c r="AA81" s="27">
        <f>MIN(100,Z81*$C81)</f>
        <v>100</v>
      </c>
      <c r="AB81" s="28">
        <f t="shared" si="123"/>
        <v>100</v>
      </c>
      <c r="AC81" s="14">
        <f>$E81*AB81</f>
        <v>75</v>
      </c>
    </row>
    <row r="82" spans="1:29" s="26" customFormat="1" x14ac:dyDescent="0.25">
      <c r="A82" s="21" t="s">
        <v>127</v>
      </c>
      <c r="B82" t="s">
        <v>324</v>
      </c>
      <c r="C82" s="30"/>
      <c r="D82" s="33"/>
      <c r="E82" s="32"/>
      <c r="G82" s="27">
        <f t="shared" si="125"/>
        <v>0</v>
      </c>
      <c r="H82" s="28">
        <f t="shared" si="126"/>
        <v>0</v>
      </c>
      <c r="I82" s="14">
        <f t="shared" si="127"/>
        <v>0</v>
      </c>
      <c r="K82" s="27">
        <f t="shared" ref="K82:K93" si="128">J82</f>
        <v>0</v>
      </c>
      <c r="L82" s="28">
        <f t="shared" si="115"/>
        <v>0</v>
      </c>
      <c r="M82" s="14">
        <f t="shared" ref="M82:M93" si="129">L82</f>
        <v>0</v>
      </c>
      <c r="O82" s="27">
        <f t="shared" ref="O82:O93" si="130">N82</f>
        <v>0</v>
      </c>
      <c r="P82" s="28">
        <f t="shared" si="117"/>
        <v>0</v>
      </c>
      <c r="Q82" s="14">
        <f t="shared" ref="Q82:Q93" si="131">P82</f>
        <v>0</v>
      </c>
      <c r="R82" s="26">
        <v>2.5</v>
      </c>
      <c r="S82" s="27">
        <f t="shared" ref="S82:S93" si="132">R82</f>
        <v>2.5</v>
      </c>
      <c r="T82" s="28">
        <f t="shared" si="119"/>
        <v>2.5</v>
      </c>
      <c r="U82" s="14">
        <f t="shared" ref="U82:U93" si="133">T82</f>
        <v>2.5</v>
      </c>
      <c r="V82" s="26">
        <v>1</v>
      </c>
      <c r="W82" s="27">
        <f t="shared" ref="W82:W93" si="134">V82</f>
        <v>1</v>
      </c>
      <c r="X82" s="28">
        <f t="shared" si="121"/>
        <v>1</v>
      </c>
      <c r="Y82" s="14">
        <f t="shared" ref="Y82:Y93" si="135">X82</f>
        <v>1</v>
      </c>
      <c r="AA82" s="27">
        <f t="shared" ref="AA82:AA93" si="136">Z82</f>
        <v>0</v>
      </c>
      <c r="AB82" s="28">
        <f t="shared" si="123"/>
        <v>0</v>
      </c>
      <c r="AC82" s="14">
        <f t="shared" ref="AC82:AC93" si="137">AB82</f>
        <v>0</v>
      </c>
    </row>
    <row r="83" spans="1:29" s="26" customFormat="1" x14ac:dyDescent="0.25">
      <c r="A83" s="21" t="s">
        <v>128</v>
      </c>
      <c r="B83" t="s">
        <v>325</v>
      </c>
      <c r="C83" s="30"/>
      <c r="D83" s="33"/>
      <c r="E83" s="32"/>
      <c r="G83" s="27">
        <f t="shared" si="125"/>
        <v>0</v>
      </c>
      <c r="H83" s="28">
        <f t="shared" si="126"/>
        <v>0</v>
      </c>
      <c r="I83" s="14">
        <f t="shared" si="127"/>
        <v>0</v>
      </c>
      <c r="K83" s="27">
        <f t="shared" si="128"/>
        <v>0</v>
      </c>
      <c r="L83" s="28">
        <f t="shared" si="115"/>
        <v>0</v>
      </c>
      <c r="M83" s="14">
        <f t="shared" si="129"/>
        <v>0</v>
      </c>
      <c r="O83" s="27">
        <f t="shared" si="130"/>
        <v>0</v>
      </c>
      <c r="P83" s="28">
        <f t="shared" si="117"/>
        <v>0</v>
      </c>
      <c r="Q83" s="14">
        <f t="shared" si="131"/>
        <v>0</v>
      </c>
      <c r="R83" s="26">
        <v>80</v>
      </c>
      <c r="S83" s="27">
        <f t="shared" si="132"/>
        <v>80</v>
      </c>
      <c r="T83" s="28">
        <f t="shared" si="119"/>
        <v>80</v>
      </c>
      <c r="U83" s="14">
        <f t="shared" si="133"/>
        <v>80</v>
      </c>
      <c r="V83" s="26">
        <v>5</v>
      </c>
      <c r="W83" s="27">
        <f t="shared" si="134"/>
        <v>5</v>
      </c>
      <c r="X83" s="28">
        <f t="shared" si="121"/>
        <v>5</v>
      </c>
      <c r="Y83" s="14">
        <f t="shared" si="135"/>
        <v>5</v>
      </c>
      <c r="AA83" s="27">
        <f t="shared" si="136"/>
        <v>0</v>
      </c>
      <c r="AB83" s="28">
        <f t="shared" si="123"/>
        <v>0</v>
      </c>
      <c r="AC83" s="14">
        <f t="shared" si="137"/>
        <v>0</v>
      </c>
    </row>
    <row r="84" spans="1:29" s="26" customFormat="1" x14ac:dyDescent="0.25">
      <c r="A84" s="21" t="s">
        <v>101</v>
      </c>
      <c r="B84" t="s">
        <v>326</v>
      </c>
      <c r="C84" s="30"/>
      <c r="D84" s="31"/>
      <c r="E84" s="32"/>
      <c r="G84" s="27">
        <f t="shared" si="125"/>
        <v>0</v>
      </c>
      <c r="H84" s="28">
        <f t="shared" si="126"/>
        <v>0</v>
      </c>
      <c r="I84" s="14">
        <f t="shared" si="127"/>
        <v>0</v>
      </c>
      <c r="J84" s="26">
        <v>0.2</v>
      </c>
      <c r="K84" s="27">
        <f t="shared" si="128"/>
        <v>0.2</v>
      </c>
      <c r="L84" s="28">
        <f t="shared" si="115"/>
        <v>0.2</v>
      </c>
      <c r="M84" s="14">
        <f t="shared" si="129"/>
        <v>0.2</v>
      </c>
      <c r="O84" s="27">
        <f t="shared" si="130"/>
        <v>0</v>
      </c>
      <c r="P84" s="28">
        <f t="shared" si="117"/>
        <v>0</v>
      </c>
      <c r="Q84" s="14">
        <f t="shared" si="131"/>
        <v>0</v>
      </c>
      <c r="R84" s="26">
        <v>2</v>
      </c>
      <c r="S84" s="27">
        <f t="shared" si="132"/>
        <v>2</v>
      </c>
      <c r="T84" s="28">
        <f t="shared" si="119"/>
        <v>2</v>
      </c>
      <c r="U84" s="14">
        <f t="shared" si="133"/>
        <v>2</v>
      </c>
      <c r="W84" s="27">
        <f t="shared" si="134"/>
        <v>0</v>
      </c>
      <c r="X84" s="28">
        <f t="shared" si="121"/>
        <v>0</v>
      </c>
      <c r="Y84" s="14">
        <f t="shared" si="135"/>
        <v>0</v>
      </c>
      <c r="AA84" s="27">
        <f t="shared" si="136"/>
        <v>0</v>
      </c>
      <c r="AB84" s="28">
        <f t="shared" si="123"/>
        <v>0</v>
      </c>
      <c r="AC84" s="14">
        <f t="shared" si="137"/>
        <v>0</v>
      </c>
    </row>
    <row r="85" spans="1:29" s="26" customFormat="1" x14ac:dyDescent="0.25">
      <c r="A85" s="21" t="s">
        <v>102</v>
      </c>
      <c r="B85" t="s">
        <v>327</v>
      </c>
      <c r="C85" s="30"/>
      <c r="D85" s="31"/>
      <c r="E85" s="32"/>
      <c r="G85" s="27">
        <f t="shared" si="125"/>
        <v>0</v>
      </c>
      <c r="H85" s="28">
        <f t="shared" si="126"/>
        <v>0</v>
      </c>
      <c r="I85" s="14">
        <f t="shared" si="127"/>
        <v>0</v>
      </c>
      <c r="J85" s="26">
        <v>60</v>
      </c>
      <c r="K85" s="27">
        <f t="shared" si="128"/>
        <v>60</v>
      </c>
      <c r="L85" s="28">
        <f t="shared" si="115"/>
        <v>60</v>
      </c>
      <c r="M85" s="14">
        <f t="shared" si="129"/>
        <v>60</v>
      </c>
      <c r="O85" s="27">
        <f t="shared" si="130"/>
        <v>0</v>
      </c>
      <c r="P85" s="28">
        <f t="shared" si="117"/>
        <v>0</v>
      </c>
      <c r="Q85" s="14">
        <f t="shared" si="131"/>
        <v>0</v>
      </c>
      <c r="R85" s="26">
        <v>90</v>
      </c>
      <c r="S85" s="27">
        <f t="shared" si="132"/>
        <v>90</v>
      </c>
      <c r="T85" s="28">
        <f t="shared" si="119"/>
        <v>90</v>
      </c>
      <c r="U85" s="14">
        <f t="shared" si="133"/>
        <v>90</v>
      </c>
      <c r="W85" s="27">
        <f t="shared" si="134"/>
        <v>0</v>
      </c>
      <c r="X85" s="28">
        <f t="shared" si="121"/>
        <v>0</v>
      </c>
      <c r="Y85" s="14">
        <f t="shared" si="135"/>
        <v>0</v>
      </c>
      <c r="AA85" s="27">
        <f t="shared" si="136"/>
        <v>0</v>
      </c>
      <c r="AB85" s="28">
        <f t="shared" si="123"/>
        <v>0</v>
      </c>
      <c r="AC85" s="14">
        <f t="shared" si="137"/>
        <v>0</v>
      </c>
    </row>
    <row r="86" spans="1:29" s="26" customFormat="1" x14ac:dyDescent="0.25">
      <c r="A86" s="21" t="s">
        <v>103</v>
      </c>
      <c r="B86" t="s">
        <v>328</v>
      </c>
      <c r="C86" s="30"/>
      <c r="D86" s="31">
        <v>2</v>
      </c>
      <c r="E86" s="32"/>
      <c r="F86" s="26">
        <v>0.5</v>
      </c>
      <c r="G86" s="27">
        <f t="shared" si="125"/>
        <v>0.5</v>
      </c>
      <c r="H86" s="28">
        <f>$D86*G86</f>
        <v>1</v>
      </c>
      <c r="I86" s="14">
        <f t="shared" si="127"/>
        <v>1</v>
      </c>
      <c r="J86" s="26">
        <v>0.4</v>
      </c>
      <c r="K86" s="27">
        <f t="shared" si="128"/>
        <v>0.4</v>
      </c>
      <c r="L86" s="28">
        <f>$D86*K86</f>
        <v>0.8</v>
      </c>
      <c r="M86" s="14">
        <f t="shared" si="129"/>
        <v>0.8</v>
      </c>
      <c r="N86" s="26">
        <v>0.2</v>
      </c>
      <c r="O86" s="27">
        <f t="shared" si="130"/>
        <v>0.2</v>
      </c>
      <c r="P86" s="28">
        <f>$D86*O86</f>
        <v>0.4</v>
      </c>
      <c r="Q86" s="14">
        <f t="shared" si="131"/>
        <v>0.4</v>
      </c>
      <c r="R86" s="26">
        <v>4</v>
      </c>
      <c r="S86" s="27">
        <f t="shared" si="132"/>
        <v>4</v>
      </c>
      <c r="T86" s="28">
        <f>$D86*S86</f>
        <v>8</v>
      </c>
      <c r="U86" s="14">
        <f t="shared" si="133"/>
        <v>8</v>
      </c>
      <c r="V86" s="26">
        <v>1</v>
      </c>
      <c r="W86" s="27">
        <f t="shared" si="134"/>
        <v>1</v>
      </c>
      <c r="X86" s="28">
        <f>$D86*W86</f>
        <v>2</v>
      </c>
      <c r="Y86" s="14">
        <f t="shared" si="135"/>
        <v>2</v>
      </c>
      <c r="Z86" s="26">
        <v>1.5</v>
      </c>
      <c r="AA86" s="27">
        <f t="shared" si="136"/>
        <v>1.5</v>
      </c>
      <c r="AB86" s="28">
        <f>$D86*AA86</f>
        <v>3</v>
      </c>
      <c r="AC86" s="14">
        <f t="shared" si="137"/>
        <v>3</v>
      </c>
    </row>
    <row r="87" spans="1:29" s="26" customFormat="1" x14ac:dyDescent="0.25">
      <c r="A87" s="21" t="s">
        <v>104</v>
      </c>
      <c r="B87" t="s">
        <v>329</v>
      </c>
      <c r="C87" s="30"/>
      <c r="D87" s="31">
        <v>2</v>
      </c>
      <c r="E87" s="32"/>
      <c r="F87" s="26">
        <v>70</v>
      </c>
      <c r="G87" s="27">
        <f t="shared" si="125"/>
        <v>70</v>
      </c>
      <c r="H87" s="28">
        <f>MIN(100,$D87*G87)</f>
        <v>100</v>
      </c>
      <c r="I87" s="14">
        <f t="shared" si="127"/>
        <v>100</v>
      </c>
      <c r="J87" s="26">
        <v>60</v>
      </c>
      <c r="K87" s="27">
        <f t="shared" si="128"/>
        <v>60</v>
      </c>
      <c r="L87" s="28">
        <f>MIN(100,$D87*K87)</f>
        <v>100</v>
      </c>
      <c r="M87" s="14">
        <f t="shared" si="129"/>
        <v>100</v>
      </c>
      <c r="N87" s="26">
        <v>70</v>
      </c>
      <c r="O87" s="27">
        <f t="shared" si="130"/>
        <v>70</v>
      </c>
      <c r="P87" s="28">
        <f>MIN(100,$D87*O87)</f>
        <v>100</v>
      </c>
      <c r="Q87" s="14">
        <f t="shared" si="131"/>
        <v>100</v>
      </c>
      <c r="R87" s="26">
        <v>100</v>
      </c>
      <c r="S87" s="27">
        <f t="shared" si="132"/>
        <v>100</v>
      </c>
      <c r="T87" s="28">
        <f>MIN(100,$D87*S87)</f>
        <v>100</v>
      </c>
      <c r="U87" s="14">
        <f t="shared" si="133"/>
        <v>100</v>
      </c>
      <c r="V87" s="26">
        <v>90</v>
      </c>
      <c r="W87" s="27">
        <f t="shared" si="134"/>
        <v>90</v>
      </c>
      <c r="X87" s="28">
        <f>MIN(100,$D87*W87)</f>
        <v>100</v>
      </c>
      <c r="Y87" s="14">
        <f t="shared" si="135"/>
        <v>100</v>
      </c>
      <c r="Z87" s="26">
        <v>70</v>
      </c>
      <c r="AA87" s="27">
        <f t="shared" si="136"/>
        <v>70</v>
      </c>
      <c r="AB87" s="28">
        <f>MIN(100,$D87*AA87)</f>
        <v>100</v>
      </c>
      <c r="AC87" s="14">
        <f t="shared" si="137"/>
        <v>100</v>
      </c>
    </row>
    <row r="88" spans="1:29" s="26" customFormat="1" x14ac:dyDescent="0.25">
      <c r="A88" s="21" t="s">
        <v>98</v>
      </c>
      <c r="B88" t="s">
        <v>330</v>
      </c>
      <c r="C88" s="30"/>
      <c r="D88" s="31"/>
      <c r="E88" s="32"/>
      <c r="G88" s="27">
        <f t="shared" si="125"/>
        <v>0</v>
      </c>
      <c r="H88" s="28">
        <f t="shared" si="126"/>
        <v>0</v>
      </c>
      <c r="I88" s="14">
        <f t="shared" si="127"/>
        <v>0</v>
      </c>
      <c r="K88" s="27">
        <f t="shared" si="128"/>
        <v>0</v>
      </c>
      <c r="L88" s="28">
        <f t="shared" ref="L88:L93" si="138">K88</f>
        <v>0</v>
      </c>
      <c r="M88" s="14">
        <f t="shared" si="129"/>
        <v>0</v>
      </c>
      <c r="O88" s="27">
        <f t="shared" si="130"/>
        <v>0</v>
      </c>
      <c r="P88" s="28">
        <f t="shared" ref="P88:P93" si="139">O88</f>
        <v>0</v>
      </c>
      <c r="Q88" s="14">
        <f t="shared" si="131"/>
        <v>0</v>
      </c>
      <c r="S88" s="27">
        <f t="shared" si="132"/>
        <v>0</v>
      </c>
      <c r="T88" s="28">
        <f t="shared" ref="T88:T93" si="140">S88</f>
        <v>0</v>
      </c>
      <c r="U88" s="14">
        <f t="shared" si="133"/>
        <v>0</v>
      </c>
      <c r="W88" s="27">
        <f t="shared" si="134"/>
        <v>0</v>
      </c>
      <c r="X88" s="28">
        <f t="shared" ref="X88:X93" si="141">W88</f>
        <v>0</v>
      </c>
      <c r="Y88" s="14">
        <f t="shared" si="135"/>
        <v>0</v>
      </c>
      <c r="AA88" s="27">
        <f t="shared" si="136"/>
        <v>0</v>
      </c>
      <c r="AB88" s="28">
        <f t="shared" ref="AB88:AB93" si="142">AA88</f>
        <v>0</v>
      </c>
      <c r="AC88" s="14">
        <f t="shared" si="137"/>
        <v>0</v>
      </c>
    </row>
    <row r="89" spans="1:29" s="26" customFormat="1" x14ac:dyDescent="0.25">
      <c r="A89" s="21" t="s">
        <v>99</v>
      </c>
      <c r="B89" t="s">
        <v>331</v>
      </c>
      <c r="C89" s="30"/>
      <c r="D89" s="31"/>
      <c r="E89" s="32"/>
      <c r="G89" s="27">
        <f t="shared" si="125"/>
        <v>0</v>
      </c>
      <c r="H89" s="28">
        <f t="shared" si="126"/>
        <v>0</v>
      </c>
      <c r="I89" s="14">
        <f t="shared" si="127"/>
        <v>0</v>
      </c>
      <c r="K89" s="27">
        <f t="shared" si="128"/>
        <v>0</v>
      </c>
      <c r="L89" s="28">
        <f t="shared" si="138"/>
        <v>0</v>
      </c>
      <c r="M89" s="14">
        <f t="shared" si="129"/>
        <v>0</v>
      </c>
      <c r="O89" s="27">
        <f t="shared" si="130"/>
        <v>0</v>
      </c>
      <c r="P89" s="28">
        <f t="shared" si="139"/>
        <v>0</v>
      </c>
      <c r="Q89" s="14">
        <f t="shared" si="131"/>
        <v>0</v>
      </c>
      <c r="S89" s="27">
        <f t="shared" si="132"/>
        <v>0</v>
      </c>
      <c r="T89" s="28">
        <f t="shared" si="140"/>
        <v>0</v>
      </c>
      <c r="U89" s="14">
        <f t="shared" si="133"/>
        <v>0</v>
      </c>
      <c r="W89" s="27">
        <f t="shared" si="134"/>
        <v>0</v>
      </c>
      <c r="X89" s="28">
        <f t="shared" si="141"/>
        <v>0</v>
      </c>
      <c r="Y89" s="14">
        <f t="shared" si="135"/>
        <v>0</v>
      </c>
      <c r="AA89" s="27">
        <f t="shared" si="136"/>
        <v>0</v>
      </c>
      <c r="AB89" s="28">
        <f t="shared" si="142"/>
        <v>0</v>
      </c>
      <c r="AC89" s="14">
        <f t="shared" si="137"/>
        <v>0</v>
      </c>
    </row>
    <row r="90" spans="1:29" s="26" customFormat="1" x14ac:dyDescent="0.25">
      <c r="A90" s="21" t="s">
        <v>100</v>
      </c>
      <c r="B90" t="s">
        <v>332</v>
      </c>
      <c r="C90" s="30"/>
      <c r="D90" s="31"/>
      <c r="E90" s="32"/>
      <c r="G90" s="27">
        <f t="shared" si="125"/>
        <v>0</v>
      </c>
      <c r="H90" s="28">
        <f t="shared" si="126"/>
        <v>0</v>
      </c>
      <c r="I90" s="14">
        <f t="shared" si="127"/>
        <v>0</v>
      </c>
      <c r="K90" s="27">
        <f t="shared" si="128"/>
        <v>0</v>
      </c>
      <c r="L90" s="28">
        <f t="shared" si="138"/>
        <v>0</v>
      </c>
      <c r="M90" s="14">
        <f t="shared" si="129"/>
        <v>0</v>
      </c>
      <c r="O90" s="27">
        <f t="shared" si="130"/>
        <v>0</v>
      </c>
      <c r="P90" s="28">
        <f t="shared" si="139"/>
        <v>0</v>
      </c>
      <c r="Q90" s="14">
        <f t="shared" si="131"/>
        <v>0</v>
      </c>
      <c r="S90" s="27">
        <f t="shared" si="132"/>
        <v>0</v>
      </c>
      <c r="T90" s="28">
        <f t="shared" si="140"/>
        <v>0</v>
      </c>
      <c r="U90" s="14">
        <f t="shared" si="133"/>
        <v>0</v>
      </c>
      <c r="W90" s="27">
        <f t="shared" si="134"/>
        <v>0</v>
      </c>
      <c r="X90" s="28">
        <f t="shared" si="141"/>
        <v>0</v>
      </c>
      <c r="Y90" s="14">
        <f t="shared" si="135"/>
        <v>0</v>
      </c>
      <c r="AA90" s="27">
        <f t="shared" si="136"/>
        <v>0</v>
      </c>
      <c r="AB90" s="28">
        <f t="shared" si="142"/>
        <v>0</v>
      </c>
      <c r="AC90" s="14">
        <f t="shared" si="137"/>
        <v>0</v>
      </c>
    </row>
    <row r="91" spans="1:29" s="26" customFormat="1" x14ac:dyDescent="0.25">
      <c r="A91" s="21" t="s">
        <v>105</v>
      </c>
      <c r="B91" t="s">
        <v>333</v>
      </c>
      <c r="C91" s="30"/>
      <c r="D91" s="31"/>
      <c r="E91" s="32"/>
      <c r="G91" s="27">
        <f t="shared" si="125"/>
        <v>0</v>
      </c>
      <c r="H91" s="28">
        <f t="shared" si="126"/>
        <v>0</v>
      </c>
      <c r="I91" s="14">
        <f t="shared" si="127"/>
        <v>0</v>
      </c>
      <c r="K91" s="27">
        <f t="shared" si="128"/>
        <v>0</v>
      </c>
      <c r="L91" s="28">
        <f t="shared" si="138"/>
        <v>0</v>
      </c>
      <c r="M91" s="14">
        <f t="shared" si="129"/>
        <v>0</v>
      </c>
      <c r="O91" s="27">
        <f t="shared" si="130"/>
        <v>0</v>
      </c>
      <c r="P91" s="28">
        <f t="shared" si="139"/>
        <v>0</v>
      </c>
      <c r="Q91" s="14">
        <f t="shared" si="131"/>
        <v>0</v>
      </c>
      <c r="R91" s="26">
        <v>18</v>
      </c>
      <c r="S91" s="27">
        <f t="shared" si="132"/>
        <v>18</v>
      </c>
      <c r="T91" s="28">
        <f t="shared" si="140"/>
        <v>18</v>
      </c>
      <c r="U91" s="14">
        <f t="shared" si="133"/>
        <v>18</v>
      </c>
      <c r="W91" s="27">
        <f t="shared" si="134"/>
        <v>0</v>
      </c>
      <c r="X91" s="28">
        <f t="shared" si="141"/>
        <v>0</v>
      </c>
      <c r="Y91" s="14">
        <f t="shared" si="135"/>
        <v>0</v>
      </c>
      <c r="AA91" s="27">
        <f t="shared" si="136"/>
        <v>0</v>
      </c>
      <c r="AB91" s="28">
        <f t="shared" si="142"/>
        <v>0</v>
      </c>
      <c r="AC91" s="14">
        <f t="shared" si="137"/>
        <v>0</v>
      </c>
    </row>
    <row r="92" spans="1:29" s="26" customFormat="1" x14ac:dyDescent="0.25">
      <c r="A92" s="21" t="s">
        <v>106</v>
      </c>
      <c r="B92" t="s">
        <v>334</v>
      </c>
      <c r="C92" s="30"/>
      <c r="D92" s="31"/>
      <c r="E92" s="32"/>
      <c r="G92" s="27">
        <f t="shared" si="125"/>
        <v>0</v>
      </c>
      <c r="H92" s="28">
        <f t="shared" si="126"/>
        <v>0</v>
      </c>
      <c r="I92" s="14">
        <f t="shared" si="127"/>
        <v>0</v>
      </c>
      <c r="K92" s="27">
        <f t="shared" si="128"/>
        <v>0</v>
      </c>
      <c r="L92" s="28">
        <f t="shared" si="138"/>
        <v>0</v>
      </c>
      <c r="M92" s="14">
        <f t="shared" si="129"/>
        <v>0</v>
      </c>
      <c r="O92" s="27">
        <f t="shared" si="130"/>
        <v>0</v>
      </c>
      <c r="P92" s="28">
        <f t="shared" si="139"/>
        <v>0</v>
      </c>
      <c r="Q92" s="14">
        <f t="shared" si="131"/>
        <v>0</v>
      </c>
      <c r="R92" s="26">
        <v>1</v>
      </c>
      <c r="S92" s="27">
        <f t="shared" si="132"/>
        <v>1</v>
      </c>
      <c r="T92" s="28">
        <f t="shared" si="140"/>
        <v>1</v>
      </c>
      <c r="U92" s="14">
        <f t="shared" si="133"/>
        <v>1</v>
      </c>
      <c r="W92" s="27">
        <f t="shared" si="134"/>
        <v>0</v>
      </c>
      <c r="X92" s="28">
        <f t="shared" si="141"/>
        <v>0</v>
      </c>
      <c r="Y92" s="14">
        <f t="shared" si="135"/>
        <v>0</v>
      </c>
      <c r="AA92" s="27">
        <f t="shared" si="136"/>
        <v>0</v>
      </c>
      <c r="AB92" s="28">
        <f t="shared" si="142"/>
        <v>0</v>
      </c>
      <c r="AC92" s="14">
        <f t="shared" si="137"/>
        <v>0</v>
      </c>
    </row>
    <row r="93" spans="1:29" s="26" customFormat="1" x14ac:dyDescent="0.25">
      <c r="A93" s="21" t="s">
        <v>107</v>
      </c>
      <c r="B93" t="s">
        <v>335</v>
      </c>
      <c r="C93" s="30"/>
      <c r="D93" s="31"/>
      <c r="E93" s="32"/>
      <c r="G93" s="27">
        <f t="shared" si="125"/>
        <v>0</v>
      </c>
      <c r="H93" s="28">
        <f t="shared" si="126"/>
        <v>0</v>
      </c>
      <c r="I93" s="14">
        <f t="shared" si="127"/>
        <v>0</v>
      </c>
      <c r="K93" s="27">
        <f t="shared" si="128"/>
        <v>0</v>
      </c>
      <c r="L93" s="28">
        <f t="shared" si="138"/>
        <v>0</v>
      </c>
      <c r="M93" s="14">
        <f t="shared" si="129"/>
        <v>0</v>
      </c>
      <c r="O93" s="27">
        <f t="shared" si="130"/>
        <v>0</v>
      </c>
      <c r="P93" s="28">
        <f t="shared" si="139"/>
        <v>0</v>
      </c>
      <c r="Q93" s="14">
        <f t="shared" si="131"/>
        <v>0</v>
      </c>
      <c r="R93" s="26">
        <v>5</v>
      </c>
      <c r="S93" s="27">
        <f t="shared" si="132"/>
        <v>5</v>
      </c>
      <c r="T93" s="28">
        <f t="shared" si="140"/>
        <v>5</v>
      </c>
      <c r="U93" s="14">
        <f t="shared" si="133"/>
        <v>5</v>
      </c>
      <c r="W93" s="27">
        <f t="shared" si="134"/>
        <v>0</v>
      </c>
      <c r="X93" s="28">
        <f t="shared" si="141"/>
        <v>0</v>
      </c>
      <c r="Y93" s="14">
        <f t="shared" si="135"/>
        <v>0</v>
      </c>
      <c r="AA93" s="27">
        <f t="shared" si="136"/>
        <v>0</v>
      </c>
      <c r="AB93" s="28">
        <f t="shared" si="142"/>
        <v>0</v>
      </c>
      <c r="AC93" s="14">
        <f t="shared" si="137"/>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18" sqref="A18"/>
    </sheetView>
  </sheetViews>
  <sheetFormatPr defaultRowHeight="15" x14ac:dyDescent="0.25"/>
  <cols>
    <col min="1" max="1" width="77.140625" style="5"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164</v>
      </c>
      <c r="D1" t="s">
        <v>165</v>
      </c>
      <c r="E1" t="s">
        <v>166</v>
      </c>
      <c r="F1" t="s">
        <v>191</v>
      </c>
      <c r="G1" t="s">
        <v>192</v>
      </c>
      <c r="H1" t="s">
        <v>193</v>
      </c>
      <c r="I1" t="s">
        <v>194</v>
      </c>
      <c r="J1" t="s">
        <v>195</v>
      </c>
      <c r="K1" t="s">
        <v>196</v>
      </c>
      <c r="L1" t="s">
        <v>14</v>
      </c>
      <c r="M1" t="s">
        <v>167</v>
      </c>
      <c r="N1" t="s">
        <v>168</v>
      </c>
      <c r="O1" t="s">
        <v>169</v>
      </c>
      <c r="P1" t="s">
        <v>197</v>
      </c>
      <c r="Q1" t="s">
        <v>198</v>
      </c>
      <c r="R1" t="s">
        <v>199</v>
      </c>
      <c r="S1" t="s">
        <v>200</v>
      </c>
      <c r="T1" t="s">
        <v>201</v>
      </c>
      <c r="U1" t="s">
        <v>202</v>
      </c>
      <c r="V1" t="s">
        <v>15</v>
      </c>
      <c r="W1" t="s">
        <v>152</v>
      </c>
      <c r="X1" t="s">
        <v>153</v>
      </c>
      <c r="Y1" t="s">
        <v>154</v>
      </c>
      <c r="Z1" t="s">
        <v>203</v>
      </c>
      <c r="AA1" t="s">
        <v>204</v>
      </c>
      <c r="AB1" t="s">
        <v>205</v>
      </c>
      <c r="AC1" t="s">
        <v>206</v>
      </c>
      <c r="AD1" t="s">
        <v>207</v>
      </c>
      <c r="AE1" t="s">
        <v>208</v>
      </c>
      <c r="AF1" t="s">
        <v>20</v>
      </c>
      <c r="AG1" t="s">
        <v>155</v>
      </c>
      <c r="AH1" t="s">
        <v>156</v>
      </c>
      <c r="AI1" t="s">
        <v>157</v>
      </c>
      <c r="AJ1" t="s">
        <v>209</v>
      </c>
      <c r="AK1" t="s">
        <v>210</v>
      </c>
      <c r="AL1" t="s">
        <v>211</v>
      </c>
      <c r="AM1" t="s">
        <v>212</v>
      </c>
      <c r="AN1" t="s">
        <v>213</v>
      </c>
      <c r="AO1" t="s">
        <v>214</v>
      </c>
      <c r="AP1" t="s">
        <v>21</v>
      </c>
      <c r="AQ1" t="s">
        <v>158</v>
      </c>
      <c r="AR1" t="s">
        <v>159</v>
      </c>
      <c r="AS1" t="s">
        <v>160</v>
      </c>
      <c r="AT1" t="s">
        <v>215</v>
      </c>
      <c r="AU1" t="s">
        <v>216</v>
      </c>
      <c r="AV1" t="s">
        <v>217</v>
      </c>
      <c r="AW1" t="s">
        <v>218</v>
      </c>
      <c r="AX1" t="s">
        <v>219</v>
      </c>
      <c r="AY1" t="s">
        <v>220</v>
      </c>
      <c r="AZ1" t="s">
        <v>26</v>
      </c>
      <c r="BA1" t="s">
        <v>161</v>
      </c>
      <c r="BB1" t="s">
        <v>162</v>
      </c>
      <c r="BC1" t="s">
        <v>163</v>
      </c>
      <c r="BD1" t="s">
        <v>221</v>
      </c>
      <c r="BE1" t="s">
        <v>222</v>
      </c>
      <c r="BF1" t="s">
        <v>223</v>
      </c>
      <c r="BG1" t="s">
        <v>224</v>
      </c>
      <c r="BH1" t="s">
        <v>225</v>
      </c>
      <c r="BI1" t="s">
        <v>226</v>
      </c>
    </row>
    <row r="2" spans="1:61" x14ac:dyDescent="0.25">
      <c r="A2" s="15" t="str">
        <f>'4_Wind_Script'!A2</f>
        <v>eCANOPY_TREES_TOTAL_PERCENT_COVER</v>
      </c>
      <c r="B2">
        <f>'41_Wind_LowSeverity'!F2</f>
        <v>40</v>
      </c>
      <c r="C2">
        <f>'41_Wind_LowSeverity'!G2</f>
        <v>34</v>
      </c>
      <c r="D2">
        <f>'41_Wind_LowSeverity'!H2</f>
        <v>34</v>
      </c>
      <c r="E2">
        <f>'41_Wind_LowSeverity'!I2</f>
        <v>34</v>
      </c>
      <c r="F2">
        <f>'42_Wind_ModSeverity'!J2</f>
        <v>22</v>
      </c>
      <c r="G2">
        <f>'42_Wind_ModSeverity'!K2</f>
        <v>22</v>
      </c>
      <c r="H2">
        <f>'42_Wind_ModSeverity'!L2</f>
        <v>22</v>
      </c>
      <c r="I2">
        <f>'43_Wind_HighSeverity'!G2</f>
        <v>10</v>
      </c>
      <c r="J2">
        <f>'43_Wind_HighSeverity'!H2</f>
        <v>10</v>
      </c>
      <c r="K2">
        <f>'43_Wind_HighSeverity'!I2</f>
        <v>10</v>
      </c>
      <c r="L2">
        <f>'41_Wind_LowSeverity'!J2</f>
        <v>0</v>
      </c>
      <c r="M2">
        <f>'41_Wind_LowSeverity'!K2</f>
        <v>0</v>
      </c>
      <c r="N2">
        <f>'41_Wind_LowSeverity'!L2</f>
        <v>0</v>
      </c>
      <c r="O2">
        <f>'41_Wind_LowSeverity'!M2</f>
        <v>0</v>
      </c>
      <c r="P2">
        <f>'42_Wind_ModSeverity'!N2</f>
        <v>0</v>
      </c>
      <c r="Q2">
        <f>'42_Wind_ModSeverity'!O2</f>
        <v>0</v>
      </c>
      <c r="R2">
        <f>'42_Wind_ModSeverity'!P2</f>
        <v>0</v>
      </c>
      <c r="S2">
        <f>'43_Wind_HighSeverity'!K2</f>
        <v>0</v>
      </c>
      <c r="T2">
        <f>'43_Wind_HighSeverity'!L2</f>
        <v>0</v>
      </c>
      <c r="U2">
        <f>'43_Wind_HighSeverity'!M2</f>
        <v>0</v>
      </c>
      <c r="V2">
        <f>'41_Wind_LowSeverity'!N2</f>
        <v>0</v>
      </c>
      <c r="W2">
        <f>'41_Wind_LowSeverity'!O2</f>
        <v>0</v>
      </c>
      <c r="X2">
        <f>'41_Wind_LowSeverity'!P2</f>
        <v>0</v>
      </c>
      <c r="Y2">
        <f>'41_Wind_LowSeverity'!Q2</f>
        <v>0</v>
      </c>
      <c r="Z2">
        <f>'42_Wind_ModSeverity'!R2</f>
        <v>0</v>
      </c>
      <c r="AA2">
        <f>'42_Wind_ModSeverity'!S2</f>
        <v>0</v>
      </c>
      <c r="AB2">
        <f>'42_Wind_ModSeverity'!T2</f>
        <v>0</v>
      </c>
      <c r="AC2">
        <f>'43_Wind_HighSeverity'!O2</f>
        <v>0</v>
      </c>
      <c r="AD2">
        <f>'43_Wind_HighSeverity'!P2</f>
        <v>0</v>
      </c>
      <c r="AE2">
        <f>'43_Wind_HighSeverity'!Q2</f>
        <v>0</v>
      </c>
      <c r="AF2">
        <f>'41_Wind_LowSeverity'!R2</f>
        <v>80</v>
      </c>
      <c r="AG2">
        <f>'41_Wind_LowSeverity'!S2</f>
        <v>68</v>
      </c>
      <c r="AH2">
        <f>'41_Wind_LowSeverity'!T2</f>
        <v>68</v>
      </c>
      <c r="AI2">
        <f>'41_Wind_LowSeverity'!U2</f>
        <v>68</v>
      </c>
      <c r="AJ2">
        <f>'42_Wind_ModSeverity'!V2</f>
        <v>44</v>
      </c>
      <c r="AK2">
        <f>'42_Wind_ModSeverity'!W2</f>
        <v>44</v>
      </c>
      <c r="AL2">
        <f>'42_Wind_ModSeverity'!X2</f>
        <v>44</v>
      </c>
      <c r="AM2">
        <f>'43_Wind_HighSeverity'!S2</f>
        <v>20</v>
      </c>
      <c r="AN2">
        <f>'43_Wind_HighSeverity'!T2</f>
        <v>20</v>
      </c>
      <c r="AO2">
        <f>'43_Wind_HighSeverity'!U2</f>
        <v>20</v>
      </c>
      <c r="AP2">
        <f>'41_Wind_LowSeverity'!V2</f>
        <v>85</v>
      </c>
      <c r="AQ2">
        <f>'41_Wind_LowSeverity'!W2</f>
        <v>72.25</v>
      </c>
      <c r="AR2">
        <f>'41_Wind_LowSeverity'!X2</f>
        <v>72.25</v>
      </c>
      <c r="AS2">
        <f>'41_Wind_LowSeverity'!Y2</f>
        <v>72.25</v>
      </c>
      <c r="AT2">
        <f>'42_Wind_ModSeverity'!Z2</f>
        <v>46.750000000000007</v>
      </c>
      <c r="AU2">
        <f>'42_Wind_ModSeverity'!AA2</f>
        <v>46.750000000000007</v>
      </c>
      <c r="AV2">
        <f>'42_Wind_ModSeverity'!AB2</f>
        <v>46.750000000000007</v>
      </c>
      <c r="AW2">
        <f>'43_Wind_HighSeverity'!W2</f>
        <v>21.25</v>
      </c>
      <c r="AX2">
        <f>'43_Wind_HighSeverity'!X2</f>
        <v>21.25</v>
      </c>
      <c r="AY2">
        <f>'43_Wind_HighSeverity'!Y2</f>
        <v>21.25</v>
      </c>
      <c r="AZ2">
        <f>'41_Wind_LowSeverity'!Z2</f>
        <v>60</v>
      </c>
      <c r="BA2">
        <f>'41_Wind_LowSeverity'!AA2</f>
        <v>51</v>
      </c>
      <c r="BB2">
        <f>'41_Wind_LowSeverity'!AB2</f>
        <v>51</v>
      </c>
      <c r="BC2">
        <f>'41_Wind_LowSeverity'!AC2</f>
        <v>51</v>
      </c>
      <c r="BD2">
        <f>'42_Wind_ModSeverity'!AD2</f>
        <v>33</v>
      </c>
      <c r="BE2">
        <f>'42_Wind_ModSeverity'!AE2</f>
        <v>33</v>
      </c>
      <c r="BF2">
        <f>'42_Wind_ModSeverity'!AF2</f>
        <v>33</v>
      </c>
      <c r="BG2">
        <f>'43_Wind_HighSeverity'!AA2</f>
        <v>15</v>
      </c>
      <c r="BH2">
        <f>'43_Wind_HighSeverity'!AB2</f>
        <v>15</v>
      </c>
      <c r="BI2">
        <f>'43_Wind_HighSeverity'!AC2</f>
        <v>15</v>
      </c>
    </row>
    <row r="3" spans="1:61" x14ac:dyDescent="0.25">
      <c r="A3" s="15" t="str">
        <f>'4_Wind_Script'!A3</f>
        <v>eCANOPY_TREES_OVERSTORY_DIAMETER_AT_BREAST_HEIGHT</v>
      </c>
      <c r="B3">
        <f>'41_Wind_LowSeverity'!F3</f>
        <v>9.6</v>
      </c>
      <c r="C3">
        <f>'41_Wind_LowSeverity'!G3</f>
        <v>9.6</v>
      </c>
      <c r="D3">
        <f>'41_Wind_LowSeverity'!H3</f>
        <v>9.6</v>
      </c>
      <c r="E3">
        <f>'41_Wind_LowSeverity'!I3</f>
        <v>9.6</v>
      </c>
      <c r="F3">
        <f>'42_Wind_ModSeverity'!J3</f>
        <v>9.6</v>
      </c>
      <c r="G3">
        <f>'42_Wind_ModSeverity'!K3</f>
        <v>9.6</v>
      </c>
      <c r="H3">
        <f>'42_Wind_ModSeverity'!L3</f>
        <v>9.6</v>
      </c>
      <c r="I3">
        <f>'43_Wind_HighSeverity'!G3</f>
        <v>9.6</v>
      </c>
      <c r="J3">
        <f>'43_Wind_HighSeverity'!H3</f>
        <v>9.6</v>
      </c>
      <c r="K3">
        <f>'43_Wind_HighSeverity'!I3</f>
        <v>9.6</v>
      </c>
      <c r="L3">
        <f>'41_Wind_LowSeverity'!J3</f>
        <v>0</v>
      </c>
      <c r="M3">
        <f>'41_Wind_LowSeverity'!K3</f>
        <v>0</v>
      </c>
      <c r="N3">
        <f>'41_Wind_LowSeverity'!L3</f>
        <v>0</v>
      </c>
      <c r="O3">
        <f>'41_Wind_LowSeverity'!M3</f>
        <v>0</v>
      </c>
      <c r="P3">
        <f>'42_Wind_ModSeverity'!N3</f>
        <v>0</v>
      </c>
      <c r="Q3">
        <f>'42_Wind_ModSeverity'!O3</f>
        <v>0</v>
      </c>
      <c r="R3">
        <f>'42_Wind_ModSeverity'!P3</f>
        <v>0</v>
      </c>
      <c r="S3">
        <f>'43_Wind_HighSeverity'!K3</f>
        <v>0</v>
      </c>
      <c r="T3">
        <f>'43_Wind_HighSeverity'!L3</f>
        <v>0</v>
      </c>
      <c r="U3">
        <f>'43_Wind_HighSeverity'!M3</f>
        <v>0</v>
      </c>
      <c r="V3">
        <f>'41_Wind_LowSeverity'!N3</f>
        <v>0</v>
      </c>
      <c r="W3">
        <f>'41_Wind_LowSeverity'!O3</f>
        <v>0</v>
      </c>
      <c r="X3">
        <f>'41_Wind_LowSeverity'!P3</f>
        <v>0</v>
      </c>
      <c r="Y3">
        <f>'41_Wind_LowSeverity'!Q3</f>
        <v>0</v>
      </c>
      <c r="Z3">
        <f>'42_Wind_ModSeverity'!R3</f>
        <v>0</v>
      </c>
      <c r="AA3">
        <f>'42_Wind_ModSeverity'!S3</f>
        <v>0</v>
      </c>
      <c r="AB3">
        <f>'42_Wind_ModSeverity'!T3</f>
        <v>0</v>
      </c>
      <c r="AC3">
        <f>'43_Wind_HighSeverity'!O3</f>
        <v>0</v>
      </c>
      <c r="AD3">
        <f>'43_Wind_HighSeverity'!P3</f>
        <v>0</v>
      </c>
      <c r="AE3">
        <f>'43_Wind_HighSeverity'!Q3</f>
        <v>0</v>
      </c>
      <c r="AF3">
        <f>'41_Wind_LowSeverity'!R3</f>
        <v>2.9</v>
      </c>
      <c r="AG3">
        <f>'41_Wind_LowSeverity'!S3</f>
        <v>2.9</v>
      </c>
      <c r="AH3">
        <f>'41_Wind_LowSeverity'!T3</f>
        <v>2.9</v>
      </c>
      <c r="AI3">
        <f>'41_Wind_LowSeverity'!U3</f>
        <v>2.9</v>
      </c>
      <c r="AJ3">
        <f>'42_Wind_ModSeverity'!V3</f>
        <v>2.9</v>
      </c>
      <c r="AK3">
        <f>'42_Wind_ModSeverity'!W3</f>
        <v>2.9</v>
      </c>
      <c r="AL3">
        <f>'42_Wind_ModSeverity'!X3</f>
        <v>2.9</v>
      </c>
      <c r="AM3">
        <f>'43_Wind_HighSeverity'!S3</f>
        <v>2.9</v>
      </c>
      <c r="AN3">
        <f>'43_Wind_HighSeverity'!T3</f>
        <v>2.9</v>
      </c>
      <c r="AO3">
        <f>'43_Wind_HighSeverity'!U3</f>
        <v>2.9</v>
      </c>
      <c r="AP3">
        <f>'41_Wind_LowSeverity'!V3</f>
        <v>14</v>
      </c>
      <c r="AQ3">
        <f>'41_Wind_LowSeverity'!W3</f>
        <v>14</v>
      </c>
      <c r="AR3">
        <f>'41_Wind_LowSeverity'!X3</f>
        <v>14</v>
      </c>
      <c r="AS3">
        <f>'41_Wind_LowSeverity'!Y3</f>
        <v>14</v>
      </c>
      <c r="AT3">
        <f>'42_Wind_ModSeverity'!Z3</f>
        <v>14</v>
      </c>
      <c r="AU3">
        <f>'42_Wind_ModSeverity'!AA3</f>
        <v>14</v>
      </c>
      <c r="AV3">
        <f>'42_Wind_ModSeverity'!AB3</f>
        <v>14</v>
      </c>
      <c r="AW3">
        <f>'43_Wind_HighSeverity'!W3</f>
        <v>14</v>
      </c>
      <c r="AX3">
        <f>'43_Wind_HighSeverity'!X3</f>
        <v>14</v>
      </c>
      <c r="AY3">
        <f>'43_Wind_HighSeverity'!Y3</f>
        <v>14</v>
      </c>
      <c r="AZ3">
        <f>'41_Wind_LowSeverity'!Z3</f>
        <v>12</v>
      </c>
      <c r="BA3">
        <f>'41_Wind_LowSeverity'!AA3</f>
        <v>12</v>
      </c>
      <c r="BB3">
        <f>'41_Wind_LowSeverity'!AB3</f>
        <v>12</v>
      </c>
      <c r="BC3">
        <f>'41_Wind_LowSeverity'!AC3</f>
        <v>12</v>
      </c>
      <c r="BD3">
        <f>'42_Wind_ModSeverity'!AD3</f>
        <v>12</v>
      </c>
      <c r="BE3">
        <f>'42_Wind_ModSeverity'!AE3</f>
        <v>12</v>
      </c>
      <c r="BF3">
        <f>'42_Wind_ModSeverity'!AF3</f>
        <v>12</v>
      </c>
      <c r="BG3">
        <f>'43_Wind_HighSeverity'!AA3</f>
        <v>12</v>
      </c>
      <c r="BH3">
        <f>'43_Wind_HighSeverity'!AB3</f>
        <v>12</v>
      </c>
      <c r="BI3">
        <f>'43_Wind_HighSeverity'!AC3</f>
        <v>12</v>
      </c>
    </row>
    <row r="4" spans="1:61" x14ac:dyDescent="0.25">
      <c r="A4" s="15" t="str">
        <f>'4_Wind_Script'!A4</f>
        <v>eCANOPY_TREES_OVERSTORY_HEIGHT_TO_LIVE_CROWN</v>
      </c>
      <c r="B4">
        <f>'41_Wind_LowSeverity'!F4</f>
        <v>20</v>
      </c>
      <c r="C4">
        <f>'41_Wind_LowSeverity'!G4</f>
        <v>20</v>
      </c>
      <c r="D4">
        <f>'41_Wind_LowSeverity'!H4</f>
        <v>20</v>
      </c>
      <c r="E4">
        <f>'41_Wind_LowSeverity'!I4</f>
        <v>20</v>
      </c>
      <c r="F4">
        <f>'42_Wind_ModSeverity'!J4</f>
        <v>20</v>
      </c>
      <c r="G4">
        <f>'42_Wind_ModSeverity'!K4</f>
        <v>20</v>
      </c>
      <c r="H4">
        <f>'42_Wind_ModSeverity'!L4</f>
        <v>20</v>
      </c>
      <c r="I4">
        <f>'43_Wind_HighSeverity'!G4</f>
        <v>20</v>
      </c>
      <c r="J4">
        <f>'43_Wind_HighSeverity'!H4</f>
        <v>20</v>
      </c>
      <c r="K4">
        <f>'43_Wind_HighSeverity'!I4</f>
        <v>20</v>
      </c>
      <c r="L4">
        <f>'41_Wind_LowSeverity'!J4</f>
        <v>0</v>
      </c>
      <c r="M4">
        <f>'41_Wind_LowSeverity'!K4</f>
        <v>0</v>
      </c>
      <c r="N4">
        <f>'41_Wind_LowSeverity'!L4</f>
        <v>0</v>
      </c>
      <c r="O4">
        <f>'41_Wind_LowSeverity'!M4</f>
        <v>0</v>
      </c>
      <c r="P4">
        <f>'42_Wind_ModSeverity'!N4</f>
        <v>0</v>
      </c>
      <c r="Q4">
        <f>'42_Wind_ModSeverity'!O4</f>
        <v>0</v>
      </c>
      <c r="R4">
        <f>'42_Wind_ModSeverity'!P4</f>
        <v>0</v>
      </c>
      <c r="S4">
        <f>'43_Wind_HighSeverity'!K4</f>
        <v>0</v>
      </c>
      <c r="T4">
        <f>'43_Wind_HighSeverity'!L4</f>
        <v>0</v>
      </c>
      <c r="U4">
        <f>'43_Wind_HighSeverity'!M4</f>
        <v>0</v>
      </c>
      <c r="V4">
        <f>'41_Wind_LowSeverity'!N4</f>
        <v>0</v>
      </c>
      <c r="W4">
        <f>'41_Wind_LowSeverity'!O4</f>
        <v>0</v>
      </c>
      <c r="X4">
        <f>'41_Wind_LowSeverity'!P4</f>
        <v>0</v>
      </c>
      <c r="Y4">
        <f>'41_Wind_LowSeverity'!Q4</f>
        <v>0</v>
      </c>
      <c r="Z4">
        <f>'42_Wind_ModSeverity'!R4</f>
        <v>0</v>
      </c>
      <c r="AA4">
        <f>'42_Wind_ModSeverity'!S4</f>
        <v>0</v>
      </c>
      <c r="AB4">
        <f>'42_Wind_ModSeverity'!T4</f>
        <v>0</v>
      </c>
      <c r="AC4">
        <f>'43_Wind_HighSeverity'!O4</f>
        <v>0</v>
      </c>
      <c r="AD4">
        <f>'43_Wind_HighSeverity'!P4</f>
        <v>0</v>
      </c>
      <c r="AE4">
        <f>'43_Wind_HighSeverity'!Q4</f>
        <v>0</v>
      </c>
      <c r="AF4">
        <f>'41_Wind_LowSeverity'!R4</f>
        <v>4</v>
      </c>
      <c r="AG4">
        <f>'41_Wind_LowSeverity'!S4</f>
        <v>4</v>
      </c>
      <c r="AH4">
        <f>'41_Wind_LowSeverity'!T4</f>
        <v>4</v>
      </c>
      <c r="AI4">
        <f>'41_Wind_LowSeverity'!U4</f>
        <v>4</v>
      </c>
      <c r="AJ4">
        <f>'42_Wind_ModSeverity'!V4</f>
        <v>4</v>
      </c>
      <c r="AK4">
        <f>'42_Wind_ModSeverity'!W4</f>
        <v>4</v>
      </c>
      <c r="AL4">
        <f>'42_Wind_ModSeverity'!X4</f>
        <v>4</v>
      </c>
      <c r="AM4">
        <f>'43_Wind_HighSeverity'!S4</f>
        <v>4</v>
      </c>
      <c r="AN4">
        <f>'43_Wind_HighSeverity'!T4</f>
        <v>4</v>
      </c>
      <c r="AO4">
        <f>'43_Wind_HighSeverity'!U4</f>
        <v>4</v>
      </c>
      <c r="AP4">
        <f>'41_Wind_LowSeverity'!V4</f>
        <v>20</v>
      </c>
      <c r="AQ4">
        <f>'41_Wind_LowSeverity'!W4</f>
        <v>20</v>
      </c>
      <c r="AR4">
        <f>'41_Wind_LowSeverity'!X4</f>
        <v>20</v>
      </c>
      <c r="AS4">
        <f>'41_Wind_LowSeverity'!Y4</f>
        <v>20</v>
      </c>
      <c r="AT4">
        <f>'42_Wind_ModSeverity'!Z4</f>
        <v>20</v>
      </c>
      <c r="AU4">
        <f>'42_Wind_ModSeverity'!AA4</f>
        <v>20</v>
      </c>
      <c r="AV4">
        <f>'42_Wind_ModSeverity'!AB4</f>
        <v>20</v>
      </c>
      <c r="AW4">
        <f>'43_Wind_HighSeverity'!W4</f>
        <v>20</v>
      </c>
      <c r="AX4">
        <f>'43_Wind_HighSeverity'!X4</f>
        <v>20</v>
      </c>
      <c r="AY4">
        <f>'43_Wind_HighSeverity'!Y4</f>
        <v>20</v>
      </c>
      <c r="AZ4">
        <f>'41_Wind_LowSeverity'!Z4</f>
        <v>55</v>
      </c>
      <c r="BA4">
        <f>'41_Wind_LowSeverity'!AA4</f>
        <v>55</v>
      </c>
      <c r="BB4">
        <f>'41_Wind_LowSeverity'!AB4</f>
        <v>55</v>
      </c>
      <c r="BC4">
        <f>'41_Wind_LowSeverity'!AC4</f>
        <v>55</v>
      </c>
      <c r="BD4">
        <f>'42_Wind_ModSeverity'!AD4</f>
        <v>55</v>
      </c>
      <c r="BE4">
        <f>'42_Wind_ModSeverity'!AE4</f>
        <v>55</v>
      </c>
      <c r="BF4">
        <f>'42_Wind_ModSeverity'!AF4</f>
        <v>55</v>
      </c>
      <c r="BG4">
        <f>'43_Wind_HighSeverity'!AA4</f>
        <v>55</v>
      </c>
      <c r="BH4">
        <f>'43_Wind_HighSeverity'!AB4</f>
        <v>55</v>
      </c>
      <c r="BI4">
        <f>'43_Wind_HighSeverity'!AC4</f>
        <v>55</v>
      </c>
    </row>
    <row r="5" spans="1:61" x14ac:dyDescent="0.25">
      <c r="A5" s="15" t="str">
        <f>'4_Wind_Script'!A5</f>
        <v>eCANOPY_TREES_OVERSTORY_HEIGHT</v>
      </c>
      <c r="B5">
        <f>'41_Wind_LowSeverity'!F5</f>
        <v>100</v>
      </c>
      <c r="C5">
        <f>'41_Wind_LowSeverity'!G5</f>
        <v>100</v>
      </c>
      <c r="D5">
        <f>'41_Wind_LowSeverity'!H5</f>
        <v>100</v>
      </c>
      <c r="E5">
        <f>'41_Wind_LowSeverity'!I5</f>
        <v>100</v>
      </c>
      <c r="F5">
        <f>'42_Wind_ModSeverity'!J5</f>
        <v>100</v>
      </c>
      <c r="G5">
        <f>'42_Wind_ModSeverity'!K5</f>
        <v>100</v>
      </c>
      <c r="H5">
        <f>'42_Wind_ModSeverity'!L5</f>
        <v>100</v>
      </c>
      <c r="I5">
        <f>'43_Wind_HighSeverity'!G5</f>
        <v>100</v>
      </c>
      <c r="J5">
        <f>'43_Wind_HighSeverity'!H5</f>
        <v>100</v>
      </c>
      <c r="K5">
        <f>'43_Wind_HighSeverity'!I5</f>
        <v>100</v>
      </c>
      <c r="L5">
        <f>'41_Wind_LowSeverity'!J5</f>
        <v>0</v>
      </c>
      <c r="M5">
        <f>'41_Wind_LowSeverity'!K5</f>
        <v>0</v>
      </c>
      <c r="N5">
        <f>'41_Wind_LowSeverity'!L5</f>
        <v>0</v>
      </c>
      <c r="O5">
        <f>'41_Wind_LowSeverity'!M5</f>
        <v>0</v>
      </c>
      <c r="P5">
        <f>'42_Wind_ModSeverity'!N5</f>
        <v>0</v>
      </c>
      <c r="Q5">
        <f>'42_Wind_ModSeverity'!O5</f>
        <v>0</v>
      </c>
      <c r="R5">
        <f>'42_Wind_ModSeverity'!P5</f>
        <v>0</v>
      </c>
      <c r="S5">
        <f>'43_Wind_HighSeverity'!K5</f>
        <v>0</v>
      </c>
      <c r="T5">
        <f>'43_Wind_HighSeverity'!L5</f>
        <v>0</v>
      </c>
      <c r="U5">
        <f>'43_Wind_HighSeverity'!M5</f>
        <v>0</v>
      </c>
      <c r="V5">
        <f>'41_Wind_LowSeverity'!N5</f>
        <v>0</v>
      </c>
      <c r="W5">
        <f>'41_Wind_LowSeverity'!O5</f>
        <v>0</v>
      </c>
      <c r="X5">
        <f>'41_Wind_LowSeverity'!P5</f>
        <v>0</v>
      </c>
      <c r="Y5">
        <f>'41_Wind_LowSeverity'!Q5</f>
        <v>0</v>
      </c>
      <c r="Z5">
        <f>'42_Wind_ModSeverity'!R5</f>
        <v>0</v>
      </c>
      <c r="AA5">
        <f>'42_Wind_ModSeverity'!S5</f>
        <v>0</v>
      </c>
      <c r="AB5">
        <f>'42_Wind_ModSeverity'!T5</f>
        <v>0</v>
      </c>
      <c r="AC5">
        <f>'43_Wind_HighSeverity'!O5</f>
        <v>0</v>
      </c>
      <c r="AD5">
        <f>'43_Wind_HighSeverity'!P5</f>
        <v>0</v>
      </c>
      <c r="AE5">
        <f>'43_Wind_HighSeverity'!Q5</f>
        <v>0</v>
      </c>
      <c r="AF5">
        <f>'41_Wind_LowSeverity'!R5</f>
        <v>25</v>
      </c>
      <c r="AG5">
        <f>'41_Wind_LowSeverity'!S5</f>
        <v>25</v>
      </c>
      <c r="AH5">
        <f>'41_Wind_LowSeverity'!T5</f>
        <v>25</v>
      </c>
      <c r="AI5">
        <f>'41_Wind_LowSeverity'!U5</f>
        <v>25</v>
      </c>
      <c r="AJ5">
        <f>'42_Wind_ModSeverity'!V5</f>
        <v>25</v>
      </c>
      <c r="AK5">
        <f>'42_Wind_ModSeverity'!W5</f>
        <v>25</v>
      </c>
      <c r="AL5">
        <f>'42_Wind_ModSeverity'!X5</f>
        <v>25</v>
      </c>
      <c r="AM5">
        <f>'43_Wind_HighSeverity'!S5</f>
        <v>25</v>
      </c>
      <c r="AN5">
        <f>'43_Wind_HighSeverity'!T5</f>
        <v>25</v>
      </c>
      <c r="AO5">
        <f>'43_Wind_HighSeverity'!U5</f>
        <v>25</v>
      </c>
      <c r="AP5">
        <f>'41_Wind_LowSeverity'!V5</f>
        <v>60</v>
      </c>
      <c r="AQ5">
        <f>'41_Wind_LowSeverity'!W5</f>
        <v>60</v>
      </c>
      <c r="AR5">
        <f>'41_Wind_LowSeverity'!X5</f>
        <v>60</v>
      </c>
      <c r="AS5">
        <f>'41_Wind_LowSeverity'!Y5</f>
        <v>60</v>
      </c>
      <c r="AT5">
        <f>'42_Wind_ModSeverity'!Z5</f>
        <v>60</v>
      </c>
      <c r="AU5">
        <f>'42_Wind_ModSeverity'!AA5</f>
        <v>60</v>
      </c>
      <c r="AV5">
        <f>'42_Wind_ModSeverity'!AB5</f>
        <v>60</v>
      </c>
      <c r="AW5">
        <f>'43_Wind_HighSeverity'!W5</f>
        <v>60</v>
      </c>
      <c r="AX5">
        <f>'43_Wind_HighSeverity'!X5</f>
        <v>60</v>
      </c>
      <c r="AY5">
        <f>'43_Wind_HighSeverity'!Y5</f>
        <v>60</v>
      </c>
      <c r="AZ5">
        <f>'41_Wind_LowSeverity'!Z5</f>
        <v>78</v>
      </c>
      <c r="BA5">
        <f>'41_Wind_LowSeverity'!AA5</f>
        <v>78</v>
      </c>
      <c r="BB5">
        <f>'41_Wind_LowSeverity'!AB5</f>
        <v>78</v>
      </c>
      <c r="BC5">
        <f>'41_Wind_LowSeverity'!AC5</f>
        <v>78</v>
      </c>
      <c r="BD5">
        <f>'42_Wind_ModSeverity'!AD5</f>
        <v>78</v>
      </c>
      <c r="BE5">
        <f>'42_Wind_ModSeverity'!AE5</f>
        <v>78</v>
      </c>
      <c r="BF5">
        <f>'42_Wind_ModSeverity'!AF5</f>
        <v>78</v>
      </c>
      <c r="BG5">
        <f>'43_Wind_HighSeverity'!AA5</f>
        <v>78</v>
      </c>
      <c r="BH5">
        <f>'43_Wind_HighSeverity'!AB5</f>
        <v>78</v>
      </c>
      <c r="BI5">
        <f>'43_Wind_HighSeverity'!AC5</f>
        <v>78</v>
      </c>
    </row>
    <row r="6" spans="1:61" x14ac:dyDescent="0.25">
      <c r="A6" s="15" t="str">
        <f>'4_Wind_Script'!A6</f>
        <v>eCANOPY_TREES_OVERSTORY_PERCENT_COVER</v>
      </c>
      <c r="B6">
        <f>'41_Wind_LowSeverity'!F6</f>
        <v>40</v>
      </c>
      <c r="C6">
        <f>'41_Wind_LowSeverity'!G6</f>
        <v>34</v>
      </c>
      <c r="D6">
        <f>'41_Wind_LowSeverity'!H6</f>
        <v>34</v>
      </c>
      <c r="E6">
        <f>'41_Wind_LowSeverity'!I6</f>
        <v>34</v>
      </c>
      <c r="F6">
        <f>'42_Wind_ModSeverity'!J6</f>
        <v>22</v>
      </c>
      <c r="G6">
        <f>'42_Wind_ModSeverity'!K6</f>
        <v>22</v>
      </c>
      <c r="H6">
        <f>'42_Wind_ModSeverity'!L6</f>
        <v>22</v>
      </c>
      <c r="I6">
        <f>'43_Wind_HighSeverity'!G6</f>
        <v>10</v>
      </c>
      <c r="J6">
        <f>'43_Wind_HighSeverity'!H6</f>
        <v>10</v>
      </c>
      <c r="K6">
        <f>'43_Wind_HighSeverity'!I6</f>
        <v>10</v>
      </c>
      <c r="L6">
        <f>'41_Wind_LowSeverity'!J6</f>
        <v>0</v>
      </c>
      <c r="M6">
        <f>'41_Wind_LowSeverity'!K6</f>
        <v>0</v>
      </c>
      <c r="N6">
        <f>'41_Wind_LowSeverity'!L6</f>
        <v>0</v>
      </c>
      <c r="O6">
        <f>'41_Wind_LowSeverity'!M6</f>
        <v>0</v>
      </c>
      <c r="P6">
        <f>'42_Wind_ModSeverity'!N6</f>
        <v>0</v>
      </c>
      <c r="Q6">
        <f>'42_Wind_ModSeverity'!O6</f>
        <v>0</v>
      </c>
      <c r="R6">
        <f>'42_Wind_ModSeverity'!P6</f>
        <v>0</v>
      </c>
      <c r="S6">
        <f>'43_Wind_HighSeverity'!K6</f>
        <v>0</v>
      </c>
      <c r="T6">
        <f>'43_Wind_HighSeverity'!L6</f>
        <v>0</v>
      </c>
      <c r="U6">
        <f>'43_Wind_HighSeverity'!M6</f>
        <v>0</v>
      </c>
      <c r="V6">
        <f>'41_Wind_LowSeverity'!N6</f>
        <v>0</v>
      </c>
      <c r="W6">
        <f>'41_Wind_LowSeverity'!O6</f>
        <v>0</v>
      </c>
      <c r="X6">
        <f>'41_Wind_LowSeverity'!P6</f>
        <v>0</v>
      </c>
      <c r="Y6">
        <f>'41_Wind_LowSeverity'!Q6</f>
        <v>0</v>
      </c>
      <c r="Z6">
        <f>'42_Wind_ModSeverity'!R6</f>
        <v>0</v>
      </c>
      <c r="AA6">
        <f>'42_Wind_ModSeverity'!S6</f>
        <v>0</v>
      </c>
      <c r="AB6">
        <f>'42_Wind_ModSeverity'!T6</f>
        <v>0</v>
      </c>
      <c r="AC6">
        <f>'43_Wind_HighSeverity'!O6</f>
        <v>0</v>
      </c>
      <c r="AD6">
        <f>'43_Wind_HighSeverity'!P6</f>
        <v>0</v>
      </c>
      <c r="AE6">
        <f>'43_Wind_HighSeverity'!Q6</f>
        <v>0</v>
      </c>
      <c r="AF6">
        <f>'41_Wind_LowSeverity'!R6</f>
        <v>80</v>
      </c>
      <c r="AG6">
        <f>'41_Wind_LowSeverity'!S6</f>
        <v>68</v>
      </c>
      <c r="AH6">
        <f>'41_Wind_LowSeverity'!T6</f>
        <v>68</v>
      </c>
      <c r="AI6">
        <f>'41_Wind_LowSeverity'!U6</f>
        <v>68</v>
      </c>
      <c r="AJ6">
        <f>'42_Wind_ModSeverity'!V6</f>
        <v>44</v>
      </c>
      <c r="AK6">
        <f>'42_Wind_ModSeverity'!W6</f>
        <v>44</v>
      </c>
      <c r="AL6">
        <f>'42_Wind_ModSeverity'!X6</f>
        <v>44</v>
      </c>
      <c r="AM6">
        <f>'43_Wind_HighSeverity'!S6</f>
        <v>20</v>
      </c>
      <c r="AN6">
        <f>'43_Wind_HighSeverity'!T6</f>
        <v>20</v>
      </c>
      <c r="AO6">
        <f>'43_Wind_HighSeverity'!U6</f>
        <v>20</v>
      </c>
      <c r="AP6">
        <f>'41_Wind_LowSeverity'!V6</f>
        <v>50</v>
      </c>
      <c r="AQ6">
        <f>'41_Wind_LowSeverity'!W6</f>
        <v>42.5</v>
      </c>
      <c r="AR6">
        <f>'41_Wind_LowSeverity'!X6</f>
        <v>42.5</v>
      </c>
      <c r="AS6">
        <f>'41_Wind_LowSeverity'!Y6</f>
        <v>42.5</v>
      </c>
      <c r="AT6">
        <f>'42_Wind_ModSeverity'!Z6</f>
        <v>27.500000000000004</v>
      </c>
      <c r="AU6">
        <f>'42_Wind_ModSeverity'!AA6</f>
        <v>27.500000000000004</v>
      </c>
      <c r="AV6">
        <f>'42_Wind_ModSeverity'!AB6</f>
        <v>27.500000000000004</v>
      </c>
      <c r="AW6">
        <f>'43_Wind_HighSeverity'!W6</f>
        <v>12.5</v>
      </c>
      <c r="AX6">
        <f>'43_Wind_HighSeverity'!X6</f>
        <v>12.5</v>
      </c>
      <c r="AY6">
        <f>'43_Wind_HighSeverity'!Y6</f>
        <v>12.5</v>
      </c>
      <c r="AZ6">
        <f>'41_Wind_LowSeverity'!Z6</f>
        <v>50</v>
      </c>
      <c r="BA6">
        <f>'41_Wind_LowSeverity'!AA6</f>
        <v>42.5</v>
      </c>
      <c r="BB6">
        <f>'41_Wind_LowSeverity'!AB6</f>
        <v>42.5</v>
      </c>
      <c r="BC6">
        <f>'41_Wind_LowSeverity'!AC6</f>
        <v>42.5</v>
      </c>
      <c r="BD6">
        <f>'42_Wind_ModSeverity'!AD6</f>
        <v>27.500000000000004</v>
      </c>
      <c r="BE6">
        <f>'42_Wind_ModSeverity'!AE6</f>
        <v>27.500000000000004</v>
      </c>
      <c r="BF6">
        <f>'42_Wind_ModSeverity'!AF6</f>
        <v>27.500000000000004</v>
      </c>
      <c r="BG6">
        <f>'43_Wind_HighSeverity'!AA6</f>
        <v>12.5</v>
      </c>
      <c r="BH6">
        <f>'43_Wind_HighSeverity'!AB6</f>
        <v>12.5</v>
      </c>
      <c r="BI6">
        <f>'43_Wind_HighSeverity'!AC6</f>
        <v>12.5</v>
      </c>
    </row>
    <row r="7" spans="1:61" x14ac:dyDescent="0.25">
      <c r="A7" s="15" t="str">
        <f>'4_Wind_Script'!A7</f>
        <v>eCANOPY_TREES_OVERSTORY_STEM_DENSITY</v>
      </c>
      <c r="B7">
        <f>'41_Wind_LowSeverity'!F7</f>
        <v>12</v>
      </c>
      <c r="C7">
        <f>'41_Wind_LowSeverity'!G7</f>
        <v>10.199999999999999</v>
      </c>
      <c r="D7">
        <f>'41_Wind_LowSeverity'!H7</f>
        <v>10.199999999999999</v>
      </c>
      <c r="E7">
        <f>'41_Wind_LowSeverity'!I7</f>
        <v>10.199999999999999</v>
      </c>
      <c r="F7">
        <f>'42_Wind_ModSeverity'!J7</f>
        <v>6.6000000000000005</v>
      </c>
      <c r="G7">
        <f>'42_Wind_ModSeverity'!K7</f>
        <v>6.6000000000000005</v>
      </c>
      <c r="H7">
        <f>'42_Wind_ModSeverity'!L7</f>
        <v>6.6000000000000005</v>
      </c>
      <c r="I7">
        <f>'43_Wind_HighSeverity'!G7</f>
        <v>3</v>
      </c>
      <c r="J7">
        <f>'43_Wind_HighSeverity'!H7</f>
        <v>3</v>
      </c>
      <c r="K7">
        <f>'43_Wind_HighSeverity'!I7</f>
        <v>3</v>
      </c>
      <c r="L7">
        <f>'41_Wind_LowSeverity'!J7</f>
        <v>0</v>
      </c>
      <c r="M7">
        <f>'41_Wind_LowSeverity'!K7</f>
        <v>0</v>
      </c>
      <c r="N7">
        <f>'41_Wind_LowSeverity'!L7</f>
        <v>0</v>
      </c>
      <c r="O7">
        <f>'41_Wind_LowSeverity'!M7</f>
        <v>0</v>
      </c>
      <c r="P7">
        <f>'42_Wind_ModSeverity'!N7</f>
        <v>0</v>
      </c>
      <c r="Q7">
        <f>'42_Wind_ModSeverity'!O7</f>
        <v>0</v>
      </c>
      <c r="R7">
        <f>'42_Wind_ModSeverity'!P7</f>
        <v>0</v>
      </c>
      <c r="S7">
        <f>'43_Wind_HighSeverity'!K7</f>
        <v>0</v>
      </c>
      <c r="T7">
        <f>'43_Wind_HighSeverity'!L7</f>
        <v>0</v>
      </c>
      <c r="U7">
        <f>'43_Wind_HighSeverity'!M7</f>
        <v>0</v>
      </c>
      <c r="V7">
        <f>'41_Wind_LowSeverity'!N7</f>
        <v>0</v>
      </c>
      <c r="W7">
        <f>'41_Wind_LowSeverity'!O7</f>
        <v>0</v>
      </c>
      <c r="X7">
        <f>'41_Wind_LowSeverity'!P7</f>
        <v>0</v>
      </c>
      <c r="Y7">
        <f>'41_Wind_LowSeverity'!Q7</f>
        <v>0</v>
      </c>
      <c r="Z7">
        <f>'42_Wind_ModSeverity'!R7</f>
        <v>0</v>
      </c>
      <c r="AA7">
        <f>'42_Wind_ModSeverity'!S7</f>
        <v>0</v>
      </c>
      <c r="AB7">
        <f>'42_Wind_ModSeverity'!T7</f>
        <v>0</v>
      </c>
      <c r="AC7">
        <f>'43_Wind_HighSeverity'!O7</f>
        <v>0</v>
      </c>
      <c r="AD7">
        <f>'43_Wind_HighSeverity'!P7</f>
        <v>0</v>
      </c>
      <c r="AE7">
        <f>'43_Wind_HighSeverity'!Q7</f>
        <v>0</v>
      </c>
      <c r="AF7">
        <f>'41_Wind_LowSeverity'!R7</f>
        <v>3500</v>
      </c>
      <c r="AG7">
        <f>'41_Wind_LowSeverity'!S7</f>
        <v>2975</v>
      </c>
      <c r="AH7">
        <f>'41_Wind_LowSeverity'!T7</f>
        <v>2975</v>
      </c>
      <c r="AI7">
        <f>'41_Wind_LowSeverity'!U7</f>
        <v>2975</v>
      </c>
      <c r="AJ7">
        <f>'42_Wind_ModSeverity'!V7</f>
        <v>1925.0000000000002</v>
      </c>
      <c r="AK7">
        <f>'42_Wind_ModSeverity'!W7</f>
        <v>1925.0000000000002</v>
      </c>
      <c r="AL7">
        <f>'42_Wind_ModSeverity'!X7</f>
        <v>1925.0000000000002</v>
      </c>
      <c r="AM7">
        <f>'43_Wind_HighSeverity'!S7</f>
        <v>875</v>
      </c>
      <c r="AN7">
        <f>'43_Wind_HighSeverity'!T7</f>
        <v>875</v>
      </c>
      <c r="AO7">
        <f>'43_Wind_HighSeverity'!U7</f>
        <v>875</v>
      </c>
      <c r="AP7">
        <f>'41_Wind_LowSeverity'!V7</f>
        <v>45</v>
      </c>
      <c r="AQ7">
        <f>'41_Wind_LowSeverity'!W7</f>
        <v>38.25</v>
      </c>
      <c r="AR7">
        <f>'41_Wind_LowSeverity'!X7</f>
        <v>38.25</v>
      </c>
      <c r="AS7">
        <f>'41_Wind_LowSeverity'!Y7</f>
        <v>38.25</v>
      </c>
      <c r="AT7">
        <f>'42_Wind_ModSeverity'!Z7</f>
        <v>24.750000000000004</v>
      </c>
      <c r="AU7">
        <f>'42_Wind_ModSeverity'!AA7</f>
        <v>24.750000000000004</v>
      </c>
      <c r="AV7">
        <f>'42_Wind_ModSeverity'!AB7</f>
        <v>24.750000000000004</v>
      </c>
      <c r="AW7">
        <f>'43_Wind_HighSeverity'!W7</f>
        <v>11.25</v>
      </c>
      <c r="AX7">
        <f>'43_Wind_HighSeverity'!X7</f>
        <v>11.25</v>
      </c>
      <c r="AY7">
        <f>'43_Wind_HighSeverity'!Y7</f>
        <v>11.25</v>
      </c>
      <c r="AZ7">
        <f>'41_Wind_LowSeverity'!Z7</f>
        <v>100</v>
      </c>
      <c r="BA7">
        <f>'41_Wind_LowSeverity'!AA7</f>
        <v>85</v>
      </c>
      <c r="BB7">
        <f>'41_Wind_LowSeverity'!AB7</f>
        <v>85</v>
      </c>
      <c r="BC7">
        <f>'41_Wind_LowSeverity'!AC7</f>
        <v>85</v>
      </c>
      <c r="BD7">
        <f>'42_Wind_ModSeverity'!AD7</f>
        <v>55.000000000000007</v>
      </c>
      <c r="BE7">
        <f>'42_Wind_ModSeverity'!AE7</f>
        <v>55.000000000000007</v>
      </c>
      <c r="BF7">
        <f>'42_Wind_ModSeverity'!AF7</f>
        <v>55.000000000000007</v>
      </c>
      <c r="BG7">
        <f>'43_Wind_HighSeverity'!AA7</f>
        <v>25</v>
      </c>
      <c r="BH7">
        <f>'43_Wind_HighSeverity'!AB7</f>
        <v>25</v>
      </c>
      <c r="BI7">
        <f>'43_Wind_HighSeverity'!AC7</f>
        <v>25</v>
      </c>
    </row>
    <row r="8" spans="1:61" x14ac:dyDescent="0.25">
      <c r="A8" s="15" t="str">
        <f>'4_Wind_Script'!A8</f>
        <v>eCANOPY_TREES_MIDSTORY_DIAMETER_AT_BREAST_HEIGHT</v>
      </c>
      <c r="B8">
        <f>'41_Wind_LowSeverity'!F8</f>
        <v>0</v>
      </c>
      <c r="C8">
        <f>'41_Wind_LowSeverity'!G8</f>
        <v>0</v>
      </c>
      <c r="D8">
        <f>'41_Wind_LowSeverity'!H8</f>
        <v>0</v>
      </c>
      <c r="E8">
        <f>'41_Wind_LowSeverity'!I8</f>
        <v>0</v>
      </c>
      <c r="F8">
        <f>'42_Wind_ModSeverity'!J8</f>
        <v>0</v>
      </c>
      <c r="G8">
        <f>'42_Wind_ModSeverity'!K8</f>
        <v>0</v>
      </c>
      <c r="H8">
        <f>'42_Wind_ModSeverity'!L8</f>
        <v>0</v>
      </c>
      <c r="I8">
        <f>'43_Wind_HighSeverity'!G8</f>
        <v>0</v>
      </c>
      <c r="J8">
        <f>'43_Wind_HighSeverity'!H8</f>
        <v>0</v>
      </c>
      <c r="K8">
        <f>'43_Wind_HighSeverity'!I8</f>
        <v>0</v>
      </c>
      <c r="L8">
        <f>'41_Wind_LowSeverity'!J8</f>
        <v>0</v>
      </c>
      <c r="M8">
        <f>'41_Wind_LowSeverity'!K8</f>
        <v>0</v>
      </c>
      <c r="N8">
        <f>'41_Wind_LowSeverity'!L8</f>
        <v>0</v>
      </c>
      <c r="O8">
        <f>'41_Wind_LowSeverity'!M8</f>
        <v>0</v>
      </c>
      <c r="P8">
        <f>'42_Wind_ModSeverity'!N8</f>
        <v>0</v>
      </c>
      <c r="Q8">
        <f>'42_Wind_ModSeverity'!O8</f>
        <v>0</v>
      </c>
      <c r="R8">
        <f>'42_Wind_ModSeverity'!P8</f>
        <v>0</v>
      </c>
      <c r="S8">
        <f>'43_Wind_HighSeverity'!K8</f>
        <v>0</v>
      </c>
      <c r="T8">
        <f>'43_Wind_HighSeverity'!L8</f>
        <v>0</v>
      </c>
      <c r="U8">
        <f>'43_Wind_HighSeverity'!M8</f>
        <v>0</v>
      </c>
      <c r="V8">
        <f>'41_Wind_LowSeverity'!N8</f>
        <v>0</v>
      </c>
      <c r="W8">
        <f>'41_Wind_LowSeverity'!O8</f>
        <v>0</v>
      </c>
      <c r="X8">
        <f>'41_Wind_LowSeverity'!P8</f>
        <v>0</v>
      </c>
      <c r="Y8">
        <f>'41_Wind_LowSeverity'!Q8</f>
        <v>0</v>
      </c>
      <c r="Z8">
        <f>'42_Wind_ModSeverity'!R8</f>
        <v>0</v>
      </c>
      <c r="AA8">
        <f>'42_Wind_ModSeverity'!S8</f>
        <v>0</v>
      </c>
      <c r="AB8">
        <f>'42_Wind_ModSeverity'!T8</f>
        <v>0</v>
      </c>
      <c r="AC8">
        <f>'43_Wind_HighSeverity'!O8</f>
        <v>0</v>
      </c>
      <c r="AD8">
        <f>'43_Wind_HighSeverity'!P8</f>
        <v>0</v>
      </c>
      <c r="AE8">
        <f>'43_Wind_HighSeverity'!Q8</f>
        <v>0</v>
      </c>
      <c r="AF8">
        <f>'41_Wind_LowSeverity'!R8</f>
        <v>0</v>
      </c>
      <c r="AG8">
        <f>'41_Wind_LowSeverity'!S8</f>
        <v>0</v>
      </c>
      <c r="AH8">
        <f>'41_Wind_LowSeverity'!T8</f>
        <v>0</v>
      </c>
      <c r="AI8">
        <f>'41_Wind_LowSeverity'!U8</f>
        <v>0</v>
      </c>
      <c r="AJ8">
        <f>'42_Wind_ModSeverity'!V8</f>
        <v>0</v>
      </c>
      <c r="AK8">
        <f>'42_Wind_ModSeverity'!W8</f>
        <v>0</v>
      </c>
      <c r="AL8">
        <f>'42_Wind_ModSeverity'!X8</f>
        <v>0</v>
      </c>
      <c r="AM8">
        <f>'43_Wind_HighSeverity'!S8</f>
        <v>0</v>
      </c>
      <c r="AN8">
        <f>'43_Wind_HighSeverity'!T8</f>
        <v>0</v>
      </c>
      <c r="AO8">
        <f>'43_Wind_HighSeverity'!U8</f>
        <v>0</v>
      </c>
      <c r="AP8">
        <f>'41_Wind_LowSeverity'!V8</f>
        <v>7.5</v>
      </c>
      <c r="AQ8">
        <f>'41_Wind_LowSeverity'!W8</f>
        <v>7.5</v>
      </c>
      <c r="AR8">
        <f>'41_Wind_LowSeverity'!X8</f>
        <v>7.5</v>
      </c>
      <c r="AS8">
        <f>'41_Wind_LowSeverity'!Y8</f>
        <v>7.5</v>
      </c>
      <c r="AT8">
        <f>'42_Wind_ModSeverity'!Z8</f>
        <v>7.5</v>
      </c>
      <c r="AU8">
        <f>'42_Wind_ModSeverity'!AA8</f>
        <v>7.5</v>
      </c>
      <c r="AV8">
        <f>'42_Wind_ModSeverity'!AB8</f>
        <v>7.5</v>
      </c>
      <c r="AW8">
        <f>'43_Wind_HighSeverity'!W8</f>
        <v>7.5</v>
      </c>
      <c r="AX8">
        <f>'43_Wind_HighSeverity'!X8</f>
        <v>7.5</v>
      </c>
      <c r="AY8">
        <f>'43_Wind_HighSeverity'!Y8</f>
        <v>7.5</v>
      </c>
      <c r="AZ8">
        <f>'41_Wind_LowSeverity'!Z8</f>
        <v>0</v>
      </c>
      <c r="BA8">
        <f>'41_Wind_LowSeverity'!AA8</f>
        <v>0</v>
      </c>
      <c r="BB8">
        <f>'41_Wind_LowSeverity'!AB8</f>
        <v>0</v>
      </c>
      <c r="BC8">
        <f>'41_Wind_LowSeverity'!AC8</f>
        <v>0</v>
      </c>
      <c r="BD8">
        <f>'42_Wind_ModSeverity'!AD8</f>
        <v>0</v>
      </c>
      <c r="BE8">
        <f>'42_Wind_ModSeverity'!AE8</f>
        <v>0</v>
      </c>
      <c r="BF8">
        <f>'42_Wind_ModSeverity'!AF8</f>
        <v>0</v>
      </c>
      <c r="BG8">
        <f>'43_Wind_HighSeverity'!AA8</f>
        <v>0</v>
      </c>
      <c r="BH8">
        <f>'43_Wind_HighSeverity'!AB8</f>
        <v>0</v>
      </c>
      <c r="BI8">
        <f>'43_Wind_HighSeverity'!AC8</f>
        <v>0</v>
      </c>
    </row>
    <row r="9" spans="1:61" x14ac:dyDescent="0.25">
      <c r="A9" s="15" t="str">
        <f>'4_Wind_Script'!A9</f>
        <v>eCANOPY_TREES_MIDSTORY_HEIGHT_TO_LIVE_CROWN</v>
      </c>
      <c r="B9">
        <f>'41_Wind_LowSeverity'!F9</f>
        <v>0</v>
      </c>
      <c r="C9">
        <f>'41_Wind_LowSeverity'!G9</f>
        <v>0</v>
      </c>
      <c r="D9">
        <f>'41_Wind_LowSeverity'!H9</f>
        <v>0</v>
      </c>
      <c r="E9">
        <f>'41_Wind_LowSeverity'!I9</f>
        <v>0</v>
      </c>
      <c r="F9">
        <f>'42_Wind_ModSeverity'!J9</f>
        <v>0</v>
      </c>
      <c r="G9">
        <f>'42_Wind_ModSeverity'!K9</f>
        <v>0</v>
      </c>
      <c r="H9">
        <f>'42_Wind_ModSeverity'!L9</f>
        <v>0</v>
      </c>
      <c r="I9">
        <f>'43_Wind_HighSeverity'!G9</f>
        <v>0</v>
      </c>
      <c r="J9">
        <f>'43_Wind_HighSeverity'!H9</f>
        <v>0</v>
      </c>
      <c r="K9">
        <f>'43_Wind_HighSeverity'!I9</f>
        <v>0</v>
      </c>
      <c r="L9">
        <f>'41_Wind_LowSeverity'!J9</f>
        <v>0</v>
      </c>
      <c r="M9">
        <f>'41_Wind_LowSeverity'!K9</f>
        <v>0</v>
      </c>
      <c r="N9">
        <f>'41_Wind_LowSeverity'!L9</f>
        <v>0</v>
      </c>
      <c r="O9">
        <f>'41_Wind_LowSeverity'!M9</f>
        <v>0</v>
      </c>
      <c r="P9">
        <f>'42_Wind_ModSeverity'!N9</f>
        <v>0</v>
      </c>
      <c r="Q9">
        <f>'42_Wind_ModSeverity'!O9</f>
        <v>0</v>
      </c>
      <c r="R9">
        <f>'42_Wind_ModSeverity'!P9</f>
        <v>0</v>
      </c>
      <c r="S9">
        <f>'43_Wind_HighSeverity'!K9</f>
        <v>0</v>
      </c>
      <c r="T9">
        <f>'43_Wind_HighSeverity'!L9</f>
        <v>0</v>
      </c>
      <c r="U9">
        <f>'43_Wind_HighSeverity'!M9</f>
        <v>0</v>
      </c>
      <c r="V9">
        <f>'41_Wind_LowSeverity'!N9</f>
        <v>0</v>
      </c>
      <c r="W9">
        <f>'41_Wind_LowSeverity'!O9</f>
        <v>0</v>
      </c>
      <c r="X9">
        <f>'41_Wind_LowSeverity'!P9</f>
        <v>0</v>
      </c>
      <c r="Y9">
        <f>'41_Wind_LowSeverity'!Q9</f>
        <v>0</v>
      </c>
      <c r="Z9">
        <f>'42_Wind_ModSeverity'!R9</f>
        <v>0</v>
      </c>
      <c r="AA9">
        <f>'42_Wind_ModSeverity'!S9</f>
        <v>0</v>
      </c>
      <c r="AB9">
        <f>'42_Wind_ModSeverity'!T9</f>
        <v>0</v>
      </c>
      <c r="AC9">
        <f>'43_Wind_HighSeverity'!O9</f>
        <v>0</v>
      </c>
      <c r="AD9">
        <f>'43_Wind_HighSeverity'!P9</f>
        <v>0</v>
      </c>
      <c r="AE9">
        <f>'43_Wind_HighSeverity'!Q9</f>
        <v>0</v>
      </c>
      <c r="AF9">
        <f>'41_Wind_LowSeverity'!R9</f>
        <v>0</v>
      </c>
      <c r="AG9">
        <f>'41_Wind_LowSeverity'!S9</f>
        <v>0</v>
      </c>
      <c r="AH9">
        <f>'41_Wind_LowSeverity'!T9</f>
        <v>0</v>
      </c>
      <c r="AI9">
        <f>'41_Wind_LowSeverity'!U9</f>
        <v>0</v>
      </c>
      <c r="AJ9">
        <f>'42_Wind_ModSeverity'!V9</f>
        <v>0</v>
      </c>
      <c r="AK9">
        <f>'42_Wind_ModSeverity'!W9</f>
        <v>0</v>
      </c>
      <c r="AL9">
        <f>'42_Wind_ModSeverity'!X9</f>
        <v>0</v>
      </c>
      <c r="AM9">
        <f>'43_Wind_HighSeverity'!S9</f>
        <v>0</v>
      </c>
      <c r="AN9">
        <f>'43_Wind_HighSeverity'!T9</f>
        <v>0</v>
      </c>
      <c r="AO9">
        <f>'43_Wind_HighSeverity'!U9</f>
        <v>0</v>
      </c>
      <c r="AP9">
        <f>'41_Wind_LowSeverity'!V9</f>
        <v>10</v>
      </c>
      <c r="AQ9">
        <f>'41_Wind_LowSeverity'!W9</f>
        <v>10</v>
      </c>
      <c r="AR9">
        <f>'41_Wind_LowSeverity'!X9</f>
        <v>10</v>
      </c>
      <c r="AS9">
        <f>'41_Wind_LowSeverity'!Y9</f>
        <v>10</v>
      </c>
      <c r="AT9">
        <f>'42_Wind_ModSeverity'!Z9</f>
        <v>10</v>
      </c>
      <c r="AU9">
        <f>'42_Wind_ModSeverity'!AA9</f>
        <v>10</v>
      </c>
      <c r="AV9">
        <f>'42_Wind_ModSeverity'!AB9</f>
        <v>10</v>
      </c>
      <c r="AW9">
        <f>'43_Wind_HighSeverity'!W9</f>
        <v>10</v>
      </c>
      <c r="AX9">
        <f>'43_Wind_HighSeverity'!X9</f>
        <v>10</v>
      </c>
      <c r="AY9">
        <f>'43_Wind_HighSeverity'!Y9</f>
        <v>10</v>
      </c>
      <c r="AZ9">
        <f>'41_Wind_LowSeverity'!Z9</f>
        <v>0</v>
      </c>
      <c r="BA9">
        <f>'41_Wind_LowSeverity'!AA9</f>
        <v>0</v>
      </c>
      <c r="BB9">
        <f>'41_Wind_LowSeverity'!AB9</f>
        <v>0</v>
      </c>
      <c r="BC9">
        <f>'41_Wind_LowSeverity'!AC9</f>
        <v>0</v>
      </c>
      <c r="BD9">
        <f>'42_Wind_ModSeverity'!AD9</f>
        <v>0</v>
      </c>
      <c r="BE9">
        <f>'42_Wind_ModSeverity'!AE9</f>
        <v>0</v>
      </c>
      <c r="BF9">
        <f>'42_Wind_ModSeverity'!AF9</f>
        <v>0</v>
      </c>
      <c r="BG9">
        <f>'43_Wind_HighSeverity'!AA9</f>
        <v>0</v>
      </c>
      <c r="BH9">
        <f>'43_Wind_HighSeverity'!AB9</f>
        <v>0</v>
      </c>
      <c r="BI9">
        <f>'43_Wind_HighSeverity'!AC9</f>
        <v>0</v>
      </c>
    </row>
    <row r="10" spans="1:61" x14ac:dyDescent="0.25">
      <c r="A10" s="15" t="str">
        <f>'4_Wind_Script'!A10</f>
        <v>eCANOPY_TREES_MIDSTORY_HEIGHT</v>
      </c>
      <c r="B10">
        <f>'41_Wind_LowSeverity'!F10</f>
        <v>0</v>
      </c>
      <c r="C10">
        <f>'41_Wind_LowSeverity'!G10</f>
        <v>0</v>
      </c>
      <c r="D10">
        <f>'41_Wind_LowSeverity'!H10</f>
        <v>0</v>
      </c>
      <c r="E10">
        <f>'41_Wind_LowSeverity'!I10</f>
        <v>0</v>
      </c>
      <c r="F10">
        <f>'42_Wind_ModSeverity'!J10</f>
        <v>0</v>
      </c>
      <c r="G10">
        <f>'42_Wind_ModSeverity'!K10</f>
        <v>0</v>
      </c>
      <c r="H10">
        <f>'42_Wind_ModSeverity'!L10</f>
        <v>0</v>
      </c>
      <c r="I10">
        <f>'43_Wind_HighSeverity'!G10</f>
        <v>0</v>
      </c>
      <c r="J10">
        <f>'43_Wind_HighSeverity'!H10</f>
        <v>0</v>
      </c>
      <c r="K10">
        <f>'43_Wind_HighSeverity'!I10</f>
        <v>0</v>
      </c>
      <c r="L10">
        <f>'41_Wind_LowSeverity'!J10</f>
        <v>0</v>
      </c>
      <c r="M10">
        <f>'41_Wind_LowSeverity'!K10</f>
        <v>0</v>
      </c>
      <c r="N10">
        <f>'41_Wind_LowSeverity'!L10</f>
        <v>0</v>
      </c>
      <c r="O10">
        <f>'41_Wind_LowSeverity'!M10</f>
        <v>0</v>
      </c>
      <c r="P10">
        <f>'42_Wind_ModSeverity'!N10</f>
        <v>0</v>
      </c>
      <c r="Q10">
        <f>'42_Wind_ModSeverity'!O10</f>
        <v>0</v>
      </c>
      <c r="R10">
        <f>'42_Wind_ModSeverity'!P10</f>
        <v>0</v>
      </c>
      <c r="S10">
        <f>'43_Wind_HighSeverity'!K10</f>
        <v>0</v>
      </c>
      <c r="T10">
        <f>'43_Wind_HighSeverity'!L10</f>
        <v>0</v>
      </c>
      <c r="U10">
        <f>'43_Wind_HighSeverity'!M10</f>
        <v>0</v>
      </c>
      <c r="V10">
        <f>'41_Wind_LowSeverity'!N10</f>
        <v>0</v>
      </c>
      <c r="W10">
        <f>'41_Wind_LowSeverity'!O10</f>
        <v>0</v>
      </c>
      <c r="X10">
        <f>'41_Wind_LowSeverity'!P10</f>
        <v>0</v>
      </c>
      <c r="Y10">
        <f>'41_Wind_LowSeverity'!Q10</f>
        <v>0</v>
      </c>
      <c r="Z10">
        <f>'42_Wind_ModSeverity'!R10</f>
        <v>0</v>
      </c>
      <c r="AA10">
        <f>'42_Wind_ModSeverity'!S10</f>
        <v>0</v>
      </c>
      <c r="AB10">
        <f>'42_Wind_ModSeverity'!T10</f>
        <v>0</v>
      </c>
      <c r="AC10">
        <f>'43_Wind_HighSeverity'!O10</f>
        <v>0</v>
      </c>
      <c r="AD10">
        <f>'43_Wind_HighSeverity'!P10</f>
        <v>0</v>
      </c>
      <c r="AE10">
        <f>'43_Wind_HighSeverity'!Q10</f>
        <v>0</v>
      </c>
      <c r="AF10">
        <f>'41_Wind_LowSeverity'!R10</f>
        <v>0</v>
      </c>
      <c r="AG10">
        <f>'41_Wind_LowSeverity'!S10</f>
        <v>0</v>
      </c>
      <c r="AH10">
        <f>'41_Wind_LowSeverity'!T10</f>
        <v>0</v>
      </c>
      <c r="AI10">
        <f>'41_Wind_LowSeverity'!U10</f>
        <v>0</v>
      </c>
      <c r="AJ10">
        <f>'42_Wind_ModSeverity'!V10</f>
        <v>0</v>
      </c>
      <c r="AK10">
        <f>'42_Wind_ModSeverity'!W10</f>
        <v>0</v>
      </c>
      <c r="AL10">
        <f>'42_Wind_ModSeverity'!X10</f>
        <v>0</v>
      </c>
      <c r="AM10">
        <f>'43_Wind_HighSeverity'!S10</f>
        <v>0</v>
      </c>
      <c r="AN10">
        <f>'43_Wind_HighSeverity'!T10</f>
        <v>0</v>
      </c>
      <c r="AO10">
        <f>'43_Wind_HighSeverity'!U10</f>
        <v>0</v>
      </c>
      <c r="AP10">
        <f>'41_Wind_LowSeverity'!V10</f>
        <v>44</v>
      </c>
      <c r="AQ10">
        <f>'41_Wind_LowSeverity'!W10</f>
        <v>44</v>
      </c>
      <c r="AR10">
        <f>'41_Wind_LowSeverity'!X10</f>
        <v>44</v>
      </c>
      <c r="AS10">
        <f>'41_Wind_LowSeverity'!Y10</f>
        <v>44</v>
      </c>
      <c r="AT10">
        <f>'42_Wind_ModSeverity'!Z10</f>
        <v>44</v>
      </c>
      <c r="AU10">
        <f>'42_Wind_ModSeverity'!AA10</f>
        <v>44</v>
      </c>
      <c r="AV10">
        <f>'42_Wind_ModSeverity'!AB10</f>
        <v>44</v>
      </c>
      <c r="AW10">
        <f>'43_Wind_HighSeverity'!W10</f>
        <v>44</v>
      </c>
      <c r="AX10">
        <f>'43_Wind_HighSeverity'!X10</f>
        <v>44</v>
      </c>
      <c r="AY10">
        <f>'43_Wind_HighSeverity'!Y10</f>
        <v>44</v>
      </c>
      <c r="AZ10">
        <f>'41_Wind_LowSeverity'!Z10</f>
        <v>0</v>
      </c>
      <c r="BA10">
        <f>'41_Wind_LowSeverity'!AA10</f>
        <v>0</v>
      </c>
      <c r="BB10">
        <f>'41_Wind_LowSeverity'!AB10</f>
        <v>0</v>
      </c>
      <c r="BC10">
        <f>'41_Wind_LowSeverity'!AC10</f>
        <v>0</v>
      </c>
      <c r="BD10">
        <f>'42_Wind_ModSeverity'!AD10</f>
        <v>0</v>
      </c>
      <c r="BE10">
        <f>'42_Wind_ModSeverity'!AE10</f>
        <v>0</v>
      </c>
      <c r="BF10">
        <f>'42_Wind_ModSeverity'!AF10</f>
        <v>0</v>
      </c>
      <c r="BG10">
        <f>'43_Wind_HighSeverity'!AA10</f>
        <v>0</v>
      </c>
      <c r="BH10">
        <f>'43_Wind_HighSeverity'!AB10</f>
        <v>0</v>
      </c>
      <c r="BI10">
        <f>'43_Wind_HighSeverity'!AC10</f>
        <v>0</v>
      </c>
    </row>
    <row r="11" spans="1:61" x14ac:dyDescent="0.25">
      <c r="A11" s="15" t="str">
        <f>'4_Wind_Script'!A11</f>
        <v>eCANOPY_TREES_MIDSTORY_PERCENT_COVER</v>
      </c>
      <c r="B11">
        <f>'41_Wind_LowSeverity'!F11</f>
        <v>0</v>
      </c>
      <c r="C11">
        <f>'41_Wind_LowSeverity'!G11</f>
        <v>0</v>
      </c>
      <c r="D11">
        <f>'41_Wind_LowSeverity'!H11</f>
        <v>0</v>
      </c>
      <c r="E11">
        <f>'41_Wind_LowSeverity'!I11</f>
        <v>0</v>
      </c>
      <c r="F11">
        <f>'42_Wind_ModSeverity'!J11</f>
        <v>0</v>
      </c>
      <c r="G11">
        <f>'42_Wind_ModSeverity'!K11</f>
        <v>0</v>
      </c>
      <c r="H11">
        <f>'42_Wind_ModSeverity'!L11</f>
        <v>0</v>
      </c>
      <c r="I11">
        <f>'43_Wind_HighSeverity'!G11</f>
        <v>0</v>
      </c>
      <c r="J11">
        <f>'43_Wind_HighSeverity'!H11</f>
        <v>0</v>
      </c>
      <c r="K11">
        <f>'43_Wind_HighSeverity'!I11</f>
        <v>0</v>
      </c>
      <c r="L11">
        <f>'41_Wind_LowSeverity'!J11</f>
        <v>0</v>
      </c>
      <c r="M11">
        <f>'41_Wind_LowSeverity'!K11</f>
        <v>0</v>
      </c>
      <c r="N11">
        <f>'41_Wind_LowSeverity'!L11</f>
        <v>0</v>
      </c>
      <c r="O11">
        <f>'41_Wind_LowSeverity'!M11</f>
        <v>0</v>
      </c>
      <c r="P11">
        <f>'42_Wind_ModSeverity'!N11</f>
        <v>0</v>
      </c>
      <c r="Q11">
        <f>'42_Wind_ModSeverity'!O11</f>
        <v>0</v>
      </c>
      <c r="R11">
        <f>'42_Wind_ModSeverity'!P11</f>
        <v>0</v>
      </c>
      <c r="S11">
        <f>'43_Wind_HighSeverity'!K11</f>
        <v>0</v>
      </c>
      <c r="T11">
        <f>'43_Wind_HighSeverity'!L11</f>
        <v>0</v>
      </c>
      <c r="U11">
        <f>'43_Wind_HighSeverity'!M11</f>
        <v>0</v>
      </c>
      <c r="V11">
        <f>'41_Wind_LowSeverity'!N11</f>
        <v>0</v>
      </c>
      <c r="W11">
        <f>'41_Wind_LowSeverity'!O11</f>
        <v>0</v>
      </c>
      <c r="X11">
        <f>'41_Wind_LowSeverity'!P11</f>
        <v>0</v>
      </c>
      <c r="Y11">
        <f>'41_Wind_LowSeverity'!Q11</f>
        <v>0</v>
      </c>
      <c r="Z11">
        <f>'42_Wind_ModSeverity'!R11</f>
        <v>0</v>
      </c>
      <c r="AA11">
        <f>'42_Wind_ModSeverity'!S11</f>
        <v>0</v>
      </c>
      <c r="AB11">
        <f>'42_Wind_ModSeverity'!T11</f>
        <v>0</v>
      </c>
      <c r="AC11">
        <f>'43_Wind_HighSeverity'!O11</f>
        <v>0</v>
      </c>
      <c r="AD11">
        <f>'43_Wind_HighSeverity'!P11</f>
        <v>0</v>
      </c>
      <c r="AE11">
        <f>'43_Wind_HighSeverity'!Q11</f>
        <v>0</v>
      </c>
      <c r="AF11">
        <f>'41_Wind_LowSeverity'!R11</f>
        <v>0</v>
      </c>
      <c r="AG11">
        <f>'41_Wind_LowSeverity'!S11</f>
        <v>0</v>
      </c>
      <c r="AH11">
        <f>'41_Wind_LowSeverity'!T11</f>
        <v>0</v>
      </c>
      <c r="AI11">
        <f>'41_Wind_LowSeverity'!U11</f>
        <v>0</v>
      </c>
      <c r="AJ11">
        <f>'42_Wind_ModSeverity'!V11</f>
        <v>0</v>
      </c>
      <c r="AK11">
        <f>'42_Wind_ModSeverity'!W11</f>
        <v>0</v>
      </c>
      <c r="AL11">
        <f>'42_Wind_ModSeverity'!X11</f>
        <v>0</v>
      </c>
      <c r="AM11">
        <f>'43_Wind_HighSeverity'!S11</f>
        <v>0</v>
      </c>
      <c r="AN11">
        <f>'43_Wind_HighSeverity'!T11</f>
        <v>0</v>
      </c>
      <c r="AO11">
        <f>'43_Wind_HighSeverity'!U11</f>
        <v>0</v>
      </c>
      <c r="AP11">
        <f>'41_Wind_LowSeverity'!V11</f>
        <v>50</v>
      </c>
      <c r="AQ11">
        <f>'41_Wind_LowSeverity'!W11</f>
        <v>42.5</v>
      </c>
      <c r="AR11">
        <f>'41_Wind_LowSeverity'!X11</f>
        <v>42.5</v>
      </c>
      <c r="AS11">
        <f>'41_Wind_LowSeverity'!Y11</f>
        <v>42.5</v>
      </c>
      <c r="AT11">
        <f>'42_Wind_ModSeverity'!Z11</f>
        <v>27.500000000000004</v>
      </c>
      <c r="AU11">
        <f>'42_Wind_ModSeverity'!AA11</f>
        <v>27.500000000000004</v>
      </c>
      <c r="AV11">
        <f>'42_Wind_ModSeverity'!AB11</f>
        <v>27.500000000000004</v>
      </c>
      <c r="AW11">
        <f>'43_Wind_HighSeverity'!W11</f>
        <v>12.5</v>
      </c>
      <c r="AX11">
        <f>'43_Wind_HighSeverity'!X11</f>
        <v>12.5</v>
      </c>
      <c r="AY11">
        <f>'43_Wind_HighSeverity'!Y11</f>
        <v>12.5</v>
      </c>
      <c r="AZ11">
        <f>'41_Wind_LowSeverity'!Z11</f>
        <v>0</v>
      </c>
      <c r="BA11">
        <f>'41_Wind_LowSeverity'!AA11</f>
        <v>0</v>
      </c>
      <c r="BB11">
        <f>'41_Wind_LowSeverity'!AB11</f>
        <v>0</v>
      </c>
      <c r="BC11">
        <f>'41_Wind_LowSeverity'!AC11</f>
        <v>0</v>
      </c>
      <c r="BD11">
        <f>'42_Wind_ModSeverity'!AD11</f>
        <v>0</v>
      </c>
      <c r="BE11">
        <f>'42_Wind_ModSeverity'!AE11</f>
        <v>0</v>
      </c>
      <c r="BF11">
        <f>'42_Wind_ModSeverity'!AF11</f>
        <v>0</v>
      </c>
      <c r="BG11">
        <f>'43_Wind_HighSeverity'!AA11</f>
        <v>0</v>
      </c>
      <c r="BH11">
        <f>'43_Wind_HighSeverity'!AB11</f>
        <v>0</v>
      </c>
      <c r="BI11">
        <f>'43_Wind_HighSeverity'!AC11</f>
        <v>0</v>
      </c>
    </row>
    <row r="12" spans="1:61" x14ac:dyDescent="0.25">
      <c r="A12" s="15" t="str">
        <f>'4_Wind_Script'!A12</f>
        <v>eCANOPY_TREES_MIDSTORY_STEM_DENSITY</v>
      </c>
      <c r="B12">
        <f>'41_Wind_LowSeverity'!F12</f>
        <v>0</v>
      </c>
      <c r="C12">
        <f>'41_Wind_LowSeverity'!G12</f>
        <v>0</v>
      </c>
      <c r="D12">
        <f>'41_Wind_LowSeverity'!H12</f>
        <v>0</v>
      </c>
      <c r="E12">
        <f>'41_Wind_LowSeverity'!I12</f>
        <v>0</v>
      </c>
      <c r="F12">
        <f>'42_Wind_ModSeverity'!J12</f>
        <v>0</v>
      </c>
      <c r="G12">
        <f>'42_Wind_ModSeverity'!K12</f>
        <v>0</v>
      </c>
      <c r="H12">
        <f>'42_Wind_ModSeverity'!L12</f>
        <v>0</v>
      </c>
      <c r="I12">
        <f>'43_Wind_HighSeverity'!G12</f>
        <v>0</v>
      </c>
      <c r="J12">
        <f>'43_Wind_HighSeverity'!H12</f>
        <v>0</v>
      </c>
      <c r="K12">
        <f>'43_Wind_HighSeverity'!I12</f>
        <v>0</v>
      </c>
      <c r="L12">
        <f>'41_Wind_LowSeverity'!J12</f>
        <v>0</v>
      </c>
      <c r="M12">
        <f>'41_Wind_LowSeverity'!K12</f>
        <v>0</v>
      </c>
      <c r="N12">
        <f>'41_Wind_LowSeverity'!L12</f>
        <v>0</v>
      </c>
      <c r="O12">
        <f>'41_Wind_LowSeverity'!M12</f>
        <v>0</v>
      </c>
      <c r="P12">
        <f>'42_Wind_ModSeverity'!N12</f>
        <v>0</v>
      </c>
      <c r="Q12">
        <f>'42_Wind_ModSeverity'!O12</f>
        <v>0</v>
      </c>
      <c r="R12">
        <f>'42_Wind_ModSeverity'!P12</f>
        <v>0</v>
      </c>
      <c r="S12">
        <f>'43_Wind_HighSeverity'!K12</f>
        <v>0</v>
      </c>
      <c r="T12">
        <f>'43_Wind_HighSeverity'!L12</f>
        <v>0</v>
      </c>
      <c r="U12">
        <f>'43_Wind_HighSeverity'!M12</f>
        <v>0</v>
      </c>
      <c r="V12">
        <f>'41_Wind_LowSeverity'!N12</f>
        <v>0</v>
      </c>
      <c r="W12">
        <f>'41_Wind_LowSeverity'!O12</f>
        <v>0</v>
      </c>
      <c r="X12">
        <f>'41_Wind_LowSeverity'!P12</f>
        <v>0</v>
      </c>
      <c r="Y12">
        <f>'41_Wind_LowSeverity'!Q12</f>
        <v>0</v>
      </c>
      <c r="Z12">
        <f>'42_Wind_ModSeverity'!R12</f>
        <v>0</v>
      </c>
      <c r="AA12">
        <f>'42_Wind_ModSeverity'!S12</f>
        <v>0</v>
      </c>
      <c r="AB12">
        <f>'42_Wind_ModSeverity'!T12</f>
        <v>0</v>
      </c>
      <c r="AC12">
        <f>'43_Wind_HighSeverity'!O12</f>
        <v>0</v>
      </c>
      <c r="AD12">
        <f>'43_Wind_HighSeverity'!P12</f>
        <v>0</v>
      </c>
      <c r="AE12">
        <f>'43_Wind_HighSeverity'!Q12</f>
        <v>0</v>
      </c>
      <c r="AF12">
        <f>'41_Wind_LowSeverity'!R12</f>
        <v>0</v>
      </c>
      <c r="AG12">
        <f>'41_Wind_LowSeverity'!S12</f>
        <v>0</v>
      </c>
      <c r="AH12">
        <f>'41_Wind_LowSeverity'!T12</f>
        <v>0</v>
      </c>
      <c r="AI12">
        <f>'41_Wind_LowSeverity'!U12</f>
        <v>0</v>
      </c>
      <c r="AJ12">
        <f>'42_Wind_ModSeverity'!V12</f>
        <v>0</v>
      </c>
      <c r="AK12">
        <f>'42_Wind_ModSeverity'!W12</f>
        <v>0</v>
      </c>
      <c r="AL12">
        <f>'42_Wind_ModSeverity'!X12</f>
        <v>0</v>
      </c>
      <c r="AM12">
        <f>'43_Wind_HighSeverity'!S12</f>
        <v>0</v>
      </c>
      <c r="AN12">
        <f>'43_Wind_HighSeverity'!T12</f>
        <v>0</v>
      </c>
      <c r="AO12">
        <f>'43_Wind_HighSeverity'!U12</f>
        <v>0</v>
      </c>
      <c r="AP12">
        <f>'41_Wind_LowSeverity'!V12</f>
        <v>150</v>
      </c>
      <c r="AQ12">
        <f>'41_Wind_LowSeverity'!W12</f>
        <v>127.5</v>
      </c>
      <c r="AR12">
        <f>'41_Wind_LowSeverity'!X12</f>
        <v>127.5</v>
      </c>
      <c r="AS12">
        <f>'41_Wind_LowSeverity'!Y12</f>
        <v>127.5</v>
      </c>
      <c r="AT12">
        <f>'42_Wind_ModSeverity'!Z12</f>
        <v>82.5</v>
      </c>
      <c r="AU12">
        <f>'42_Wind_ModSeverity'!AA12</f>
        <v>82.5</v>
      </c>
      <c r="AV12">
        <f>'42_Wind_ModSeverity'!AB12</f>
        <v>82.5</v>
      </c>
      <c r="AW12">
        <f>'43_Wind_HighSeverity'!W12</f>
        <v>37.5</v>
      </c>
      <c r="AX12">
        <f>'43_Wind_HighSeverity'!X12</f>
        <v>37.5</v>
      </c>
      <c r="AY12">
        <f>'43_Wind_HighSeverity'!Y12</f>
        <v>37.5</v>
      </c>
      <c r="AZ12">
        <f>'41_Wind_LowSeverity'!Z12</f>
        <v>0</v>
      </c>
      <c r="BA12">
        <f>'41_Wind_LowSeverity'!AA12</f>
        <v>0</v>
      </c>
      <c r="BB12">
        <f>'41_Wind_LowSeverity'!AB12</f>
        <v>0</v>
      </c>
      <c r="BC12">
        <f>'41_Wind_LowSeverity'!AC12</f>
        <v>0</v>
      </c>
      <c r="BD12">
        <f>'42_Wind_ModSeverity'!AD12</f>
        <v>0</v>
      </c>
      <c r="BE12">
        <f>'42_Wind_ModSeverity'!AE12</f>
        <v>0</v>
      </c>
      <c r="BF12">
        <f>'42_Wind_ModSeverity'!AF12</f>
        <v>0</v>
      </c>
      <c r="BG12">
        <f>'43_Wind_HighSeverity'!AA12</f>
        <v>0</v>
      </c>
      <c r="BH12">
        <f>'43_Wind_HighSeverity'!AB12</f>
        <v>0</v>
      </c>
      <c r="BI12">
        <f>'43_Wind_HighSeverity'!AC12</f>
        <v>0</v>
      </c>
    </row>
    <row r="13" spans="1:61" x14ac:dyDescent="0.25">
      <c r="A13" s="15" t="str">
        <f>'4_Wind_Script'!A13</f>
        <v>eCANOPY_TREES_UNDERSTORY_DIAMETER_AT_BREAST_HEIGHT</v>
      </c>
      <c r="B13">
        <f>'41_Wind_LowSeverity'!F13</f>
        <v>0</v>
      </c>
      <c r="C13">
        <f>'41_Wind_LowSeverity'!G13</f>
        <v>0</v>
      </c>
      <c r="D13">
        <f>'41_Wind_LowSeverity'!H13</f>
        <v>0</v>
      </c>
      <c r="E13">
        <f>'41_Wind_LowSeverity'!I13</f>
        <v>0</v>
      </c>
      <c r="F13">
        <f>'42_Wind_ModSeverity'!J13</f>
        <v>0</v>
      </c>
      <c r="G13">
        <f>'42_Wind_ModSeverity'!K13</f>
        <v>0</v>
      </c>
      <c r="H13">
        <f>'42_Wind_ModSeverity'!L13</f>
        <v>0</v>
      </c>
      <c r="I13">
        <f>'43_Wind_HighSeverity'!G13</f>
        <v>0</v>
      </c>
      <c r="J13">
        <f>'43_Wind_HighSeverity'!H13</f>
        <v>0</v>
      </c>
      <c r="K13">
        <f>'43_Wind_HighSeverity'!I13</f>
        <v>0</v>
      </c>
      <c r="L13">
        <f>'41_Wind_LowSeverity'!J13</f>
        <v>0</v>
      </c>
      <c r="M13">
        <f>'41_Wind_LowSeverity'!K13</f>
        <v>0</v>
      </c>
      <c r="N13">
        <f>'41_Wind_LowSeverity'!L13</f>
        <v>0</v>
      </c>
      <c r="O13">
        <f>'41_Wind_LowSeverity'!M13</f>
        <v>0</v>
      </c>
      <c r="P13">
        <f>'42_Wind_ModSeverity'!N13</f>
        <v>0</v>
      </c>
      <c r="Q13">
        <f>'42_Wind_ModSeverity'!O13</f>
        <v>0</v>
      </c>
      <c r="R13">
        <f>'42_Wind_ModSeverity'!P13</f>
        <v>0</v>
      </c>
      <c r="S13">
        <f>'43_Wind_HighSeverity'!K13</f>
        <v>0</v>
      </c>
      <c r="T13">
        <f>'43_Wind_HighSeverity'!L13</f>
        <v>0</v>
      </c>
      <c r="U13">
        <f>'43_Wind_HighSeverity'!M13</f>
        <v>0</v>
      </c>
      <c r="V13">
        <f>'41_Wind_LowSeverity'!N13</f>
        <v>0</v>
      </c>
      <c r="W13">
        <f>'41_Wind_LowSeverity'!O13</f>
        <v>0</v>
      </c>
      <c r="X13">
        <f>'41_Wind_LowSeverity'!P13</f>
        <v>0</v>
      </c>
      <c r="Y13">
        <f>'41_Wind_LowSeverity'!Q13</f>
        <v>0</v>
      </c>
      <c r="Z13">
        <f>'42_Wind_ModSeverity'!R13</f>
        <v>0</v>
      </c>
      <c r="AA13">
        <f>'42_Wind_ModSeverity'!S13</f>
        <v>0</v>
      </c>
      <c r="AB13">
        <f>'42_Wind_ModSeverity'!T13</f>
        <v>0</v>
      </c>
      <c r="AC13">
        <f>'43_Wind_HighSeverity'!O13</f>
        <v>0</v>
      </c>
      <c r="AD13">
        <f>'43_Wind_HighSeverity'!P13</f>
        <v>0</v>
      </c>
      <c r="AE13">
        <f>'43_Wind_HighSeverity'!Q13</f>
        <v>0</v>
      </c>
      <c r="AF13">
        <f>'41_Wind_LowSeverity'!R13</f>
        <v>0.5</v>
      </c>
      <c r="AG13">
        <f>'41_Wind_LowSeverity'!S13</f>
        <v>0.5</v>
      </c>
      <c r="AH13">
        <f>'41_Wind_LowSeverity'!T13</f>
        <v>0.5</v>
      </c>
      <c r="AI13">
        <f>'41_Wind_LowSeverity'!U13</f>
        <v>0.5</v>
      </c>
      <c r="AJ13">
        <f>'42_Wind_ModSeverity'!V13</f>
        <v>0.5</v>
      </c>
      <c r="AK13">
        <f>'42_Wind_ModSeverity'!W13</f>
        <v>0.5</v>
      </c>
      <c r="AL13">
        <f>'42_Wind_ModSeverity'!X13</f>
        <v>0.5</v>
      </c>
      <c r="AM13">
        <f>'43_Wind_HighSeverity'!S13</f>
        <v>0.5</v>
      </c>
      <c r="AN13">
        <f>'43_Wind_HighSeverity'!T13</f>
        <v>0.5</v>
      </c>
      <c r="AO13">
        <f>'43_Wind_HighSeverity'!U13</f>
        <v>0.5</v>
      </c>
      <c r="AP13">
        <f>'41_Wind_LowSeverity'!V13</f>
        <v>1.7</v>
      </c>
      <c r="AQ13">
        <f>'41_Wind_LowSeverity'!W13</f>
        <v>1.7</v>
      </c>
      <c r="AR13">
        <f>'41_Wind_LowSeverity'!X13</f>
        <v>1.7</v>
      </c>
      <c r="AS13">
        <f>'41_Wind_LowSeverity'!Y13</f>
        <v>1.7</v>
      </c>
      <c r="AT13">
        <f>'42_Wind_ModSeverity'!Z13</f>
        <v>1.7</v>
      </c>
      <c r="AU13">
        <f>'42_Wind_ModSeverity'!AA13</f>
        <v>1.7</v>
      </c>
      <c r="AV13">
        <f>'42_Wind_ModSeverity'!AB13</f>
        <v>1.7</v>
      </c>
      <c r="AW13">
        <f>'43_Wind_HighSeverity'!W13</f>
        <v>1.7</v>
      </c>
      <c r="AX13">
        <f>'43_Wind_HighSeverity'!X13</f>
        <v>1.7</v>
      </c>
      <c r="AY13">
        <f>'43_Wind_HighSeverity'!Y13</f>
        <v>1.7</v>
      </c>
      <c r="AZ13">
        <f>'41_Wind_LowSeverity'!Z13</f>
        <v>1</v>
      </c>
      <c r="BA13">
        <f>'41_Wind_LowSeverity'!AA13</f>
        <v>1</v>
      </c>
      <c r="BB13">
        <f>'41_Wind_LowSeverity'!AB13</f>
        <v>1</v>
      </c>
      <c r="BC13">
        <f>'41_Wind_LowSeverity'!AC13</f>
        <v>1</v>
      </c>
      <c r="BD13">
        <f>'42_Wind_ModSeverity'!AD13</f>
        <v>1</v>
      </c>
      <c r="BE13">
        <f>'42_Wind_ModSeverity'!AE13</f>
        <v>1</v>
      </c>
      <c r="BF13">
        <f>'42_Wind_ModSeverity'!AF13</f>
        <v>1</v>
      </c>
      <c r="BG13">
        <f>'43_Wind_HighSeverity'!AA13</f>
        <v>1</v>
      </c>
      <c r="BH13">
        <f>'43_Wind_HighSeverity'!AB13</f>
        <v>1</v>
      </c>
      <c r="BI13">
        <f>'43_Wind_HighSeverity'!AC13</f>
        <v>1</v>
      </c>
    </row>
    <row r="14" spans="1:61" x14ac:dyDescent="0.25">
      <c r="A14" s="15" t="str">
        <f>'4_Wind_Script'!A14</f>
        <v>eCANOPY_TREES_UNDERSTORY_HEIGHT_TO_LIVE_CROWN</v>
      </c>
      <c r="B14">
        <f>'41_Wind_LowSeverity'!F14</f>
        <v>0</v>
      </c>
      <c r="C14">
        <f>'41_Wind_LowSeverity'!G14</f>
        <v>0</v>
      </c>
      <c r="D14">
        <f>'41_Wind_LowSeverity'!H14</f>
        <v>0</v>
      </c>
      <c r="E14">
        <f>'41_Wind_LowSeverity'!I14</f>
        <v>0</v>
      </c>
      <c r="F14">
        <f>'42_Wind_ModSeverity'!J14</f>
        <v>0</v>
      </c>
      <c r="G14">
        <f>'42_Wind_ModSeverity'!K14</f>
        <v>0</v>
      </c>
      <c r="H14">
        <f>'42_Wind_ModSeverity'!L14</f>
        <v>0</v>
      </c>
      <c r="I14">
        <f>'43_Wind_HighSeverity'!G14</f>
        <v>0</v>
      </c>
      <c r="J14">
        <f>'43_Wind_HighSeverity'!H14</f>
        <v>0</v>
      </c>
      <c r="K14">
        <f>'43_Wind_HighSeverity'!I14</f>
        <v>0</v>
      </c>
      <c r="L14">
        <f>'41_Wind_LowSeverity'!J14</f>
        <v>0</v>
      </c>
      <c r="M14">
        <f>'41_Wind_LowSeverity'!K14</f>
        <v>0</v>
      </c>
      <c r="N14">
        <f>'41_Wind_LowSeverity'!L14</f>
        <v>0</v>
      </c>
      <c r="O14">
        <f>'41_Wind_LowSeverity'!M14</f>
        <v>0</v>
      </c>
      <c r="P14">
        <f>'42_Wind_ModSeverity'!N14</f>
        <v>0</v>
      </c>
      <c r="Q14">
        <f>'42_Wind_ModSeverity'!O14</f>
        <v>0</v>
      </c>
      <c r="R14">
        <f>'42_Wind_ModSeverity'!P14</f>
        <v>0</v>
      </c>
      <c r="S14">
        <f>'43_Wind_HighSeverity'!K14</f>
        <v>0</v>
      </c>
      <c r="T14">
        <f>'43_Wind_HighSeverity'!L14</f>
        <v>0</v>
      </c>
      <c r="U14">
        <f>'43_Wind_HighSeverity'!M14</f>
        <v>0</v>
      </c>
      <c r="V14">
        <f>'41_Wind_LowSeverity'!N14</f>
        <v>0</v>
      </c>
      <c r="W14">
        <f>'41_Wind_LowSeverity'!O14</f>
        <v>0</v>
      </c>
      <c r="X14">
        <f>'41_Wind_LowSeverity'!P14</f>
        <v>0</v>
      </c>
      <c r="Y14">
        <f>'41_Wind_LowSeverity'!Q14</f>
        <v>0</v>
      </c>
      <c r="Z14">
        <f>'42_Wind_ModSeverity'!R14</f>
        <v>0</v>
      </c>
      <c r="AA14">
        <f>'42_Wind_ModSeverity'!S14</f>
        <v>0</v>
      </c>
      <c r="AB14">
        <f>'42_Wind_ModSeverity'!T14</f>
        <v>0</v>
      </c>
      <c r="AC14">
        <f>'43_Wind_HighSeverity'!O14</f>
        <v>0</v>
      </c>
      <c r="AD14">
        <f>'43_Wind_HighSeverity'!P14</f>
        <v>0</v>
      </c>
      <c r="AE14">
        <f>'43_Wind_HighSeverity'!Q14</f>
        <v>0</v>
      </c>
      <c r="AF14">
        <f>'41_Wind_LowSeverity'!R14</f>
        <v>0</v>
      </c>
      <c r="AG14">
        <f>'41_Wind_LowSeverity'!S14</f>
        <v>0</v>
      </c>
      <c r="AH14">
        <f>'41_Wind_LowSeverity'!T14</f>
        <v>0</v>
      </c>
      <c r="AI14">
        <f>'41_Wind_LowSeverity'!U14</f>
        <v>0</v>
      </c>
      <c r="AJ14">
        <f>'42_Wind_ModSeverity'!V14</f>
        <v>0</v>
      </c>
      <c r="AK14">
        <f>'42_Wind_ModSeverity'!W14</f>
        <v>0</v>
      </c>
      <c r="AL14">
        <f>'42_Wind_ModSeverity'!X14</f>
        <v>0</v>
      </c>
      <c r="AM14">
        <f>'43_Wind_HighSeverity'!S14</f>
        <v>0</v>
      </c>
      <c r="AN14">
        <f>'43_Wind_HighSeverity'!T14</f>
        <v>0</v>
      </c>
      <c r="AO14">
        <f>'43_Wind_HighSeverity'!U14</f>
        <v>0</v>
      </c>
      <c r="AP14">
        <f>'41_Wind_LowSeverity'!V14</f>
        <v>2</v>
      </c>
      <c r="AQ14">
        <f>'41_Wind_LowSeverity'!W14</f>
        <v>2</v>
      </c>
      <c r="AR14">
        <f>'41_Wind_LowSeverity'!X14</f>
        <v>2</v>
      </c>
      <c r="AS14">
        <f>'41_Wind_LowSeverity'!Y14</f>
        <v>2</v>
      </c>
      <c r="AT14">
        <f>'42_Wind_ModSeverity'!Z14</f>
        <v>2</v>
      </c>
      <c r="AU14">
        <f>'42_Wind_ModSeverity'!AA14</f>
        <v>2</v>
      </c>
      <c r="AV14">
        <f>'42_Wind_ModSeverity'!AB14</f>
        <v>2</v>
      </c>
      <c r="AW14">
        <f>'43_Wind_HighSeverity'!W14</f>
        <v>2</v>
      </c>
      <c r="AX14">
        <f>'43_Wind_HighSeverity'!X14</f>
        <v>2</v>
      </c>
      <c r="AY14">
        <f>'43_Wind_HighSeverity'!Y14</f>
        <v>2</v>
      </c>
      <c r="AZ14">
        <f>'41_Wind_LowSeverity'!Z14</f>
        <v>2</v>
      </c>
      <c r="BA14">
        <f>'41_Wind_LowSeverity'!AA14</f>
        <v>2</v>
      </c>
      <c r="BB14">
        <f>'41_Wind_LowSeverity'!AB14</f>
        <v>2</v>
      </c>
      <c r="BC14">
        <f>'41_Wind_LowSeverity'!AC14</f>
        <v>2</v>
      </c>
      <c r="BD14">
        <f>'42_Wind_ModSeverity'!AD14</f>
        <v>2</v>
      </c>
      <c r="BE14">
        <f>'42_Wind_ModSeverity'!AE14</f>
        <v>2</v>
      </c>
      <c r="BF14">
        <f>'42_Wind_ModSeverity'!AF14</f>
        <v>2</v>
      </c>
      <c r="BG14">
        <f>'43_Wind_HighSeverity'!AA14</f>
        <v>2</v>
      </c>
      <c r="BH14">
        <f>'43_Wind_HighSeverity'!AB14</f>
        <v>2</v>
      </c>
      <c r="BI14">
        <f>'43_Wind_HighSeverity'!AC14</f>
        <v>2</v>
      </c>
    </row>
    <row r="15" spans="1:61" x14ac:dyDescent="0.25">
      <c r="A15" s="15" t="str">
        <f>'4_Wind_Script'!A15</f>
        <v>eCANOPY_TREES_UNDERSTORY_HEIGHT</v>
      </c>
      <c r="B15">
        <f>'41_Wind_LowSeverity'!F15</f>
        <v>0</v>
      </c>
      <c r="C15">
        <f>'41_Wind_LowSeverity'!G15</f>
        <v>0</v>
      </c>
      <c r="D15">
        <f>'41_Wind_LowSeverity'!H15</f>
        <v>0</v>
      </c>
      <c r="E15">
        <f>'41_Wind_LowSeverity'!I15</f>
        <v>0</v>
      </c>
      <c r="F15">
        <f>'42_Wind_ModSeverity'!J15</f>
        <v>0</v>
      </c>
      <c r="G15">
        <f>'42_Wind_ModSeverity'!K15</f>
        <v>0</v>
      </c>
      <c r="H15">
        <f>'42_Wind_ModSeverity'!L15</f>
        <v>0</v>
      </c>
      <c r="I15">
        <f>'43_Wind_HighSeverity'!G15</f>
        <v>0</v>
      </c>
      <c r="J15">
        <f>'43_Wind_HighSeverity'!H15</f>
        <v>0</v>
      </c>
      <c r="K15">
        <f>'43_Wind_HighSeverity'!I15</f>
        <v>0</v>
      </c>
      <c r="L15">
        <f>'41_Wind_LowSeverity'!J15</f>
        <v>0</v>
      </c>
      <c r="M15">
        <f>'41_Wind_LowSeverity'!K15</f>
        <v>0</v>
      </c>
      <c r="N15">
        <f>'41_Wind_LowSeverity'!L15</f>
        <v>0</v>
      </c>
      <c r="O15">
        <f>'41_Wind_LowSeverity'!M15</f>
        <v>0</v>
      </c>
      <c r="P15">
        <f>'42_Wind_ModSeverity'!N15</f>
        <v>0</v>
      </c>
      <c r="Q15">
        <f>'42_Wind_ModSeverity'!O15</f>
        <v>0</v>
      </c>
      <c r="R15">
        <f>'42_Wind_ModSeverity'!P15</f>
        <v>0</v>
      </c>
      <c r="S15">
        <f>'43_Wind_HighSeverity'!K15</f>
        <v>0</v>
      </c>
      <c r="T15">
        <f>'43_Wind_HighSeverity'!L15</f>
        <v>0</v>
      </c>
      <c r="U15">
        <f>'43_Wind_HighSeverity'!M15</f>
        <v>0</v>
      </c>
      <c r="V15">
        <f>'41_Wind_LowSeverity'!N15</f>
        <v>0</v>
      </c>
      <c r="W15">
        <f>'41_Wind_LowSeverity'!O15</f>
        <v>0</v>
      </c>
      <c r="X15">
        <f>'41_Wind_LowSeverity'!P15</f>
        <v>0</v>
      </c>
      <c r="Y15">
        <f>'41_Wind_LowSeverity'!Q15</f>
        <v>0</v>
      </c>
      <c r="Z15">
        <f>'42_Wind_ModSeverity'!R15</f>
        <v>0</v>
      </c>
      <c r="AA15">
        <f>'42_Wind_ModSeverity'!S15</f>
        <v>0</v>
      </c>
      <c r="AB15">
        <f>'42_Wind_ModSeverity'!T15</f>
        <v>0</v>
      </c>
      <c r="AC15">
        <f>'43_Wind_HighSeverity'!O15</f>
        <v>0</v>
      </c>
      <c r="AD15">
        <f>'43_Wind_HighSeverity'!P15</f>
        <v>0</v>
      </c>
      <c r="AE15">
        <f>'43_Wind_HighSeverity'!Q15</f>
        <v>0</v>
      </c>
      <c r="AF15">
        <f>'41_Wind_LowSeverity'!R15</f>
        <v>1.5</v>
      </c>
      <c r="AG15">
        <f>'41_Wind_LowSeverity'!S15</f>
        <v>1.5</v>
      </c>
      <c r="AH15">
        <f>'41_Wind_LowSeverity'!T15</f>
        <v>1.5</v>
      </c>
      <c r="AI15">
        <f>'41_Wind_LowSeverity'!U15</f>
        <v>1.5</v>
      </c>
      <c r="AJ15">
        <f>'42_Wind_ModSeverity'!V15</f>
        <v>1.5</v>
      </c>
      <c r="AK15">
        <f>'42_Wind_ModSeverity'!W15</f>
        <v>1.5</v>
      </c>
      <c r="AL15">
        <f>'42_Wind_ModSeverity'!X15</f>
        <v>1.5</v>
      </c>
      <c r="AM15">
        <f>'43_Wind_HighSeverity'!S15</f>
        <v>1.5</v>
      </c>
      <c r="AN15">
        <f>'43_Wind_HighSeverity'!T15</f>
        <v>1.5</v>
      </c>
      <c r="AO15">
        <f>'43_Wind_HighSeverity'!U15</f>
        <v>1.5</v>
      </c>
      <c r="AP15">
        <f>'41_Wind_LowSeverity'!V15</f>
        <v>10</v>
      </c>
      <c r="AQ15">
        <f>'41_Wind_LowSeverity'!W15</f>
        <v>10</v>
      </c>
      <c r="AR15">
        <f>'41_Wind_LowSeverity'!X15</f>
        <v>10</v>
      </c>
      <c r="AS15">
        <f>'41_Wind_LowSeverity'!Y15</f>
        <v>10</v>
      </c>
      <c r="AT15">
        <f>'42_Wind_ModSeverity'!Z15</f>
        <v>10</v>
      </c>
      <c r="AU15">
        <f>'42_Wind_ModSeverity'!AA15</f>
        <v>10</v>
      </c>
      <c r="AV15">
        <f>'42_Wind_ModSeverity'!AB15</f>
        <v>10</v>
      </c>
      <c r="AW15">
        <f>'43_Wind_HighSeverity'!W15</f>
        <v>10</v>
      </c>
      <c r="AX15">
        <f>'43_Wind_HighSeverity'!X15</f>
        <v>10</v>
      </c>
      <c r="AY15">
        <f>'43_Wind_HighSeverity'!Y15</f>
        <v>10</v>
      </c>
      <c r="AZ15">
        <f>'41_Wind_LowSeverity'!Z15</f>
        <v>5</v>
      </c>
      <c r="BA15">
        <f>'41_Wind_LowSeverity'!AA15</f>
        <v>5</v>
      </c>
      <c r="BB15">
        <f>'41_Wind_LowSeverity'!AB15</f>
        <v>5</v>
      </c>
      <c r="BC15">
        <f>'41_Wind_LowSeverity'!AC15</f>
        <v>5</v>
      </c>
      <c r="BD15">
        <f>'42_Wind_ModSeverity'!AD15</f>
        <v>5</v>
      </c>
      <c r="BE15">
        <f>'42_Wind_ModSeverity'!AE15</f>
        <v>5</v>
      </c>
      <c r="BF15">
        <f>'42_Wind_ModSeverity'!AF15</f>
        <v>5</v>
      </c>
      <c r="BG15">
        <f>'43_Wind_HighSeverity'!AA15</f>
        <v>5</v>
      </c>
      <c r="BH15">
        <f>'43_Wind_HighSeverity'!AB15</f>
        <v>5</v>
      </c>
      <c r="BI15">
        <f>'43_Wind_HighSeverity'!AC15</f>
        <v>5</v>
      </c>
    </row>
    <row r="16" spans="1:61" x14ac:dyDescent="0.25">
      <c r="A16" s="15" t="str">
        <f>'4_Wind_Script'!A16</f>
        <v>eCANOPY_TREES_UNDERSTORY_PERCENT_COVER</v>
      </c>
      <c r="B16">
        <f>'41_Wind_LowSeverity'!F16</f>
        <v>0</v>
      </c>
      <c r="C16">
        <f>'41_Wind_LowSeverity'!G16</f>
        <v>0</v>
      </c>
      <c r="D16">
        <f>'41_Wind_LowSeverity'!H16</f>
        <v>0</v>
      </c>
      <c r="E16">
        <f>'41_Wind_LowSeverity'!I16</f>
        <v>0</v>
      </c>
      <c r="F16">
        <f>'42_Wind_ModSeverity'!J16</f>
        <v>0</v>
      </c>
      <c r="G16">
        <f>'42_Wind_ModSeverity'!K16</f>
        <v>0</v>
      </c>
      <c r="H16">
        <f>'42_Wind_ModSeverity'!L16</f>
        <v>0</v>
      </c>
      <c r="I16">
        <f>'43_Wind_HighSeverity'!G16</f>
        <v>0</v>
      </c>
      <c r="J16">
        <f>'43_Wind_HighSeverity'!H16</f>
        <v>0</v>
      </c>
      <c r="K16">
        <f>'43_Wind_HighSeverity'!I16</f>
        <v>0</v>
      </c>
      <c r="L16">
        <f>'41_Wind_LowSeverity'!J16</f>
        <v>0</v>
      </c>
      <c r="M16">
        <f>'41_Wind_LowSeverity'!K16</f>
        <v>0</v>
      </c>
      <c r="N16">
        <f>'41_Wind_LowSeverity'!L16</f>
        <v>0</v>
      </c>
      <c r="O16">
        <f>'41_Wind_LowSeverity'!M16</f>
        <v>0</v>
      </c>
      <c r="P16">
        <f>'42_Wind_ModSeverity'!N16</f>
        <v>0</v>
      </c>
      <c r="Q16">
        <f>'42_Wind_ModSeverity'!O16</f>
        <v>0</v>
      </c>
      <c r="R16">
        <f>'42_Wind_ModSeverity'!P16</f>
        <v>0</v>
      </c>
      <c r="S16">
        <f>'43_Wind_HighSeverity'!K16</f>
        <v>0</v>
      </c>
      <c r="T16">
        <f>'43_Wind_HighSeverity'!L16</f>
        <v>0</v>
      </c>
      <c r="U16">
        <f>'43_Wind_HighSeverity'!M16</f>
        <v>0</v>
      </c>
      <c r="V16">
        <f>'41_Wind_LowSeverity'!N16</f>
        <v>0</v>
      </c>
      <c r="W16">
        <f>'41_Wind_LowSeverity'!O16</f>
        <v>0</v>
      </c>
      <c r="X16">
        <f>'41_Wind_LowSeverity'!P16</f>
        <v>0</v>
      </c>
      <c r="Y16">
        <f>'41_Wind_LowSeverity'!Q16</f>
        <v>0</v>
      </c>
      <c r="Z16">
        <f>'42_Wind_ModSeverity'!R16</f>
        <v>0</v>
      </c>
      <c r="AA16">
        <f>'42_Wind_ModSeverity'!S16</f>
        <v>0</v>
      </c>
      <c r="AB16">
        <f>'42_Wind_ModSeverity'!T16</f>
        <v>0</v>
      </c>
      <c r="AC16">
        <f>'43_Wind_HighSeverity'!O16</f>
        <v>0</v>
      </c>
      <c r="AD16">
        <f>'43_Wind_HighSeverity'!P16</f>
        <v>0</v>
      </c>
      <c r="AE16">
        <f>'43_Wind_HighSeverity'!Q16</f>
        <v>0</v>
      </c>
      <c r="AF16">
        <f>'41_Wind_LowSeverity'!R16</f>
        <v>3</v>
      </c>
      <c r="AG16">
        <f>'41_Wind_LowSeverity'!S16</f>
        <v>3</v>
      </c>
      <c r="AH16">
        <f>'41_Wind_LowSeverity'!T16</f>
        <v>3</v>
      </c>
      <c r="AI16">
        <f>'41_Wind_LowSeverity'!U16</f>
        <v>3</v>
      </c>
      <c r="AJ16">
        <f>'42_Wind_ModSeverity'!V16</f>
        <v>3</v>
      </c>
      <c r="AK16">
        <f>'42_Wind_ModSeverity'!W16</f>
        <v>3</v>
      </c>
      <c r="AL16">
        <f>'42_Wind_ModSeverity'!X16</f>
        <v>3</v>
      </c>
      <c r="AM16">
        <f>'43_Wind_HighSeverity'!S16</f>
        <v>3</v>
      </c>
      <c r="AN16">
        <f>'43_Wind_HighSeverity'!T16</f>
        <v>3</v>
      </c>
      <c r="AO16">
        <f>'43_Wind_HighSeverity'!U16</f>
        <v>3</v>
      </c>
      <c r="AP16">
        <f>'41_Wind_LowSeverity'!V16</f>
        <v>30</v>
      </c>
      <c r="AQ16">
        <f>'41_Wind_LowSeverity'!W16</f>
        <v>30</v>
      </c>
      <c r="AR16">
        <f>'41_Wind_LowSeverity'!X16</f>
        <v>30</v>
      </c>
      <c r="AS16">
        <f>'41_Wind_LowSeverity'!Y16</f>
        <v>30</v>
      </c>
      <c r="AT16">
        <f>'42_Wind_ModSeverity'!Z16</f>
        <v>30</v>
      </c>
      <c r="AU16">
        <f>'42_Wind_ModSeverity'!AA16</f>
        <v>30</v>
      </c>
      <c r="AV16">
        <f>'42_Wind_ModSeverity'!AB16</f>
        <v>30</v>
      </c>
      <c r="AW16">
        <f>'43_Wind_HighSeverity'!W16</f>
        <v>30</v>
      </c>
      <c r="AX16">
        <f>'43_Wind_HighSeverity'!X16</f>
        <v>30</v>
      </c>
      <c r="AY16">
        <f>'43_Wind_HighSeverity'!Y16</f>
        <v>30</v>
      </c>
      <c r="AZ16">
        <f>'41_Wind_LowSeverity'!Z16</f>
        <v>5</v>
      </c>
      <c r="BA16">
        <f>'41_Wind_LowSeverity'!AA16</f>
        <v>5</v>
      </c>
      <c r="BB16">
        <f>'41_Wind_LowSeverity'!AB16</f>
        <v>5</v>
      </c>
      <c r="BC16">
        <f>'41_Wind_LowSeverity'!AC16</f>
        <v>5</v>
      </c>
      <c r="BD16">
        <f>'42_Wind_ModSeverity'!AD16</f>
        <v>5</v>
      </c>
      <c r="BE16">
        <f>'42_Wind_ModSeverity'!AE16</f>
        <v>5</v>
      </c>
      <c r="BF16">
        <f>'42_Wind_ModSeverity'!AF16</f>
        <v>5</v>
      </c>
      <c r="BG16">
        <f>'43_Wind_HighSeverity'!AA16</f>
        <v>5</v>
      </c>
      <c r="BH16">
        <f>'43_Wind_HighSeverity'!AB16</f>
        <v>5</v>
      </c>
      <c r="BI16">
        <f>'43_Wind_HighSeverity'!AC16</f>
        <v>5</v>
      </c>
    </row>
    <row r="17" spans="1:61" x14ac:dyDescent="0.25">
      <c r="A17" s="15" t="str">
        <f>'4_Wind_Script'!A17</f>
        <v>eCANOPY_TREES_UNDERSTORY_STEM_DENSITY</v>
      </c>
      <c r="B17">
        <f>'41_Wind_LowSeverity'!F17</f>
        <v>0</v>
      </c>
      <c r="C17">
        <f>'41_Wind_LowSeverity'!G17</f>
        <v>0</v>
      </c>
      <c r="D17">
        <f>'41_Wind_LowSeverity'!H17</f>
        <v>0</v>
      </c>
      <c r="E17">
        <f>'41_Wind_LowSeverity'!I17</f>
        <v>0</v>
      </c>
      <c r="F17">
        <f>'42_Wind_ModSeverity'!J17</f>
        <v>0</v>
      </c>
      <c r="G17">
        <f>'42_Wind_ModSeverity'!K17</f>
        <v>0</v>
      </c>
      <c r="H17">
        <f>'42_Wind_ModSeverity'!L17</f>
        <v>0</v>
      </c>
      <c r="I17">
        <f>'43_Wind_HighSeverity'!G17</f>
        <v>0</v>
      </c>
      <c r="J17">
        <f>'43_Wind_HighSeverity'!H17</f>
        <v>0</v>
      </c>
      <c r="K17">
        <f>'43_Wind_HighSeverity'!I17</f>
        <v>0</v>
      </c>
      <c r="L17">
        <f>'41_Wind_LowSeverity'!J17</f>
        <v>0</v>
      </c>
      <c r="M17">
        <f>'41_Wind_LowSeverity'!K17</f>
        <v>0</v>
      </c>
      <c r="N17">
        <f>'41_Wind_LowSeverity'!L17</f>
        <v>0</v>
      </c>
      <c r="O17">
        <f>'41_Wind_LowSeverity'!M17</f>
        <v>0</v>
      </c>
      <c r="P17">
        <f>'42_Wind_ModSeverity'!N17</f>
        <v>0</v>
      </c>
      <c r="Q17">
        <f>'42_Wind_ModSeverity'!O17</f>
        <v>0</v>
      </c>
      <c r="R17">
        <f>'42_Wind_ModSeverity'!P17</f>
        <v>0</v>
      </c>
      <c r="S17">
        <f>'43_Wind_HighSeverity'!K17</f>
        <v>0</v>
      </c>
      <c r="T17">
        <f>'43_Wind_HighSeverity'!L17</f>
        <v>0</v>
      </c>
      <c r="U17">
        <f>'43_Wind_HighSeverity'!M17</f>
        <v>0</v>
      </c>
      <c r="V17">
        <f>'41_Wind_LowSeverity'!N17</f>
        <v>0</v>
      </c>
      <c r="W17">
        <f>'41_Wind_LowSeverity'!O17</f>
        <v>0</v>
      </c>
      <c r="X17">
        <f>'41_Wind_LowSeverity'!P17</f>
        <v>0</v>
      </c>
      <c r="Y17">
        <f>'41_Wind_LowSeverity'!Q17</f>
        <v>0</v>
      </c>
      <c r="Z17">
        <f>'42_Wind_ModSeverity'!R17</f>
        <v>0</v>
      </c>
      <c r="AA17">
        <f>'42_Wind_ModSeverity'!S17</f>
        <v>0</v>
      </c>
      <c r="AB17">
        <f>'42_Wind_ModSeverity'!T17</f>
        <v>0</v>
      </c>
      <c r="AC17">
        <f>'43_Wind_HighSeverity'!O17</f>
        <v>0</v>
      </c>
      <c r="AD17">
        <f>'43_Wind_HighSeverity'!P17</f>
        <v>0</v>
      </c>
      <c r="AE17">
        <f>'43_Wind_HighSeverity'!Q17</f>
        <v>0</v>
      </c>
      <c r="AF17">
        <f>'41_Wind_LowSeverity'!R17</f>
        <v>1000</v>
      </c>
      <c r="AG17">
        <f>'41_Wind_LowSeverity'!S17</f>
        <v>1000</v>
      </c>
      <c r="AH17">
        <f>'41_Wind_LowSeverity'!T17</f>
        <v>1000</v>
      </c>
      <c r="AI17">
        <f>'41_Wind_LowSeverity'!U17</f>
        <v>1000</v>
      </c>
      <c r="AJ17">
        <f>'42_Wind_ModSeverity'!V17</f>
        <v>1000</v>
      </c>
      <c r="AK17">
        <f>'42_Wind_ModSeverity'!W17</f>
        <v>1000</v>
      </c>
      <c r="AL17">
        <f>'42_Wind_ModSeverity'!X17</f>
        <v>1000</v>
      </c>
      <c r="AM17">
        <f>'43_Wind_HighSeverity'!S17</f>
        <v>1000</v>
      </c>
      <c r="AN17">
        <f>'43_Wind_HighSeverity'!T17</f>
        <v>1000</v>
      </c>
      <c r="AO17">
        <f>'43_Wind_HighSeverity'!U17</f>
        <v>1000</v>
      </c>
      <c r="AP17">
        <f>'41_Wind_LowSeverity'!V17</f>
        <v>1000</v>
      </c>
      <c r="AQ17">
        <f>'41_Wind_LowSeverity'!W17</f>
        <v>1000</v>
      </c>
      <c r="AR17">
        <f>'41_Wind_LowSeverity'!X17</f>
        <v>1000</v>
      </c>
      <c r="AS17">
        <f>'41_Wind_LowSeverity'!Y17</f>
        <v>1000</v>
      </c>
      <c r="AT17">
        <f>'42_Wind_ModSeverity'!Z17</f>
        <v>1000</v>
      </c>
      <c r="AU17">
        <f>'42_Wind_ModSeverity'!AA17</f>
        <v>1000</v>
      </c>
      <c r="AV17">
        <f>'42_Wind_ModSeverity'!AB17</f>
        <v>1000</v>
      </c>
      <c r="AW17">
        <f>'43_Wind_HighSeverity'!W17</f>
        <v>1000</v>
      </c>
      <c r="AX17">
        <f>'43_Wind_HighSeverity'!X17</f>
        <v>1000</v>
      </c>
      <c r="AY17">
        <f>'43_Wind_HighSeverity'!Y17</f>
        <v>1000</v>
      </c>
      <c r="AZ17">
        <f>'41_Wind_LowSeverity'!Z17</f>
        <v>25</v>
      </c>
      <c r="BA17">
        <f>'41_Wind_LowSeverity'!AA17</f>
        <v>25</v>
      </c>
      <c r="BB17">
        <f>'41_Wind_LowSeverity'!AB17</f>
        <v>25</v>
      </c>
      <c r="BC17">
        <f>'41_Wind_LowSeverity'!AC17</f>
        <v>25</v>
      </c>
      <c r="BD17">
        <f>'42_Wind_ModSeverity'!AD17</f>
        <v>25</v>
      </c>
      <c r="BE17">
        <f>'42_Wind_ModSeverity'!AE17</f>
        <v>25</v>
      </c>
      <c r="BF17">
        <f>'42_Wind_ModSeverity'!AF17</f>
        <v>25</v>
      </c>
      <c r="BG17">
        <f>'43_Wind_HighSeverity'!AA17</f>
        <v>25</v>
      </c>
      <c r="BH17">
        <f>'43_Wind_HighSeverity'!AB17</f>
        <v>25</v>
      </c>
      <c r="BI17">
        <f>'43_Wind_HighSeverity'!AC17</f>
        <v>25</v>
      </c>
    </row>
    <row r="18" spans="1:61" x14ac:dyDescent="0.25">
      <c r="A18" s="15" t="str">
        <f>'4_Wind_Script'!A18</f>
        <v>eCANOPY_SNAGS_CLASS_1_ALL_OTHERS_DIAMETER</v>
      </c>
      <c r="B18">
        <f>'41_Wind_LowSeverity'!F18</f>
        <v>0</v>
      </c>
      <c r="C18">
        <f>'41_Wind_LowSeverity'!G18</f>
        <v>0</v>
      </c>
      <c r="D18">
        <f>'41_Wind_LowSeverity'!H18</f>
        <v>0</v>
      </c>
      <c r="E18">
        <f>'41_Wind_LowSeverity'!I18</f>
        <v>0</v>
      </c>
      <c r="F18">
        <f>'42_Wind_ModSeverity'!J18</f>
        <v>0</v>
      </c>
      <c r="G18">
        <f>'42_Wind_ModSeverity'!K18</f>
        <v>0</v>
      </c>
      <c r="H18">
        <f>'42_Wind_ModSeverity'!L18</f>
        <v>0</v>
      </c>
      <c r="I18">
        <f>'43_Wind_HighSeverity'!G18</f>
        <v>0</v>
      </c>
      <c r="J18">
        <f>'43_Wind_HighSeverity'!H18</f>
        <v>0</v>
      </c>
      <c r="K18">
        <f>'43_Wind_HighSeverity'!I18</f>
        <v>0</v>
      </c>
      <c r="L18">
        <f>'41_Wind_LowSeverity'!J18</f>
        <v>0</v>
      </c>
      <c r="M18">
        <f>'41_Wind_LowSeverity'!K18</f>
        <v>0</v>
      </c>
      <c r="N18">
        <f>'41_Wind_LowSeverity'!L18</f>
        <v>0</v>
      </c>
      <c r="O18">
        <f>'41_Wind_LowSeverity'!M18</f>
        <v>0</v>
      </c>
      <c r="P18">
        <f>'42_Wind_ModSeverity'!N18</f>
        <v>0</v>
      </c>
      <c r="Q18">
        <f>'42_Wind_ModSeverity'!O18</f>
        <v>0</v>
      </c>
      <c r="R18">
        <f>'42_Wind_ModSeverity'!P18</f>
        <v>0</v>
      </c>
      <c r="S18">
        <f>'43_Wind_HighSeverity'!K18</f>
        <v>0</v>
      </c>
      <c r="T18">
        <f>'43_Wind_HighSeverity'!L18</f>
        <v>0</v>
      </c>
      <c r="U18">
        <f>'43_Wind_HighSeverity'!M18</f>
        <v>0</v>
      </c>
      <c r="V18">
        <f>'41_Wind_LowSeverity'!N18</f>
        <v>0</v>
      </c>
      <c r="W18">
        <f>'41_Wind_LowSeverity'!O18</f>
        <v>0</v>
      </c>
      <c r="X18">
        <f>'41_Wind_LowSeverity'!P18</f>
        <v>0</v>
      </c>
      <c r="Y18">
        <f>'41_Wind_LowSeverity'!Q18</f>
        <v>0</v>
      </c>
      <c r="Z18">
        <f>'42_Wind_ModSeverity'!R18</f>
        <v>0</v>
      </c>
      <c r="AA18">
        <f>'42_Wind_ModSeverity'!S18</f>
        <v>0</v>
      </c>
      <c r="AB18">
        <f>'42_Wind_ModSeverity'!T18</f>
        <v>0</v>
      </c>
      <c r="AC18">
        <f>'43_Wind_HighSeverity'!O18</f>
        <v>0</v>
      </c>
      <c r="AD18">
        <f>'43_Wind_HighSeverity'!P18</f>
        <v>0</v>
      </c>
      <c r="AE18">
        <f>'43_Wind_HighSeverity'!Q18</f>
        <v>0</v>
      </c>
      <c r="AF18">
        <f>'41_Wind_LowSeverity'!R18</f>
        <v>3.5</v>
      </c>
      <c r="AG18">
        <f>'41_Wind_LowSeverity'!S18</f>
        <v>3.5</v>
      </c>
      <c r="AH18">
        <f>'41_Wind_LowSeverity'!T18</f>
        <v>3.5</v>
      </c>
      <c r="AI18">
        <f>'41_Wind_LowSeverity'!U18</f>
        <v>3.5</v>
      </c>
      <c r="AJ18">
        <f>'42_Wind_ModSeverity'!V18</f>
        <v>3.5</v>
      </c>
      <c r="AK18">
        <f>'42_Wind_ModSeverity'!W18</f>
        <v>3.5</v>
      </c>
      <c r="AL18">
        <f>'42_Wind_ModSeverity'!X18</f>
        <v>3.5</v>
      </c>
      <c r="AM18">
        <f>'43_Wind_HighSeverity'!S18</f>
        <v>3.5</v>
      </c>
      <c r="AN18">
        <f>'43_Wind_HighSeverity'!T18</f>
        <v>3.5</v>
      </c>
      <c r="AO18">
        <f>'43_Wind_HighSeverity'!U18</f>
        <v>3.5</v>
      </c>
      <c r="AP18">
        <f>'41_Wind_LowSeverity'!V18</f>
        <v>13</v>
      </c>
      <c r="AQ18">
        <f>'41_Wind_LowSeverity'!W18</f>
        <v>13</v>
      </c>
      <c r="AR18">
        <f>'41_Wind_LowSeverity'!X18</f>
        <v>13</v>
      </c>
      <c r="AS18">
        <f>'41_Wind_LowSeverity'!Y18</f>
        <v>13</v>
      </c>
      <c r="AT18">
        <f>'42_Wind_ModSeverity'!Z18</f>
        <v>13</v>
      </c>
      <c r="AU18">
        <f>'42_Wind_ModSeverity'!AA18</f>
        <v>13</v>
      </c>
      <c r="AV18">
        <f>'42_Wind_ModSeverity'!AB18</f>
        <v>13</v>
      </c>
      <c r="AW18">
        <f>'43_Wind_HighSeverity'!W18</f>
        <v>13</v>
      </c>
      <c r="AX18">
        <f>'43_Wind_HighSeverity'!X18</f>
        <v>13</v>
      </c>
      <c r="AY18">
        <f>'43_Wind_HighSeverity'!Y18</f>
        <v>13</v>
      </c>
      <c r="AZ18">
        <f>'41_Wind_LowSeverity'!Z18</f>
        <v>0</v>
      </c>
      <c r="BA18">
        <f>'41_Wind_LowSeverity'!AA18</f>
        <v>0</v>
      </c>
      <c r="BB18">
        <f>'41_Wind_LowSeverity'!AB18</f>
        <v>0</v>
      </c>
      <c r="BC18">
        <f>'41_Wind_LowSeverity'!AC18</f>
        <v>0</v>
      </c>
      <c r="BD18">
        <f>'42_Wind_ModSeverity'!AD18</f>
        <v>0</v>
      </c>
      <c r="BE18">
        <f>'42_Wind_ModSeverity'!AE18</f>
        <v>0</v>
      </c>
      <c r="BF18">
        <f>'42_Wind_ModSeverity'!AF18</f>
        <v>0</v>
      </c>
      <c r="BG18">
        <f>'43_Wind_HighSeverity'!AA18</f>
        <v>0</v>
      </c>
      <c r="BH18">
        <f>'43_Wind_HighSeverity'!AB18</f>
        <v>0</v>
      </c>
      <c r="BI18">
        <f>'43_Wind_HighSeverity'!AC18</f>
        <v>0</v>
      </c>
    </row>
    <row r="19" spans="1:61" x14ac:dyDescent="0.25">
      <c r="A19" s="15" t="str">
        <f>'4_Wind_Script'!A19</f>
        <v>eCANOPY_SNAGS_CLASS_1_ALL_OTHERS_HEIGHT</v>
      </c>
      <c r="B19">
        <f>'41_Wind_LowSeverity'!F19</f>
        <v>0</v>
      </c>
      <c r="C19">
        <f>'41_Wind_LowSeverity'!G19</f>
        <v>0</v>
      </c>
      <c r="D19">
        <f>'41_Wind_LowSeverity'!H19</f>
        <v>0</v>
      </c>
      <c r="E19">
        <f>'41_Wind_LowSeverity'!I19</f>
        <v>0</v>
      </c>
      <c r="F19">
        <f>'42_Wind_ModSeverity'!J19</f>
        <v>0</v>
      </c>
      <c r="G19">
        <f>'42_Wind_ModSeverity'!K19</f>
        <v>0</v>
      </c>
      <c r="H19">
        <f>'42_Wind_ModSeverity'!L19</f>
        <v>0</v>
      </c>
      <c r="I19">
        <f>'43_Wind_HighSeverity'!G19</f>
        <v>0</v>
      </c>
      <c r="J19">
        <f>'43_Wind_HighSeverity'!H19</f>
        <v>0</v>
      </c>
      <c r="K19">
        <f>'43_Wind_HighSeverity'!I19</f>
        <v>0</v>
      </c>
      <c r="L19">
        <f>'41_Wind_LowSeverity'!J19</f>
        <v>0</v>
      </c>
      <c r="M19">
        <f>'41_Wind_LowSeverity'!K19</f>
        <v>0</v>
      </c>
      <c r="N19">
        <f>'41_Wind_LowSeverity'!L19</f>
        <v>0</v>
      </c>
      <c r="O19">
        <f>'41_Wind_LowSeverity'!M19</f>
        <v>0</v>
      </c>
      <c r="P19">
        <f>'42_Wind_ModSeverity'!N19</f>
        <v>0</v>
      </c>
      <c r="Q19">
        <f>'42_Wind_ModSeverity'!O19</f>
        <v>0</v>
      </c>
      <c r="R19">
        <f>'42_Wind_ModSeverity'!P19</f>
        <v>0</v>
      </c>
      <c r="S19">
        <f>'43_Wind_HighSeverity'!K19</f>
        <v>0</v>
      </c>
      <c r="T19">
        <f>'43_Wind_HighSeverity'!L19</f>
        <v>0</v>
      </c>
      <c r="U19">
        <f>'43_Wind_HighSeverity'!M19</f>
        <v>0</v>
      </c>
      <c r="V19">
        <f>'41_Wind_LowSeverity'!N19</f>
        <v>0</v>
      </c>
      <c r="W19">
        <f>'41_Wind_LowSeverity'!O19</f>
        <v>0</v>
      </c>
      <c r="X19">
        <f>'41_Wind_LowSeverity'!P19</f>
        <v>0</v>
      </c>
      <c r="Y19">
        <f>'41_Wind_LowSeverity'!Q19</f>
        <v>0</v>
      </c>
      <c r="Z19">
        <f>'42_Wind_ModSeverity'!R19</f>
        <v>0</v>
      </c>
      <c r="AA19">
        <f>'42_Wind_ModSeverity'!S19</f>
        <v>0</v>
      </c>
      <c r="AB19">
        <f>'42_Wind_ModSeverity'!T19</f>
        <v>0</v>
      </c>
      <c r="AC19">
        <f>'43_Wind_HighSeverity'!O19</f>
        <v>0</v>
      </c>
      <c r="AD19">
        <f>'43_Wind_HighSeverity'!P19</f>
        <v>0</v>
      </c>
      <c r="AE19">
        <f>'43_Wind_HighSeverity'!Q19</f>
        <v>0</v>
      </c>
      <c r="AF19">
        <f>'41_Wind_LowSeverity'!R19</f>
        <v>25</v>
      </c>
      <c r="AG19">
        <f>'41_Wind_LowSeverity'!S19</f>
        <v>25</v>
      </c>
      <c r="AH19">
        <f>'41_Wind_LowSeverity'!T19</f>
        <v>25</v>
      </c>
      <c r="AI19">
        <f>'41_Wind_LowSeverity'!U19</f>
        <v>25</v>
      </c>
      <c r="AJ19">
        <f>'42_Wind_ModSeverity'!V19</f>
        <v>25</v>
      </c>
      <c r="AK19">
        <f>'42_Wind_ModSeverity'!W19</f>
        <v>25</v>
      </c>
      <c r="AL19">
        <f>'42_Wind_ModSeverity'!X19</f>
        <v>25</v>
      </c>
      <c r="AM19">
        <f>'43_Wind_HighSeverity'!S19</f>
        <v>25</v>
      </c>
      <c r="AN19">
        <f>'43_Wind_HighSeverity'!T19</f>
        <v>25</v>
      </c>
      <c r="AO19">
        <f>'43_Wind_HighSeverity'!U19</f>
        <v>25</v>
      </c>
      <c r="AP19">
        <f>'41_Wind_LowSeverity'!V19</f>
        <v>55</v>
      </c>
      <c r="AQ19">
        <f>'41_Wind_LowSeverity'!W19</f>
        <v>55</v>
      </c>
      <c r="AR19">
        <f>'41_Wind_LowSeverity'!X19</f>
        <v>55</v>
      </c>
      <c r="AS19">
        <f>'41_Wind_LowSeverity'!Y19</f>
        <v>55</v>
      </c>
      <c r="AT19">
        <f>'42_Wind_ModSeverity'!Z19</f>
        <v>55</v>
      </c>
      <c r="AU19">
        <f>'42_Wind_ModSeverity'!AA19</f>
        <v>55</v>
      </c>
      <c r="AV19">
        <f>'42_Wind_ModSeverity'!AB19</f>
        <v>55</v>
      </c>
      <c r="AW19">
        <f>'43_Wind_HighSeverity'!W19</f>
        <v>55</v>
      </c>
      <c r="AX19">
        <f>'43_Wind_HighSeverity'!X19</f>
        <v>55</v>
      </c>
      <c r="AY19">
        <f>'43_Wind_HighSeverity'!Y19</f>
        <v>55</v>
      </c>
      <c r="AZ19">
        <f>'41_Wind_LowSeverity'!Z19</f>
        <v>0</v>
      </c>
      <c r="BA19">
        <f>'41_Wind_LowSeverity'!AA19</f>
        <v>0</v>
      </c>
      <c r="BB19">
        <f>'41_Wind_LowSeverity'!AB19</f>
        <v>0</v>
      </c>
      <c r="BC19">
        <f>'41_Wind_LowSeverity'!AC19</f>
        <v>0</v>
      </c>
      <c r="BD19">
        <f>'42_Wind_ModSeverity'!AD19</f>
        <v>0</v>
      </c>
      <c r="BE19">
        <f>'42_Wind_ModSeverity'!AE19</f>
        <v>0</v>
      </c>
      <c r="BF19">
        <f>'42_Wind_ModSeverity'!AF19</f>
        <v>0</v>
      </c>
      <c r="BG19">
        <f>'43_Wind_HighSeverity'!AA19</f>
        <v>0</v>
      </c>
      <c r="BH19">
        <f>'43_Wind_HighSeverity'!AB19</f>
        <v>0</v>
      </c>
      <c r="BI19">
        <f>'43_Wind_HighSeverity'!AC19</f>
        <v>0</v>
      </c>
    </row>
    <row r="20" spans="1:61" x14ac:dyDescent="0.25">
      <c r="A20" s="15" t="str">
        <f>'4_Wind_Script'!A20</f>
        <v>eCANOPY_SNAGS_CLASS_1_ALL_OTHERS_STEM_DENSITY</v>
      </c>
      <c r="B20">
        <f>'41_Wind_LowSeverity'!F20</f>
        <v>0</v>
      </c>
      <c r="C20">
        <f>'41_Wind_LowSeverity'!G20</f>
        <v>0</v>
      </c>
      <c r="D20">
        <f>'41_Wind_LowSeverity'!H20</f>
        <v>0</v>
      </c>
      <c r="E20">
        <f>'41_Wind_LowSeverity'!I20</f>
        <v>0</v>
      </c>
      <c r="F20">
        <f>'42_Wind_ModSeverity'!J20</f>
        <v>0</v>
      </c>
      <c r="G20">
        <f>'42_Wind_ModSeverity'!K20</f>
        <v>0</v>
      </c>
      <c r="H20">
        <f>'42_Wind_ModSeverity'!L20</f>
        <v>0</v>
      </c>
      <c r="I20">
        <f>'43_Wind_HighSeverity'!G20</f>
        <v>0</v>
      </c>
      <c r="J20">
        <f>'43_Wind_HighSeverity'!H20</f>
        <v>0</v>
      </c>
      <c r="K20">
        <f>'43_Wind_HighSeverity'!I20</f>
        <v>0</v>
      </c>
      <c r="L20">
        <f>'41_Wind_LowSeverity'!J20</f>
        <v>0</v>
      </c>
      <c r="M20">
        <f>'41_Wind_LowSeverity'!K20</f>
        <v>0</v>
      </c>
      <c r="N20">
        <f>'41_Wind_LowSeverity'!L20</f>
        <v>0</v>
      </c>
      <c r="O20">
        <f>'41_Wind_LowSeverity'!M20</f>
        <v>0</v>
      </c>
      <c r="P20">
        <f>'42_Wind_ModSeverity'!N20</f>
        <v>0</v>
      </c>
      <c r="Q20">
        <f>'42_Wind_ModSeverity'!O20</f>
        <v>0</v>
      </c>
      <c r="R20">
        <f>'42_Wind_ModSeverity'!P20</f>
        <v>0</v>
      </c>
      <c r="S20">
        <f>'43_Wind_HighSeverity'!K20</f>
        <v>0</v>
      </c>
      <c r="T20">
        <f>'43_Wind_HighSeverity'!L20</f>
        <v>0</v>
      </c>
      <c r="U20">
        <f>'43_Wind_HighSeverity'!M20</f>
        <v>0</v>
      </c>
      <c r="V20">
        <f>'41_Wind_LowSeverity'!N20</f>
        <v>0</v>
      </c>
      <c r="W20">
        <f>'41_Wind_LowSeverity'!O20</f>
        <v>0</v>
      </c>
      <c r="X20">
        <f>'41_Wind_LowSeverity'!P20</f>
        <v>0</v>
      </c>
      <c r="Y20">
        <f>'41_Wind_LowSeverity'!Q20</f>
        <v>0</v>
      </c>
      <c r="Z20">
        <f>'42_Wind_ModSeverity'!R20</f>
        <v>0</v>
      </c>
      <c r="AA20">
        <f>'42_Wind_ModSeverity'!S20</f>
        <v>0</v>
      </c>
      <c r="AB20">
        <f>'42_Wind_ModSeverity'!T20</f>
        <v>0</v>
      </c>
      <c r="AC20">
        <f>'43_Wind_HighSeverity'!O20</f>
        <v>0</v>
      </c>
      <c r="AD20">
        <f>'43_Wind_HighSeverity'!P20</f>
        <v>0</v>
      </c>
      <c r="AE20">
        <f>'43_Wind_HighSeverity'!Q20</f>
        <v>0</v>
      </c>
      <c r="AF20">
        <f>'41_Wind_LowSeverity'!R20</f>
        <v>100</v>
      </c>
      <c r="AG20">
        <f>'41_Wind_LowSeverity'!S20</f>
        <v>85</v>
      </c>
      <c r="AH20">
        <f>'41_Wind_LowSeverity'!T20</f>
        <v>85</v>
      </c>
      <c r="AI20">
        <f>'41_Wind_LowSeverity'!U20</f>
        <v>85</v>
      </c>
      <c r="AJ20">
        <f>'42_Wind_ModSeverity'!V20</f>
        <v>55.000000000000007</v>
      </c>
      <c r="AK20">
        <f>'42_Wind_ModSeverity'!W20</f>
        <v>55.000000000000007</v>
      </c>
      <c r="AL20">
        <f>'42_Wind_ModSeverity'!X20</f>
        <v>55.000000000000007</v>
      </c>
      <c r="AM20">
        <f>'43_Wind_HighSeverity'!S20</f>
        <v>25</v>
      </c>
      <c r="AN20">
        <f>'43_Wind_HighSeverity'!T20</f>
        <v>25</v>
      </c>
      <c r="AO20">
        <f>'43_Wind_HighSeverity'!U20</f>
        <v>25</v>
      </c>
      <c r="AP20">
        <f>'41_Wind_LowSeverity'!V20</f>
        <v>5</v>
      </c>
      <c r="AQ20">
        <f>'41_Wind_LowSeverity'!W20</f>
        <v>4.25</v>
      </c>
      <c r="AR20">
        <f>'41_Wind_LowSeverity'!X20</f>
        <v>4.25</v>
      </c>
      <c r="AS20">
        <f>'41_Wind_LowSeverity'!Y20</f>
        <v>4.25</v>
      </c>
      <c r="AT20">
        <f>'42_Wind_ModSeverity'!Z20</f>
        <v>2.75</v>
      </c>
      <c r="AU20">
        <f>'42_Wind_ModSeverity'!AA20</f>
        <v>2.75</v>
      </c>
      <c r="AV20">
        <f>'42_Wind_ModSeverity'!AB20</f>
        <v>2.75</v>
      </c>
      <c r="AW20">
        <f>'43_Wind_HighSeverity'!W20</f>
        <v>1.25</v>
      </c>
      <c r="AX20">
        <f>'43_Wind_HighSeverity'!X20</f>
        <v>1.25</v>
      </c>
      <c r="AY20">
        <f>'43_Wind_HighSeverity'!Y20</f>
        <v>1.25</v>
      </c>
      <c r="AZ20">
        <f>'41_Wind_LowSeverity'!Z20</f>
        <v>0</v>
      </c>
      <c r="BA20">
        <f>'41_Wind_LowSeverity'!AA20</f>
        <v>0</v>
      </c>
      <c r="BB20">
        <f>'41_Wind_LowSeverity'!AB20</f>
        <v>0</v>
      </c>
      <c r="BC20">
        <f>'41_Wind_LowSeverity'!AC20</f>
        <v>0</v>
      </c>
      <c r="BD20">
        <f>'42_Wind_ModSeverity'!AD20</f>
        <v>0</v>
      </c>
      <c r="BE20">
        <f>'42_Wind_ModSeverity'!AE20</f>
        <v>0</v>
      </c>
      <c r="BF20">
        <f>'42_Wind_ModSeverity'!AF20</f>
        <v>0</v>
      </c>
      <c r="BG20">
        <f>'43_Wind_HighSeverity'!AA20</f>
        <v>0</v>
      </c>
      <c r="BH20">
        <f>'43_Wind_HighSeverity'!AB20</f>
        <v>0</v>
      </c>
      <c r="BI20">
        <f>'43_Wind_HighSeverity'!AC20</f>
        <v>0</v>
      </c>
    </row>
    <row r="21" spans="1:61" x14ac:dyDescent="0.25">
      <c r="A21" s="15" t="str">
        <f>'4_Wind_Script'!A21</f>
        <v>eCANOPY_SNAGS_CLASS_1_CONIFERS_WITH_FOLIAGE_HEIGHT_TO_CROWN_BASE</v>
      </c>
      <c r="B21">
        <f>'41_Wind_LowSeverity'!F21</f>
        <v>0</v>
      </c>
      <c r="C21">
        <f>'41_Wind_LowSeverity'!G21</f>
        <v>0</v>
      </c>
      <c r="D21">
        <f>'41_Wind_LowSeverity'!H21</f>
        <v>0</v>
      </c>
      <c r="E21">
        <f>'41_Wind_LowSeverity'!I21</f>
        <v>0</v>
      </c>
      <c r="F21">
        <f>'42_Wind_ModSeverity'!J21</f>
        <v>0</v>
      </c>
      <c r="G21">
        <f>'42_Wind_ModSeverity'!K21</f>
        <v>0</v>
      </c>
      <c r="H21">
        <f>'42_Wind_ModSeverity'!L21</f>
        <v>0</v>
      </c>
      <c r="I21">
        <f>'43_Wind_HighSeverity'!G21</f>
        <v>0</v>
      </c>
      <c r="J21">
        <f>'43_Wind_HighSeverity'!H21</f>
        <v>0</v>
      </c>
      <c r="K21">
        <f>'43_Wind_HighSeverity'!I21</f>
        <v>0</v>
      </c>
      <c r="L21">
        <f>'41_Wind_LowSeverity'!J21</f>
        <v>0</v>
      </c>
      <c r="M21">
        <f>'41_Wind_LowSeverity'!K21</f>
        <v>0</v>
      </c>
      <c r="N21">
        <f>'41_Wind_LowSeverity'!L21</f>
        <v>0</v>
      </c>
      <c r="O21">
        <f>'41_Wind_LowSeverity'!M21</f>
        <v>0</v>
      </c>
      <c r="P21">
        <f>'42_Wind_ModSeverity'!N21</f>
        <v>0</v>
      </c>
      <c r="Q21">
        <f>'42_Wind_ModSeverity'!O21</f>
        <v>0</v>
      </c>
      <c r="R21">
        <f>'42_Wind_ModSeverity'!P21</f>
        <v>0</v>
      </c>
      <c r="S21">
        <f>'43_Wind_HighSeverity'!K21</f>
        <v>0</v>
      </c>
      <c r="T21">
        <f>'43_Wind_HighSeverity'!L21</f>
        <v>0</v>
      </c>
      <c r="U21">
        <f>'43_Wind_HighSeverity'!M21</f>
        <v>0</v>
      </c>
      <c r="V21">
        <f>'41_Wind_LowSeverity'!N21</f>
        <v>0</v>
      </c>
      <c r="W21">
        <f>'41_Wind_LowSeverity'!O21</f>
        <v>0</v>
      </c>
      <c r="X21">
        <f>'41_Wind_LowSeverity'!P21</f>
        <v>0</v>
      </c>
      <c r="Y21">
        <f>'41_Wind_LowSeverity'!Q21</f>
        <v>0</v>
      </c>
      <c r="Z21">
        <f>'42_Wind_ModSeverity'!R21</f>
        <v>0</v>
      </c>
      <c r="AA21">
        <f>'42_Wind_ModSeverity'!S21</f>
        <v>0</v>
      </c>
      <c r="AB21">
        <f>'42_Wind_ModSeverity'!T21</f>
        <v>0</v>
      </c>
      <c r="AC21">
        <f>'43_Wind_HighSeverity'!O21</f>
        <v>0</v>
      </c>
      <c r="AD21">
        <f>'43_Wind_HighSeverity'!P21</f>
        <v>0</v>
      </c>
      <c r="AE21">
        <f>'43_Wind_HighSeverity'!Q21</f>
        <v>0</v>
      </c>
      <c r="AF21">
        <f>'41_Wind_LowSeverity'!R21</f>
        <v>0</v>
      </c>
      <c r="AG21">
        <f>'41_Wind_LowSeverity'!S21</f>
        <v>0</v>
      </c>
      <c r="AH21">
        <f>'41_Wind_LowSeverity'!T21</f>
        <v>0</v>
      </c>
      <c r="AI21">
        <f>'41_Wind_LowSeverity'!U21</f>
        <v>0</v>
      </c>
      <c r="AJ21">
        <f>'42_Wind_ModSeverity'!V21</f>
        <v>0</v>
      </c>
      <c r="AK21">
        <f>'42_Wind_ModSeverity'!W21</f>
        <v>0</v>
      </c>
      <c r="AL21">
        <f>'42_Wind_ModSeverity'!X21</f>
        <v>0</v>
      </c>
      <c r="AM21">
        <f>'43_Wind_HighSeverity'!S21</f>
        <v>0</v>
      </c>
      <c r="AN21">
        <f>'43_Wind_HighSeverity'!T21</f>
        <v>0</v>
      </c>
      <c r="AO21">
        <f>'43_Wind_HighSeverity'!U21</f>
        <v>0</v>
      </c>
      <c r="AP21">
        <f>'41_Wind_LowSeverity'!V21</f>
        <v>33.35</v>
      </c>
      <c r="AQ21">
        <f>'41_Wind_LowSeverity'!W21</f>
        <v>33.35</v>
      </c>
      <c r="AR21">
        <f>'41_Wind_LowSeverity'!X21</f>
        <v>33.35</v>
      </c>
      <c r="AS21">
        <f>'41_Wind_LowSeverity'!Y21</f>
        <v>33.35</v>
      </c>
      <c r="AT21">
        <f>'42_Wind_ModSeverity'!Z21</f>
        <v>33.35</v>
      </c>
      <c r="AU21">
        <f>'42_Wind_ModSeverity'!AA21</f>
        <v>33.35</v>
      </c>
      <c r="AV21">
        <f>'42_Wind_ModSeverity'!AB21</f>
        <v>33.35</v>
      </c>
      <c r="AW21">
        <f>'43_Wind_HighSeverity'!W21</f>
        <v>33.35</v>
      </c>
      <c r="AX21">
        <f>'43_Wind_HighSeverity'!X21</f>
        <v>33.35</v>
      </c>
      <c r="AY21">
        <f>'43_Wind_HighSeverity'!Y21</f>
        <v>33.35</v>
      </c>
      <c r="AZ21">
        <f>'41_Wind_LowSeverity'!Z21</f>
        <v>0</v>
      </c>
      <c r="BA21">
        <f>'41_Wind_LowSeverity'!AA21</f>
        <v>0</v>
      </c>
      <c r="BB21">
        <f>'41_Wind_LowSeverity'!AB21</f>
        <v>0</v>
      </c>
      <c r="BC21">
        <f>'41_Wind_LowSeverity'!AC21</f>
        <v>0</v>
      </c>
      <c r="BD21">
        <f>'42_Wind_ModSeverity'!AD21</f>
        <v>0</v>
      </c>
      <c r="BE21">
        <f>'42_Wind_ModSeverity'!AE21</f>
        <v>0</v>
      </c>
      <c r="BF21">
        <f>'42_Wind_ModSeverity'!AF21</f>
        <v>0</v>
      </c>
      <c r="BG21">
        <f>'43_Wind_HighSeverity'!AA21</f>
        <v>0</v>
      </c>
      <c r="BH21">
        <f>'43_Wind_HighSeverity'!AB21</f>
        <v>0</v>
      </c>
      <c r="BI21">
        <f>'43_Wind_HighSeverity'!AC21</f>
        <v>0</v>
      </c>
    </row>
    <row r="22" spans="1:61" x14ac:dyDescent="0.25">
      <c r="A22" s="15" t="str">
        <f>'4_Wind_Script'!A22</f>
        <v>eCANOPY_SNAGS_CLASS_1_CONIFERS_WITH_FOLIAGE_DIAMETER</v>
      </c>
      <c r="B22">
        <f>'41_Wind_LowSeverity'!F22</f>
        <v>0</v>
      </c>
      <c r="C22">
        <f>'41_Wind_LowSeverity'!G22</f>
        <v>0</v>
      </c>
      <c r="D22">
        <f>'41_Wind_LowSeverity'!H22</f>
        <v>0</v>
      </c>
      <c r="E22">
        <f>'41_Wind_LowSeverity'!I22</f>
        <v>0</v>
      </c>
      <c r="F22">
        <f>'42_Wind_ModSeverity'!J22</f>
        <v>0</v>
      </c>
      <c r="G22">
        <f>'42_Wind_ModSeverity'!K22</f>
        <v>0</v>
      </c>
      <c r="H22">
        <f>'42_Wind_ModSeverity'!L22</f>
        <v>0</v>
      </c>
      <c r="I22">
        <f>'43_Wind_HighSeverity'!G22</f>
        <v>0</v>
      </c>
      <c r="J22">
        <f>'43_Wind_HighSeverity'!H22</f>
        <v>0</v>
      </c>
      <c r="K22">
        <f>'43_Wind_HighSeverity'!I22</f>
        <v>0</v>
      </c>
      <c r="L22">
        <f>'41_Wind_LowSeverity'!J22</f>
        <v>0</v>
      </c>
      <c r="M22">
        <f>'41_Wind_LowSeverity'!K22</f>
        <v>0</v>
      </c>
      <c r="N22">
        <f>'41_Wind_LowSeverity'!L22</f>
        <v>0</v>
      </c>
      <c r="O22">
        <f>'41_Wind_LowSeverity'!M22</f>
        <v>0</v>
      </c>
      <c r="P22">
        <f>'42_Wind_ModSeverity'!N22</f>
        <v>0</v>
      </c>
      <c r="Q22">
        <f>'42_Wind_ModSeverity'!O22</f>
        <v>0</v>
      </c>
      <c r="R22">
        <f>'42_Wind_ModSeverity'!P22</f>
        <v>0</v>
      </c>
      <c r="S22">
        <f>'43_Wind_HighSeverity'!K22</f>
        <v>0</v>
      </c>
      <c r="T22">
        <f>'43_Wind_HighSeverity'!L22</f>
        <v>0</v>
      </c>
      <c r="U22">
        <f>'43_Wind_HighSeverity'!M22</f>
        <v>0</v>
      </c>
      <c r="V22">
        <f>'41_Wind_LowSeverity'!N22</f>
        <v>0</v>
      </c>
      <c r="W22">
        <f>'41_Wind_LowSeverity'!O22</f>
        <v>0</v>
      </c>
      <c r="X22">
        <f>'41_Wind_LowSeverity'!P22</f>
        <v>0</v>
      </c>
      <c r="Y22">
        <f>'41_Wind_LowSeverity'!Q22</f>
        <v>0</v>
      </c>
      <c r="Z22">
        <f>'42_Wind_ModSeverity'!R22</f>
        <v>0</v>
      </c>
      <c r="AA22">
        <f>'42_Wind_ModSeverity'!S22</f>
        <v>0</v>
      </c>
      <c r="AB22">
        <f>'42_Wind_ModSeverity'!T22</f>
        <v>0</v>
      </c>
      <c r="AC22">
        <f>'43_Wind_HighSeverity'!O22</f>
        <v>0</v>
      </c>
      <c r="AD22">
        <f>'43_Wind_HighSeverity'!P22</f>
        <v>0</v>
      </c>
      <c r="AE22">
        <f>'43_Wind_HighSeverity'!Q22</f>
        <v>0</v>
      </c>
      <c r="AF22">
        <f>'41_Wind_LowSeverity'!R22</f>
        <v>0</v>
      </c>
      <c r="AG22">
        <f>'41_Wind_LowSeverity'!S22</f>
        <v>0</v>
      </c>
      <c r="AH22">
        <f>'41_Wind_LowSeverity'!T22</f>
        <v>0</v>
      </c>
      <c r="AI22">
        <f>'41_Wind_LowSeverity'!U22</f>
        <v>0</v>
      </c>
      <c r="AJ22">
        <f>'42_Wind_ModSeverity'!V22</f>
        <v>0</v>
      </c>
      <c r="AK22">
        <f>'42_Wind_ModSeverity'!W22</f>
        <v>0</v>
      </c>
      <c r="AL22">
        <f>'42_Wind_ModSeverity'!X22</f>
        <v>0</v>
      </c>
      <c r="AM22">
        <f>'43_Wind_HighSeverity'!S22</f>
        <v>0</v>
      </c>
      <c r="AN22">
        <f>'43_Wind_HighSeverity'!T22</f>
        <v>0</v>
      </c>
      <c r="AO22">
        <f>'43_Wind_HighSeverity'!U22</f>
        <v>0</v>
      </c>
      <c r="AP22">
        <f>'41_Wind_LowSeverity'!V22</f>
        <v>9</v>
      </c>
      <c r="AQ22">
        <f>'41_Wind_LowSeverity'!W22</f>
        <v>9</v>
      </c>
      <c r="AR22">
        <f>'41_Wind_LowSeverity'!X22</f>
        <v>9</v>
      </c>
      <c r="AS22">
        <f>'41_Wind_LowSeverity'!Y22</f>
        <v>9</v>
      </c>
      <c r="AT22">
        <f>'42_Wind_ModSeverity'!Z22</f>
        <v>9</v>
      </c>
      <c r="AU22">
        <f>'42_Wind_ModSeverity'!AA22</f>
        <v>9</v>
      </c>
      <c r="AV22">
        <f>'42_Wind_ModSeverity'!AB22</f>
        <v>9</v>
      </c>
      <c r="AW22">
        <f>'43_Wind_HighSeverity'!W22</f>
        <v>9</v>
      </c>
      <c r="AX22">
        <f>'43_Wind_HighSeverity'!X22</f>
        <v>9</v>
      </c>
      <c r="AY22">
        <f>'43_Wind_HighSeverity'!Y22</f>
        <v>9</v>
      </c>
      <c r="AZ22">
        <f>'41_Wind_LowSeverity'!Z22</f>
        <v>0</v>
      </c>
      <c r="BA22">
        <f>'41_Wind_LowSeverity'!AA22</f>
        <v>0</v>
      </c>
      <c r="BB22">
        <f>'41_Wind_LowSeverity'!AB22</f>
        <v>0</v>
      </c>
      <c r="BC22">
        <f>'41_Wind_LowSeverity'!AC22</f>
        <v>0</v>
      </c>
      <c r="BD22">
        <f>'42_Wind_ModSeverity'!AD22</f>
        <v>0</v>
      </c>
      <c r="BE22">
        <f>'42_Wind_ModSeverity'!AE22</f>
        <v>0</v>
      </c>
      <c r="BF22">
        <f>'42_Wind_ModSeverity'!AF22</f>
        <v>0</v>
      </c>
      <c r="BG22">
        <f>'43_Wind_HighSeverity'!AA22</f>
        <v>0</v>
      </c>
      <c r="BH22">
        <f>'43_Wind_HighSeverity'!AB22</f>
        <v>0</v>
      </c>
      <c r="BI22">
        <f>'43_Wind_HighSeverity'!AC22</f>
        <v>0</v>
      </c>
    </row>
    <row r="23" spans="1:61" x14ac:dyDescent="0.25">
      <c r="A23" s="15" t="str">
        <f>'4_Wind_Script'!A23</f>
        <v>eCANOPY_SNAGS_CLASS_1_CONIFERS_WITH_FOLIAGE_HEIGHT</v>
      </c>
      <c r="B23">
        <f>'41_Wind_LowSeverity'!F23</f>
        <v>0</v>
      </c>
      <c r="C23">
        <f>'41_Wind_LowSeverity'!G23</f>
        <v>0</v>
      </c>
      <c r="D23">
        <f>'41_Wind_LowSeverity'!H23</f>
        <v>0</v>
      </c>
      <c r="E23">
        <f>'41_Wind_LowSeverity'!I23</f>
        <v>0</v>
      </c>
      <c r="F23">
        <f>'42_Wind_ModSeverity'!J23</f>
        <v>0</v>
      </c>
      <c r="G23">
        <f>'42_Wind_ModSeverity'!K23</f>
        <v>0</v>
      </c>
      <c r="H23">
        <f>'42_Wind_ModSeverity'!L23</f>
        <v>0</v>
      </c>
      <c r="I23">
        <f>'43_Wind_HighSeverity'!G23</f>
        <v>0</v>
      </c>
      <c r="J23">
        <f>'43_Wind_HighSeverity'!H23</f>
        <v>0</v>
      </c>
      <c r="K23">
        <f>'43_Wind_HighSeverity'!I23</f>
        <v>0</v>
      </c>
      <c r="L23">
        <f>'41_Wind_LowSeverity'!J23</f>
        <v>0</v>
      </c>
      <c r="M23">
        <f>'41_Wind_LowSeverity'!K23</f>
        <v>0</v>
      </c>
      <c r="N23">
        <f>'41_Wind_LowSeverity'!L23</f>
        <v>0</v>
      </c>
      <c r="O23">
        <f>'41_Wind_LowSeverity'!M23</f>
        <v>0</v>
      </c>
      <c r="P23">
        <f>'42_Wind_ModSeverity'!N23</f>
        <v>0</v>
      </c>
      <c r="Q23">
        <f>'42_Wind_ModSeverity'!O23</f>
        <v>0</v>
      </c>
      <c r="R23">
        <f>'42_Wind_ModSeverity'!P23</f>
        <v>0</v>
      </c>
      <c r="S23">
        <f>'43_Wind_HighSeverity'!K23</f>
        <v>0</v>
      </c>
      <c r="T23">
        <f>'43_Wind_HighSeverity'!L23</f>
        <v>0</v>
      </c>
      <c r="U23">
        <f>'43_Wind_HighSeverity'!M23</f>
        <v>0</v>
      </c>
      <c r="V23">
        <f>'41_Wind_LowSeverity'!N23</f>
        <v>0</v>
      </c>
      <c r="W23">
        <f>'41_Wind_LowSeverity'!O23</f>
        <v>0</v>
      </c>
      <c r="X23">
        <f>'41_Wind_LowSeverity'!P23</f>
        <v>0</v>
      </c>
      <c r="Y23">
        <f>'41_Wind_LowSeverity'!Q23</f>
        <v>0</v>
      </c>
      <c r="Z23">
        <f>'42_Wind_ModSeverity'!R23</f>
        <v>0</v>
      </c>
      <c r="AA23">
        <f>'42_Wind_ModSeverity'!S23</f>
        <v>0</v>
      </c>
      <c r="AB23">
        <f>'42_Wind_ModSeverity'!T23</f>
        <v>0</v>
      </c>
      <c r="AC23">
        <f>'43_Wind_HighSeverity'!O23</f>
        <v>0</v>
      </c>
      <c r="AD23">
        <f>'43_Wind_HighSeverity'!P23</f>
        <v>0</v>
      </c>
      <c r="AE23">
        <f>'43_Wind_HighSeverity'!Q23</f>
        <v>0</v>
      </c>
      <c r="AF23">
        <f>'41_Wind_LowSeverity'!R23</f>
        <v>0</v>
      </c>
      <c r="AG23">
        <f>'41_Wind_LowSeverity'!S23</f>
        <v>0</v>
      </c>
      <c r="AH23">
        <f>'41_Wind_LowSeverity'!T23</f>
        <v>0</v>
      </c>
      <c r="AI23">
        <f>'41_Wind_LowSeverity'!U23</f>
        <v>0</v>
      </c>
      <c r="AJ23">
        <f>'42_Wind_ModSeverity'!V23</f>
        <v>0</v>
      </c>
      <c r="AK23">
        <f>'42_Wind_ModSeverity'!W23</f>
        <v>0</v>
      </c>
      <c r="AL23">
        <f>'42_Wind_ModSeverity'!X23</f>
        <v>0</v>
      </c>
      <c r="AM23">
        <f>'43_Wind_HighSeverity'!S23</f>
        <v>0</v>
      </c>
      <c r="AN23">
        <f>'43_Wind_HighSeverity'!T23</f>
        <v>0</v>
      </c>
      <c r="AO23">
        <f>'43_Wind_HighSeverity'!U23</f>
        <v>0</v>
      </c>
      <c r="AP23">
        <f>'41_Wind_LowSeverity'!V23</f>
        <v>50</v>
      </c>
      <c r="AQ23">
        <f>'41_Wind_LowSeverity'!W23</f>
        <v>50</v>
      </c>
      <c r="AR23">
        <f>'41_Wind_LowSeverity'!X23</f>
        <v>50</v>
      </c>
      <c r="AS23">
        <f>'41_Wind_LowSeverity'!Y23</f>
        <v>50</v>
      </c>
      <c r="AT23">
        <f>'42_Wind_ModSeverity'!Z23</f>
        <v>50</v>
      </c>
      <c r="AU23">
        <f>'42_Wind_ModSeverity'!AA23</f>
        <v>50</v>
      </c>
      <c r="AV23">
        <f>'42_Wind_ModSeverity'!AB23</f>
        <v>50</v>
      </c>
      <c r="AW23">
        <f>'43_Wind_HighSeverity'!W23</f>
        <v>50</v>
      </c>
      <c r="AX23">
        <f>'43_Wind_HighSeverity'!X23</f>
        <v>50</v>
      </c>
      <c r="AY23">
        <f>'43_Wind_HighSeverity'!Y23</f>
        <v>50</v>
      </c>
      <c r="AZ23">
        <f>'41_Wind_LowSeverity'!Z23</f>
        <v>0</v>
      </c>
      <c r="BA23">
        <f>'41_Wind_LowSeverity'!AA23</f>
        <v>0</v>
      </c>
      <c r="BB23">
        <f>'41_Wind_LowSeverity'!AB23</f>
        <v>0</v>
      </c>
      <c r="BC23">
        <f>'41_Wind_LowSeverity'!AC23</f>
        <v>0</v>
      </c>
      <c r="BD23">
        <f>'42_Wind_ModSeverity'!AD23</f>
        <v>0</v>
      </c>
      <c r="BE23">
        <f>'42_Wind_ModSeverity'!AE23</f>
        <v>0</v>
      </c>
      <c r="BF23">
        <f>'42_Wind_ModSeverity'!AF23</f>
        <v>0</v>
      </c>
      <c r="BG23">
        <f>'43_Wind_HighSeverity'!AA23</f>
        <v>0</v>
      </c>
      <c r="BH23">
        <f>'43_Wind_HighSeverity'!AB23</f>
        <v>0</v>
      </c>
      <c r="BI23">
        <f>'43_Wind_HighSeverity'!AC23</f>
        <v>0</v>
      </c>
    </row>
    <row r="24" spans="1:61" x14ac:dyDescent="0.25">
      <c r="A24" s="15" t="str">
        <f>'4_Wind_Script'!A24</f>
        <v>eCANOPY_SNAGS_CLASS_1_CONIFERS_WITH_FOLIAGE_PERCENT_COVER</v>
      </c>
      <c r="B24">
        <f>'41_Wind_LowSeverity'!F24</f>
        <v>0</v>
      </c>
      <c r="C24">
        <f>'41_Wind_LowSeverity'!G24</f>
        <v>0</v>
      </c>
      <c r="D24">
        <f>'41_Wind_LowSeverity'!H24</f>
        <v>0</v>
      </c>
      <c r="E24">
        <f>'41_Wind_LowSeverity'!I24</f>
        <v>0</v>
      </c>
      <c r="F24">
        <f>'42_Wind_ModSeverity'!J24</f>
        <v>0</v>
      </c>
      <c r="G24">
        <f>'42_Wind_ModSeverity'!K24</f>
        <v>0</v>
      </c>
      <c r="H24">
        <f>'42_Wind_ModSeverity'!L24</f>
        <v>0</v>
      </c>
      <c r="I24">
        <f>'43_Wind_HighSeverity'!G24</f>
        <v>0</v>
      </c>
      <c r="J24">
        <f>'43_Wind_HighSeverity'!H24</f>
        <v>0</v>
      </c>
      <c r="K24">
        <f>'43_Wind_HighSeverity'!I24</f>
        <v>0</v>
      </c>
      <c r="L24">
        <f>'41_Wind_LowSeverity'!J24</f>
        <v>0</v>
      </c>
      <c r="M24">
        <f>'41_Wind_LowSeverity'!K24</f>
        <v>0</v>
      </c>
      <c r="N24">
        <f>'41_Wind_LowSeverity'!L24</f>
        <v>0</v>
      </c>
      <c r="O24">
        <f>'41_Wind_LowSeverity'!M24</f>
        <v>0</v>
      </c>
      <c r="P24">
        <f>'42_Wind_ModSeverity'!N24</f>
        <v>0</v>
      </c>
      <c r="Q24">
        <f>'42_Wind_ModSeverity'!O24</f>
        <v>0</v>
      </c>
      <c r="R24">
        <f>'42_Wind_ModSeverity'!P24</f>
        <v>0</v>
      </c>
      <c r="S24">
        <f>'43_Wind_HighSeverity'!K24</f>
        <v>0</v>
      </c>
      <c r="T24">
        <f>'43_Wind_HighSeverity'!L24</f>
        <v>0</v>
      </c>
      <c r="U24">
        <f>'43_Wind_HighSeverity'!M24</f>
        <v>0</v>
      </c>
      <c r="V24">
        <f>'41_Wind_LowSeverity'!N24</f>
        <v>0</v>
      </c>
      <c r="W24">
        <f>'41_Wind_LowSeverity'!O24</f>
        <v>0</v>
      </c>
      <c r="X24">
        <f>'41_Wind_LowSeverity'!P24</f>
        <v>0</v>
      </c>
      <c r="Y24">
        <f>'41_Wind_LowSeverity'!Q24</f>
        <v>0</v>
      </c>
      <c r="Z24">
        <f>'42_Wind_ModSeverity'!R24</f>
        <v>0</v>
      </c>
      <c r="AA24">
        <f>'42_Wind_ModSeverity'!S24</f>
        <v>0</v>
      </c>
      <c r="AB24">
        <f>'42_Wind_ModSeverity'!T24</f>
        <v>0</v>
      </c>
      <c r="AC24">
        <f>'43_Wind_HighSeverity'!O24</f>
        <v>0</v>
      </c>
      <c r="AD24">
        <f>'43_Wind_HighSeverity'!P24</f>
        <v>0</v>
      </c>
      <c r="AE24">
        <f>'43_Wind_HighSeverity'!Q24</f>
        <v>0</v>
      </c>
      <c r="AF24">
        <f>'41_Wind_LowSeverity'!R24</f>
        <v>0</v>
      </c>
      <c r="AG24">
        <f>'41_Wind_LowSeverity'!S24</f>
        <v>0</v>
      </c>
      <c r="AH24">
        <f>'41_Wind_LowSeverity'!T24</f>
        <v>0</v>
      </c>
      <c r="AI24">
        <f>'41_Wind_LowSeverity'!U24</f>
        <v>0</v>
      </c>
      <c r="AJ24">
        <f>'42_Wind_ModSeverity'!V24</f>
        <v>0</v>
      </c>
      <c r="AK24">
        <f>'42_Wind_ModSeverity'!W24</f>
        <v>0</v>
      </c>
      <c r="AL24">
        <f>'42_Wind_ModSeverity'!X24</f>
        <v>0</v>
      </c>
      <c r="AM24">
        <f>'43_Wind_HighSeverity'!S24</f>
        <v>0</v>
      </c>
      <c r="AN24">
        <f>'43_Wind_HighSeverity'!T24</f>
        <v>0</v>
      </c>
      <c r="AO24">
        <f>'43_Wind_HighSeverity'!U24</f>
        <v>0</v>
      </c>
      <c r="AP24">
        <f>'41_Wind_LowSeverity'!V24</f>
        <v>0.5071</v>
      </c>
      <c r="AQ24">
        <f>'41_Wind_LowSeverity'!W24</f>
        <v>0.431035</v>
      </c>
      <c r="AR24">
        <f>'41_Wind_LowSeverity'!X24</f>
        <v>0.431035</v>
      </c>
      <c r="AS24">
        <f>'41_Wind_LowSeverity'!Y24</f>
        <v>0.431035</v>
      </c>
      <c r="AT24">
        <f>'42_Wind_ModSeverity'!Z24</f>
        <v>0.27890500000000001</v>
      </c>
      <c r="AU24">
        <f>'42_Wind_ModSeverity'!AA24</f>
        <v>0.27890500000000001</v>
      </c>
      <c r="AV24">
        <f>'42_Wind_ModSeverity'!AB24</f>
        <v>0.27890500000000001</v>
      </c>
      <c r="AW24">
        <f>'43_Wind_HighSeverity'!W24</f>
        <v>0.126775</v>
      </c>
      <c r="AX24">
        <f>'43_Wind_HighSeverity'!X24</f>
        <v>0.126775</v>
      </c>
      <c r="AY24">
        <f>'43_Wind_HighSeverity'!Y24</f>
        <v>0.126775</v>
      </c>
      <c r="AZ24">
        <f>'41_Wind_LowSeverity'!Z24</f>
        <v>0</v>
      </c>
      <c r="BA24">
        <f>'41_Wind_LowSeverity'!AA24</f>
        <v>0</v>
      </c>
      <c r="BB24">
        <f>'41_Wind_LowSeverity'!AB24</f>
        <v>0</v>
      </c>
      <c r="BC24">
        <f>'41_Wind_LowSeverity'!AC24</f>
        <v>0</v>
      </c>
      <c r="BD24">
        <f>'42_Wind_ModSeverity'!AD24</f>
        <v>0</v>
      </c>
      <c r="BE24">
        <f>'42_Wind_ModSeverity'!AE24</f>
        <v>0</v>
      </c>
      <c r="BF24">
        <f>'42_Wind_ModSeverity'!AF24</f>
        <v>0</v>
      </c>
      <c r="BG24">
        <f>'43_Wind_HighSeverity'!AA24</f>
        <v>0</v>
      </c>
      <c r="BH24">
        <f>'43_Wind_HighSeverity'!AB24</f>
        <v>0</v>
      </c>
      <c r="BI24">
        <f>'43_Wind_HighSeverity'!AC24</f>
        <v>0</v>
      </c>
    </row>
    <row r="25" spans="1:61" x14ac:dyDescent="0.25">
      <c r="A25" s="15" t="str">
        <f>'4_Wind_Script'!A25</f>
        <v>eCANOPY_SNAGS_CLASS_1_CONIFERS_WITH_FOLIAGE_STEM_DENSITY</v>
      </c>
      <c r="B25">
        <f>'41_Wind_LowSeverity'!F25</f>
        <v>0</v>
      </c>
      <c r="C25">
        <f>'41_Wind_LowSeverity'!G25</f>
        <v>0</v>
      </c>
      <c r="D25">
        <f>'41_Wind_LowSeverity'!H25</f>
        <v>0</v>
      </c>
      <c r="E25">
        <f>'41_Wind_LowSeverity'!I25</f>
        <v>0</v>
      </c>
      <c r="F25">
        <f>'42_Wind_ModSeverity'!J25</f>
        <v>0</v>
      </c>
      <c r="G25">
        <f>'42_Wind_ModSeverity'!K25</f>
        <v>0</v>
      </c>
      <c r="H25">
        <f>'42_Wind_ModSeverity'!L25</f>
        <v>0</v>
      </c>
      <c r="I25">
        <f>'43_Wind_HighSeverity'!G25</f>
        <v>0</v>
      </c>
      <c r="J25">
        <f>'43_Wind_HighSeverity'!H25</f>
        <v>0</v>
      </c>
      <c r="K25">
        <f>'43_Wind_HighSeverity'!I25</f>
        <v>0</v>
      </c>
      <c r="L25">
        <f>'41_Wind_LowSeverity'!J25</f>
        <v>0</v>
      </c>
      <c r="M25">
        <f>'41_Wind_LowSeverity'!K25</f>
        <v>0</v>
      </c>
      <c r="N25">
        <f>'41_Wind_LowSeverity'!L25</f>
        <v>0</v>
      </c>
      <c r="O25">
        <f>'41_Wind_LowSeverity'!M25</f>
        <v>0</v>
      </c>
      <c r="P25">
        <f>'42_Wind_ModSeverity'!N25</f>
        <v>0</v>
      </c>
      <c r="Q25">
        <f>'42_Wind_ModSeverity'!O25</f>
        <v>0</v>
      </c>
      <c r="R25">
        <f>'42_Wind_ModSeverity'!P25</f>
        <v>0</v>
      </c>
      <c r="S25">
        <f>'43_Wind_HighSeverity'!K25</f>
        <v>0</v>
      </c>
      <c r="T25">
        <f>'43_Wind_HighSeverity'!L25</f>
        <v>0</v>
      </c>
      <c r="U25">
        <f>'43_Wind_HighSeverity'!M25</f>
        <v>0</v>
      </c>
      <c r="V25">
        <f>'41_Wind_LowSeverity'!N25</f>
        <v>0</v>
      </c>
      <c r="W25">
        <f>'41_Wind_LowSeverity'!O25</f>
        <v>0</v>
      </c>
      <c r="X25">
        <f>'41_Wind_LowSeverity'!P25</f>
        <v>0</v>
      </c>
      <c r="Y25">
        <f>'41_Wind_LowSeverity'!Q25</f>
        <v>0</v>
      </c>
      <c r="Z25">
        <f>'42_Wind_ModSeverity'!R25</f>
        <v>0</v>
      </c>
      <c r="AA25">
        <f>'42_Wind_ModSeverity'!S25</f>
        <v>0</v>
      </c>
      <c r="AB25">
        <f>'42_Wind_ModSeverity'!T25</f>
        <v>0</v>
      </c>
      <c r="AC25">
        <f>'43_Wind_HighSeverity'!O25</f>
        <v>0</v>
      </c>
      <c r="AD25">
        <f>'43_Wind_HighSeverity'!P25</f>
        <v>0</v>
      </c>
      <c r="AE25">
        <f>'43_Wind_HighSeverity'!Q25</f>
        <v>0</v>
      </c>
      <c r="AF25">
        <f>'41_Wind_LowSeverity'!R25</f>
        <v>0</v>
      </c>
      <c r="AG25">
        <f>'41_Wind_LowSeverity'!S25</f>
        <v>0</v>
      </c>
      <c r="AH25">
        <f>'41_Wind_LowSeverity'!T25</f>
        <v>0</v>
      </c>
      <c r="AI25">
        <f>'41_Wind_LowSeverity'!U25</f>
        <v>0</v>
      </c>
      <c r="AJ25">
        <f>'42_Wind_ModSeverity'!V25</f>
        <v>0</v>
      </c>
      <c r="AK25">
        <f>'42_Wind_ModSeverity'!W25</f>
        <v>0</v>
      </c>
      <c r="AL25">
        <f>'42_Wind_ModSeverity'!X25</f>
        <v>0</v>
      </c>
      <c r="AM25">
        <f>'43_Wind_HighSeverity'!S25</f>
        <v>0</v>
      </c>
      <c r="AN25">
        <f>'43_Wind_HighSeverity'!T25</f>
        <v>0</v>
      </c>
      <c r="AO25">
        <f>'43_Wind_HighSeverity'!U25</f>
        <v>0</v>
      </c>
      <c r="AP25">
        <f>'41_Wind_LowSeverity'!V25</f>
        <v>5</v>
      </c>
      <c r="AQ25">
        <f>'41_Wind_LowSeverity'!W25</f>
        <v>4.25</v>
      </c>
      <c r="AR25">
        <f>'41_Wind_LowSeverity'!X25</f>
        <v>4.25</v>
      </c>
      <c r="AS25">
        <f>'41_Wind_LowSeverity'!Y25</f>
        <v>4.25</v>
      </c>
      <c r="AT25">
        <f>'42_Wind_ModSeverity'!Z25</f>
        <v>2.75</v>
      </c>
      <c r="AU25">
        <f>'42_Wind_ModSeverity'!AA25</f>
        <v>2.75</v>
      </c>
      <c r="AV25">
        <f>'42_Wind_ModSeverity'!AB25</f>
        <v>2.75</v>
      </c>
      <c r="AW25">
        <f>'43_Wind_HighSeverity'!W25</f>
        <v>1.25</v>
      </c>
      <c r="AX25">
        <f>'43_Wind_HighSeverity'!X25</f>
        <v>1.25</v>
      </c>
      <c r="AY25">
        <f>'43_Wind_HighSeverity'!Y25</f>
        <v>1.25</v>
      </c>
      <c r="AZ25">
        <f>'41_Wind_LowSeverity'!Z25</f>
        <v>0</v>
      </c>
      <c r="BA25">
        <f>'41_Wind_LowSeverity'!AA25</f>
        <v>0</v>
      </c>
      <c r="BB25">
        <f>'41_Wind_LowSeverity'!AB25</f>
        <v>0</v>
      </c>
      <c r="BC25">
        <f>'41_Wind_LowSeverity'!AC25</f>
        <v>0</v>
      </c>
      <c r="BD25">
        <f>'42_Wind_ModSeverity'!AD25</f>
        <v>0</v>
      </c>
      <c r="BE25">
        <f>'42_Wind_ModSeverity'!AE25</f>
        <v>0</v>
      </c>
      <c r="BF25">
        <f>'42_Wind_ModSeverity'!AF25</f>
        <v>0</v>
      </c>
      <c r="BG25">
        <f>'43_Wind_HighSeverity'!AA25</f>
        <v>0</v>
      </c>
      <c r="BH25">
        <f>'43_Wind_HighSeverity'!AB25</f>
        <v>0</v>
      </c>
      <c r="BI25">
        <f>'43_Wind_HighSeverity'!AC25</f>
        <v>0</v>
      </c>
    </row>
    <row r="26" spans="1:61" x14ac:dyDescent="0.25">
      <c r="A26" s="15" t="str">
        <f>'4_Wind_Script'!A26</f>
        <v>eCANOPY_SNAGS_CLASS_2_DIAMETER</v>
      </c>
      <c r="B26">
        <f>'41_Wind_LowSeverity'!F26</f>
        <v>0</v>
      </c>
      <c r="C26">
        <f>'41_Wind_LowSeverity'!G26</f>
        <v>0</v>
      </c>
      <c r="D26">
        <f>'41_Wind_LowSeverity'!H26</f>
        <v>0</v>
      </c>
      <c r="E26">
        <f>'41_Wind_LowSeverity'!I26</f>
        <v>0</v>
      </c>
      <c r="F26">
        <f>'42_Wind_ModSeverity'!J26</f>
        <v>0</v>
      </c>
      <c r="G26">
        <f>'42_Wind_ModSeverity'!K26</f>
        <v>0</v>
      </c>
      <c r="H26">
        <f>'42_Wind_ModSeverity'!L26</f>
        <v>0</v>
      </c>
      <c r="I26">
        <f>'43_Wind_HighSeverity'!G26</f>
        <v>0</v>
      </c>
      <c r="J26">
        <f>'43_Wind_HighSeverity'!H26</f>
        <v>0</v>
      </c>
      <c r="K26">
        <f>'43_Wind_HighSeverity'!I26</f>
        <v>0</v>
      </c>
      <c r="L26">
        <f>'41_Wind_LowSeverity'!J26</f>
        <v>0</v>
      </c>
      <c r="M26">
        <f>'41_Wind_LowSeverity'!K26</f>
        <v>0</v>
      </c>
      <c r="N26">
        <f>'41_Wind_LowSeverity'!L26</f>
        <v>0</v>
      </c>
      <c r="O26">
        <f>'41_Wind_LowSeverity'!M26</f>
        <v>0</v>
      </c>
      <c r="P26">
        <f>'42_Wind_ModSeverity'!N26</f>
        <v>0</v>
      </c>
      <c r="Q26">
        <f>'42_Wind_ModSeverity'!O26</f>
        <v>0</v>
      </c>
      <c r="R26">
        <f>'42_Wind_ModSeverity'!P26</f>
        <v>0</v>
      </c>
      <c r="S26">
        <f>'43_Wind_HighSeverity'!K26</f>
        <v>0</v>
      </c>
      <c r="T26">
        <f>'43_Wind_HighSeverity'!L26</f>
        <v>0</v>
      </c>
      <c r="U26">
        <f>'43_Wind_HighSeverity'!M26</f>
        <v>0</v>
      </c>
      <c r="V26">
        <f>'41_Wind_LowSeverity'!N26</f>
        <v>0</v>
      </c>
      <c r="W26">
        <f>'41_Wind_LowSeverity'!O26</f>
        <v>0</v>
      </c>
      <c r="X26">
        <f>'41_Wind_LowSeverity'!P26</f>
        <v>0</v>
      </c>
      <c r="Y26">
        <f>'41_Wind_LowSeverity'!Q26</f>
        <v>0</v>
      </c>
      <c r="Z26">
        <f>'42_Wind_ModSeverity'!R26</f>
        <v>0</v>
      </c>
      <c r="AA26">
        <f>'42_Wind_ModSeverity'!S26</f>
        <v>0</v>
      </c>
      <c r="AB26">
        <f>'42_Wind_ModSeverity'!T26</f>
        <v>0</v>
      </c>
      <c r="AC26">
        <f>'43_Wind_HighSeverity'!O26</f>
        <v>0</v>
      </c>
      <c r="AD26">
        <f>'43_Wind_HighSeverity'!P26</f>
        <v>0</v>
      </c>
      <c r="AE26">
        <f>'43_Wind_HighSeverity'!Q26</f>
        <v>0</v>
      </c>
      <c r="AF26">
        <f>'41_Wind_LowSeverity'!R26</f>
        <v>3.5</v>
      </c>
      <c r="AG26">
        <f>'41_Wind_LowSeverity'!S26</f>
        <v>3.5</v>
      </c>
      <c r="AH26">
        <f>'41_Wind_LowSeverity'!T26</f>
        <v>3.5</v>
      </c>
      <c r="AI26">
        <f>'41_Wind_LowSeverity'!U26</f>
        <v>3.5</v>
      </c>
      <c r="AJ26">
        <f>'42_Wind_ModSeverity'!V26</f>
        <v>3.5</v>
      </c>
      <c r="AK26">
        <f>'42_Wind_ModSeverity'!W26</f>
        <v>3.5</v>
      </c>
      <c r="AL26">
        <f>'42_Wind_ModSeverity'!X26</f>
        <v>3.5</v>
      </c>
      <c r="AM26">
        <f>'43_Wind_HighSeverity'!S26</f>
        <v>3.5</v>
      </c>
      <c r="AN26">
        <f>'43_Wind_HighSeverity'!T26</f>
        <v>3.5</v>
      </c>
      <c r="AO26">
        <f>'43_Wind_HighSeverity'!U26</f>
        <v>3.5</v>
      </c>
      <c r="AP26">
        <f>'41_Wind_LowSeverity'!V26</f>
        <v>11</v>
      </c>
      <c r="AQ26">
        <f>'41_Wind_LowSeverity'!W26</f>
        <v>11</v>
      </c>
      <c r="AR26">
        <f>'41_Wind_LowSeverity'!X26</f>
        <v>11</v>
      </c>
      <c r="AS26">
        <f>'41_Wind_LowSeverity'!Y26</f>
        <v>11</v>
      </c>
      <c r="AT26">
        <f>'42_Wind_ModSeverity'!Z26</f>
        <v>11</v>
      </c>
      <c r="AU26">
        <f>'42_Wind_ModSeverity'!AA26</f>
        <v>11</v>
      </c>
      <c r="AV26">
        <f>'42_Wind_ModSeverity'!AB26</f>
        <v>11</v>
      </c>
      <c r="AW26">
        <f>'43_Wind_HighSeverity'!W26</f>
        <v>11</v>
      </c>
      <c r="AX26">
        <f>'43_Wind_HighSeverity'!X26</f>
        <v>11</v>
      </c>
      <c r="AY26">
        <f>'43_Wind_HighSeverity'!Y26</f>
        <v>11</v>
      </c>
      <c r="AZ26">
        <f>'41_Wind_LowSeverity'!Z26</f>
        <v>12</v>
      </c>
      <c r="BA26">
        <f>'41_Wind_LowSeverity'!AA26</f>
        <v>12</v>
      </c>
      <c r="BB26">
        <f>'41_Wind_LowSeverity'!AB26</f>
        <v>12</v>
      </c>
      <c r="BC26">
        <f>'41_Wind_LowSeverity'!AC26</f>
        <v>12</v>
      </c>
      <c r="BD26">
        <f>'42_Wind_ModSeverity'!AD26</f>
        <v>12</v>
      </c>
      <c r="BE26">
        <f>'42_Wind_ModSeverity'!AE26</f>
        <v>12</v>
      </c>
      <c r="BF26">
        <f>'42_Wind_ModSeverity'!AF26</f>
        <v>12</v>
      </c>
      <c r="BG26">
        <f>'43_Wind_HighSeverity'!AA26</f>
        <v>12</v>
      </c>
      <c r="BH26">
        <f>'43_Wind_HighSeverity'!AB26</f>
        <v>12</v>
      </c>
      <c r="BI26">
        <f>'43_Wind_HighSeverity'!AC26</f>
        <v>12</v>
      </c>
    </row>
    <row r="27" spans="1:61" x14ac:dyDescent="0.25">
      <c r="A27" s="15" t="str">
        <f>'4_Wind_Script'!A27</f>
        <v>eCANOPY_SNAGS_CLASS_2_HEIGHT</v>
      </c>
      <c r="B27">
        <f>'41_Wind_LowSeverity'!F27</f>
        <v>0</v>
      </c>
      <c r="C27">
        <f>'41_Wind_LowSeverity'!G27</f>
        <v>0</v>
      </c>
      <c r="D27">
        <f>'41_Wind_LowSeverity'!H27</f>
        <v>0</v>
      </c>
      <c r="E27">
        <f>'41_Wind_LowSeverity'!I27</f>
        <v>0</v>
      </c>
      <c r="F27">
        <f>'42_Wind_ModSeverity'!J27</f>
        <v>0</v>
      </c>
      <c r="G27">
        <f>'42_Wind_ModSeverity'!K27</f>
        <v>0</v>
      </c>
      <c r="H27">
        <f>'42_Wind_ModSeverity'!L27</f>
        <v>0</v>
      </c>
      <c r="I27">
        <f>'43_Wind_HighSeverity'!G27</f>
        <v>0</v>
      </c>
      <c r="J27">
        <f>'43_Wind_HighSeverity'!H27</f>
        <v>0</v>
      </c>
      <c r="K27">
        <f>'43_Wind_HighSeverity'!I27</f>
        <v>0</v>
      </c>
      <c r="L27">
        <f>'41_Wind_LowSeverity'!J27</f>
        <v>0</v>
      </c>
      <c r="M27">
        <f>'41_Wind_LowSeverity'!K27</f>
        <v>0</v>
      </c>
      <c r="N27">
        <f>'41_Wind_LowSeverity'!L27</f>
        <v>0</v>
      </c>
      <c r="O27">
        <f>'41_Wind_LowSeverity'!M27</f>
        <v>0</v>
      </c>
      <c r="P27">
        <f>'42_Wind_ModSeverity'!N27</f>
        <v>0</v>
      </c>
      <c r="Q27">
        <f>'42_Wind_ModSeverity'!O27</f>
        <v>0</v>
      </c>
      <c r="R27">
        <f>'42_Wind_ModSeverity'!P27</f>
        <v>0</v>
      </c>
      <c r="S27">
        <f>'43_Wind_HighSeverity'!K27</f>
        <v>0</v>
      </c>
      <c r="T27">
        <f>'43_Wind_HighSeverity'!L27</f>
        <v>0</v>
      </c>
      <c r="U27">
        <f>'43_Wind_HighSeverity'!M27</f>
        <v>0</v>
      </c>
      <c r="V27">
        <f>'41_Wind_LowSeverity'!N27</f>
        <v>0</v>
      </c>
      <c r="W27">
        <f>'41_Wind_LowSeverity'!O27</f>
        <v>0</v>
      </c>
      <c r="X27">
        <f>'41_Wind_LowSeverity'!P27</f>
        <v>0</v>
      </c>
      <c r="Y27">
        <f>'41_Wind_LowSeverity'!Q27</f>
        <v>0</v>
      </c>
      <c r="Z27">
        <f>'42_Wind_ModSeverity'!R27</f>
        <v>0</v>
      </c>
      <c r="AA27">
        <f>'42_Wind_ModSeverity'!S27</f>
        <v>0</v>
      </c>
      <c r="AB27">
        <f>'42_Wind_ModSeverity'!T27</f>
        <v>0</v>
      </c>
      <c r="AC27">
        <f>'43_Wind_HighSeverity'!O27</f>
        <v>0</v>
      </c>
      <c r="AD27">
        <f>'43_Wind_HighSeverity'!P27</f>
        <v>0</v>
      </c>
      <c r="AE27">
        <f>'43_Wind_HighSeverity'!Q27</f>
        <v>0</v>
      </c>
      <c r="AF27">
        <f>'41_Wind_LowSeverity'!R27</f>
        <v>20</v>
      </c>
      <c r="AG27">
        <f>'41_Wind_LowSeverity'!S27</f>
        <v>20</v>
      </c>
      <c r="AH27">
        <f>'41_Wind_LowSeverity'!T27</f>
        <v>20</v>
      </c>
      <c r="AI27">
        <f>'41_Wind_LowSeverity'!U27</f>
        <v>20</v>
      </c>
      <c r="AJ27">
        <f>'42_Wind_ModSeverity'!V27</f>
        <v>20</v>
      </c>
      <c r="AK27">
        <f>'42_Wind_ModSeverity'!W27</f>
        <v>20</v>
      </c>
      <c r="AL27">
        <f>'42_Wind_ModSeverity'!X27</f>
        <v>20</v>
      </c>
      <c r="AM27">
        <f>'43_Wind_HighSeverity'!S27</f>
        <v>20</v>
      </c>
      <c r="AN27">
        <f>'43_Wind_HighSeverity'!T27</f>
        <v>20</v>
      </c>
      <c r="AO27">
        <f>'43_Wind_HighSeverity'!U27</f>
        <v>20</v>
      </c>
      <c r="AP27">
        <f>'41_Wind_LowSeverity'!V27</f>
        <v>50</v>
      </c>
      <c r="AQ27">
        <f>'41_Wind_LowSeverity'!W27</f>
        <v>50</v>
      </c>
      <c r="AR27">
        <f>'41_Wind_LowSeverity'!X27</f>
        <v>50</v>
      </c>
      <c r="AS27">
        <f>'41_Wind_LowSeverity'!Y27</f>
        <v>50</v>
      </c>
      <c r="AT27">
        <f>'42_Wind_ModSeverity'!Z27</f>
        <v>50</v>
      </c>
      <c r="AU27">
        <f>'42_Wind_ModSeverity'!AA27</f>
        <v>50</v>
      </c>
      <c r="AV27">
        <f>'42_Wind_ModSeverity'!AB27</f>
        <v>50</v>
      </c>
      <c r="AW27">
        <f>'43_Wind_HighSeverity'!W27</f>
        <v>50</v>
      </c>
      <c r="AX27">
        <f>'43_Wind_HighSeverity'!X27</f>
        <v>50</v>
      </c>
      <c r="AY27">
        <f>'43_Wind_HighSeverity'!Y27</f>
        <v>50</v>
      </c>
      <c r="AZ27">
        <f>'41_Wind_LowSeverity'!Z27</f>
        <v>70</v>
      </c>
      <c r="BA27">
        <f>'41_Wind_LowSeverity'!AA27</f>
        <v>70</v>
      </c>
      <c r="BB27">
        <f>'41_Wind_LowSeverity'!AB27</f>
        <v>70</v>
      </c>
      <c r="BC27">
        <f>'41_Wind_LowSeverity'!AC27</f>
        <v>70</v>
      </c>
      <c r="BD27">
        <f>'42_Wind_ModSeverity'!AD27</f>
        <v>70</v>
      </c>
      <c r="BE27">
        <f>'42_Wind_ModSeverity'!AE27</f>
        <v>70</v>
      </c>
      <c r="BF27">
        <f>'42_Wind_ModSeverity'!AF27</f>
        <v>70</v>
      </c>
      <c r="BG27">
        <f>'43_Wind_HighSeverity'!AA27</f>
        <v>70</v>
      </c>
      <c r="BH27">
        <f>'43_Wind_HighSeverity'!AB27</f>
        <v>70</v>
      </c>
      <c r="BI27">
        <f>'43_Wind_HighSeverity'!AC27</f>
        <v>70</v>
      </c>
    </row>
    <row r="28" spans="1:61" x14ac:dyDescent="0.25">
      <c r="A28" s="15" t="str">
        <f>'4_Wind_Script'!A28</f>
        <v>eCANOPY_SNAGS_CLASS_2_STEM_DENSITY</v>
      </c>
      <c r="B28">
        <f>'41_Wind_LowSeverity'!F28</f>
        <v>0</v>
      </c>
      <c r="C28">
        <f>'41_Wind_LowSeverity'!G28</f>
        <v>0</v>
      </c>
      <c r="D28">
        <f>'41_Wind_LowSeverity'!H28</f>
        <v>0</v>
      </c>
      <c r="E28">
        <f>'41_Wind_LowSeverity'!I28</f>
        <v>0</v>
      </c>
      <c r="F28">
        <f>'42_Wind_ModSeverity'!J28</f>
        <v>0</v>
      </c>
      <c r="G28">
        <f>'42_Wind_ModSeverity'!K28</f>
        <v>0</v>
      </c>
      <c r="H28">
        <f>'42_Wind_ModSeverity'!L28</f>
        <v>0</v>
      </c>
      <c r="I28">
        <f>'43_Wind_HighSeverity'!G28</f>
        <v>0</v>
      </c>
      <c r="J28">
        <f>'43_Wind_HighSeverity'!H28</f>
        <v>0</v>
      </c>
      <c r="K28">
        <f>'43_Wind_HighSeverity'!I28</f>
        <v>0</v>
      </c>
      <c r="L28">
        <f>'41_Wind_LowSeverity'!J28</f>
        <v>0</v>
      </c>
      <c r="M28">
        <f>'41_Wind_LowSeverity'!K28</f>
        <v>0</v>
      </c>
      <c r="N28">
        <f>'41_Wind_LowSeverity'!L28</f>
        <v>0</v>
      </c>
      <c r="O28">
        <f>'41_Wind_LowSeverity'!M28</f>
        <v>0</v>
      </c>
      <c r="P28">
        <f>'42_Wind_ModSeverity'!N28</f>
        <v>0</v>
      </c>
      <c r="Q28">
        <f>'42_Wind_ModSeverity'!O28</f>
        <v>0</v>
      </c>
      <c r="R28">
        <f>'42_Wind_ModSeverity'!P28</f>
        <v>0</v>
      </c>
      <c r="S28">
        <f>'43_Wind_HighSeverity'!K28</f>
        <v>0</v>
      </c>
      <c r="T28">
        <f>'43_Wind_HighSeverity'!L28</f>
        <v>0</v>
      </c>
      <c r="U28">
        <f>'43_Wind_HighSeverity'!M28</f>
        <v>0</v>
      </c>
      <c r="V28">
        <f>'41_Wind_LowSeverity'!N28</f>
        <v>0</v>
      </c>
      <c r="W28">
        <f>'41_Wind_LowSeverity'!O28</f>
        <v>0</v>
      </c>
      <c r="X28">
        <f>'41_Wind_LowSeverity'!P28</f>
        <v>0</v>
      </c>
      <c r="Y28">
        <f>'41_Wind_LowSeverity'!Q28</f>
        <v>0</v>
      </c>
      <c r="Z28">
        <f>'42_Wind_ModSeverity'!R28</f>
        <v>0</v>
      </c>
      <c r="AA28">
        <f>'42_Wind_ModSeverity'!S28</f>
        <v>0</v>
      </c>
      <c r="AB28">
        <f>'42_Wind_ModSeverity'!T28</f>
        <v>0</v>
      </c>
      <c r="AC28">
        <f>'43_Wind_HighSeverity'!O28</f>
        <v>0</v>
      </c>
      <c r="AD28">
        <f>'43_Wind_HighSeverity'!P28</f>
        <v>0</v>
      </c>
      <c r="AE28">
        <f>'43_Wind_HighSeverity'!Q28</f>
        <v>0</v>
      </c>
      <c r="AF28">
        <f>'41_Wind_LowSeverity'!R28</f>
        <v>150</v>
      </c>
      <c r="AG28">
        <f>'41_Wind_LowSeverity'!S28</f>
        <v>127.5</v>
      </c>
      <c r="AH28">
        <f>'41_Wind_LowSeverity'!T28</f>
        <v>127.5</v>
      </c>
      <c r="AI28">
        <f>'41_Wind_LowSeverity'!U28</f>
        <v>127.5</v>
      </c>
      <c r="AJ28">
        <f>'42_Wind_ModSeverity'!V28</f>
        <v>82.5</v>
      </c>
      <c r="AK28">
        <f>'42_Wind_ModSeverity'!W28</f>
        <v>82.5</v>
      </c>
      <c r="AL28">
        <f>'42_Wind_ModSeverity'!X28</f>
        <v>82.5</v>
      </c>
      <c r="AM28">
        <f>'43_Wind_HighSeverity'!S28</f>
        <v>37.5</v>
      </c>
      <c r="AN28">
        <f>'43_Wind_HighSeverity'!T28</f>
        <v>37.5</v>
      </c>
      <c r="AO28">
        <f>'43_Wind_HighSeverity'!U28</f>
        <v>37.5</v>
      </c>
      <c r="AP28">
        <f>'41_Wind_LowSeverity'!V28</f>
        <v>10</v>
      </c>
      <c r="AQ28">
        <f>'41_Wind_LowSeverity'!W28</f>
        <v>8.5</v>
      </c>
      <c r="AR28">
        <f>'41_Wind_LowSeverity'!X28</f>
        <v>8.5</v>
      </c>
      <c r="AS28">
        <f>'41_Wind_LowSeverity'!Y28</f>
        <v>8.5</v>
      </c>
      <c r="AT28">
        <f>'42_Wind_ModSeverity'!Z28</f>
        <v>5.5</v>
      </c>
      <c r="AU28">
        <f>'42_Wind_ModSeverity'!AA28</f>
        <v>5.5</v>
      </c>
      <c r="AV28">
        <f>'42_Wind_ModSeverity'!AB28</f>
        <v>5.5</v>
      </c>
      <c r="AW28">
        <f>'43_Wind_HighSeverity'!W28</f>
        <v>2.5</v>
      </c>
      <c r="AX28">
        <f>'43_Wind_HighSeverity'!X28</f>
        <v>2.5</v>
      </c>
      <c r="AY28">
        <f>'43_Wind_HighSeverity'!Y28</f>
        <v>2.5</v>
      </c>
      <c r="AZ28">
        <f>'41_Wind_LowSeverity'!Z28</f>
        <v>3</v>
      </c>
      <c r="BA28">
        <f>'41_Wind_LowSeverity'!AA28</f>
        <v>2.5499999999999998</v>
      </c>
      <c r="BB28">
        <f>'41_Wind_LowSeverity'!AB28</f>
        <v>2.5499999999999998</v>
      </c>
      <c r="BC28">
        <f>'41_Wind_LowSeverity'!AC28</f>
        <v>2.5499999999999998</v>
      </c>
      <c r="BD28">
        <f>'42_Wind_ModSeverity'!AD28</f>
        <v>1.6500000000000001</v>
      </c>
      <c r="BE28">
        <f>'42_Wind_ModSeverity'!AE28</f>
        <v>1.6500000000000001</v>
      </c>
      <c r="BF28">
        <f>'42_Wind_ModSeverity'!AF28</f>
        <v>1.6500000000000001</v>
      </c>
      <c r="BG28">
        <f>'43_Wind_HighSeverity'!AA28</f>
        <v>0.75</v>
      </c>
      <c r="BH28">
        <f>'43_Wind_HighSeverity'!AB28</f>
        <v>0.75</v>
      </c>
      <c r="BI28">
        <f>'43_Wind_HighSeverity'!AC28</f>
        <v>0.75</v>
      </c>
    </row>
    <row r="29" spans="1:61" x14ac:dyDescent="0.25">
      <c r="A29" s="15" t="str">
        <f>'4_Wind_Script'!A29</f>
        <v>eCANOPY_SNAGS_CLASS_3_DIAMETER</v>
      </c>
      <c r="B29">
        <f>'41_Wind_LowSeverity'!F29</f>
        <v>9</v>
      </c>
      <c r="C29">
        <f>'41_Wind_LowSeverity'!G29</f>
        <v>9</v>
      </c>
      <c r="D29">
        <f>'41_Wind_LowSeverity'!H29</f>
        <v>9</v>
      </c>
      <c r="E29">
        <f>'41_Wind_LowSeverity'!I29</f>
        <v>9</v>
      </c>
      <c r="F29">
        <f>'42_Wind_ModSeverity'!J29</f>
        <v>9</v>
      </c>
      <c r="G29">
        <f>'42_Wind_ModSeverity'!K29</f>
        <v>9</v>
      </c>
      <c r="H29">
        <f>'42_Wind_ModSeverity'!L29</f>
        <v>9</v>
      </c>
      <c r="I29">
        <f>'43_Wind_HighSeverity'!G29</f>
        <v>9</v>
      </c>
      <c r="J29">
        <f>'43_Wind_HighSeverity'!H29</f>
        <v>9</v>
      </c>
      <c r="K29">
        <f>'43_Wind_HighSeverity'!I29</f>
        <v>9</v>
      </c>
      <c r="L29">
        <f>'41_Wind_LowSeverity'!J29</f>
        <v>0</v>
      </c>
      <c r="M29">
        <f>'41_Wind_LowSeverity'!K29</f>
        <v>0</v>
      </c>
      <c r="N29">
        <f>'41_Wind_LowSeverity'!L29</f>
        <v>0</v>
      </c>
      <c r="O29">
        <f>'41_Wind_LowSeverity'!M29</f>
        <v>0</v>
      </c>
      <c r="P29">
        <f>'42_Wind_ModSeverity'!N29</f>
        <v>0</v>
      </c>
      <c r="Q29">
        <f>'42_Wind_ModSeverity'!O29</f>
        <v>0</v>
      </c>
      <c r="R29">
        <f>'42_Wind_ModSeverity'!P29</f>
        <v>0</v>
      </c>
      <c r="S29">
        <f>'43_Wind_HighSeverity'!K29</f>
        <v>0</v>
      </c>
      <c r="T29">
        <f>'43_Wind_HighSeverity'!L29</f>
        <v>0</v>
      </c>
      <c r="U29">
        <f>'43_Wind_HighSeverity'!M29</f>
        <v>0</v>
      </c>
      <c r="V29">
        <f>'41_Wind_LowSeverity'!N29</f>
        <v>0</v>
      </c>
      <c r="W29">
        <f>'41_Wind_LowSeverity'!O29</f>
        <v>0</v>
      </c>
      <c r="X29">
        <f>'41_Wind_LowSeverity'!P29</f>
        <v>0</v>
      </c>
      <c r="Y29">
        <f>'41_Wind_LowSeverity'!Q29</f>
        <v>0</v>
      </c>
      <c r="Z29">
        <f>'42_Wind_ModSeverity'!R29</f>
        <v>0</v>
      </c>
      <c r="AA29">
        <f>'42_Wind_ModSeverity'!S29</f>
        <v>0</v>
      </c>
      <c r="AB29">
        <f>'42_Wind_ModSeverity'!T29</f>
        <v>0</v>
      </c>
      <c r="AC29">
        <f>'43_Wind_HighSeverity'!O29</f>
        <v>0</v>
      </c>
      <c r="AD29">
        <f>'43_Wind_HighSeverity'!P29</f>
        <v>0</v>
      </c>
      <c r="AE29">
        <f>'43_Wind_HighSeverity'!Q29</f>
        <v>0</v>
      </c>
      <c r="AF29">
        <f>'41_Wind_LowSeverity'!R29</f>
        <v>3.5</v>
      </c>
      <c r="AG29">
        <f>'41_Wind_LowSeverity'!S29</f>
        <v>3.5</v>
      </c>
      <c r="AH29">
        <f>'41_Wind_LowSeverity'!T29</f>
        <v>3.5</v>
      </c>
      <c r="AI29">
        <f>'41_Wind_LowSeverity'!U29</f>
        <v>3.5</v>
      </c>
      <c r="AJ29">
        <f>'42_Wind_ModSeverity'!V29</f>
        <v>3.5</v>
      </c>
      <c r="AK29">
        <f>'42_Wind_ModSeverity'!W29</f>
        <v>3.5</v>
      </c>
      <c r="AL29">
        <f>'42_Wind_ModSeverity'!X29</f>
        <v>3.5</v>
      </c>
      <c r="AM29">
        <f>'43_Wind_HighSeverity'!S29</f>
        <v>3.5</v>
      </c>
      <c r="AN29">
        <f>'43_Wind_HighSeverity'!T29</f>
        <v>3.5</v>
      </c>
      <c r="AO29">
        <f>'43_Wind_HighSeverity'!U29</f>
        <v>3.5</v>
      </c>
      <c r="AP29">
        <f>'41_Wind_LowSeverity'!V29</f>
        <v>11</v>
      </c>
      <c r="AQ29">
        <f>'41_Wind_LowSeverity'!W29</f>
        <v>11</v>
      </c>
      <c r="AR29">
        <f>'41_Wind_LowSeverity'!X29</f>
        <v>11</v>
      </c>
      <c r="AS29">
        <f>'41_Wind_LowSeverity'!Y29</f>
        <v>11</v>
      </c>
      <c r="AT29">
        <f>'42_Wind_ModSeverity'!Z29</f>
        <v>11</v>
      </c>
      <c r="AU29">
        <f>'42_Wind_ModSeverity'!AA29</f>
        <v>11</v>
      </c>
      <c r="AV29">
        <f>'42_Wind_ModSeverity'!AB29</f>
        <v>11</v>
      </c>
      <c r="AW29">
        <f>'43_Wind_HighSeverity'!W29</f>
        <v>11</v>
      </c>
      <c r="AX29">
        <f>'43_Wind_HighSeverity'!X29</f>
        <v>11</v>
      </c>
      <c r="AY29">
        <f>'43_Wind_HighSeverity'!Y29</f>
        <v>11</v>
      </c>
      <c r="AZ29">
        <f>'41_Wind_LowSeverity'!Z29</f>
        <v>10</v>
      </c>
      <c r="BA29">
        <f>'41_Wind_LowSeverity'!AA29</f>
        <v>10</v>
      </c>
      <c r="BB29">
        <f>'41_Wind_LowSeverity'!AB29</f>
        <v>10</v>
      </c>
      <c r="BC29">
        <f>'41_Wind_LowSeverity'!AC29</f>
        <v>10</v>
      </c>
      <c r="BD29">
        <f>'42_Wind_ModSeverity'!AD29</f>
        <v>10</v>
      </c>
      <c r="BE29">
        <f>'42_Wind_ModSeverity'!AE29</f>
        <v>10</v>
      </c>
      <c r="BF29">
        <f>'42_Wind_ModSeverity'!AF29</f>
        <v>10</v>
      </c>
      <c r="BG29">
        <f>'43_Wind_HighSeverity'!AA29</f>
        <v>10</v>
      </c>
      <c r="BH29">
        <f>'43_Wind_HighSeverity'!AB29</f>
        <v>10</v>
      </c>
      <c r="BI29">
        <f>'43_Wind_HighSeverity'!AC29</f>
        <v>10</v>
      </c>
    </row>
    <row r="30" spans="1:61" x14ac:dyDescent="0.25">
      <c r="A30" s="15" t="str">
        <f>'4_Wind_Script'!A30</f>
        <v>eCANOPY_SNAGS_CLASS_3_HEIGHT</v>
      </c>
      <c r="B30">
        <f>'41_Wind_LowSeverity'!F30</f>
        <v>60</v>
      </c>
      <c r="C30">
        <f>'41_Wind_LowSeverity'!G30</f>
        <v>60</v>
      </c>
      <c r="D30">
        <f>'41_Wind_LowSeverity'!H30</f>
        <v>60</v>
      </c>
      <c r="E30">
        <f>'41_Wind_LowSeverity'!I30</f>
        <v>60</v>
      </c>
      <c r="F30">
        <f>'42_Wind_ModSeverity'!J30</f>
        <v>60</v>
      </c>
      <c r="G30">
        <f>'42_Wind_ModSeverity'!K30</f>
        <v>60</v>
      </c>
      <c r="H30">
        <f>'42_Wind_ModSeverity'!L30</f>
        <v>60</v>
      </c>
      <c r="I30">
        <f>'43_Wind_HighSeverity'!G30</f>
        <v>60</v>
      </c>
      <c r="J30">
        <f>'43_Wind_HighSeverity'!H30</f>
        <v>60</v>
      </c>
      <c r="K30">
        <f>'43_Wind_HighSeverity'!I30</f>
        <v>60</v>
      </c>
      <c r="L30">
        <f>'41_Wind_LowSeverity'!J30</f>
        <v>0</v>
      </c>
      <c r="M30">
        <f>'41_Wind_LowSeverity'!K30</f>
        <v>0</v>
      </c>
      <c r="N30">
        <f>'41_Wind_LowSeverity'!L30</f>
        <v>0</v>
      </c>
      <c r="O30">
        <f>'41_Wind_LowSeverity'!M30</f>
        <v>0</v>
      </c>
      <c r="P30">
        <f>'42_Wind_ModSeverity'!N30</f>
        <v>0</v>
      </c>
      <c r="Q30">
        <f>'42_Wind_ModSeverity'!O30</f>
        <v>0</v>
      </c>
      <c r="R30">
        <f>'42_Wind_ModSeverity'!P30</f>
        <v>0</v>
      </c>
      <c r="S30">
        <f>'43_Wind_HighSeverity'!K30</f>
        <v>0</v>
      </c>
      <c r="T30">
        <f>'43_Wind_HighSeverity'!L30</f>
        <v>0</v>
      </c>
      <c r="U30">
        <f>'43_Wind_HighSeverity'!M30</f>
        <v>0</v>
      </c>
      <c r="V30">
        <f>'41_Wind_LowSeverity'!N30</f>
        <v>0</v>
      </c>
      <c r="W30">
        <f>'41_Wind_LowSeverity'!O30</f>
        <v>0</v>
      </c>
      <c r="X30">
        <f>'41_Wind_LowSeverity'!P30</f>
        <v>0</v>
      </c>
      <c r="Y30">
        <f>'41_Wind_LowSeverity'!Q30</f>
        <v>0</v>
      </c>
      <c r="Z30">
        <f>'42_Wind_ModSeverity'!R30</f>
        <v>0</v>
      </c>
      <c r="AA30">
        <f>'42_Wind_ModSeverity'!S30</f>
        <v>0</v>
      </c>
      <c r="AB30">
        <f>'42_Wind_ModSeverity'!T30</f>
        <v>0</v>
      </c>
      <c r="AC30">
        <f>'43_Wind_HighSeverity'!O30</f>
        <v>0</v>
      </c>
      <c r="AD30">
        <f>'43_Wind_HighSeverity'!P30</f>
        <v>0</v>
      </c>
      <c r="AE30">
        <f>'43_Wind_HighSeverity'!Q30</f>
        <v>0</v>
      </c>
      <c r="AF30">
        <f>'41_Wind_LowSeverity'!R30</f>
        <v>15</v>
      </c>
      <c r="AG30">
        <f>'41_Wind_LowSeverity'!S30</f>
        <v>15</v>
      </c>
      <c r="AH30">
        <f>'41_Wind_LowSeverity'!T30</f>
        <v>15</v>
      </c>
      <c r="AI30">
        <f>'41_Wind_LowSeverity'!U30</f>
        <v>15</v>
      </c>
      <c r="AJ30">
        <f>'42_Wind_ModSeverity'!V30</f>
        <v>15</v>
      </c>
      <c r="AK30">
        <f>'42_Wind_ModSeverity'!W30</f>
        <v>15</v>
      </c>
      <c r="AL30">
        <f>'42_Wind_ModSeverity'!X30</f>
        <v>15</v>
      </c>
      <c r="AM30">
        <f>'43_Wind_HighSeverity'!S30</f>
        <v>15</v>
      </c>
      <c r="AN30">
        <f>'43_Wind_HighSeverity'!T30</f>
        <v>15</v>
      </c>
      <c r="AO30">
        <f>'43_Wind_HighSeverity'!U30</f>
        <v>15</v>
      </c>
      <c r="AP30">
        <f>'41_Wind_LowSeverity'!V30</f>
        <v>40</v>
      </c>
      <c r="AQ30">
        <f>'41_Wind_LowSeverity'!W30</f>
        <v>40</v>
      </c>
      <c r="AR30">
        <f>'41_Wind_LowSeverity'!X30</f>
        <v>40</v>
      </c>
      <c r="AS30">
        <f>'41_Wind_LowSeverity'!Y30</f>
        <v>40</v>
      </c>
      <c r="AT30">
        <f>'42_Wind_ModSeverity'!Z30</f>
        <v>40</v>
      </c>
      <c r="AU30">
        <f>'42_Wind_ModSeverity'!AA30</f>
        <v>40</v>
      </c>
      <c r="AV30">
        <f>'42_Wind_ModSeverity'!AB30</f>
        <v>40</v>
      </c>
      <c r="AW30">
        <f>'43_Wind_HighSeverity'!W30</f>
        <v>40</v>
      </c>
      <c r="AX30">
        <f>'43_Wind_HighSeverity'!X30</f>
        <v>40</v>
      </c>
      <c r="AY30">
        <f>'43_Wind_HighSeverity'!Y30</f>
        <v>40</v>
      </c>
      <c r="AZ30">
        <f>'41_Wind_LowSeverity'!Z30</f>
        <v>60</v>
      </c>
      <c r="BA30">
        <f>'41_Wind_LowSeverity'!AA30</f>
        <v>60</v>
      </c>
      <c r="BB30">
        <f>'41_Wind_LowSeverity'!AB30</f>
        <v>60</v>
      </c>
      <c r="BC30">
        <f>'41_Wind_LowSeverity'!AC30</f>
        <v>60</v>
      </c>
      <c r="BD30">
        <f>'42_Wind_ModSeverity'!AD30</f>
        <v>60</v>
      </c>
      <c r="BE30">
        <f>'42_Wind_ModSeverity'!AE30</f>
        <v>60</v>
      </c>
      <c r="BF30">
        <f>'42_Wind_ModSeverity'!AF30</f>
        <v>60</v>
      </c>
      <c r="BG30">
        <f>'43_Wind_HighSeverity'!AA30</f>
        <v>60</v>
      </c>
      <c r="BH30">
        <f>'43_Wind_HighSeverity'!AB30</f>
        <v>60</v>
      </c>
      <c r="BI30">
        <f>'43_Wind_HighSeverity'!AC30</f>
        <v>60</v>
      </c>
    </row>
    <row r="31" spans="1:61" x14ac:dyDescent="0.25">
      <c r="A31" s="15" t="str">
        <f>'4_Wind_Script'!A31</f>
        <v>eCANOPY_SNAGS_CLASS_3_STEM_DENSITY</v>
      </c>
      <c r="B31">
        <f>'41_Wind_LowSeverity'!F31</f>
        <v>3</v>
      </c>
      <c r="C31">
        <f>'41_Wind_LowSeverity'!G31</f>
        <v>2.5499999999999998</v>
      </c>
      <c r="D31">
        <f>'41_Wind_LowSeverity'!H31</f>
        <v>2.5499999999999998</v>
      </c>
      <c r="E31">
        <f>'41_Wind_LowSeverity'!I31</f>
        <v>2.5499999999999998</v>
      </c>
      <c r="F31">
        <f>'42_Wind_ModSeverity'!J31</f>
        <v>1.6500000000000001</v>
      </c>
      <c r="G31">
        <f>'42_Wind_ModSeverity'!K31</f>
        <v>1.6500000000000001</v>
      </c>
      <c r="H31">
        <f>'42_Wind_ModSeverity'!L31</f>
        <v>1.6500000000000001</v>
      </c>
      <c r="I31">
        <f>'43_Wind_HighSeverity'!G31</f>
        <v>0.75</v>
      </c>
      <c r="J31">
        <f>'43_Wind_HighSeverity'!H31</f>
        <v>0.75</v>
      </c>
      <c r="K31">
        <f>'43_Wind_HighSeverity'!I31</f>
        <v>0.75</v>
      </c>
      <c r="L31">
        <f>'41_Wind_LowSeverity'!J31</f>
        <v>0</v>
      </c>
      <c r="M31">
        <f>'41_Wind_LowSeverity'!K31</f>
        <v>0</v>
      </c>
      <c r="N31">
        <f>'41_Wind_LowSeverity'!L31</f>
        <v>0</v>
      </c>
      <c r="O31">
        <f>'41_Wind_LowSeverity'!M31</f>
        <v>0</v>
      </c>
      <c r="P31">
        <f>'42_Wind_ModSeverity'!N31</f>
        <v>0</v>
      </c>
      <c r="Q31">
        <f>'42_Wind_ModSeverity'!O31</f>
        <v>0</v>
      </c>
      <c r="R31">
        <f>'42_Wind_ModSeverity'!P31</f>
        <v>0</v>
      </c>
      <c r="S31">
        <f>'43_Wind_HighSeverity'!K31</f>
        <v>0</v>
      </c>
      <c r="T31">
        <f>'43_Wind_HighSeverity'!L31</f>
        <v>0</v>
      </c>
      <c r="U31">
        <f>'43_Wind_HighSeverity'!M31</f>
        <v>0</v>
      </c>
      <c r="V31">
        <f>'41_Wind_LowSeverity'!N31</f>
        <v>0</v>
      </c>
      <c r="W31">
        <f>'41_Wind_LowSeverity'!O31</f>
        <v>0</v>
      </c>
      <c r="X31">
        <f>'41_Wind_LowSeverity'!P31</f>
        <v>0</v>
      </c>
      <c r="Y31">
        <f>'41_Wind_LowSeverity'!Q31</f>
        <v>0</v>
      </c>
      <c r="Z31">
        <f>'42_Wind_ModSeverity'!R31</f>
        <v>0</v>
      </c>
      <c r="AA31">
        <f>'42_Wind_ModSeverity'!S31</f>
        <v>0</v>
      </c>
      <c r="AB31">
        <f>'42_Wind_ModSeverity'!T31</f>
        <v>0</v>
      </c>
      <c r="AC31">
        <f>'43_Wind_HighSeverity'!O31</f>
        <v>0</v>
      </c>
      <c r="AD31">
        <f>'43_Wind_HighSeverity'!P31</f>
        <v>0</v>
      </c>
      <c r="AE31">
        <f>'43_Wind_HighSeverity'!Q31</f>
        <v>0</v>
      </c>
      <c r="AF31">
        <f>'41_Wind_LowSeverity'!R31</f>
        <v>150</v>
      </c>
      <c r="AG31">
        <f>'41_Wind_LowSeverity'!S31</f>
        <v>127.5</v>
      </c>
      <c r="AH31">
        <f>'41_Wind_LowSeverity'!T31</f>
        <v>127.5</v>
      </c>
      <c r="AI31">
        <f>'41_Wind_LowSeverity'!U31</f>
        <v>127.5</v>
      </c>
      <c r="AJ31">
        <f>'42_Wind_ModSeverity'!V31</f>
        <v>82.5</v>
      </c>
      <c r="AK31">
        <f>'42_Wind_ModSeverity'!W31</f>
        <v>82.5</v>
      </c>
      <c r="AL31">
        <f>'42_Wind_ModSeverity'!X31</f>
        <v>82.5</v>
      </c>
      <c r="AM31">
        <f>'43_Wind_HighSeverity'!S31</f>
        <v>37.5</v>
      </c>
      <c r="AN31">
        <f>'43_Wind_HighSeverity'!T31</f>
        <v>37.5</v>
      </c>
      <c r="AO31">
        <f>'43_Wind_HighSeverity'!U31</f>
        <v>37.5</v>
      </c>
      <c r="AP31">
        <f>'41_Wind_LowSeverity'!V31</f>
        <v>5</v>
      </c>
      <c r="AQ31">
        <f>'41_Wind_LowSeverity'!W31</f>
        <v>4.25</v>
      </c>
      <c r="AR31">
        <f>'41_Wind_LowSeverity'!X31</f>
        <v>4.25</v>
      </c>
      <c r="AS31">
        <f>'41_Wind_LowSeverity'!Y31</f>
        <v>4.25</v>
      </c>
      <c r="AT31">
        <f>'42_Wind_ModSeverity'!Z31</f>
        <v>2.75</v>
      </c>
      <c r="AU31">
        <f>'42_Wind_ModSeverity'!AA31</f>
        <v>2.75</v>
      </c>
      <c r="AV31">
        <f>'42_Wind_ModSeverity'!AB31</f>
        <v>2.75</v>
      </c>
      <c r="AW31">
        <f>'43_Wind_HighSeverity'!W31</f>
        <v>1.25</v>
      </c>
      <c r="AX31">
        <f>'43_Wind_HighSeverity'!X31</f>
        <v>1.25</v>
      </c>
      <c r="AY31">
        <f>'43_Wind_HighSeverity'!Y31</f>
        <v>1.25</v>
      </c>
      <c r="AZ31">
        <f>'41_Wind_LowSeverity'!Z31</f>
        <v>3</v>
      </c>
      <c r="BA31">
        <f>'41_Wind_LowSeverity'!AA31</f>
        <v>2.5499999999999998</v>
      </c>
      <c r="BB31">
        <f>'41_Wind_LowSeverity'!AB31</f>
        <v>2.5499999999999998</v>
      </c>
      <c r="BC31">
        <f>'41_Wind_LowSeverity'!AC31</f>
        <v>2.5499999999999998</v>
      </c>
      <c r="BD31">
        <f>'42_Wind_ModSeverity'!AD31</f>
        <v>1.6500000000000001</v>
      </c>
      <c r="BE31">
        <f>'42_Wind_ModSeverity'!AE31</f>
        <v>1.6500000000000001</v>
      </c>
      <c r="BF31">
        <f>'42_Wind_ModSeverity'!AF31</f>
        <v>1.6500000000000001</v>
      </c>
      <c r="BG31">
        <f>'43_Wind_HighSeverity'!AA31</f>
        <v>0.75</v>
      </c>
      <c r="BH31">
        <f>'43_Wind_HighSeverity'!AB31</f>
        <v>0.75</v>
      </c>
      <c r="BI31">
        <f>'43_Wind_HighSeverity'!AC31</f>
        <v>0.75</v>
      </c>
    </row>
    <row r="32" spans="1:61" x14ac:dyDescent="0.25">
      <c r="A32" s="15" t="str">
        <f>'4_Wind_Script'!A32</f>
        <v>eCANOPY_LADDER_FUELS_MAXIMUM_HEIGHT</v>
      </c>
      <c r="B32">
        <f>'41_Wind_LowSeverity'!F32</f>
        <v>0</v>
      </c>
      <c r="C32">
        <f>'41_Wind_LowSeverity'!G32</f>
        <v>0</v>
      </c>
      <c r="D32">
        <f>'41_Wind_LowSeverity'!H32</f>
        <v>0</v>
      </c>
      <c r="E32">
        <f>'41_Wind_LowSeverity'!I32</f>
        <v>0</v>
      </c>
      <c r="F32">
        <f>'42_Wind_ModSeverity'!J32</f>
        <v>0</v>
      </c>
      <c r="G32">
        <f>'42_Wind_ModSeverity'!K32</f>
        <v>0</v>
      </c>
      <c r="H32">
        <f>'42_Wind_ModSeverity'!L32</f>
        <v>0</v>
      </c>
      <c r="I32">
        <f>'43_Wind_HighSeverity'!G32</f>
        <v>0</v>
      </c>
      <c r="J32">
        <f>'43_Wind_HighSeverity'!H32</f>
        <v>0</v>
      </c>
      <c r="K32">
        <f>'43_Wind_HighSeverity'!I32</f>
        <v>0</v>
      </c>
      <c r="L32">
        <f>'41_Wind_LowSeverity'!J32</f>
        <v>0</v>
      </c>
      <c r="M32">
        <f>'41_Wind_LowSeverity'!K32</f>
        <v>0</v>
      </c>
      <c r="N32">
        <f>'41_Wind_LowSeverity'!L32</f>
        <v>0</v>
      </c>
      <c r="O32">
        <f>'41_Wind_LowSeverity'!M32</f>
        <v>0</v>
      </c>
      <c r="P32">
        <f>'42_Wind_ModSeverity'!N32</f>
        <v>0</v>
      </c>
      <c r="Q32">
        <f>'42_Wind_ModSeverity'!O32</f>
        <v>0</v>
      </c>
      <c r="R32">
        <f>'42_Wind_ModSeverity'!P32</f>
        <v>0</v>
      </c>
      <c r="S32">
        <f>'43_Wind_HighSeverity'!K32</f>
        <v>0</v>
      </c>
      <c r="T32">
        <f>'43_Wind_HighSeverity'!L32</f>
        <v>0</v>
      </c>
      <c r="U32">
        <f>'43_Wind_HighSeverity'!M32</f>
        <v>0</v>
      </c>
      <c r="V32">
        <f>'41_Wind_LowSeverity'!N32</f>
        <v>0</v>
      </c>
      <c r="W32">
        <f>'41_Wind_LowSeverity'!O32</f>
        <v>0</v>
      </c>
      <c r="X32">
        <f>'41_Wind_LowSeverity'!P32</f>
        <v>0</v>
      </c>
      <c r="Y32">
        <f>'41_Wind_LowSeverity'!Q32</f>
        <v>0</v>
      </c>
      <c r="Z32">
        <f>'42_Wind_ModSeverity'!R32</f>
        <v>0</v>
      </c>
      <c r="AA32">
        <f>'42_Wind_ModSeverity'!S32</f>
        <v>0</v>
      </c>
      <c r="AB32">
        <f>'42_Wind_ModSeverity'!T32</f>
        <v>0</v>
      </c>
      <c r="AC32">
        <f>'43_Wind_HighSeverity'!O32</f>
        <v>0</v>
      </c>
      <c r="AD32">
        <f>'43_Wind_HighSeverity'!P32</f>
        <v>0</v>
      </c>
      <c r="AE32">
        <f>'43_Wind_HighSeverity'!Q32</f>
        <v>0</v>
      </c>
      <c r="AF32">
        <f>'41_Wind_LowSeverity'!R32</f>
        <v>4</v>
      </c>
      <c r="AG32">
        <f>'41_Wind_LowSeverity'!S32</f>
        <v>4</v>
      </c>
      <c r="AH32">
        <f>'41_Wind_LowSeverity'!T32</f>
        <v>4</v>
      </c>
      <c r="AI32">
        <f>'41_Wind_LowSeverity'!U32</f>
        <v>4</v>
      </c>
      <c r="AJ32">
        <f>'42_Wind_ModSeverity'!V32</f>
        <v>4</v>
      </c>
      <c r="AK32">
        <f>'42_Wind_ModSeverity'!W32</f>
        <v>4</v>
      </c>
      <c r="AL32">
        <f>'42_Wind_ModSeverity'!X32</f>
        <v>4</v>
      </c>
      <c r="AM32">
        <f>'43_Wind_HighSeverity'!S32</f>
        <v>4</v>
      </c>
      <c r="AN32">
        <f>'43_Wind_HighSeverity'!T32</f>
        <v>4</v>
      </c>
      <c r="AO32">
        <f>'43_Wind_HighSeverity'!U32</f>
        <v>4</v>
      </c>
      <c r="AP32">
        <f>'41_Wind_LowSeverity'!V32</f>
        <v>15</v>
      </c>
      <c r="AQ32">
        <f>'41_Wind_LowSeverity'!W32</f>
        <v>15</v>
      </c>
      <c r="AR32">
        <f>'41_Wind_LowSeverity'!X32</f>
        <v>15</v>
      </c>
      <c r="AS32">
        <f>'41_Wind_LowSeverity'!Y32</f>
        <v>15</v>
      </c>
      <c r="AT32">
        <f>'42_Wind_ModSeverity'!Z32</f>
        <v>15</v>
      </c>
      <c r="AU32">
        <f>'42_Wind_ModSeverity'!AA32</f>
        <v>15</v>
      </c>
      <c r="AV32">
        <f>'42_Wind_ModSeverity'!AB32</f>
        <v>15</v>
      </c>
      <c r="AW32">
        <f>'43_Wind_HighSeverity'!W32</f>
        <v>15</v>
      </c>
      <c r="AX32">
        <f>'43_Wind_HighSeverity'!X32</f>
        <v>15</v>
      </c>
      <c r="AY32">
        <f>'43_Wind_HighSeverity'!Y32</f>
        <v>15</v>
      </c>
      <c r="AZ32">
        <f>'41_Wind_LowSeverity'!Z32</f>
        <v>0</v>
      </c>
      <c r="BA32">
        <f>'41_Wind_LowSeverity'!AA32</f>
        <v>0</v>
      </c>
      <c r="BB32">
        <f>'41_Wind_LowSeverity'!AB32</f>
        <v>0</v>
      </c>
      <c r="BC32">
        <f>'41_Wind_LowSeverity'!AC32</f>
        <v>0</v>
      </c>
      <c r="BD32">
        <f>'42_Wind_ModSeverity'!AD32</f>
        <v>0</v>
      </c>
      <c r="BE32">
        <f>'42_Wind_ModSeverity'!AE32</f>
        <v>0</v>
      </c>
      <c r="BF32">
        <f>'42_Wind_ModSeverity'!AF32</f>
        <v>0</v>
      </c>
      <c r="BG32">
        <f>'43_Wind_HighSeverity'!AA32</f>
        <v>0</v>
      </c>
      <c r="BH32">
        <f>'43_Wind_HighSeverity'!AB32</f>
        <v>0</v>
      </c>
      <c r="BI32">
        <f>'43_Wind_HighSeverity'!AC32</f>
        <v>0</v>
      </c>
    </row>
    <row r="33" spans="1:61" x14ac:dyDescent="0.25">
      <c r="A33" s="15" t="str">
        <f>'4_Wind_Script'!A33</f>
        <v>eCANOPY_LADDER_FUELS_MINIMUM_HEIGHT</v>
      </c>
      <c r="B33">
        <f>'41_Wind_LowSeverity'!F33</f>
        <v>0</v>
      </c>
      <c r="C33">
        <f>'41_Wind_LowSeverity'!G33</f>
        <v>0</v>
      </c>
      <c r="D33">
        <f>'41_Wind_LowSeverity'!H33</f>
        <v>0</v>
      </c>
      <c r="E33">
        <f>'41_Wind_LowSeverity'!I33</f>
        <v>0</v>
      </c>
      <c r="F33">
        <f>'42_Wind_ModSeverity'!J33</f>
        <v>0</v>
      </c>
      <c r="G33">
        <f>'42_Wind_ModSeverity'!K33</f>
        <v>0</v>
      </c>
      <c r="H33">
        <f>'42_Wind_ModSeverity'!L33</f>
        <v>0</v>
      </c>
      <c r="I33">
        <f>'43_Wind_HighSeverity'!G33</f>
        <v>0</v>
      </c>
      <c r="J33">
        <f>'43_Wind_HighSeverity'!H33</f>
        <v>0</v>
      </c>
      <c r="K33">
        <f>'43_Wind_HighSeverity'!I33</f>
        <v>0</v>
      </c>
      <c r="L33">
        <f>'41_Wind_LowSeverity'!J33</f>
        <v>0</v>
      </c>
      <c r="M33">
        <f>'41_Wind_LowSeverity'!K33</f>
        <v>0</v>
      </c>
      <c r="N33">
        <f>'41_Wind_LowSeverity'!L33</f>
        <v>0</v>
      </c>
      <c r="O33">
        <f>'41_Wind_LowSeverity'!M33</f>
        <v>0</v>
      </c>
      <c r="P33">
        <f>'42_Wind_ModSeverity'!N33</f>
        <v>0</v>
      </c>
      <c r="Q33">
        <f>'42_Wind_ModSeverity'!O33</f>
        <v>0</v>
      </c>
      <c r="R33">
        <f>'42_Wind_ModSeverity'!P33</f>
        <v>0</v>
      </c>
      <c r="S33">
        <f>'43_Wind_HighSeverity'!K33</f>
        <v>0</v>
      </c>
      <c r="T33">
        <f>'43_Wind_HighSeverity'!L33</f>
        <v>0</v>
      </c>
      <c r="U33">
        <f>'43_Wind_HighSeverity'!M33</f>
        <v>0</v>
      </c>
      <c r="V33">
        <f>'41_Wind_LowSeverity'!N33</f>
        <v>0</v>
      </c>
      <c r="W33">
        <f>'41_Wind_LowSeverity'!O33</f>
        <v>0</v>
      </c>
      <c r="X33">
        <f>'41_Wind_LowSeverity'!P33</f>
        <v>0</v>
      </c>
      <c r="Y33">
        <f>'41_Wind_LowSeverity'!Q33</f>
        <v>0</v>
      </c>
      <c r="Z33">
        <f>'42_Wind_ModSeverity'!R33</f>
        <v>0</v>
      </c>
      <c r="AA33">
        <f>'42_Wind_ModSeverity'!S33</f>
        <v>0</v>
      </c>
      <c r="AB33">
        <f>'42_Wind_ModSeverity'!T33</f>
        <v>0</v>
      </c>
      <c r="AC33">
        <f>'43_Wind_HighSeverity'!O33</f>
        <v>0</v>
      </c>
      <c r="AD33">
        <f>'43_Wind_HighSeverity'!P33</f>
        <v>0</v>
      </c>
      <c r="AE33">
        <f>'43_Wind_HighSeverity'!Q33</f>
        <v>0</v>
      </c>
      <c r="AF33">
        <f>'41_Wind_LowSeverity'!R33</f>
        <v>0</v>
      </c>
      <c r="AG33">
        <f>'41_Wind_LowSeverity'!S33</f>
        <v>0</v>
      </c>
      <c r="AH33">
        <f>'41_Wind_LowSeverity'!T33</f>
        <v>0</v>
      </c>
      <c r="AI33">
        <f>'41_Wind_LowSeverity'!U33</f>
        <v>0</v>
      </c>
      <c r="AJ33">
        <f>'42_Wind_ModSeverity'!V33</f>
        <v>0</v>
      </c>
      <c r="AK33">
        <f>'42_Wind_ModSeverity'!W33</f>
        <v>0</v>
      </c>
      <c r="AL33">
        <f>'42_Wind_ModSeverity'!X33</f>
        <v>0</v>
      </c>
      <c r="AM33">
        <f>'43_Wind_HighSeverity'!S33</f>
        <v>0</v>
      </c>
      <c r="AN33">
        <f>'43_Wind_HighSeverity'!T33</f>
        <v>0</v>
      </c>
      <c r="AO33">
        <f>'43_Wind_HighSeverity'!U33</f>
        <v>0</v>
      </c>
      <c r="AP33">
        <f>'41_Wind_LowSeverity'!V33</f>
        <v>5</v>
      </c>
      <c r="AQ33">
        <f>'41_Wind_LowSeverity'!W33</f>
        <v>5</v>
      </c>
      <c r="AR33">
        <f>'41_Wind_LowSeverity'!X33</f>
        <v>5</v>
      </c>
      <c r="AS33">
        <f>'41_Wind_LowSeverity'!Y33</f>
        <v>5</v>
      </c>
      <c r="AT33">
        <f>'42_Wind_ModSeverity'!Z33</f>
        <v>5</v>
      </c>
      <c r="AU33">
        <f>'42_Wind_ModSeverity'!AA33</f>
        <v>5</v>
      </c>
      <c r="AV33">
        <f>'42_Wind_ModSeverity'!AB33</f>
        <v>5</v>
      </c>
      <c r="AW33">
        <f>'43_Wind_HighSeverity'!W33</f>
        <v>5</v>
      </c>
      <c r="AX33">
        <f>'43_Wind_HighSeverity'!X33</f>
        <v>5</v>
      </c>
      <c r="AY33">
        <f>'43_Wind_HighSeverity'!Y33</f>
        <v>5</v>
      </c>
      <c r="AZ33">
        <f>'41_Wind_LowSeverity'!Z33</f>
        <v>0</v>
      </c>
      <c r="BA33">
        <f>'41_Wind_LowSeverity'!AA33</f>
        <v>0</v>
      </c>
      <c r="BB33">
        <f>'41_Wind_LowSeverity'!AB33</f>
        <v>0</v>
      </c>
      <c r="BC33">
        <f>'41_Wind_LowSeverity'!AC33</f>
        <v>0</v>
      </c>
      <c r="BD33">
        <f>'42_Wind_ModSeverity'!AD33</f>
        <v>0</v>
      </c>
      <c r="BE33">
        <f>'42_Wind_ModSeverity'!AE33</f>
        <v>0</v>
      </c>
      <c r="BF33">
        <f>'42_Wind_ModSeverity'!AF33</f>
        <v>0</v>
      </c>
      <c r="BG33">
        <f>'43_Wind_HighSeverity'!AA33</f>
        <v>0</v>
      </c>
      <c r="BH33">
        <f>'43_Wind_HighSeverity'!AB33</f>
        <v>0</v>
      </c>
      <c r="BI33">
        <f>'43_Wind_HighSeverity'!AC33</f>
        <v>0</v>
      </c>
    </row>
    <row r="34" spans="1:61" x14ac:dyDescent="0.25">
      <c r="A34" s="15" t="str">
        <f>'4_Wind_Script'!A34</f>
        <v>eSHRUBS_PRIMARY_LAYER_HEIGHT</v>
      </c>
      <c r="B34">
        <f>'41_Wind_LowSeverity'!F34</f>
        <v>2.2000000000000002</v>
      </c>
      <c r="C34">
        <f>'41_Wind_LowSeverity'!G34</f>
        <v>2.2000000000000002</v>
      </c>
      <c r="D34">
        <f>'41_Wind_LowSeverity'!H34</f>
        <v>2.2000000000000002</v>
      </c>
      <c r="E34">
        <f>'41_Wind_LowSeverity'!I34</f>
        <v>2.2000000000000002</v>
      </c>
      <c r="F34">
        <f>'42_Wind_ModSeverity'!J34</f>
        <v>2.2000000000000002</v>
      </c>
      <c r="G34">
        <f>'42_Wind_ModSeverity'!K34</f>
        <v>2.2000000000000002</v>
      </c>
      <c r="H34">
        <f>'42_Wind_ModSeverity'!L34</f>
        <v>2.2000000000000002</v>
      </c>
      <c r="I34">
        <f>'43_Wind_HighSeverity'!G34</f>
        <v>2.2000000000000002</v>
      </c>
      <c r="J34">
        <f>'43_Wind_HighSeverity'!H34</f>
        <v>2.2000000000000002</v>
      </c>
      <c r="K34">
        <f>'43_Wind_HighSeverity'!I34</f>
        <v>2.2000000000000002</v>
      </c>
      <c r="L34">
        <f>'41_Wind_LowSeverity'!J34</f>
        <v>5</v>
      </c>
      <c r="M34">
        <f>'41_Wind_LowSeverity'!K34</f>
        <v>5</v>
      </c>
      <c r="N34">
        <f>'41_Wind_LowSeverity'!L34</f>
        <v>5</v>
      </c>
      <c r="O34">
        <f>'41_Wind_LowSeverity'!M34</f>
        <v>5</v>
      </c>
      <c r="P34">
        <f>'42_Wind_ModSeverity'!N34</f>
        <v>5</v>
      </c>
      <c r="Q34">
        <f>'42_Wind_ModSeverity'!O34</f>
        <v>5</v>
      </c>
      <c r="R34">
        <f>'42_Wind_ModSeverity'!P34</f>
        <v>5</v>
      </c>
      <c r="S34">
        <f>'43_Wind_HighSeverity'!K34</f>
        <v>5</v>
      </c>
      <c r="T34">
        <f>'43_Wind_HighSeverity'!L34</f>
        <v>5</v>
      </c>
      <c r="U34">
        <f>'43_Wind_HighSeverity'!M34</f>
        <v>5</v>
      </c>
      <c r="V34">
        <f>'41_Wind_LowSeverity'!N34</f>
        <v>3</v>
      </c>
      <c r="W34">
        <f>'41_Wind_LowSeverity'!O34</f>
        <v>3</v>
      </c>
      <c r="X34">
        <f>'41_Wind_LowSeverity'!P34</f>
        <v>3</v>
      </c>
      <c r="Y34">
        <f>'41_Wind_LowSeverity'!Q34</f>
        <v>3</v>
      </c>
      <c r="Z34">
        <f>'42_Wind_ModSeverity'!R34</f>
        <v>3</v>
      </c>
      <c r="AA34">
        <f>'42_Wind_ModSeverity'!S34</f>
        <v>3</v>
      </c>
      <c r="AB34">
        <f>'42_Wind_ModSeverity'!T34</f>
        <v>3</v>
      </c>
      <c r="AC34">
        <f>'43_Wind_HighSeverity'!O34</f>
        <v>3</v>
      </c>
      <c r="AD34">
        <f>'43_Wind_HighSeverity'!P34</f>
        <v>3</v>
      </c>
      <c r="AE34">
        <f>'43_Wind_HighSeverity'!Q34</f>
        <v>3</v>
      </c>
      <c r="AF34">
        <f>'41_Wind_LowSeverity'!R34</f>
        <v>5</v>
      </c>
      <c r="AG34">
        <f>'41_Wind_LowSeverity'!S34</f>
        <v>5</v>
      </c>
      <c r="AH34">
        <f>'41_Wind_LowSeverity'!T34</f>
        <v>5</v>
      </c>
      <c r="AI34">
        <f>'41_Wind_LowSeverity'!U34</f>
        <v>5</v>
      </c>
      <c r="AJ34">
        <f>'42_Wind_ModSeverity'!V34</f>
        <v>5</v>
      </c>
      <c r="AK34">
        <f>'42_Wind_ModSeverity'!W34</f>
        <v>5</v>
      </c>
      <c r="AL34">
        <f>'42_Wind_ModSeverity'!X34</f>
        <v>5</v>
      </c>
      <c r="AM34">
        <f>'43_Wind_HighSeverity'!S34</f>
        <v>5</v>
      </c>
      <c r="AN34">
        <f>'43_Wind_HighSeverity'!T34</f>
        <v>5</v>
      </c>
      <c r="AO34">
        <f>'43_Wind_HighSeverity'!U34</f>
        <v>5</v>
      </c>
      <c r="AP34">
        <f>'41_Wind_LowSeverity'!V34</f>
        <v>6</v>
      </c>
      <c r="AQ34">
        <f>'41_Wind_LowSeverity'!W34</f>
        <v>6</v>
      </c>
      <c r="AR34">
        <f>'41_Wind_LowSeverity'!X34</f>
        <v>6</v>
      </c>
      <c r="AS34">
        <f>'41_Wind_LowSeverity'!Y34</f>
        <v>6</v>
      </c>
      <c r="AT34">
        <f>'42_Wind_ModSeverity'!Z34</f>
        <v>6</v>
      </c>
      <c r="AU34">
        <f>'42_Wind_ModSeverity'!AA34</f>
        <v>6</v>
      </c>
      <c r="AV34">
        <f>'42_Wind_ModSeverity'!AB34</f>
        <v>6</v>
      </c>
      <c r="AW34">
        <f>'43_Wind_HighSeverity'!W34</f>
        <v>6</v>
      </c>
      <c r="AX34">
        <f>'43_Wind_HighSeverity'!X34</f>
        <v>6</v>
      </c>
      <c r="AY34">
        <f>'43_Wind_HighSeverity'!Y34</f>
        <v>6</v>
      </c>
      <c r="AZ34">
        <f>'41_Wind_LowSeverity'!Z34</f>
        <v>5</v>
      </c>
      <c r="BA34">
        <f>'41_Wind_LowSeverity'!AA34</f>
        <v>5</v>
      </c>
      <c r="BB34">
        <f>'41_Wind_LowSeverity'!AB34</f>
        <v>5</v>
      </c>
      <c r="BC34">
        <f>'41_Wind_LowSeverity'!AC34</f>
        <v>5</v>
      </c>
      <c r="BD34">
        <f>'42_Wind_ModSeverity'!AD34</f>
        <v>5</v>
      </c>
      <c r="BE34">
        <f>'42_Wind_ModSeverity'!AE34</f>
        <v>5</v>
      </c>
      <c r="BF34">
        <f>'42_Wind_ModSeverity'!AF34</f>
        <v>5</v>
      </c>
      <c r="BG34">
        <f>'43_Wind_HighSeverity'!AA34</f>
        <v>5</v>
      </c>
      <c r="BH34">
        <f>'43_Wind_HighSeverity'!AB34</f>
        <v>5</v>
      </c>
      <c r="BI34">
        <f>'43_Wind_HighSeverity'!AC34</f>
        <v>5</v>
      </c>
    </row>
    <row r="35" spans="1:61" x14ac:dyDescent="0.25">
      <c r="A35" s="15" t="str">
        <f>'4_Wind_Script'!A35</f>
        <v>eSHRUBS_PRIMARY_LAYER_PERCENT_COVER</v>
      </c>
      <c r="B35">
        <f>'41_Wind_LowSeverity'!F35</f>
        <v>21.6</v>
      </c>
      <c r="C35">
        <f>'41_Wind_LowSeverity'!G35</f>
        <v>19.440000000000001</v>
      </c>
      <c r="D35">
        <f>'41_Wind_LowSeverity'!H35</f>
        <v>21.384000000000004</v>
      </c>
      <c r="E35">
        <f>'41_Wind_LowSeverity'!I35</f>
        <v>21.6</v>
      </c>
      <c r="F35">
        <f>'42_Wind_ModSeverity'!J35</f>
        <v>15.12</v>
      </c>
      <c r="G35">
        <f>'42_Wind_ModSeverity'!K35</f>
        <v>19.655999999999999</v>
      </c>
      <c r="H35">
        <f>'42_Wind_ModSeverity'!L35</f>
        <v>25.552799999999998</v>
      </c>
      <c r="I35">
        <f>'43_Wind_HighSeverity'!G35</f>
        <v>10.8</v>
      </c>
      <c r="J35">
        <f>'43_Wind_HighSeverity'!H35</f>
        <v>16.200000000000003</v>
      </c>
      <c r="K35">
        <f>'43_Wind_HighSeverity'!I35</f>
        <v>24.300000000000004</v>
      </c>
      <c r="L35">
        <f>'41_Wind_LowSeverity'!J35</f>
        <v>70</v>
      </c>
      <c r="M35">
        <f>'41_Wind_LowSeverity'!K35</f>
        <v>63</v>
      </c>
      <c r="N35">
        <f>'41_Wind_LowSeverity'!L35</f>
        <v>69.300000000000011</v>
      </c>
      <c r="O35">
        <f>'41_Wind_LowSeverity'!M35</f>
        <v>70</v>
      </c>
      <c r="P35">
        <f>'42_Wind_ModSeverity'!N35</f>
        <v>49</v>
      </c>
      <c r="Q35">
        <f>'42_Wind_ModSeverity'!O35</f>
        <v>63.7</v>
      </c>
      <c r="R35">
        <f>'42_Wind_ModSeverity'!P35</f>
        <v>82.81</v>
      </c>
      <c r="S35">
        <f>'43_Wind_HighSeverity'!K35</f>
        <v>35</v>
      </c>
      <c r="T35">
        <f>'43_Wind_HighSeverity'!L35</f>
        <v>52.5</v>
      </c>
      <c r="U35">
        <f>'43_Wind_HighSeverity'!M35</f>
        <v>78.75</v>
      </c>
      <c r="V35">
        <f>'41_Wind_LowSeverity'!N35</f>
        <v>2</v>
      </c>
      <c r="W35">
        <f>'41_Wind_LowSeverity'!O35</f>
        <v>1.8</v>
      </c>
      <c r="X35">
        <f>'41_Wind_LowSeverity'!P35</f>
        <v>1.9800000000000002</v>
      </c>
      <c r="Y35">
        <f>'41_Wind_LowSeverity'!Q35</f>
        <v>2</v>
      </c>
      <c r="Z35">
        <f>'42_Wind_ModSeverity'!R35</f>
        <v>1.4</v>
      </c>
      <c r="AA35">
        <f>'42_Wind_ModSeverity'!S35</f>
        <v>1.8199999999999998</v>
      </c>
      <c r="AB35">
        <f>'42_Wind_ModSeverity'!T35</f>
        <v>2.3659999999999997</v>
      </c>
      <c r="AC35">
        <f>'43_Wind_HighSeverity'!O35</f>
        <v>1</v>
      </c>
      <c r="AD35">
        <f>'43_Wind_HighSeverity'!P35</f>
        <v>1.5</v>
      </c>
      <c r="AE35">
        <f>'43_Wind_HighSeverity'!Q35</f>
        <v>2.25</v>
      </c>
      <c r="AF35">
        <f>'41_Wind_LowSeverity'!R35</f>
        <v>10</v>
      </c>
      <c r="AG35">
        <f>'41_Wind_LowSeverity'!S35</f>
        <v>9</v>
      </c>
      <c r="AH35">
        <f>'41_Wind_LowSeverity'!T35</f>
        <v>9.9</v>
      </c>
      <c r="AI35">
        <f>'41_Wind_LowSeverity'!U35</f>
        <v>9.9999999999999982</v>
      </c>
      <c r="AJ35">
        <f>'42_Wind_ModSeverity'!V35</f>
        <v>7</v>
      </c>
      <c r="AK35">
        <f>'42_Wind_ModSeverity'!W35</f>
        <v>9.1</v>
      </c>
      <c r="AL35">
        <f>'42_Wind_ModSeverity'!X35</f>
        <v>11.83</v>
      </c>
      <c r="AM35">
        <f>'43_Wind_HighSeverity'!S35</f>
        <v>5</v>
      </c>
      <c r="AN35">
        <f>'43_Wind_HighSeverity'!T35</f>
        <v>7.5</v>
      </c>
      <c r="AO35">
        <f>'43_Wind_HighSeverity'!U35</f>
        <v>11.25</v>
      </c>
      <c r="AP35">
        <f>'41_Wind_LowSeverity'!V35</f>
        <v>30</v>
      </c>
      <c r="AQ35">
        <f>'41_Wind_LowSeverity'!W35</f>
        <v>27</v>
      </c>
      <c r="AR35">
        <f>'41_Wind_LowSeverity'!X35</f>
        <v>29.700000000000003</v>
      </c>
      <c r="AS35">
        <f>'41_Wind_LowSeverity'!Y35</f>
        <v>29.999999999999996</v>
      </c>
      <c r="AT35">
        <f>'42_Wind_ModSeverity'!Z35</f>
        <v>21</v>
      </c>
      <c r="AU35">
        <f>'42_Wind_ModSeverity'!AA35</f>
        <v>27.3</v>
      </c>
      <c r="AV35">
        <f>'42_Wind_ModSeverity'!AB35</f>
        <v>35.49</v>
      </c>
      <c r="AW35">
        <f>'43_Wind_HighSeverity'!W35</f>
        <v>15</v>
      </c>
      <c r="AX35">
        <f>'43_Wind_HighSeverity'!X35</f>
        <v>22.5</v>
      </c>
      <c r="AY35">
        <f>'43_Wind_HighSeverity'!Y35</f>
        <v>33.75</v>
      </c>
      <c r="AZ35">
        <f>'41_Wind_LowSeverity'!Z35</f>
        <v>80</v>
      </c>
      <c r="BA35">
        <f>'41_Wind_LowSeverity'!AA35</f>
        <v>72</v>
      </c>
      <c r="BB35">
        <f>'41_Wind_LowSeverity'!AB35</f>
        <v>79.2</v>
      </c>
      <c r="BC35">
        <f>'41_Wind_LowSeverity'!AC35</f>
        <v>79.999999999999986</v>
      </c>
      <c r="BD35">
        <f>'42_Wind_ModSeverity'!AD35</f>
        <v>56</v>
      </c>
      <c r="BE35">
        <f>'42_Wind_ModSeverity'!AE35</f>
        <v>72.8</v>
      </c>
      <c r="BF35">
        <f>'42_Wind_ModSeverity'!AF35</f>
        <v>94.64</v>
      </c>
      <c r="BG35">
        <f>'43_Wind_HighSeverity'!AA35</f>
        <v>40</v>
      </c>
      <c r="BH35">
        <f>'43_Wind_HighSeverity'!AB35</f>
        <v>60</v>
      </c>
      <c r="BI35">
        <f>'43_Wind_HighSeverity'!AC35</f>
        <v>90</v>
      </c>
    </row>
    <row r="36" spans="1:61" x14ac:dyDescent="0.25">
      <c r="A36" s="15" t="str">
        <f>'4_Wind_Script'!A36</f>
        <v>eSHRUBS_PRIMARY_LAYER_PERCENT_LIVE</v>
      </c>
      <c r="B36">
        <f>'41_Wind_LowSeverity'!F36</f>
        <v>85</v>
      </c>
      <c r="C36">
        <f>'41_Wind_LowSeverity'!G36</f>
        <v>76.5</v>
      </c>
      <c r="D36">
        <f>'41_Wind_LowSeverity'!H36</f>
        <v>84.15</v>
      </c>
      <c r="E36">
        <f>'41_Wind_LowSeverity'!I36</f>
        <v>84.999999999999986</v>
      </c>
      <c r="F36">
        <f>'42_Wind_ModSeverity'!J36</f>
        <v>59.499999999999993</v>
      </c>
      <c r="G36">
        <f>'42_Wind_ModSeverity'!K36</f>
        <v>77.349999999999994</v>
      </c>
      <c r="H36">
        <f>'42_Wind_ModSeverity'!L36</f>
        <v>77.349999999999994</v>
      </c>
      <c r="I36">
        <f>'43_Wind_HighSeverity'!G36</f>
        <v>42.5</v>
      </c>
      <c r="J36">
        <f>'43_Wind_HighSeverity'!H36</f>
        <v>63.75</v>
      </c>
      <c r="K36">
        <f>'43_Wind_HighSeverity'!I36</f>
        <v>63.75</v>
      </c>
      <c r="L36">
        <f>'41_Wind_LowSeverity'!J36</f>
        <v>85</v>
      </c>
      <c r="M36">
        <f>'41_Wind_LowSeverity'!K36</f>
        <v>76.5</v>
      </c>
      <c r="N36">
        <f>'41_Wind_LowSeverity'!L36</f>
        <v>84.15</v>
      </c>
      <c r="O36">
        <f>'41_Wind_LowSeverity'!M36</f>
        <v>84.999999999999986</v>
      </c>
      <c r="P36">
        <f>'42_Wind_ModSeverity'!N36</f>
        <v>59.499999999999993</v>
      </c>
      <c r="Q36">
        <f>'42_Wind_ModSeverity'!O36</f>
        <v>77.349999999999994</v>
      </c>
      <c r="R36">
        <f>'42_Wind_ModSeverity'!P36</f>
        <v>77.349999999999994</v>
      </c>
      <c r="S36">
        <f>'43_Wind_HighSeverity'!K36</f>
        <v>42.5</v>
      </c>
      <c r="T36">
        <f>'43_Wind_HighSeverity'!L36</f>
        <v>63.75</v>
      </c>
      <c r="U36">
        <f>'43_Wind_HighSeverity'!M36</f>
        <v>63.75</v>
      </c>
      <c r="V36">
        <f>'41_Wind_LowSeverity'!N36</f>
        <v>100</v>
      </c>
      <c r="W36">
        <f>'41_Wind_LowSeverity'!O36</f>
        <v>90</v>
      </c>
      <c r="X36">
        <f>'41_Wind_LowSeverity'!P36</f>
        <v>99.000000000000014</v>
      </c>
      <c r="Y36">
        <f>'41_Wind_LowSeverity'!Q36</f>
        <v>100</v>
      </c>
      <c r="Z36">
        <f>'42_Wind_ModSeverity'!R36</f>
        <v>70</v>
      </c>
      <c r="AA36">
        <f>'42_Wind_ModSeverity'!S36</f>
        <v>91</v>
      </c>
      <c r="AB36">
        <f>'42_Wind_ModSeverity'!T36</f>
        <v>91</v>
      </c>
      <c r="AC36">
        <f>'43_Wind_HighSeverity'!O36</f>
        <v>50</v>
      </c>
      <c r="AD36">
        <f>'43_Wind_HighSeverity'!P36</f>
        <v>75</v>
      </c>
      <c r="AE36">
        <f>'43_Wind_HighSeverity'!Q36</f>
        <v>75</v>
      </c>
      <c r="AF36">
        <f>'41_Wind_LowSeverity'!R36</f>
        <v>90</v>
      </c>
      <c r="AG36">
        <f>'41_Wind_LowSeverity'!S36</f>
        <v>81</v>
      </c>
      <c r="AH36">
        <f>'41_Wind_LowSeverity'!T36</f>
        <v>89.100000000000009</v>
      </c>
      <c r="AI36">
        <f>'41_Wind_LowSeverity'!U36</f>
        <v>90</v>
      </c>
      <c r="AJ36">
        <f>'42_Wind_ModSeverity'!V36</f>
        <v>62.999999999999993</v>
      </c>
      <c r="AK36">
        <f>'42_Wind_ModSeverity'!W36</f>
        <v>81.899999999999991</v>
      </c>
      <c r="AL36">
        <f>'42_Wind_ModSeverity'!X36</f>
        <v>81.899999999999991</v>
      </c>
      <c r="AM36">
        <f>'43_Wind_HighSeverity'!S36</f>
        <v>45</v>
      </c>
      <c r="AN36">
        <f>'43_Wind_HighSeverity'!T36</f>
        <v>67.5</v>
      </c>
      <c r="AO36">
        <f>'43_Wind_HighSeverity'!U36</f>
        <v>67.5</v>
      </c>
      <c r="AP36">
        <f>'41_Wind_LowSeverity'!V36</f>
        <v>85</v>
      </c>
      <c r="AQ36">
        <f>'41_Wind_LowSeverity'!W36</f>
        <v>76.5</v>
      </c>
      <c r="AR36">
        <f>'41_Wind_LowSeverity'!X36</f>
        <v>84.15</v>
      </c>
      <c r="AS36">
        <f>'41_Wind_LowSeverity'!Y36</f>
        <v>84.999999999999986</v>
      </c>
      <c r="AT36">
        <f>'42_Wind_ModSeverity'!Z36</f>
        <v>59.499999999999993</v>
      </c>
      <c r="AU36">
        <f>'42_Wind_ModSeverity'!AA36</f>
        <v>77.349999999999994</v>
      </c>
      <c r="AV36">
        <f>'42_Wind_ModSeverity'!AB36</f>
        <v>77.349999999999994</v>
      </c>
      <c r="AW36">
        <f>'43_Wind_HighSeverity'!W36</f>
        <v>42.5</v>
      </c>
      <c r="AX36">
        <f>'43_Wind_HighSeverity'!X36</f>
        <v>63.75</v>
      </c>
      <c r="AY36">
        <f>'43_Wind_HighSeverity'!Y36</f>
        <v>63.75</v>
      </c>
      <c r="AZ36">
        <f>'41_Wind_LowSeverity'!Z36</f>
        <v>90</v>
      </c>
      <c r="BA36">
        <f>'41_Wind_LowSeverity'!AA36</f>
        <v>81</v>
      </c>
      <c r="BB36">
        <f>'41_Wind_LowSeverity'!AB36</f>
        <v>89.100000000000009</v>
      </c>
      <c r="BC36">
        <f>'41_Wind_LowSeverity'!AC36</f>
        <v>90</v>
      </c>
      <c r="BD36">
        <f>'42_Wind_ModSeverity'!AD36</f>
        <v>62.999999999999993</v>
      </c>
      <c r="BE36">
        <f>'42_Wind_ModSeverity'!AE36</f>
        <v>81.899999999999991</v>
      </c>
      <c r="BF36">
        <f>'42_Wind_ModSeverity'!AF36</f>
        <v>81.899999999999991</v>
      </c>
      <c r="BG36">
        <f>'43_Wind_HighSeverity'!AA36</f>
        <v>45</v>
      </c>
      <c r="BH36">
        <f>'43_Wind_HighSeverity'!AB36</f>
        <v>67.5</v>
      </c>
      <c r="BI36">
        <f>'43_Wind_HighSeverity'!AC36</f>
        <v>67.5</v>
      </c>
    </row>
    <row r="37" spans="1:61" x14ac:dyDescent="0.25">
      <c r="A37" s="15" t="str">
        <f>'4_Wind_Script'!A37</f>
        <v>eSHRUBS_SECONDARY_LAYER_HEIGHT</v>
      </c>
      <c r="B37">
        <f>'41_Wind_LowSeverity'!F37</f>
        <v>0.3</v>
      </c>
      <c r="C37">
        <f>'41_Wind_LowSeverity'!G37</f>
        <v>0.3</v>
      </c>
      <c r="D37">
        <f>'41_Wind_LowSeverity'!H37</f>
        <v>0.3</v>
      </c>
      <c r="E37">
        <f>'41_Wind_LowSeverity'!I37</f>
        <v>0.3</v>
      </c>
      <c r="F37">
        <f>'42_Wind_ModSeverity'!J37</f>
        <v>0.3</v>
      </c>
      <c r="G37">
        <f>'42_Wind_ModSeverity'!K37</f>
        <v>0.3</v>
      </c>
      <c r="H37">
        <f>'42_Wind_ModSeverity'!L37</f>
        <v>0.3</v>
      </c>
      <c r="I37">
        <f>'43_Wind_HighSeverity'!G37</f>
        <v>0.3</v>
      </c>
      <c r="J37">
        <f>'43_Wind_HighSeverity'!H37</f>
        <v>0.3</v>
      </c>
      <c r="K37">
        <f>'43_Wind_HighSeverity'!I37</f>
        <v>0.3</v>
      </c>
      <c r="L37">
        <f>'41_Wind_LowSeverity'!J37</f>
        <v>2</v>
      </c>
      <c r="M37">
        <f>'41_Wind_LowSeverity'!K37</f>
        <v>2</v>
      </c>
      <c r="N37">
        <f>'41_Wind_LowSeverity'!L37</f>
        <v>2</v>
      </c>
      <c r="O37">
        <f>'41_Wind_LowSeverity'!M37</f>
        <v>2</v>
      </c>
      <c r="P37">
        <f>'42_Wind_ModSeverity'!N37</f>
        <v>2</v>
      </c>
      <c r="Q37">
        <f>'42_Wind_ModSeverity'!O37</f>
        <v>2</v>
      </c>
      <c r="R37">
        <f>'42_Wind_ModSeverity'!P37</f>
        <v>2</v>
      </c>
      <c r="S37">
        <f>'43_Wind_HighSeverity'!K37</f>
        <v>2</v>
      </c>
      <c r="T37">
        <f>'43_Wind_HighSeverity'!L37</f>
        <v>2</v>
      </c>
      <c r="U37">
        <f>'43_Wind_HighSeverity'!M37</f>
        <v>2</v>
      </c>
      <c r="V37">
        <f>'41_Wind_LowSeverity'!N37</f>
        <v>0</v>
      </c>
      <c r="W37">
        <f>'41_Wind_LowSeverity'!O37</f>
        <v>0</v>
      </c>
      <c r="X37">
        <f>'41_Wind_LowSeverity'!P37</f>
        <v>0</v>
      </c>
      <c r="Y37">
        <f>'41_Wind_LowSeverity'!Q37</f>
        <v>0</v>
      </c>
      <c r="Z37">
        <f>'42_Wind_ModSeverity'!R37</f>
        <v>0</v>
      </c>
      <c r="AA37">
        <f>'42_Wind_ModSeverity'!S37</f>
        <v>0</v>
      </c>
      <c r="AB37">
        <f>'42_Wind_ModSeverity'!T37</f>
        <v>0</v>
      </c>
      <c r="AC37">
        <f>'43_Wind_HighSeverity'!O37</f>
        <v>0</v>
      </c>
      <c r="AD37">
        <f>'43_Wind_HighSeverity'!P37</f>
        <v>0</v>
      </c>
      <c r="AE37">
        <f>'43_Wind_HighSeverity'!Q37</f>
        <v>0</v>
      </c>
      <c r="AF37">
        <f>'41_Wind_LowSeverity'!R37</f>
        <v>1</v>
      </c>
      <c r="AG37">
        <f>'41_Wind_LowSeverity'!S37</f>
        <v>1</v>
      </c>
      <c r="AH37">
        <f>'41_Wind_LowSeverity'!T37</f>
        <v>1</v>
      </c>
      <c r="AI37">
        <f>'41_Wind_LowSeverity'!U37</f>
        <v>1</v>
      </c>
      <c r="AJ37">
        <f>'42_Wind_ModSeverity'!V37</f>
        <v>1</v>
      </c>
      <c r="AK37">
        <f>'42_Wind_ModSeverity'!W37</f>
        <v>1</v>
      </c>
      <c r="AL37">
        <f>'42_Wind_ModSeverity'!X37</f>
        <v>1</v>
      </c>
      <c r="AM37">
        <f>'43_Wind_HighSeverity'!S37</f>
        <v>1</v>
      </c>
      <c r="AN37">
        <f>'43_Wind_HighSeverity'!T37</f>
        <v>1</v>
      </c>
      <c r="AO37">
        <f>'43_Wind_HighSeverity'!U37</f>
        <v>1</v>
      </c>
      <c r="AP37">
        <f>'41_Wind_LowSeverity'!V37</f>
        <v>0</v>
      </c>
      <c r="AQ37">
        <f>'41_Wind_LowSeverity'!W37</f>
        <v>0</v>
      </c>
      <c r="AR37">
        <f>'41_Wind_LowSeverity'!X37</f>
        <v>0</v>
      </c>
      <c r="AS37">
        <f>'41_Wind_LowSeverity'!Y37</f>
        <v>0</v>
      </c>
      <c r="AT37">
        <f>'42_Wind_ModSeverity'!Z37</f>
        <v>0</v>
      </c>
      <c r="AU37">
        <f>'42_Wind_ModSeverity'!AA37</f>
        <v>0</v>
      </c>
      <c r="AV37">
        <f>'42_Wind_ModSeverity'!AB37</f>
        <v>0</v>
      </c>
      <c r="AW37">
        <f>'43_Wind_HighSeverity'!W37</f>
        <v>0</v>
      </c>
      <c r="AX37">
        <f>'43_Wind_HighSeverity'!X37</f>
        <v>0</v>
      </c>
      <c r="AY37">
        <f>'43_Wind_HighSeverity'!Y37</f>
        <v>0</v>
      </c>
      <c r="AZ37">
        <f>'41_Wind_LowSeverity'!Z37</f>
        <v>0</v>
      </c>
      <c r="BA37">
        <f>'41_Wind_LowSeverity'!AA37</f>
        <v>0</v>
      </c>
      <c r="BB37">
        <f>'41_Wind_LowSeverity'!AB37</f>
        <v>0</v>
      </c>
      <c r="BC37">
        <f>'41_Wind_LowSeverity'!AC37</f>
        <v>0</v>
      </c>
      <c r="BD37">
        <f>'42_Wind_ModSeverity'!AD37</f>
        <v>0</v>
      </c>
      <c r="BE37">
        <f>'42_Wind_ModSeverity'!AE37</f>
        <v>0</v>
      </c>
      <c r="BF37">
        <f>'42_Wind_ModSeverity'!AF37</f>
        <v>0</v>
      </c>
      <c r="BG37">
        <f>'43_Wind_HighSeverity'!AA37</f>
        <v>0</v>
      </c>
      <c r="BH37">
        <f>'43_Wind_HighSeverity'!AB37</f>
        <v>0</v>
      </c>
      <c r="BI37">
        <f>'43_Wind_HighSeverity'!AC37</f>
        <v>0</v>
      </c>
    </row>
    <row r="38" spans="1:61" x14ac:dyDescent="0.25">
      <c r="A38" s="15" t="str">
        <f>'4_Wind_Script'!A38</f>
        <v>eSHRUBS_SECONDARY_LAYER_PERCENT_COVER</v>
      </c>
      <c r="B38">
        <f>'41_Wind_LowSeverity'!F38</f>
        <v>1.2</v>
      </c>
      <c r="C38">
        <f>'41_Wind_LowSeverity'!G38</f>
        <v>1.08</v>
      </c>
      <c r="D38">
        <f>'41_Wind_LowSeverity'!H38</f>
        <v>1.1880000000000002</v>
      </c>
      <c r="E38">
        <f>'41_Wind_LowSeverity'!I38</f>
        <v>1.2</v>
      </c>
      <c r="F38">
        <f>'42_Wind_ModSeverity'!J38</f>
        <v>0.84</v>
      </c>
      <c r="G38">
        <f>'42_Wind_ModSeverity'!K38</f>
        <v>1.0920000000000001</v>
      </c>
      <c r="H38">
        <f>'42_Wind_ModSeverity'!L38</f>
        <v>1.4196000000000002</v>
      </c>
      <c r="I38">
        <f>'43_Wind_HighSeverity'!G38</f>
        <v>0.6</v>
      </c>
      <c r="J38">
        <f>'43_Wind_HighSeverity'!H38</f>
        <v>0.89999999999999991</v>
      </c>
      <c r="K38">
        <f>'43_Wind_HighSeverity'!I38</f>
        <v>1.3499999999999999</v>
      </c>
      <c r="L38">
        <f>'41_Wind_LowSeverity'!J38</f>
        <v>5</v>
      </c>
      <c r="M38">
        <f>'41_Wind_LowSeverity'!K38</f>
        <v>4.5</v>
      </c>
      <c r="N38">
        <f>'41_Wind_LowSeverity'!L38</f>
        <v>4.95</v>
      </c>
      <c r="O38">
        <f>'41_Wind_LowSeverity'!M38</f>
        <v>4.9999999999999991</v>
      </c>
      <c r="P38">
        <f>'42_Wind_ModSeverity'!N38</f>
        <v>3.5</v>
      </c>
      <c r="Q38">
        <f>'42_Wind_ModSeverity'!O38</f>
        <v>4.55</v>
      </c>
      <c r="R38">
        <f>'42_Wind_ModSeverity'!P38</f>
        <v>5.915</v>
      </c>
      <c r="S38">
        <f>'43_Wind_HighSeverity'!K38</f>
        <v>2.5</v>
      </c>
      <c r="T38">
        <f>'43_Wind_HighSeverity'!L38</f>
        <v>3.75</v>
      </c>
      <c r="U38">
        <f>'43_Wind_HighSeverity'!M38</f>
        <v>5.625</v>
      </c>
      <c r="V38">
        <f>'41_Wind_LowSeverity'!N38</f>
        <v>0</v>
      </c>
      <c r="W38">
        <f>'41_Wind_LowSeverity'!O38</f>
        <v>0</v>
      </c>
      <c r="X38">
        <f>'41_Wind_LowSeverity'!P38</f>
        <v>0</v>
      </c>
      <c r="Y38">
        <f>'41_Wind_LowSeverity'!Q38</f>
        <v>0</v>
      </c>
      <c r="Z38">
        <f>'42_Wind_ModSeverity'!R38</f>
        <v>0</v>
      </c>
      <c r="AA38">
        <f>'42_Wind_ModSeverity'!S38</f>
        <v>0</v>
      </c>
      <c r="AB38">
        <f>'42_Wind_ModSeverity'!T38</f>
        <v>0</v>
      </c>
      <c r="AC38">
        <f>'43_Wind_HighSeverity'!O38</f>
        <v>0</v>
      </c>
      <c r="AD38">
        <f>'43_Wind_HighSeverity'!P38</f>
        <v>0</v>
      </c>
      <c r="AE38">
        <f>'43_Wind_HighSeverity'!Q38</f>
        <v>0</v>
      </c>
      <c r="AF38">
        <f>'41_Wind_LowSeverity'!R38</f>
        <v>20</v>
      </c>
      <c r="AG38">
        <f>'41_Wind_LowSeverity'!S38</f>
        <v>18</v>
      </c>
      <c r="AH38">
        <f>'41_Wind_LowSeverity'!T38</f>
        <v>19.8</v>
      </c>
      <c r="AI38">
        <f>'41_Wind_LowSeverity'!U38</f>
        <v>19.999999999999996</v>
      </c>
      <c r="AJ38">
        <f>'42_Wind_ModSeverity'!V38</f>
        <v>14</v>
      </c>
      <c r="AK38">
        <f>'42_Wind_ModSeverity'!W38</f>
        <v>18.2</v>
      </c>
      <c r="AL38">
        <f>'42_Wind_ModSeverity'!X38</f>
        <v>23.66</v>
      </c>
      <c r="AM38">
        <f>'43_Wind_HighSeverity'!S38</f>
        <v>10</v>
      </c>
      <c r="AN38">
        <f>'43_Wind_HighSeverity'!T38</f>
        <v>15</v>
      </c>
      <c r="AO38">
        <f>'43_Wind_HighSeverity'!U38</f>
        <v>22.5</v>
      </c>
      <c r="AP38">
        <f>'41_Wind_LowSeverity'!V38</f>
        <v>0</v>
      </c>
      <c r="AQ38">
        <f>'41_Wind_LowSeverity'!W38</f>
        <v>0</v>
      </c>
      <c r="AR38">
        <f>'41_Wind_LowSeverity'!X38</f>
        <v>0</v>
      </c>
      <c r="AS38">
        <f>'41_Wind_LowSeverity'!Y38</f>
        <v>0</v>
      </c>
      <c r="AT38">
        <f>'42_Wind_ModSeverity'!Z38</f>
        <v>0</v>
      </c>
      <c r="AU38">
        <f>'42_Wind_ModSeverity'!AA38</f>
        <v>0</v>
      </c>
      <c r="AV38">
        <f>'42_Wind_ModSeverity'!AB38</f>
        <v>0</v>
      </c>
      <c r="AW38">
        <f>'43_Wind_HighSeverity'!W38</f>
        <v>0</v>
      </c>
      <c r="AX38">
        <f>'43_Wind_HighSeverity'!X38</f>
        <v>0</v>
      </c>
      <c r="AY38">
        <f>'43_Wind_HighSeverity'!Y38</f>
        <v>0</v>
      </c>
      <c r="AZ38">
        <f>'41_Wind_LowSeverity'!Z38</f>
        <v>0</v>
      </c>
      <c r="BA38">
        <f>'41_Wind_LowSeverity'!AA38</f>
        <v>0</v>
      </c>
      <c r="BB38">
        <f>'41_Wind_LowSeverity'!AB38</f>
        <v>0</v>
      </c>
      <c r="BC38">
        <f>'41_Wind_LowSeverity'!AC38</f>
        <v>0</v>
      </c>
      <c r="BD38">
        <f>'42_Wind_ModSeverity'!AD38</f>
        <v>0</v>
      </c>
      <c r="BE38">
        <f>'42_Wind_ModSeverity'!AE38</f>
        <v>0</v>
      </c>
      <c r="BF38">
        <f>'42_Wind_ModSeverity'!AF38</f>
        <v>0</v>
      </c>
      <c r="BG38">
        <f>'43_Wind_HighSeverity'!AA38</f>
        <v>0</v>
      </c>
      <c r="BH38">
        <f>'43_Wind_HighSeverity'!AB38</f>
        <v>0</v>
      </c>
      <c r="BI38">
        <f>'43_Wind_HighSeverity'!AC38</f>
        <v>0</v>
      </c>
    </row>
    <row r="39" spans="1:61" x14ac:dyDescent="0.25">
      <c r="A39" s="15" t="str">
        <f>'4_Wind_Script'!A39</f>
        <v>eSHRUBS_SECONDARY_LAYER_PERCENT_LIVE</v>
      </c>
      <c r="B39">
        <f>'41_Wind_LowSeverity'!F39</f>
        <v>95</v>
      </c>
      <c r="C39">
        <f>'41_Wind_LowSeverity'!G39</f>
        <v>85.5</v>
      </c>
      <c r="D39">
        <f>'41_Wind_LowSeverity'!H39</f>
        <v>94.050000000000011</v>
      </c>
      <c r="E39">
        <f>'41_Wind_LowSeverity'!I39</f>
        <v>95</v>
      </c>
      <c r="F39">
        <f>'42_Wind_ModSeverity'!J39</f>
        <v>66.5</v>
      </c>
      <c r="G39">
        <f>'42_Wind_ModSeverity'!K39</f>
        <v>86.45</v>
      </c>
      <c r="H39">
        <f>'42_Wind_ModSeverity'!L39</f>
        <v>100</v>
      </c>
      <c r="I39">
        <f>'43_Wind_HighSeverity'!G39</f>
        <v>47.5</v>
      </c>
      <c r="J39">
        <f>'43_Wind_HighSeverity'!H39</f>
        <v>71.25</v>
      </c>
      <c r="K39">
        <f>'43_Wind_HighSeverity'!I39</f>
        <v>71.25</v>
      </c>
      <c r="L39">
        <f>'41_Wind_LowSeverity'!J39</f>
        <v>85</v>
      </c>
      <c r="M39">
        <f>'41_Wind_LowSeverity'!K39</f>
        <v>76.5</v>
      </c>
      <c r="N39">
        <f>'41_Wind_LowSeverity'!L39</f>
        <v>84.15</v>
      </c>
      <c r="O39">
        <f>'41_Wind_LowSeverity'!M39</f>
        <v>84.999999999999986</v>
      </c>
      <c r="P39">
        <f>'42_Wind_ModSeverity'!N39</f>
        <v>59.499999999999993</v>
      </c>
      <c r="Q39">
        <f>'42_Wind_ModSeverity'!O39</f>
        <v>77.349999999999994</v>
      </c>
      <c r="R39">
        <f>'42_Wind_ModSeverity'!P39</f>
        <v>100</v>
      </c>
      <c r="S39">
        <f>'43_Wind_HighSeverity'!K39</f>
        <v>42.5</v>
      </c>
      <c r="T39">
        <f>'43_Wind_HighSeverity'!L39</f>
        <v>63.75</v>
      </c>
      <c r="U39">
        <f>'43_Wind_HighSeverity'!M39</f>
        <v>63.75</v>
      </c>
      <c r="V39">
        <f>'41_Wind_LowSeverity'!N39</f>
        <v>0</v>
      </c>
      <c r="W39">
        <f>'41_Wind_LowSeverity'!O39</f>
        <v>0</v>
      </c>
      <c r="X39">
        <f>'41_Wind_LowSeverity'!P39</f>
        <v>0</v>
      </c>
      <c r="Y39">
        <f>'41_Wind_LowSeverity'!Q39</f>
        <v>0</v>
      </c>
      <c r="Z39">
        <f>'42_Wind_ModSeverity'!R39</f>
        <v>0</v>
      </c>
      <c r="AA39">
        <f>'42_Wind_ModSeverity'!S39</f>
        <v>0</v>
      </c>
      <c r="AB39">
        <f>'42_Wind_ModSeverity'!T39</f>
        <v>0</v>
      </c>
      <c r="AC39">
        <f>'43_Wind_HighSeverity'!O39</f>
        <v>0</v>
      </c>
      <c r="AD39">
        <f>'43_Wind_HighSeverity'!P39</f>
        <v>0</v>
      </c>
      <c r="AE39">
        <f>'43_Wind_HighSeverity'!Q39</f>
        <v>0</v>
      </c>
      <c r="AF39">
        <f>'41_Wind_LowSeverity'!R39</f>
        <v>90</v>
      </c>
      <c r="AG39">
        <f>'41_Wind_LowSeverity'!S39</f>
        <v>81</v>
      </c>
      <c r="AH39">
        <f>'41_Wind_LowSeverity'!T39</f>
        <v>89.100000000000009</v>
      </c>
      <c r="AI39">
        <f>'41_Wind_LowSeverity'!U39</f>
        <v>90</v>
      </c>
      <c r="AJ39">
        <f>'42_Wind_ModSeverity'!V39</f>
        <v>62.999999999999993</v>
      </c>
      <c r="AK39">
        <f>'42_Wind_ModSeverity'!W39</f>
        <v>81.899999999999991</v>
      </c>
      <c r="AL39">
        <f>'42_Wind_ModSeverity'!X39</f>
        <v>100</v>
      </c>
      <c r="AM39">
        <f>'43_Wind_HighSeverity'!S39</f>
        <v>45</v>
      </c>
      <c r="AN39">
        <f>'43_Wind_HighSeverity'!T39</f>
        <v>67.5</v>
      </c>
      <c r="AO39">
        <f>'43_Wind_HighSeverity'!U39</f>
        <v>67.5</v>
      </c>
      <c r="AP39">
        <f>'41_Wind_LowSeverity'!V39</f>
        <v>0</v>
      </c>
      <c r="AQ39">
        <f>'41_Wind_LowSeverity'!W39</f>
        <v>0</v>
      </c>
      <c r="AR39">
        <f>'41_Wind_LowSeverity'!X39</f>
        <v>0</v>
      </c>
      <c r="AS39">
        <f>'41_Wind_LowSeverity'!Y39</f>
        <v>0</v>
      </c>
      <c r="AT39">
        <f>'42_Wind_ModSeverity'!Z39</f>
        <v>0</v>
      </c>
      <c r="AU39">
        <f>'42_Wind_ModSeverity'!AA39</f>
        <v>0</v>
      </c>
      <c r="AV39">
        <f>'42_Wind_ModSeverity'!AB39</f>
        <v>0</v>
      </c>
      <c r="AW39">
        <f>'43_Wind_HighSeverity'!W39</f>
        <v>0</v>
      </c>
      <c r="AX39">
        <f>'43_Wind_HighSeverity'!X39</f>
        <v>0</v>
      </c>
      <c r="AY39">
        <f>'43_Wind_HighSeverity'!Y39</f>
        <v>0</v>
      </c>
      <c r="AZ39">
        <f>'41_Wind_LowSeverity'!Z39</f>
        <v>0</v>
      </c>
      <c r="BA39">
        <f>'41_Wind_LowSeverity'!AA39</f>
        <v>0</v>
      </c>
      <c r="BB39">
        <f>'41_Wind_LowSeverity'!AB39</f>
        <v>0</v>
      </c>
      <c r="BC39">
        <f>'41_Wind_LowSeverity'!AC39</f>
        <v>0</v>
      </c>
      <c r="BD39">
        <f>'42_Wind_ModSeverity'!AD39</f>
        <v>0</v>
      </c>
      <c r="BE39">
        <f>'42_Wind_ModSeverity'!AE39</f>
        <v>0</v>
      </c>
      <c r="BF39">
        <f>'42_Wind_ModSeverity'!AF39</f>
        <v>0</v>
      </c>
      <c r="BG39">
        <f>'43_Wind_HighSeverity'!AA39</f>
        <v>0</v>
      </c>
      <c r="BH39">
        <f>'43_Wind_HighSeverity'!AB39</f>
        <v>0</v>
      </c>
      <c r="BI39">
        <f>'43_Wind_HighSeverity'!AC39</f>
        <v>0</v>
      </c>
    </row>
    <row r="40" spans="1:61" x14ac:dyDescent="0.25">
      <c r="A40" s="15" t="str">
        <f>'4_Wind_Script'!A40</f>
        <v>eHERBACEOUS_PRIMARY_LAYER_HEIGHT</v>
      </c>
      <c r="B40">
        <f>'41_Wind_LowSeverity'!F40</f>
        <v>0.9</v>
      </c>
      <c r="C40">
        <f>'41_Wind_LowSeverity'!G40</f>
        <v>0.9</v>
      </c>
      <c r="D40">
        <f>'41_Wind_LowSeverity'!H40</f>
        <v>0.9</v>
      </c>
      <c r="E40">
        <f>'41_Wind_LowSeverity'!I40</f>
        <v>0.9</v>
      </c>
      <c r="F40">
        <f>'42_Wind_ModSeverity'!J40</f>
        <v>0.9</v>
      </c>
      <c r="G40">
        <f>'42_Wind_ModSeverity'!K40</f>
        <v>0.9</v>
      </c>
      <c r="H40">
        <f>'42_Wind_ModSeverity'!L40</f>
        <v>0.9</v>
      </c>
      <c r="I40">
        <f>'43_Wind_HighSeverity'!G40</f>
        <v>0.9</v>
      </c>
      <c r="J40">
        <f>'43_Wind_HighSeverity'!H40</f>
        <v>0.9</v>
      </c>
      <c r="K40">
        <f>'43_Wind_HighSeverity'!I40</f>
        <v>0.9</v>
      </c>
      <c r="L40">
        <f>'41_Wind_LowSeverity'!J40</f>
        <v>0</v>
      </c>
      <c r="M40">
        <f>'41_Wind_LowSeverity'!K40</f>
        <v>0</v>
      </c>
      <c r="N40">
        <f>'41_Wind_LowSeverity'!L40</f>
        <v>0</v>
      </c>
      <c r="O40">
        <f>'41_Wind_LowSeverity'!M40</f>
        <v>0</v>
      </c>
      <c r="P40">
        <f>'42_Wind_ModSeverity'!N40</f>
        <v>0</v>
      </c>
      <c r="Q40">
        <f>'42_Wind_ModSeverity'!O40</f>
        <v>0</v>
      </c>
      <c r="R40">
        <f>'42_Wind_ModSeverity'!P40</f>
        <v>0</v>
      </c>
      <c r="S40">
        <f>'43_Wind_HighSeverity'!K40</f>
        <v>0</v>
      </c>
      <c r="T40">
        <f>'43_Wind_HighSeverity'!L40</f>
        <v>0</v>
      </c>
      <c r="U40">
        <f>'43_Wind_HighSeverity'!M40</f>
        <v>0</v>
      </c>
      <c r="V40">
        <f>'41_Wind_LowSeverity'!N40</f>
        <v>2</v>
      </c>
      <c r="W40">
        <f>'41_Wind_LowSeverity'!O40</f>
        <v>2</v>
      </c>
      <c r="X40">
        <f>'41_Wind_LowSeverity'!P40</f>
        <v>2</v>
      </c>
      <c r="Y40">
        <f>'41_Wind_LowSeverity'!Q40</f>
        <v>2</v>
      </c>
      <c r="Z40">
        <f>'42_Wind_ModSeverity'!R40</f>
        <v>2</v>
      </c>
      <c r="AA40">
        <f>'42_Wind_ModSeverity'!S40</f>
        <v>2</v>
      </c>
      <c r="AB40">
        <f>'42_Wind_ModSeverity'!T40</f>
        <v>2</v>
      </c>
      <c r="AC40">
        <f>'43_Wind_HighSeverity'!O40</f>
        <v>2</v>
      </c>
      <c r="AD40">
        <f>'43_Wind_HighSeverity'!P40</f>
        <v>2</v>
      </c>
      <c r="AE40">
        <f>'43_Wind_HighSeverity'!Q40</f>
        <v>2</v>
      </c>
      <c r="AF40">
        <f>'41_Wind_LowSeverity'!R40</f>
        <v>1</v>
      </c>
      <c r="AG40">
        <f>'41_Wind_LowSeverity'!S40</f>
        <v>1</v>
      </c>
      <c r="AH40">
        <f>'41_Wind_LowSeverity'!T40</f>
        <v>1</v>
      </c>
      <c r="AI40">
        <f>'41_Wind_LowSeverity'!U40</f>
        <v>1</v>
      </c>
      <c r="AJ40">
        <f>'42_Wind_ModSeverity'!V40</f>
        <v>1</v>
      </c>
      <c r="AK40">
        <f>'42_Wind_ModSeverity'!W40</f>
        <v>1</v>
      </c>
      <c r="AL40">
        <f>'42_Wind_ModSeverity'!X40</f>
        <v>1</v>
      </c>
      <c r="AM40">
        <f>'43_Wind_HighSeverity'!S40</f>
        <v>1</v>
      </c>
      <c r="AN40">
        <f>'43_Wind_HighSeverity'!T40</f>
        <v>1</v>
      </c>
      <c r="AO40">
        <f>'43_Wind_HighSeverity'!U40</f>
        <v>1</v>
      </c>
      <c r="AP40">
        <f>'41_Wind_LowSeverity'!V40</f>
        <v>2.5</v>
      </c>
      <c r="AQ40">
        <f>'41_Wind_LowSeverity'!W40</f>
        <v>2.5</v>
      </c>
      <c r="AR40">
        <f>'41_Wind_LowSeverity'!X40</f>
        <v>2.5</v>
      </c>
      <c r="AS40">
        <f>'41_Wind_LowSeverity'!Y40</f>
        <v>2.5</v>
      </c>
      <c r="AT40">
        <f>'42_Wind_ModSeverity'!Z40</f>
        <v>2.5</v>
      </c>
      <c r="AU40">
        <f>'42_Wind_ModSeverity'!AA40</f>
        <v>2.5</v>
      </c>
      <c r="AV40">
        <f>'42_Wind_ModSeverity'!AB40</f>
        <v>2.5</v>
      </c>
      <c r="AW40">
        <f>'43_Wind_HighSeverity'!W40</f>
        <v>2.5</v>
      </c>
      <c r="AX40">
        <f>'43_Wind_HighSeverity'!X40</f>
        <v>2.5</v>
      </c>
      <c r="AY40">
        <f>'43_Wind_HighSeverity'!Y40</f>
        <v>2.5</v>
      </c>
      <c r="AZ40">
        <f>'41_Wind_LowSeverity'!Z40</f>
        <v>2</v>
      </c>
      <c r="BA40">
        <f>'41_Wind_LowSeverity'!AA40</f>
        <v>2</v>
      </c>
      <c r="BB40">
        <f>'41_Wind_LowSeverity'!AB40</f>
        <v>2</v>
      </c>
      <c r="BC40">
        <f>'41_Wind_LowSeverity'!AC40</f>
        <v>2</v>
      </c>
      <c r="BD40">
        <f>'42_Wind_ModSeverity'!AD40</f>
        <v>2</v>
      </c>
      <c r="BE40">
        <f>'42_Wind_ModSeverity'!AE40</f>
        <v>2</v>
      </c>
      <c r="BF40">
        <f>'42_Wind_ModSeverity'!AF40</f>
        <v>2</v>
      </c>
      <c r="BG40">
        <f>'43_Wind_HighSeverity'!AA40</f>
        <v>2</v>
      </c>
      <c r="BH40">
        <f>'43_Wind_HighSeverity'!AB40</f>
        <v>2</v>
      </c>
      <c r="BI40">
        <f>'43_Wind_HighSeverity'!AC40</f>
        <v>2</v>
      </c>
    </row>
    <row r="41" spans="1:61" x14ac:dyDescent="0.25">
      <c r="A41" s="15" t="str">
        <f>'4_Wind_Script'!A41</f>
        <v>eHERBACEOUS_PRIMARY_LAYER_LOADING</v>
      </c>
      <c r="B41">
        <f>'41_Wind_LowSeverity'!F41</f>
        <v>0.1</v>
      </c>
      <c r="C41">
        <f>'41_Wind_LowSeverity'!G41</f>
        <v>0.1</v>
      </c>
      <c r="D41">
        <f>'41_Wind_LowSeverity'!H41</f>
        <v>0.11000000000000001</v>
      </c>
      <c r="E41">
        <f>'41_Wind_LowSeverity'!I41</f>
        <v>0.11000000000000001</v>
      </c>
      <c r="F41">
        <f>'42_Wind_ModSeverity'!J41</f>
        <v>0.1</v>
      </c>
      <c r="G41">
        <f>'42_Wind_ModSeverity'!K41</f>
        <v>0.12</v>
      </c>
      <c r="H41">
        <f>'42_Wind_ModSeverity'!L41</f>
        <v>0.12</v>
      </c>
      <c r="I41">
        <f>'43_Wind_HighSeverity'!G41</f>
        <v>0.1</v>
      </c>
      <c r="J41">
        <f>'43_Wind_HighSeverity'!H41</f>
        <v>0.15000000000000002</v>
      </c>
      <c r="K41">
        <f>'43_Wind_HighSeverity'!I41</f>
        <v>0.15000000000000002</v>
      </c>
      <c r="L41">
        <f>'41_Wind_LowSeverity'!J41</f>
        <v>0</v>
      </c>
      <c r="M41">
        <f>'41_Wind_LowSeverity'!K41</f>
        <v>0</v>
      </c>
      <c r="N41">
        <f>'41_Wind_LowSeverity'!L41</f>
        <v>0</v>
      </c>
      <c r="O41">
        <f>'41_Wind_LowSeverity'!M41</f>
        <v>0</v>
      </c>
      <c r="P41">
        <f>'42_Wind_ModSeverity'!N41</f>
        <v>0</v>
      </c>
      <c r="Q41">
        <f>'42_Wind_ModSeverity'!O41</f>
        <v>0</v>
      </c>
      <c r="R41">
        <f>'42_Wind_ModSeverity'!P41</f>
        <v>0</v>
      </c>
      <c r="S41">
        <f>'43_Wind_HighSeverity'!K41</f>
        <v>0</v>
      </c>
      <c r="T41">
        <f>'43_Wind_HighSeverity'!L41</f>
        <v>0</v>
      </c>
      <c r="U41">
        <f>'43_Wind_HighSeverity'!M41</f>
        <v>0</v>
      </c>
      <c r="V41">
        <f>'41_Wind_LowSeverity'!N41</f>
        <v>1</v>
      </c>
      <c r="W41">
        <f>'41_Wind_LowSeverity'!O41</f>
        <v>1</v>
      </c>
      <c r="X41">
        <f>'41_Wind_LowSeverity'!P41</f>
        <v>1.1000000000000001</v>
      </c>
      <c r="Y41">
        <f>'41_Wind_LowSeverity'!Q41</f>
        <v>1.1000000000000001</v>
      </c>
      <c r="Z41">
        <f>'42_Wind_ModSeverity'!R41</f>
        <v>1</v>
      </c>
      <c r="AA41">
        <f>'42_Wind_ModSeverity'!S41</f>
        <v>1.2</v>
      </c>
      <c r="AB41">
        <f>'42_Wind_ModSeverity'!T41</f>
        <v>1.2</v>
      </c>
      <c r="AC41">
        <f>'43_Wind_HighSeverity'!O41</f>
        <v>1</v>
      </c>
      <c r="AD41">
        <f>'43_Wind_HighSeverity'!P41</f>
        <v>1.5</v>
      </c>
      <c r="AE41">
        <f>'43_Wind_HighSeverity'!Q41</f>
        <v>1.5</v>
      </c>
      <c r="AF41">
        <f>'41_Wind_LowSeverity'!R41</f>
        <v>0.01</v>
      </c>
      <c r="AG41">
        <f>'41_Wind_LowSeverity'!S41</f>
        <v>0.01</v>
      </c>
      <c r="AH41">
        <f>'41_Wind_LowSeverity'!T41</f>
        <v>1.1000000000000001E-2</v>
      </c>
      <c r="AI41">
        <f>'41_Wind_LowSeverity'!U41</f>
        <v>1.1000000000000001E-2</v>
      </c>
      <c r="AJ41">
        <f>'42_Wind_ModSeverity'!V41</f>
        <v>0.01</v>
      </c>
      <c r="AK41">
        <f>'42_Wind_ModSeverity'!W41</f>
        <v>1.2E-2</v>
      </c>
      <c r="AL41">
        <f>'42_Wind_ModSeverity'!X41</f>
        <v>1.2E-2</v>
      </c>
      <c r="AM41">
        <f>'43_Wind_HighSeverity'!S41</f>
        <v>0.01</v>
      </c>
      <c r="AN41">
        <f>'43_Wind_HighSeverity'!T41</f>
        <v>1.4999999999999999E-2</v>
      </c>
      <c r="AO41">
        <f>'43_Wind_HighSeverity'!U41</f>
        <v>1.4999999999999999E-2</v>
      </c>
      <c r="AP41">
        <f>'41_Wind_LowSeverity'!V41</f>
        <v>0.4</v>
      </c>
      <c r="AQ41">
        <f>'41_Wind_LowSeverity'!W41</f>
        <v>0.4</v>
      </c>
      <c r="AR41">
        <f>'41_Wind_LowSeverity'!X41</f>
        <v>0.44000000000000006</v>
      </c>
      <c r="AS41">
        <f>'41_Wind_LowSeverity'!Y41</f>
        <v>0.44000000000000006</v>
      </c>
      <c r="AT41">
        <f>'42_Wind_ModSeverity'!Z41</f>
        <v>0.4</v>
      </c>
      <c r="AU41">
        <f>'42_Wind_ModSeverity'!AA41</f>
        <v>0.48</v>
      </c>
      <c r="AV41">
        <f>'42_Wind_ModSeverity'!AB41</f>
        <v>0.48</v>
      </c>
      <c r="AW41">
        <f>'43_Wind_HighSeverity'!W41</f>
        <v>0.4</v>
      </c>
      <c r="AX41">
        <f>'43_Wind_HighSeverity'!X41</f>
        <v>0.60000000000000009</v>
      </c>
      <c r="AY41">
        <f>'43_Wind_HighSeverity'!Y41</f>
        <v>0.60000000000000009</v>
      </c>
      <c r="AZ41">
        <f>'41_Wind_LowSeverity'!Z41</f>
        <v>0.1</v>
      </c>
      <c r="BA41">
        <f>'41_Wind_LowSeverity'!AA41</f>
        <v>0.1</v>
      </c>
      <c r="BB41">
        <f>'41_Wind_LowSeverity'!AB41</f>
        <v>0.11000000000000001</v>
      </c>
      <c r="BC41">
        <f>'41_Wind_LowSeverity'!AC41</f>
        <v>0.11000000000000001</v>
      </c>
      <c r="BD41">
        <f>'42_Wind_ModSeverity'!AD41</f>
        <v>0.1</v>
      </c>
      <c r="BE41">
        <f>'42_Wind_ModSeverity'!AE41</f>
        <v>0.12</v>
      </c>
      <c r="BF41">
        <f>'42_Wind_ModSeverity'!AF41</f>
        <v>0.12</v>
      </c>
      <c r="BG41">
        <f>'43_Wind_HighSeverity'!AA41</f>
        <v>0.1</v>
      </c>
      <c r="BH41">
        <f>'43_Wind_HighSeverity'!AB41</f>
        <v>0.15000000000000002</v>
      </c>
      <c r="BI41">
        <f>'43_Wind_HighSeverity'!AC41</f>
        <v>0.15000000000000002</v>
      </c>
    </row>
    <row r="42" spans="1:61" x14ac:dyDescent="0.25">
      <c r="A42" s="15" t="str">
        <f>'4_Wind_Script'!A42</f>
        <v>eHERBACEOUS_PRIMARY_LAYER_PERCENT_COVER</v>
      </c>
      <c r="B42">
        <f>'41_Wind_LowSeverity'!F42</f>
        <v>0.7</v>
      </c>
      <c r="C42">
        <f>'41_Wind_LowSeverity'!G42</f>
        <v>0.7</v>
      </c>
      <c r="D42">
        <f>'41_Wind_LowSeverity'!H42</f>
        <v>0.77</v>
      </c>
      <c r="E42">
        <f>'41_Wind_LowSeverity'!I42</f>
        <v>0.77</v>
      </c>
      <c r="F42">
        <f>'42_Wind_ModSeverity'!J42</f>
        <v>0.7</v>
      </c>
      <c r="G42">
        <f>'42_Wind_ModSeverity'!K42</f>
        <v>0.84</v>
      </c>
      <c r="H42">
        <f>'42_Wind_ModSeverity'!L42</f>
        <v>0.84</v>
      </c>
      <c r="I42">
        <f>'43_Wind_HighSeverity'!G42</f>
        <v>0.7</v>
      </c>
      <c r="J42">
        <f>'43_Wind_HighSeverity'!H42</f>
        <v>1.0499999999999998</v>
      </c>
      <c r="K42">
        <f>'43_Wind_HighSeverity'!I42</f>
        <v>1.0499999999999998</v>
      </c>
      <c r="L42">
        <f>'41_Wind_LowSeverity'!J42</f>
        <v>0</v>
      </c>
      <c r="M42">
        <f>'41_Wind_LowSeverity'!K42</f>
        <v>0</v>
      </c>
      <c r="N42">
        <f>'41_Wind_LowSeverity'!L42</f>
        <v>0</v>
      </c>
      <c r="O42">
        <f>'41_Wind_LowSeverity'!M42</f>
        <v>0</v>
      </c>
      <c r="P42">
        <f>'42_Wind_ModSeverity'!N42</f>
        <v>0</v>
      </c>
      <c r="Q42">
        <f>'42_Wind_ModSeverity'!O42</f>
        <v>0</v>
      </c>
      <c r="R42">
        <f>'42_Wind_ModSeverity'!P42</f>
        <v>0</v>
      </c>
      <c r="S42">
        <f>'43_Wind_HighSeverity'!K42</f>
        <v>0</v>
      </c>
      <c r="T42">
        <f>'43_Wind_HighSeverity'!L42</f>
        <v>0</v>
      </c>
      <c r="U42">
        <f>'43_Wind_HighSeverity'!M42</f>
        <v>0</v>
      </c>
      <c r="V42">
        <f>'41_Wind_LowSeverity'!N42</f>
        <v>90</v>
      </c>
      <c r="W42">
        <f>'41_Wind_LowSeverity'!O42</f>
        <v>90</v>
      </c>
      <c r="X42">
        <f>'41_Wind_LowSeverity'!P42</f>
        <v>99.000000000000014</v>
      </c>
      <c r="Y42">
        <f>'41_Wind_LowSeverity'!Q42</f>
        <v>99.000000000000014</v>
      </c>
      <c r="Z42">
        <f>'42_Wind_ModSeverity'!R42</f>
        <v>90</v>
      </c>
      <c r="AA42">
        <f>'42_Wind_ModSeverity'!S42</f>
        <v>100</v>
      </c>
      <c r="AB42">
        <f>'42_Wind_ModSeverity'!T42</f>
        <v>100</v>
      </c>
      <c r="AC42">
        <f>'43_Wind_HighSeverity'!O42</f>
        <v>90</v>
      </c>
      <c r="AD42">
        <f>'43_Wind_HighSeverity'!P42</f>
        <v>100</v>
      </c>
      <c r="AE42">
        <f>'43_Wind_HighSeverity'!Q42</f>
        <v>100</v>
      </c>
      <c r="AF42">
        <f>'41_Wind_LowSeverity'!R42</f>
        <v>2</v>
      </c>
      <c r="AG42">
        <f>'41_Wind_LowSeverity'!S42</f>
        <v>2</v>
      </c>
      <c r="AH42">
        <f>'41_Wind_LowSeverity'!T42</f>
        <v>2.2000000000000002</v>
      </c>
      <c r="AI42">
        <f>'41_Wind_LowSeverity'!U42</f>
        <v>2.2000000000000002</v>
      </c>
      <c r="AJ42">
        <f>'42_Wind_ModSeverity'!V42</f>
        <v>2</v>
      </c>
      <c r="AK42">
        <f>'42_Wind_ModSeverity'!W42</f>
        <v>2.4</v>
      </c>
      <c r="AL42">
        <f>'42_Wind_ModSeverity'!X42</f>
        <v>2.4</v>
      </c>
      <c r="AM42">
        <f>'43_Wind_HighSeverity'!S42</f>
        <v>2</v>
      </c>
      <c r="AN42">
        <f>'43_Wind_HighSeverity'!T42</f>
        <v>3</v>
      </c>
      <c r="AO42">
        <f>'43_Wind_HighSeverity'!U42</f>
        <v>3</v>
      </c>
      <c r="AP42">
        <f>'41_Wind_LowSeverity'!V42</f>
        <v>30</v>
      </c>
      <c r="AQ42">
        <f>'41_Wind_LowSeverity'!W42</f>
        <v>30</v>
      </c>
      <c r="AR42">
        <f>'41_Wind_LowSeverity'!X42</f>
        <v>33</v>
      </c>
      <c r="AS42">
        <f>'41_Wind_LowSeverity'!Y42</f>
        <v>33</v>
      </c>
      <c r="AT42">
        <f>'42_Wind_ModSeverity'!Z42</f>
        <v>30</v>
      </c>
      <c r="AU42">
        <f>'42_Wind_ModSeverity'!AA42</f>
        <v>36</v>
      </c>
      <c r="AV42">
        <f>'42_Wind_ModSeverity'!AB42</f>
        <v>36</v>
      </c>
      <c r="AW42">
        <f>'43_Wind_HighSeverity'!W42</f>
        <v>30</v>
      </c>
      <c r="AX42">
        <f>'43_Wind_HighSeverity'!X42</f>
        <v>45</v>
      </c>
      <c r="AY42">
        <f>'43_Wind_HighSeverity'!Y42</f>
        <v>45</v>
      </c>
      <c r="AZ42">
        <f>'41_Wind_LowSeverity'!Z42</f>
        <v>20</v>
      </c>
      <c r="BA42">
        <f>'41_Wind_LowSeverity'!AA42</f>
        <v>20</v>
      </c>
      <c r="BB42">
        <f>'41_Wind_LowSeverity'!AB42</f>
        <v>22</v>
      </c>
      <c r="BC42">
        <f>'41_Wind_LowSeverity'!AC42</f>
        <v>22</v>
      </c>
      <c r="BD42">
        <f>'42_Wind_ModSeverity'!AD42</f>
        <v>20</v>
      </c>
      <c r="BE42">
        <f>'42_Wind_ModSeverity'!AE42</f>
        <v>24</v>
      </c>
      <c r="BF42">
        <f>'42_Wind_ModSeverity'!AF42</f>
        <v>24</v>
      </c>
      <c r="BG42">
        <f>'43_Wind_HighSeverity'!AA42</f>
        <v>20</v>
      </c>
      <c r="BH42">
        <f>'43_Wind_HighSeverity'!AB42</f>
        <v>30</v>
      </c>
      <c r="BI42">
        <f>'43_Wind_HighSeverity'!AC42</f>
        <v>30</v>
      </c>
    </row>
    <row r="43" spans="1:61" x14ac:dyDescent="0.25">
      <c r="A43" s="15" t="str">
        <f>'4_Wind_Script'!A43</f>
        <v>eHERBACEOUS_PRIMARY_LAYER_PERCENT_LIVE</v>
      </c>
      <c r="B43">
        <f>'41_Wind_LowSeverity'!F43</f>
        <v>95</v>
      </c>
      <c r="C43">
        <f>'41_Wind_LowSeverity'!G43</f>
        <v>95</v>
      </c>
      <c r="D43">
        <f>'41_Wind_LowSeverity'!H43</f>
        <v>95</v>
      </c>
      <c r="E43">
        <f>'41_Wind_LowSeverity'!I43</f>
        <v>95</v>
      </c>
      <c r="F43">
        <f>'42_Wind_ModSeverity'!J43</f>
        <v>95</v>
      </c>
      <c r="G43">
        <f>'42_Wind_ModSeverity'!K43</f>
        <v>95</v>
      </c>
      <c r="H43">
        <f>'42_Wind_ModSeverity'!L43</f>
        <v>95</v>
      </c>
      <c r="I43">
        <f>'43_Wind_HighSeverity'!G43</f>
        <v>95</v>
      </c>
      <c r="J43">
        <f>'43_Wind_HighSeverity'!H43</f>
        <v>95</v>
      </c>
      <c r="K43">
        <f>'43_Wind_HighSeverity'!I43</f>
        <v>95</v>
      </c>
      <c r="L43">
        <f>'41_Wind_LowSeverity'!J43</f>
        <v>0</v>
      </c>
      <c r="M43">
        <f>'41_Wind_LowSeverity'!K43</f>
        <v>0</v>
      </c>
      <c r="N43">
        <f>'41_Wind_LowSeverity'!L43</f>
        <v>0</v>
      </c>
      <c r="O43">
        <f>'41_Wind_LowSeverity'!M43</f>
        <v>0</v>
      </c>
      <c r="P43">
        <f>'42_Wind_ModSeverity'!N43</f>
        <v>0</v>
      </c>
      <c r="Q43">
        <f>'42_Wind_ModSeverity'!O43</f>
        <v>0</v>
      </c>
      <c r="R43">
        <f>'42_Wind_ModSeverity'!P43</f>
        <v>0</v>
      </c>
      <c r="S43">
        <f>'43_Wind_HighSeverity'!K43</f>
        <v>0</v>
      </c>
      <c r="T43">
        <f>'43_Wind_HighSeverity'!L43</f>
        <v>0</v>
      </c>
      <c r="U43">
        <f>'43_Wind_HighSeverity'!M43</f>
        <v>0</v>
      </c>
      <c r="V43">
        <f>'41_Wind_LowSeverity'!N43</f>
        <v>85</v>
      </c>
      <c r="W43">
        <f>'41_Wind_LowSeverity'!O43</f>
        <v>85</v>
      </c>
      <c r="X43">
        <f>'41_Wind_LowSeverity'!P43</f>
        <v>85</v>
      </c>
      <c r="Y43">
        <f>'41_Wind_LowSeverity'!Q43</f>
        <v>85</v>
      </c>
      <c r="Z43">
        <f>'42_Wind_ModSeverity'!R43</f>
        <v>85</v>
      </c>
      <c r="AA43">
        <f>'42_Wind_ModSeverity'!S43</f>
        <v>85</v>
      </c>
      <c r="AB43">
        <f>'42_Wind_ModSeverity'!T43</f>
        <v>85</v>
      </c>
      <c r="AC43">
        <f>'43_Wind_HighSeverity'!O43</f>
        <v>85</v>
      </c>
      <c r="AD43">
        <f>'43_Wind_HighSeverity'!P43</f>
        <v>85</v>
      </c>
      <c r="AE43">
        <f>'43_Wind_HighSeverity'!Q43</f>
        <v>85</v>
      </c>
      <c r="AF43">
        <f>'41_Wind_LowSeverity'!R43</f>
        <v>90</v>
      </c>
      <c r="AG43">
        <f>'41_Wind_LowSeverity'!S43</f>
        <v>90</v>
      </c>
      <c r="AH43">
        <f>'41_Wind_LowSeverity'!T43</f>
        <v>90</v>
      </c>
      <c r="AI43">
        <f>'41_Wind_LowSeverity'!U43</f>
        <v>90</v>
      </c>
      <c r="AJ43">
        <f>'42_Wind_ModSeverity'!V43</f>
        <v>90</v>
      </c>
      <c r="AK43">
        <f>'42_Wind_ModSeverity'!W43</f>
        <v>90</v>
      </c>
      <c r="AL43">
        <f>'42_Wind_ModSeverity'!X43</f>
        <v>90</v>
      </c>
      <c r="AM43">
        <f>'43_Wind_HighSeverity'!S43</f>
        <v>90</v>
      </c>
      <c r="AN43">
        <f>'43_Wind_HighSeverity'!T43</f>
        <v>90</v>
      </c>
      <c r="AO43">
        <f>'43_Wind_HighSeverity'!U43</f>
        <v>90</v>
      </c>
      <c r="AP43">
        <f>'41_Wind_LowSeverity'!V43</f>
        <v>80</v>
      </c>
      <c r="AQ43">
        <f>'41_Wind_LowSeverity'!W43</f>
        <v>80</v>
      </c>
      <c r="AR43">
        <f>'41_Wind_LowSeverity'!X43</f>
        <v>80</v>
      </c>
      <c r="AS43">
        <f>'41_Wind_LowSeverity'!Y43</f>
        <v>80</v>
      </c>
      <c r="AT43">
        <f>'42_Wind_ModSeverity'!Z43</f>
        <v>80</v>
      </c>
      <c r="AU43">
        <f>'42_Wind_ModSeverity'!AA43</f>
        <v>80</v>
      </c>
      <c r="AV43">
        <f>'42_Wind_ModSeverity'!AB43</f>
        <v>80</v>
      </c>
      <c r="AW43">
        <f>'43_Wind_HighSeverity'!W43</f>
        <v>80</v>
      </c>
      <c r="AX43">
        <f>'43_Wind_HighSeverity'!X43</f>
        <v>80</v>
      </c>
      <c r="AY43">
        <f>'43_Wind_HighSeverity'!Y43</f>
        <v>80</v>
      </c>
      <c r="AZ43">
        <f>'41_Wind_LowSeverity'!Z43</f>
        <v>60</v>
      </c>
      <c r="BA43">
        <f>'41_Wind_LowSeverity'!AA43</f>
        <v>60</v>
      </c>
      <c r="BB43">
        <f>'41_Wind_LowSeverity'!AB43</f>
        <v>60</v>
      </c>
      <c r="BC43">
        <f>'41_Wind_LowSeverity'!AC43</f>
        <v>60</v>
      </c>
      <c r="BD43">
        <f>'42_Wind_ModSeverity'!AD43</f>
        <v>60</v>
      </c>
      <c r="BE43">
        <f>'42_Wind_ModSeverity'!AE43</f>
        <v>60</v>
      </c>
      <c r="BF43">
        <f>'42_Wind_ModSeverity'!AF43</f>
        <v>60</v>
      </c>
      <c r="BG43">
        <f>'43_Wind_HighSeverity'!AA43</f>
        <v>60</v>
      </c>
      <c r="BH43">
        <f>'43_Wind_HighSeverity'!AB43</f>
        <v>60</v>
      </c>
      <c r="BI43">
        <f>'43_Wind_HighSeverity'!AC43</f>
        <v>60</v>
      </c>
    </row>
    <row r="44" spans="1:61" x14ac:dyDescent="0.25">
      <c r="A44" s="15" t="str">
        <f>'4_Wind_Script'!A44</f>
        <v>eHERBACEOUS_SECONDARY_LAYER_HEIGHT</v>
      </c>
      <c r="B44">
        <f>'41_Wind_LowSeverity'!F44</f>
        <v>0.9</v>
      </c>
      <c r="C44">
        <f>'41_Wind_LowSeverity'!G44</f>
        <v>0.9</v>
      </c>
      <c r="D44">
        <f>'41_Wind_LowSeverity'!H44</f>
        <v>0.9</v>
      </c>
      <c r="E44">
        <f>'41_Wind_LowSeverity'!I44</f>
        <v>0.9</v>
      </c>
      <c r="F44">
        <f>'42_Wind_ModSeverity'!J44</f>
        <v>0.9</v>
      </c>
      <c r="G44">
        <f>'42_Wind_ModSeverity'!K44</f>
        <v>0.9</v>
      </c>
      <c r="H44">
        <f>'42_Wind_ModSeverity'!L44</f>
        <v>0.9</v>
      </c>
      <c r="I44">
        <f>'43_Wind_HighSeverity'!G44</f>
        <v>0.9</v>
      </c>
      <c r="J44">
        <f>'43_Wind_HighSeverity'!H44</f>
        <v>0.9</v>
      </c>
      <c r="K44">
        <f>'43_Wind_HighSeverity'!I44</f>
        <v>0.9</v>
      </c>
      <c r="L44">
        <f>'41_Wind_LowSeverity'!J44</f>
        <v>0</v>
      </c>
      <c r="M44">
        <f>'41_Wind_LowSeverity'!K44</f>
        <v>0</v>
      </c>
      <c r="N44">
        <f>'41_Wind_LowSeverity'!L44</f>
        <v>0</v>
      </c>
      <c r="O44">
        <f>'41_Wind_LowSeverity'!M44</f>
        <v>0</v>
      </c>
      <c r="P44">
        <f>'42_Wind_ModSeverity'!N44</f>
        <v>0</v>
      </c>
      <c r="Q44">
        <f>'42_Wind_ModSeverity'!O44</f>
        <v>0</v>
      </c>
      <c r="R44">
        <f>'42_Wind_ModSeverity'!P44</f>
        <v>0</v>
      </c>
      <c r="S44">
        <f>'43_Wind_HighSeverity'!K44</f>
        <v>0</v>
      </c>
      <c r="T44">
        <f>'43_Wind_HighSeverity'!L44</f>
        <v>0</v>
      </c>
      <c r="U44">
        <f>'43_Wind_HighSeverity'!M44</f>
        <v>0</v>
      </c>
      <c r="V44">
        <f>'41_Wind_LowSeverity'!N44</f>
        <v>1</v>
      </c>
      <c r="W44">
        <f>'41_Wind_LowSeverity'!O44</f>
        <v>1</v>
      </c>
      <c r="X44">
        <f>'41_Wind_LowSeverity'!P44</f>
        <v>1</v>
      </c>
      <c r="Y44">
        <f>'41_Wind_LowSeverity'!Q44</f>
        <v>1</v>
      </c>
      <c r="Z44">
        <f>'42_Wind_ModSeverity'!R44</f>
        <v>1</v>
      </c>
      <c r="AA44">
        <f>'42_Wind_ModSeverity'!S44</f>
        <v>1</v>
      </c>
      <c r="AB44">
        <f>'42_Wind_ModSeverity'!T44</f>
        <v>1</v>
      </c>
      <c r="AC44">
        <f>'43_Wind_HighSeverity'!O44</f>
        <v>1</v>
      </c>
      <c r="AD44">
        <f>'43_Wind_HighSeverity'!P44</f>
        <v>1</v>
      </c>
      <c r="AE44">
        <f>'43_Wind_HighSeverity'!Q44</f>
        <v>1</v>
      </c>
      <c r="AF44">
        <f>'41_Wind_LowSeverity'!R44</f>
        <v>0.5</v>
      </c>
      <c r="AG44">
        <f>'41_Wind_LowSeverity'!S44</f>
        <v>0.5</v>
      </c>
      <c r="AH44">
        <f>'41_Wind_LowSeverity'!T44</f>
        <v>0.5</v>
      </c>
      <c r="AI44">
        <f>'41_Wind_LowSeverity'!U44</f>
        <v>0.5</v>
      </c>
      <c r="AJ44">
        <f>'42_Wind_ModSeverity'!V44</f>
        <v>0.5</v>
      </c>
      <c r="AK44">
        <f>'42_Wind_ModSeverity'!W44</f>
        <v>0.5</v>
      </c>
      <c r="AL44">
        <f>'42_Wind_ModSeverity'!X44</f>
        <v>0.5</v>
      </c>
      <c r="AM44">
        <f>'43_Wind_HighSeverity'!S44</f>
        <v>0.5</v>
      </c>
      <c r="AN44">
        <f>'43_Wind_HighSeverity'!T44</f>
        <v>0.5</v>
      </c>
      <c r="AO44">
        <f>'43_Wind_HighSeverity'!U44</f>
        <v>0.5</v>
      </c>
      <c r="AP44">
        <f>'41_Wind_LowSeverity'!V44</f>
        <v>0</v>
      </c>
      <c r="AQ44">
        <f>'41_Wind_LowSeverity'!W44</f>
        <v>0</v>
      </c>
      <c r="AR44">
        <f>'41_Wind_LowSeverity'!X44</f>
        <v>0</v>
      </c>
      <c r="AS44">
        <f>'41_Wind_LowSeverity'!Y44</f>
        <v>0</v>
      </c>
      <c r="AT44">
        <f>'42_Wind_ModSeverity'!Z44</f>
        <v>0</v>
      </c>
      <c r="AU44">
        <f>'42_Wind_ModSeverity'!AA44</f>
        <v>0</v>
      </c>
      <c r="AV44">
        <f>'42_Wind_ModSeverity'!AB44</f>
        <v>0</v>
      </c>
      <c r="AW44">
        <f>'43_Wind_HighSeverity'!W44</f>
        <v>0</v>
      </c>
      <c r="AX44">
        <f>'43_Wind_HighSeverity'!X44</f>
        <v>0</v>
      </c>
      <c r="AY44">
        <f>'43_Wind_HighSeverity'!Y44</f>
        <v>0</v>
      </c>
      <c r="AZ44">
        <f>'41_Wind_LowSeverity'!Z44</f>
        <v>1</v>
      </c>
      <c r="BA44">
        <f>'41_Wind_LowSeverity'!AA44</f>
        <v>1</v>
      </c>
      <c r="BB44">
        <f>'41_Wind_LowSeverity'!AB44</f>
        <v>1</v>
      </c>
      <c r="BC44">
        <f>'41_Wind_LowSeverity'!AC44</f>
        <v>1</v>
      </c>
      <c r="BD44">
        <f>'42_Wind_ModSeverity'!AD44</f>
        <v>1</v>
      </c>
      <c r="BE44">
        <f>'42_Wind_ModSeverity'!AE44</f>
        <v>1</v>
      </c>
      <c r="BF44">
        <f>'42_Wind_ModSeverity'!AF44</f>
        <v>1</v>
      </c>
      <c r="BG44">
        <f>'43_Wind_HighSeverity'!AA44</f>
        <v>1</v>
      </c>
      <c r="BH44">
        <f>'43_Wind_HighSeverity'!AB44</f>
        <v>1</v>
      </c>
      <c r="BI44">
        <f>'43_Wind_HighSeverity'!AC44</f>
        <v>1</v>
      </c>
    </row>
    <row r="45" spans="1:61" x14ac:dyDescent="0.25">
      <c r="A45" s="15" t="str">
        <f>'4_Wind_Script'!A45</f>
        <v>eHERBACEOUS_SECONDARY_LAYER_LOADING</v>
      </c>
      <c r="B45">
        <f>'41_Wind_LowSeverity'!F45</f>
        <v>0.1</v>
      </c>
      <c r="C45">
        <f>'41_Wind_LowSeverity'!G45</f>
        <v>0.1</v>
      </c>
      <c r="D45">
        <f>'41_Wind_LowSeverity'!H45</f>
        <v>0.11000000000000001</v>
      </c>
      <c r="E45">
        <f>'41_Wind_LowSeverity'!I45</f>
        <v>0.11000000000000001</v>
      </c>
      <c r="F45">
        <f>'42_Wind_ModSeverity'!J45</f>
        <v>0.1</v>
      </c>
      <c r="G45">
        <f>'42_Wind_ModSeverity'!K45</f>
        <v>0.12</v>
      </c>
      <c r="H45">
        <f>'42_Wind_ModSeverity'!L45</f>
        <v>0.12</v>
      </c>
      <c r="I45">
        <f>'43_Wind_HighSeverity'!G45</f>
        <v>0.1</v>
      </c>
      <c r="J45">
        <f>'43_Wind_HighSeverity'!H45</f>
        <v>0.15000000000000002</v>
      </c>
      <c r="K45">
        <f>'43_Wind_HighSeverity'!I45</f>
        <v>0.15000000000000002</v>
      </c>
      <c r="L45">
        <f>'41_Wind_LowSeverity'!J45</f>
        <v>0</v>
      </c>
      <c r="M45">
        <f>'41_Wind_LowSeverity'!K45</f>
        <v>0</v>
      </c>
      <c r="N45">
        <f>'41_Wind_LowSeverity'!L45</f>
        <v>0</v>
      </c>
      <c r="O45">
        <f>'41_Wind_LowSeverity'!M45</f>
        <v>0</v>
      </c>
      <c r="P45">
        <f>'42_Wind_ModSeverity'!N45</f>
        <v>0</v>
      </c>
      <c r="Q45">
        <f>'42_Wind_ModSeverity'!O45</f>
        <v>0</v>
      </c>
      <c r="R45">
        <f>'42_Wind_ModSeverity'!P45</f>
        <v>0</v>
      </c>
      <c r="S45">
        <f>'43_Wind_HighSeverity'!K45</f>
        <v>0</v>
      </c>
      <c r="T45">
        <f>'43_Wind_HighSeverity'!L45</f>
        <v>0</v>
      </c>
      <c r="U45">
        <f>'43_Wind_HighSeverity'!M45</f>
        <v>0</v>
      </c>
      <c r="V45">
        <f>'41_Wind_LowSeverity'!N45</f>
        <v>0.01</v>
      </c>
      <c r="W45">
        <f>'41_Wind_LowSeverity'!O45</f>
        <v>0.01</v>
      </c>
      <c r="X45">
        <f>'41_Wind_LowSeverity'!P45</f>
        <v>1.1000000000000001E-2</v>
      </c>
      <c r="Y45">
        <f>'41_Wind_LowSeverity'!Q45</f>
        <v>1.1000000000000001E-2</v>
      </c>
      <c r="Z45">
        <f>'42_Wind_ModSeverity'!R45</f>
        <v>0.01</v>
      </c>
      <c r="AA45">
        <f>'42_Wind_ModSeverity'!S45</f>
        <v>1.2E-2</v>
      </c>
      <c r="AB45">
        <f>'42_Wind_ModSeverity'!T45</f>
        <v>1.2E-2</v>
      </c>
      <c r="AC45">
        <f>'43_Wind_HighSeverity'!O45</f>
        <v>0.01</v>
      </c>
      <c r="AD45">
        <f>'43_Wind_HighSeverity'!P45</f>
        <v>1.4999999999999999E-2</v>
      </c>
      <c r="AE45">
        <f>'43_Wind_HighSeverity'!Q45</f>
        <v>1.4999999999999999E-2</v>
      </c>
      <c r="AF45">
        <f>'41_Wind_LowSeverity'!R45</f>
        <v>0.02</v>
      </c>
      <c r="AG45">
        <f>'41_Wind_LowSeverity'!S45</f>
        <v>0.02</v>
      </c>
      <c r="AH45">
        <f>'41_Wind_LowSeverity'!T45</f>
        <v>2.2000000000000002E-2</v>
      </c>
      <c r="AI45">
        <f>'41_Wind_LowSeverity'!U45</f>
        <v>2.2000000000000002E-2</v>
      </c>
      <c r="AJ45">
        <f>'42_Wind_ModSeverity'!V45</f>
        <v>0.02</v>
      </c>
      <c r="AK45">
        <f>'42_Wind_ModSeverity'!W45</f>
        <v>2.4E-2</v>
      </c>
      <c r="AL45">
        <f>'42_Wind_ModSeverity'!X45</f>
        <v>2.4E-2</v>
      </c>
      <c r="AM45">
        <f>'43_Wind_HighSeverity'!S45</f>
        <v>0.02</v>
      </c>
      <c r="AN45">
        <f>'43_Wind_HighSeverity'!T45</f>
        <v>0.03</v>
      </c>
      <c r="AO45">
        <f>'43_Wind_HighSeverity'!U45</f>
        <v>0.03</v>
      </c>
      <c r="AP45">
        <f>'41_Wind_LowSeverity'!V45</f>
        <v>0</v>
      </c>
      <c r="AQ45">
        <f>'41_Wind_LowSeverity'!W45</f>
        <v>0</v>
      </c>
      <c r="AR45">
        <f>'41_Wind_LowSeverity'!X45</f>
        <v>0</v>
      </c>
      <c r="AS45">
        <f>'41_Wind_LowSeverity'!Y45</f>
        <v>0</v>
      </c>
      <c r="AT45">
        <f>'42_Wind_ModSeverity'!Z45</f>
        <v>0</v>
      </c>
      <c r="AU45">
        <f>'42_Wind_ModSeverity'!AA45</f>
        <v>0</v>
      </c>
      <c r="AV45">
        <f>'42_Wind_ModSeverity'!AB45</f>
        <v>0</v>
      </c>
      <c r="AW45">
        <f>'43_Wind_HighSeverity'!W45</f>
        <v>0</v>
      </c>
      <c r="AX45">
        <f>'43_Wind_HighSeverity'!X45</f>
        <v>0</v>
      </c>
      <c r="AY45">
        <f>'43_Wind_HighSeverity'!Y45</f>
        <v>0</v>
      </c>
      <c r="AZ45">
        <f>'41_Wind_LowSeverity'!Z45</f>
        <v>0.1</v>
      </c>
      <c r="BA45">
        <f>'41_Wind_LowSeverity'!AA45</f>
        <v>0.1</v>
      </c>
      <c r="BB45">
        <f>'41_Wind_LowSeverity'!AB45</f>
        <v>0.11000000000000001</v>
      </c>
      <c r="BC45">
        <f>'41_Wind_LowSeverity'!AC45</f>
        <v>0.11000000000000001</v>
      </c>
      <c r="BD45">
        <f>'42_Wind_ModSeverity'!AD45</f>
        <v>0.1</v>
      </c>
      <c r="BE45">
        <f>'42_Wind_ModSeverity'!AE45</f>
        <v>0.12</v>
      </c>
      <c r="BF45">
        <f>'42_Wind_ModSeverity'!AF45</f>
        <v>0.12</v>
      </c>
      <c r="BG45">
        <f>'43_Wind_HighSeverity'!AA45</f>
        <v>0.1</v>
      </c>
      <c r="BH45">
        <f>'43_Wind_HighSeverity'!AB45</f>
        <v>0.15000000000000002</v>
      </c>
      <c r="BI45">
        <f>'43_Wind_HighSeverity'!AC45</f>
        <v>0.15000000000000002</v>
      </c>
    </row>
    <row r="46" spans="1:61" x14ac:dyDescent="0.25">
      <c r="A46" s="15" t="str">
        <f>'4_Wind_Script'!A46</f>
        <v>eHERBACEOUS_SECONDARY_LAYER_PERCENT_COVER</v>
      </c>
      <c r="B46">
        <f>'41_Wind_LowSeverity'!F46</f>
        <v>0.2</v>
      </c>
      <c r="C46">
        <f>'41_Wind_LowSeverity'!G46</f>
        <v>0.2</v>
      </c>
      <c r="D46">
        <f>'41_Wind_LowSeverity'!H46</f>
        <v>0.22000000000000003</v>
      </c>
      <c r="E46">
        <f>'41_Wind_LowSeverity'!I46</f>
        <v>0.22000000000000003</v>
      </c>
      <c r="F46">
        <f>'42_Wind_ModSeverity'!J46</f>
        <v>0.2</v>
      </c>
      <c r="G46">
        <f>'42_Wind_ModSeverity'!K46</f>
        <v>0.24</v>
      </c>
      <c r="H46">
        <f>'42_Wind_ModSeverity'!L46</f>
        <v>0.24</v>
      </c>
      <c r="I46">
        <f>'43_Wind_HighSeverity'!G46</f>
        <v>0.2</v>
      </c>
      <c r="J46">
        <f>'43_Wind_HighSeverity'!H46</f>
        <v>0.30000000000000004</v>
      </c>
      <c r="K46">
        <f>'43_Wind_HighSeverity'!I46</f>
        <v>0.30000000000000004</v>
      </c>
      <c r="L46">
        <f>'41_Wind_LowSeverity'!J46</f>
        <v>0</v>
      </c>
      <c r="M46">
        <f>'41_Wind_LowSeverity'!K46</f>
        <v>0</v>
      </c>
      <c r="N46">
        <f>'41_Wind_LowSeverity'!L46</f>
        <v>0</v>
      </c>
      <c r="O46">
        <f>'41_Wind_LowSeverity'!M46</f>
        <v>0</v>
      </c>
      <c r="P46">
        <f>'42_Wind_ModSeverity'!N46</f>
        <v>0</v>
      </c>
      <c r="Q46">
        <f>'42_Wind_ModSeverity'!O46</f>
        <v>0</v>
      </c>
      <c r="R46">
        <f>'42_Wind_ModSeverity'!P46</f>
        <v>0</v>
      </c>
      <c r="S46">
        <f>'43_Wind_HighSeverity'!K46</f>
        <v>0</v>
      </c>
      <c r="T46">
        <f>'43_Wind_HighSeverity'!L46</f>
        <v>0</v>
      </c>
      <c r="U46">
        <f>'43_Wind_HighSeverity'!M46</f>
        <v>0</v>
      </c>
      <c r="V46">
        <f>'41_Wind_LowSeverity'!N46</f>
        <v>8</v>
      </c>
      <c r="W46">
        <f>'41_Wind_LowSeverity'!O46</f>
        <v>8</v>
      </c>
      <c r="X46">
        <f>'41_Wind_LowSeverity'!P46</f>
        <v>8.8000000000000007</v>
      </c>
      <c r="Y46">
        <f>'41_Wind_LowSeverity'!Q46</f>
        <v>8.8000000000000007</v>
      </c>
      <c r="Z46">
        <f>'42_Wind_ModSeverity'!R46</f>
        <v>8</v>
      </c>
      <c r="AA46">
        <f>'42_Wind_ModSeverity'!S46</f>
        <v>9.6</v>
      </c>
      <c r="AB46">
        <f>'42_Wind_ModSeverity'!T46</f>
        <v>9.6</v>
      </c>
      <c r="AC46">
        <f>'43_Wind_HighSeverity'!O46</f>
        <v>8</v>
      </c>
      <c r="AD46">
        <f>'43_Wind_HighSeverity'!P46</f>
        <v>12</v>
      </c>
      <c r="AE46">
        <f>'43_Wind_HighSeverity'!Q46</f>
        <v>12</v>
      </c>
      <c r="AF46">
        <f>'41_Wind_LowSeverity'!R46</f>
        <v>5</v>
      </c>
      <c r="AG46">
        <f>'41_Wind_LowSeverity'!S46</f>
        <v>5</v>
      </c>
      <c r="AH46">
        <f>'41_Wind_LowSeverity'!T46</f>
        <v>5.5</v>
      </c>
      <c r="AI46">
        <f>'41_Wind_LowSeverity'!U46</f>
        <v>5.5</v>
      </c>
      <c r="AJ46">
        <f>'42_Wind_ModSeverity'!V46</f>
        <v>5</v>
      </c>
      <c r="AK46">
        <f>'42_Wind_ModSeverity'!W46</f>
        <v>6</v>
      </c>
      <c r="AL46">
        <f>'42_Wind_ModSeverity'!X46</f>
        <v>6</v>
      </c>
      <c r="AM46">
        <f>'43_Wind_HighSeverity'!S46</f>
        <v>5</v>
      </c>
      <c r="AN46">
        <f>'43_Wind_HighSeverity'!T46</f>
        <v>7.5</v>
      </c>
      <c r="AO46">
        <f>'43_Wind_HighSeverity'!U46</f>
        <v>7.5</v>
      </c>
      <c r="AP46">
        <f>'41_Wind_LowSeverity'!V46</f>
        <v>0</v>
      </c>
      <c r="AQ46">
        <f>'41_Wind_LowSeverity'!W46</f>
        <v>0</v>
      </c>
      <c r="AR46">
        <f>'41_Wind_LowSeverity'!X46</f>
        <v>0</v>
      </c>
      <c r="AS46">
        <f>'41_Wind_LowSeverity'!Y46</f>
        <v>0</v>
      </c>
      <c r="AT46">
        <f>'42_Wind_ModSeverity'!Z46</f>
        <v>0</v>
      </c>
      <c r="AU46">
        <f>'42_Wind_ModSeverity'!AA46</f>
        <v>0</v>
      </c>
      <c r="AV46">
        <f>'42_Wind_ModSeverity'!AB46</f>
        <v>0</v>
      </c>
      <c r="AW46">
        <f>'43_Wind_HighSeverity'!W46</f>
        <v>0</v>
      </c>
      <c r="AX46">
        <f>'43_Wind_HighSeverity'!X46</f>
        <v>0</v>
      </c>
      <c r="AY46">
        <f>'43_Wind_HighSeverity'!Y46</f>
        <v>0</v>
      </c>
      <c r="AZ46">
        <f>'41_Wind_LowSeverity'!Z46</f>
        <v>20</v>
      </c>
      <c r="BA46">
        <f>'41_Wind_LowSeverity'!AA46</f>
        <v>20</v>
      </c>
      <c r="BB46">
        <f>'41_Wind_LowSeverity'!AB46</f>
        <v>22</v>
      </c>
      <c r="BC46">
        <f>'41_Wind_LowSeverity'!AC46</f>
        <v>22</v>
      </c>
      <c r="BD46">
        <f>'42_Wind_ModSeverity'!AD46</f>
        <v>20</v>
      </c>
      <c r="BE46">
        <f>'42_Wind_ModSeverity'!AE46</f>
        <v>24</v>
      </c>
      <c r="BF46">
        <f>'42_Wind_ModSeverity'!AF46</f>
        <v>24</v>
      </c>
      <c r="BG46">
        <f>'43_Wind_HighSeverity'!AA46</f>
        <v>20</v>
      </c>
      <c r="BH46">
        <f>'43_Wind_HighSeverity'!AB46</f>
        <v>30</v>
      </c>
      <c r="BI46">
        <f>'43_Wind_HighSeverity'!AC46</f>
        <v>30</v>
      </c>
    </row>
    <row r="47" spans="1:61" x14ac:dyDescent="0.25">
      <c r="A47" s="15" t="str">
        <f>'4_Wind_Script'!A47</f>
        <v>eHERBACEOUS_SECONDARY_LAYER_PERCENT_LIVE</v>
      </c>
      <c r="B47">
        <f>'41_Wind_LowSeverity'!F47</f>
        <v>85</v>
      </c>
      <c r="C47">
        <f>'41_Wind_LowSeverity'!G47</f>
        <v>85</v>
      </c>
      <c r="D47">
        <f>'41_Wind_LowSeverity'!H47</f>
        <v>85</v>
      </c>
      <c r="E47">
        <f>'41_Wind_LowSeverity'!I47</f>
        <v>85</v>
      </c>
      <c r="F47">
        <f>'42_Wind_ModSeverity'!J47</f>
        <v>85</v>
      </c>
      <c r="G47">
        <f>'42_Wind_ModSeverity'!K47</f>
        <v>85</v>
      </c>
      <c r="H47">
        <f>'42_Wind_ModSeverity'!L47</f>
        <v>85</v>
      </c>
      <c r="I47">
        <f>'43_Wind_HighSeverity'!G47</f>
        <v>85</v>
      </c>
      <c r="J47">
        <f>'43_Wind_HighSeverity'!H47</f>
        <v>85</v>
      </c>
      <c r="K47">
        <f>'43_Wind_HighSeverity'!I47</f>
        <v>85</v>
      </c>
      <c r="L47">
        <f>'41_Wind_LowSeverity'!J47</f>
        <v>0</v>
      </c>
      <c r="M47">
        <f>'41_Wind_LowSeverity'!K47</f>
        <v>0</v>
      </c>
      <c r="N47">
        <f>'41_Wind_LowSeverity'!L47</f>
        <v>0</v>
      </c>
      <c r="O47">
        <f>'41_Wind_LowSeverity'!M47</f>
        <v>0</v>
      </c>
      <c r="P47">
        <f>'42_Wind_ModSeverity'!N47</f>
        <v>0</v>
      </c>
      <c r="Q47">
        <f>'42_Wind_ModSeverity'!O47</f>
        <v>0</v>
      </c>
      <c r="R47">
        <f>'42_Wind_ModSeverity'!P47</f>
        <v>0</v>
      </c>
      <c r="S47">
        <f>'43_Wind_HighSeverity'!K47</f>
        <v>0</v>
      </c>
      <c r="T47">
        <f>'43_Wind_HighSeverity'!L47</f>
        <v>0</v>
      </c>
      <c r="U47">
        <f>'43_Wind_HighSeverity'!M47</f>
        <v>0</v>
      </c>
      <c r="V47">
        <f>'41_Wind_LowSeverity'!N47</f>
        <v>70</v>
      </c>
      <c r="W47">
        <f>'41_Wind_LowSeverity'!O47</f>
        <v>70</v>
      </c>
      <c r="X47">
        <f>'41_Wind_LowSeverity'!P47</f>
        <v>70</v>
      </c>
      <c r="Y47">
        <f>'41_Wind_LowSeverity'!Q47</f>
        <v>70</v>
      </c>
      <c r="Z47">
        <f>'42_Wind_ModSeverity'!R47</f>
        <v>70</v>
      </c>
      <c r="AA47">
        <f>'42_Wind_ModSeverity'!S47</f>
        <v>70</v>
      </c>
      <c r="AB47">
        <f>'42_Wind_ModSeverity'!T47</f>
        <v>70</v>
      </c>
      <c r="AC47">
        <f>'43_Wind_HighSeverity'!O47</f>
        <v>70</v>
      </c>
      <c r="AD47">
        <f>'43_Wind_HighSeverity'!P47</f>
        <v>70</v>
      </c>
      <c r="AE47">
        <f>'43_Wind_HighSeverity'!Q47</f>
        <v>70</v>
      </c>
      <c r="AF47">
        <f>'41_Wind_LowSeverity'!R47</f>
        <v>90</v>
      </c>
      <c r="AG47">
        <f>'41_Wind_LowSeverity'!S47</f>
        <v>90</v>
      </c>
      <c r="AH47">
        <f>'41_Wind_LowSeverity'!T47</f>
        <v>90</v>
      </c>
      <c r="AI47">
        <f>'41_Wind_LowSeverity'!U47</f>
        <v>90</v>
      </c>
      <c r="AJ47">
        <f>'42_Wind_ModSeverity'!V47</f>
        <v>90</v>
      </c>
      <c r="AK47">
        <f>'42_Wind_ModSeverity'!W47</f>
        <v>90</v>
      </c>
      <c r="AL47">
        <f>'42_Wind_ModSeverity'!X47</f>
        <v>90</v>
      </c>
      <c r="AM47">
        <f>'43_Wind_HighSeverity'!S47</f>
        <v>90</v>
      </c>
      <c r="AN47">
        <f>'43_Wind_HighSeverity'!T47</f>
        <v>90</v>
      </c>
      <c r="AO47">
        <f>'43_Wind_HighSeverity'!U47</f>
        <v>90</v>
      </c>
      <c r="AP47">
        <f>'41_Wind_LowSeverity'!V47</f>
        <v>0</v>
      </c>
      <c r="AQ47">
        <f>'41_Wind_LowSeverity'!W47</f>
        <v>0</v>
      </c>
      <c r="AR47">
        <f>'41_Wind_LowSeverity'!X47</f>
        <v>0</v>
      </c>
      <c r="AS47">
        <f>'41_Wind_LowSeverity'!Y47</f>
        <v>0</v>
      </c>
      <c r="AT47">
        <f>'42_Wind_ModSeverity'!Z47</f>
        <v>0</v>
      </c>
      <c r="AU47">
        <f>'42_Wind_ModSeverity'!AA47</f>
        <v>0</v>
      </c>
      <c r="AV47">
        <f>'42_Wind_ModSeverity'!AB47</f>
        <v>0</v>
      </c>
      <c r="AW47">
        <f>'43_Wind_HighSeverity'!W47</f>
        <v>0</v>
      </c>
      <c r="AX47">
        <f>'43_Wind_HighSeverity'!X47</f>
        <v>0</v>
      </c>
      <c r="AY47">
        <f>'43_Wind_HighSeverity'!Y47</f>
        <v>0</v>
      </c>
      <c r="AZ47">
        <f>'41_Wind_LowSeverity'!Z47</f>
        <v>60</v>
      </c>
      <c r="BA47">
        <f>'41_Wind_LowSeverity'!AA47</f>
        <v>60</v>
      </c>
      <c r="BB47">
        <f>'41_Wind_LowSeverity'!AB47</f>
        <v>60</v>
      </c>
      <c r="BC47">
        <f>'41_Wind_LowSeverity'!AC47</f>
        <v>60</v>
      </c>
      <c r="BD47">
        <f>'42_Wind_ModSeverity'!AD47</f>
        <v>60</v>
      </c>
      <c r="BE47">
        <f>'42_Wind_ModSeverity'!AE47</f>
        <v>60</v>
      </c>
      <c r="BF47">
        <f>'42_Wind_ModSeverity'!AF47</f>
        <v>60</v>
      </c>
      <c r="BG47">
        <f>'43_Wind_HighSeverity'!AA47</f>
        <v>60</v>
      </c>
      <c r="BH47">
        <f>'43_Wind_HighSeverity'!AB47</f>
        <v>60</v>
      </c>
      <c r="BI47">
        <f>'43_Wind_HighSeverity'!AC47</f>
        <v>60</v>
      </c>
    </row>
    <row r="48" spans="1:61" x14ac:dyDescent="0.25">
      <c r="A48" s="15" t="str">
        <f>'4_Wind_Script'!A48</f>
        <v>eWOODY_FUEL_ALL_DOWNED_WOODY_FUEL_DEPTH</v>
      </c>
      <c r="B48">
        <f>'41_Wind_LowSeverity'!F48</f>
        <v>4</v>
      </c>
      <c r="C48">
        <f>'41_Wind_LowSeverity'!G48</f>
        <v>5</v>
      </c>
      <c r="D48">
        <f>'41_Wind_LowSeverity'!H48</f>
        <v>3.75</v>
      </c>
      <c r="E48">
        <f>'41_Wind_LowSeverity'!I48</f>
        <v>0.9375</v>
      </c>
      <c r="F48">
        <f>'42_Wind_ModSeverity'!J48</f>
        <v>6</v>
      </c>
      <c r="G48">
        <f>'42_Wind_ModSeverity'!K48</f>
        <v>6</v>
      </c>
      <c r="H48">
        <f>'42_Wind_ModSeverity'!L48</f>
        <v>6</v>
      </c>
      <c r="I48">
        <f>'43_Wind_HighSeverity'!G48</f>
        <v>8</v>
      </c>
      <c r="J48">
        <f>'43_Wind_HighSeverity'!H48</f>
        <v>8</v>
      </c>
      <c r="K48">
        <f>'43_Wind_HighSeverity'!I48</f>
        <v>8</v>
      </c>
      <c r="L48">
        <f>'41_Wind_LowSeverity'!J48</f>
        <v>1</v>
      </c>
      <c r="M48">
        <f>'41_Wind_LowSeverity'!K48</f>
        <v>1.25</v>
      </c>
      <c r="N48">
        <f>'41_Wind_LowSeverity'!L48</f>
        <v>0.9375</v>
      </c>
      <c r="O48">
        <f>'41_Wind_LowSeverity'!M48</f>
        <v>0.234375</v>
      </c>
      <c r="P48">
        <f>'42_Wind_ModSeverity'!N48</f>
        <v>1.5</v>
      </c>
      <c r="Q48">
        <f>'42_Wind_ModSeverity'!O48</f>
        <v>1.5</v>
      </c>
      <c r="R48">
        <f>'42_Wind_ModSeverity'!P48</f>
        <v>1.5</v>
      </c>
      <c r="S48">
        <f>'43_Wind_HighSeverity'!K48</f>
        <v>2</v>
      </c>
      <c r="T48">
        <f>'43_Wind_HighSeverity'!L48</f>
        <v>2</v>
      </c>
      <c r="U48">
        <f>'43_Wind_HighSeverity'!M48</f>
        <v>2</v>
      </c>
      <c r="V48">
        <f>'41_Wind_LowSeverity'!N48</f>
        <v>0</v>
      </c>
      <c r="W48">
        <f>'41_Wind_LowSeverity'!O48</f>
        <v>0</v>
      </c>
      <c r="X48">
        <f>'41_Wind_LowSeverity'!P48</f>
        <v>0</v>
      </c>
      <c r="Y48">
        <f>'41_Wind_LowSeverity'!Q48</f>
        <v>0</v>
      </c>
      <c r="Z48">
        <f>'42_Wind_ModSeverity'!R48</f>
        <v>1</v>
      </c>
      <c r="AA48">
        <f>'42_Wind_ModSeverity'!S48</f>
        <v>1</v>
      </c>
      <c r="AB48">
        <f>'42_Wind_ModSeverity'!T48</f>
        <v>1</v>
      </c>
      <c r="AC48">
        <f>'43_Wind_HighSeverity'!O48</f>
        <v>1</v>
      </c>
      <c r="AD48">
        <f>'43_Wind_HighSeverity'!P48</f>
        <v>1</v>
      </c>
      <c r="AE48">
        <f>'43_Wind_HighSeverity'!Q48</f>
        <v>1</v>
      </c>
      <c r="AF48">
        <f>'41_Wind_LowSeverity'!R48</f>
        <v>0.5</v>
      </c>
      <c r="AG48">
        <f>'41_Wind_LowSeverity'!S48</f>
        <v>0.625</v>
      </c>
      <c r="AH48">
        <f>'41_Wind_LowSeverity'!T48</f>
        <v>0.46875</v>
      </c>
      <c r="AI48">
        <f>'41_Wind_LowSeverity'!U48</f>
        <v>0.1171875</v>
      </c>
      <c r="AJ48">
        <f>'42_Wind_ModSeverity'!V48</f>
        <v>1</v>
      </c>
      <c r="AK48">
        <f>'42_Wind_ModSeverity'!W48</f>
        <v>1</v>
      </c>
      <c r="AL48">
        <f>'42_Wind_ModSeverity'!X48</f>
        <v>1</v>
      </c>
      <c r="AM48">
        <f>'43_Wind_HighSeverity'!S48</f>
        <v>1</v>
      </c>
      <c r="AN48">
        <f>'43_Wind_HighSeverity'!T48</f>
        <v>1</v>
      </c>
      <c r="AO48">
        <f>'43_Wind_HighSeverity'!U48</f>
        <v>1</v>
      </c>
      <c r="AP48">
        <f>'41_Wind_LowSeverity'!V48</f>
        <v>1</v>
      </c>
      <c r="AQ48">
        <f>'41_Wind_LowSeverity'!W48</f>
        <v>1.25</v>
      </c>
      <c r="AR48">
        <f>'41_Wind_LowSeverity'!X48</f>
        <v>0.9375</v>
      </c>
      <c r="AS48">
        <f>'41_Wind_LowSeverity'!Y48</f>
        <v>0.234375</v>
      </c>
      <c r="AT48">
        <f>'42_Wind_ModSeverity'!Z48</f>
        <v>1.5</v>
      </c>
      <c r="AU48">
        <f>'42_Wind_ModSeverity'!AA48</f>
        <v>1.5</v>
      </c>
      <c r="AV48">
        <f>'42_Wind_ModSeverity'!AB48</f>
        <v>1.5</v>
      </c>
      <c r="AW48">
        <f>'43_Wind_HighSeverity'!W48</f>
        <v>2</v>
      </c>
      <c r="AX48">
        <f>'43_Wind_HighSeverity'!X48</f>
        <v>2</v>
      </c>
      <c r="AY48">
        <f>'43_Wind_HighSeverity'!Y48</f>
        <v>2</v>
      </c>
      <c r="AZ48">
        <f>'41_Wind_LowSeverity'!Z48</f>
        <v>0.5</v>
      </c>
      <c r="BA48">
        <f>'41_Wind_LowSeverity'!AA48</f>
        <v>0.625</v>
      </c>
      <c r="BB48">
        <f>'41_Wind_LowSeverity'!AB48</f>
        <v>0.46875</v>
      </c>
      <c r="BC48">
        <f>'41_Wind_LowSeverity'!AC48</f>
        <v>0.1171875</v>
      </c>
      <c r="BD48">
        <f>'42_Wind_ModSeverity'!AD48</f>
        <v>1</v>
      </c>
      <c r="BE48">
        <f>'42_Wind_ModSeverity'!AE48</f>
        <v>1</v>
      </c>
      <c r="BF48">
        <f>'42_Wind_ModSeverity'!AF48</f>
        <v>1</v>
      </c>
      <c r="BG48">
        <f>'43_Wind_HighSeverity'!AA48</f>
        <v>1</v>
      </c>
      <c r="BH48">
        <f>'43_Wind_HighSeverity'!AB48</f>
        <v>1</v>
      </c>
      <c r="BI48">
        <f>'43_Wind_HighSeverity'!AC48</f>
        <v>1</v>
      </c>
    </row>
    <row r="49" spans="1:61" x14ac:dyDescent="0.25">
      <c r="A49" s="15" t="str">
        <f>'4_Wind_Script'!A49</f>
        <v>eWOODY_FUEL_ALL_DOWNED_WOODY_FUEL_TOTAL_PERCENT_COVER</v>
      </c>
      <c r="B49">
        <f>'41_Wind_LowSeverity'!F49</f>
        <v>70</v>
      </c>
      <c r="C49">
        <f>'41_Wind_LowSeverity'!G49</f>
        <v>87.5</v>
      </c>
      <c r="D49">
        <f>'41_Wind_LowSeverity'!H49</f>
        <v>65.625</v>
      </c>
      <c r="E49">
        <f>'41_Wind_LowSeverity'!I49</f>
        <v>16.40625</v>
      </c>
      <c r="F49">
        <f>'42_Wind_ModSeverity'!J49</f>
        <v>100</v>
      </c>
      <c r="G49">
        <f>'42_Wind_ModSeverity'!K49</f>
        <v>100</v>
      </c>
      <c r="H49">
        <f>'42_Wind_ModSeverity'!L49</f>
        <v>100</v>
      </c>
      <c r="I49">
        <f>'43_Wind_HighSeverity'!G49</f>
        <v>100</v>
      </c>
      <c r="J49">
        <f>'43_Wind_HighSeverity'!H49</f>
        <v>100</v>
      </c>
      <c r="K49">
        <f>'43_Wind_HighSeverity'!I49</f>
        <v>100</v>
      </c>
      <c r="L49">
        <f>'41_Wind_LowSeverity'!J49</f>
        <v>50</v>
      </c>
      <c r="M49">
        <f>'41_Wind_LowSeverity'!K49</f>
        <v>62.5</v>
      </c>
      <c r="N49">
        <f>'41_Wind_LowSeverity'!L49</f>
        <v>46.875</v>
      </c>
      <c r="O49">
        <f>'41_Wind_LowSeverity'!M49</f>
        <v>11.71875</v>
      </c>
      <c r="P49">
        <f>'42_Wind_ModSeverity'!N49</f>
        <v>75</v>
      </c>
      <c r="Q49">
        <f>'42_Wind_ModSeverity'!O49</f>
        <v>75</v>
      </c>
      <c r="R49">
        <f>'42_Wind_ModSeverity'!P49</f>
        <v>75</v>
      </c>
      <c r="S49">
        <f>'43_Wind_HighSeverity'!K49</f>
        <v>100</v>
      </c>
      <c r="T49">
        <f>'43_Wind_HighSeverity'!L49</f>
        <v>100</v>
      </c>
      <c r="U49">
        <f>'43_Wind_HighSeverity'!M49</f>
        <v>100</v>
      </c>
      <c r="V49">
        <f>'41_Wind_LowSeverity'!N49</f>
        <v>0</v>
      </c>
      <c r="W49">
        <f>'41_Wind_LowSeverity'!O49</f>
        <v>0</v>
      </c>
      <c r="X49">
        <f>'41_Wind_LowSeverity'!P49</f>
        <v>0</v>
      </c>
      <c r="Y49">
        <f>'41_Wind_LowSeverity'!Q49</f>
        <v>0</v>
      </c>
      <c r="Z49">
        <f>'42_Wind_ModSeverity'!R49</f>
        <v>75</v>
      </c>
      <c r="AA49">
        <f>'42_Wind_ModSeverity'!S49</f>
        <v>75</v>
      </c>
      <c r="AB49">
        <f>'42_Wind_ModSeverity'!T49</f>
        <v>75</v>
      </c>
      <c r="AC49">
        <f>'43_Wind_HighSeverity'!O49</f>
        <v>75</v>
      </c>
      <c r="AD49">
        <f>'43_Wind_HighSeverity'!P49</f>
        <v>75</v>
      </c>
      <c r="AE49">
        <f>'43_Wind_HighSeverity'!Q49</f>
        <v>75</v>
      </c>
      <c r="AF49">
        <f>'41_Wind_LowSeverity'!R49</f>
        <v>30</v>
      </c>
      <c r="AG49">
        <f>'41_Wind_LowSeverity'!S49</f>
        <v>37.5</v>
      </c>
      <c r="AH49">
        <f>'41_Wind_LowSeverity'!T49</f>
        <v>28.125</v>
      </c>
      <c r="AI49">
        <f>'41_Wind_LowSeverity'!U49</f>
        <v>7.03125</v>
      </c>
      <c r="AJ49">
        <f>'42_Wind_ModSeverity'!V49</f>
        <v>75</v>
      </c>
      <c r="AK49">
        <f>'42_Wind_ModSeverity'!W49</f>
        <v>75</v>
      </c>
      <c r="AL49">
        <f>'42_Wind_ModSeverity'!X49</f>
        <v>75</v>
      </c>
      <c r="AM49">
        <f>'43_Wind_HighSeverity'!S49</f>
        <v>75</v>
      </c>
      <c r="AN49">
        <f>'43_Wind_HighSeverity'!T49</f>
        <v>75</v>
      </c>
      <c r="AO49">
        <f>'43_Wind_HighSeverity'!U49</f>
        <v>75</v>
      </c>
      <c r="AP49">
        <f>'41_Wind_LowSeverity'!V49</f>
        <v>40</v>
      </c>
      <c r="AQ49">
        <f>'41_Wind_LowSeverity'!W49</f>
        <v>50</v>
      </c>
      <c r="AR49">
        <f>'41_Wind_LowSeverity'!X49</f>
        <v>37.5</v>
      </c>
      <c r="AS49">
        <f>'41_Wind_LowSeverity'!Y49</f>
        <v>9.375</v>
      </c>
      <c r="AT49">
        <f>'42_Wind_ModSeverity'!Z49</f>
        <v>75</v>
      </c>
      <c r="AU49">
        <f>'42_Wind_ModSeverity'!AA49</f>
        <v>75</v>
      </c>
      <c r="AV49">
        <f>'42_Wind_ModSeverity'!AB49</f>
        <v>75</v>
      </c>
      <c r="AW49">
        <f>'43_Wind_HighSeverity'!W49</f>
        <v>80</v>
      </c>
      <c r="AX49">
        <f>'43_Wind_HighSeverity'!X49</f>
        <v>80</v>
      </c>
      <c r="AY49">
        <f>'43_Wind_HighSeverity'!Y49</f>
        <v>80</v>
      </c>
      <c r="AZ49">
        <f>'41_Wind_LowSeverity'!Z49</f>
        <v>15</v>
      </c>
      <c r="BA49">
        <f>'41_Wind_LowSeverity'!AA49</f>
        <v>18.75</v>
      </c>
      <c r="BB49">
        <f>'41_Wind_LowSeverity'!AB49</f>
        <v>14.0625</v>
      </c>
      <c r="BC49">
        <f>'41_Wind_LowSeverity'!AC49</f>
        <v>3.515625</v>
      </c>
      <c r="BD49">
        <f>'42_Wind_ModSeverity'!AD49</f>
        <v>75</v>
      </c>
      <c r="BE49">
        <f>'42_Wind_ModSeverity'!AE49</f>
        <v>75</v>
      </c>
      <c r="BF49">
        <f>'42_Wind_ModSeverity'!AF49</f>
        <v>75</v>
      </c>
      <c r="BG49">
        <f>'43_Wind_HighSeverity'!AA49</f>
        <v>75</v>
      </c>
      <c r="BH49">
        <f>'43_Wind_HighSeverity'!AB49</f>
        <v>75</v>
      </c>
      <c r="BI49">
        <f>'43_Wind_HighSeverity'!AC49</f>
        <v>75</v>
      </c>
    </row>
    <row r="50" spans="1:61" x14ac:dyDescent="0.25">
      <c r="A50" s="15" t="str">
        <f>'4_Wind_Script'!A50</f>
        <v>eWOODY_FUEL_SOUND_WOOD_LOADINGS_ZERO_TO_THREE_INCHES_ONE_TO_THREE_INCHES</v>
      </c>
      <c r="B50">
        <f>'41_Wind_LowSeverity'!F50</f>
        <v>2</v>
      </c>
      <c r="C50">
        <f>'41_Wind_LowSeverity'!G50</f>
        <v>3</v>
      </c>
      <c r="D50">
        <f>'41_Wind_LowSeverity'!H50</f>
        <v>2.25</v>
      </c>
      <c r="E50">
        <f>'41_Wind_LowSeverity'!I50</f>
        <v>0.5625</v>
      </c>
      <c r="F50">
        <f>'42_Wind_ModSeverity'!J50</f>
        <v>4</v>
      </c>
      <c r="G50">
        <f>'42_Wind_ModSeverity'!K50</f>
        <v>3</v>
      </c>
      <c r="H50">
        <f>'42_Wind_ModSeverity'!L50</f>
        <v>0.75</v>
      </c>
      <c r="I50">
        <f>'43_Wind_HighSeverity'!G50</f>
        <v>6</v>
      </c>
      <c r="J50">
        <f>'43_Wind_HighSeverity'!H50</f>
        <v>4.5</v>
      </c>
      <c r="K50">
        <f>'43_Wind_HighSeverity'!I50</f>
        <v>1.125</v>
      </c>
      <c r="L50">
        <f>'41_Wind_LowSeverity'!J50</f>
        <v>1</v>
      </c>
      <c r="M50">
        <f>'41_Wind_LowSeverity'!K50</f>
        <v>1.5</v>
      </c>
      <c r="N50">
        <f>'41_Wind_LowSeverity'!L50</f>
        <v>1.125</v>
      </c>
      <c r="O50">
        <f>'41_Wind_LowSeverity'!M50</f>
        <v>0.28125</v>
      </c>
      <c r="P50">
        <f>'42_Wind_ModSeverity'!N50</f>
        <v>2</v>
      </c>
      <c r="Q50">
        <f>'42_Wind_ModSeverity'!O50</f>
        <v>1.5</v>
      </c>
      <c r="R50">
        <f>'42_Wind_ModSeverity'!P50</f>
        <v>0.375</v>
      </c>
      <c r="S50">
        <f>'43_Wind_HighSeverity'!K50</f>
        <v>3</v>
      </c>
      <c r="T50">
        <f>'43_Wind_HighSeverity'!L50</f>
        <v>2.25</v>
      </c>
      <c r="U50">
        <f>'43_Wind_HighSeverity'!M50</f>
        <v>0.5625</v>
      </c>
      <c r="V50">
        <f>'41_Wind_LowSeverity'!N50</f>
        <v>0</v>
      </c>
      <c r="W50">
        <f>'41_Wind_LowSeverity'!O50</f>
        <v>0</v>
      </c>
      <c r="X50">
        <f>'41_Wind_LowSeverity'!P50</f>
        <v>0</v>
      </c>
      <c r="Y50">
        <f>'41_Wind_LowSeverity'!Q50</f>
        <v>0</v>
      </c>
      <c r="Z50">
        <f>'42_Wind_ModSeverity'!R50</f>
        <v>2</v>
      </c>
      <c r="AA50">
        <f>'42_Wind_ModSeverity'!S50</f>
        <v>1.5</v>
      </c>
      <c r="AB50">
        <f>'42_Wind_ModSeverity'!T50</f>
        <v>0.375</v>
      </c>
      <c r="AC50">
        <f>'43_Wind_HighSeverity'!O50</f>
        <v>2</v>
      </c>
      <c r="AD50">
        <f>'43_Wind_HighSeverity'!P50</f>
        <v>1.5</v>
      </c>
      <c r="AE50">
        <f>'43_Wind_HighSeverity'!Q50</f>
        <v>0.375</v>
      </c>
      <c r="AF50">
        <f>'41_Wind_LowSeverity'!R50</f>
        <v>0.5</v>
      </c>
      <c r="AG50">
        <f>'41_Wind_LowSeverity'!S50</f>
        <v>0.75</v>
      </c>
      <c r="AH50">
        <f>'41_Wind_LowSeverity'!T50</f>
        <v>0.5625</v>
      </c>
      <c r="AI50">
        <f>'41_Wind_LowSeverity'!U50</f>
        <v>0.140625</v>
      </c>
      <c r="AJ50">
        <f>'42_Wind_ModSeverity'!V50</f>
        <v>2</v>
      </c>
      <c r="AK50">
        <f>'42_Wind_ModSeverity'!W50</f>
        <v>1.5</v>
      </c>
      <c r="AL50">
        <f>'42_Wind_ModSeverity'!X50</f>
        <v>0.375</v>
      </c>
      <c r="AM50">
        <f>'43_Wind_HighSeverity'!S50</f>
        <v>2</v>
      </c>
      <c r="AN50">
        <f>'43_Wind_HighSeverity'!T50</f>
        <v>1.5</v>
      </c>
      <c r="AO50">
        <f>'43_Wind_HighSeverity'!U50</f>
        <v>0.375</v>
      </c>
      <c r="AP50">
        <f>'41_Wind_LowSeverity'!V50</f>
        <v>1</v>
      </c>
      <c r="AQ50">
        <f>'41_Wind_LowSeverity'!W50</f>
        <v>1.5</v>
      </c>
      <c r="AR50">
        <f>'41_Wind_LowSeverity'!X50</f>
        <v>1.125</v>
      </c>
      <c r="AS50">
        <f>'41_Wind_LowSeverity'!Y50</f>
        <v>0.28125</v>
      </c>
      <c r="AT50">
        <f>'42_Wind_ModSeverity'!Z50</f>
        <v>2</v>
      </c>
      <c r="AU50">
        <f>'42_Wind_ModSeverity'!AA50</f>
        <v>1.5</v>
      </c>
      <c r="AV50">
        <f>'42_Wind_ModSeverity'!AB50</f>
        <v>0.375</v>
      </c>
      <c r="AW50">
        <f>'43_Wind_HighSeverity'!W50</f>
        <v>3</v>
      </c>
      <c r="AX50">
        <f>'43_Wind_HighSeverity'!X50</f>
        <v>2.25</v>
      </c>
      <c r="AY50">
        <f>'43_Wind_HighSeverity'!Y50</f>
        <v>0.5625</v>
      </c>
      <c r="AZ50">
        <f>'41_Wind_LowSeverity'!Z50</f>
        <v>0.3</v>
      </c>
      <c r="BA50">
        <f>'41_Wind_LowSeverity'!AA50</f>
        <v>0.44999999999999996</v>
      </c>
      <c r="BB50">
        <f>'41_Wind_LowSeverity'!AB50</f>
        <v>0.33749999999999997</v>
      </c>
      <c r="BC50">
        <f>'41_Wind_LowSeverity'!AC50</f>
        <v>8.4374999999999992E-2</v>
      </c>
      <c r="BD50">
        <f>'42_Wind_ModSeverity'!AD50</f>
        <v>2</v>
      </c>
      <c r="BE50">
        <f>'42_Wind_ModSeverity'!AE50</f>
        <v>1.5</v>
      </c>
      <c r="BF50">
        <f>'42_Wind_ModSeverity'!AF50</f>
        <v>0.375</v>
      </c>
      <c r="BG50">
        <f>'43_Wind_HighSeverity'!AA50</f>
        <v>2</v>
      </c>
      <c r="BH50">
        <f>'43_Wind_HighSeverity'!AB50</f>
        <v>1.5</v>
      </c>
      <c r="BI50">
        <f>'43_Wind_HighSeverity'!AC50</f>
        <v>0.375</v>
      </c>
    </row>
    <row r="51" spans="1:61" x14ac:dyDescent="0.25">
      <c r="A51" s="15" t="str">
        <f>'4_Wind_Script'!A51</f>
        <v>eWOODY_FUEL_SOUND_WOOD_LOADINGS_ZERO_TO_THREE_INCHES_QUARTER_INCH_TO_ONE_INCH</v>
      </c>
      <c r="B51">
        <f>'41_Wind_LowSeverity'!F51</f>
        <v>1.5</v>
      </c>
      <c r="C51">
        <f>'41_Wind_LowSeverity'!G51</f>
        <v>2.25</v>
      </c>
      <c r="D51">
        <f>'41_Wind_LowSeverity'!H51</f>
        <v>1.6875</v>
      </c>
      <c r="E51">
        <f>'41_Wind_LowSeverity'!I51</f>
        <v>0.421875</v>
      </c>
      <c r="F51">
        <f>'42_Wind_ModSeverity'!J51</f>
        <v>3</v>
      </c>
      <c r="G51">
        <f>'42_Wind_ModSeverity'!K51</f>
        <v>2.25</v>
      </c>
      <c r="H51">
        <f>'42_Wind_ModSeverity'!L51</f>
        <v>0.5625</v>
      </c>
      <c r="I51">
        <f>'43_Wind_HighSeverity'!G51</f>
        <v>4.5</v>
      </c>
      <c r="J51">
        <f>'43_Wind_HighSeverity'!H51</f>
        <v>3.375</v>
      </c>
      <c r="K51">
        <f>'43_Wind_HighSeverity'!I51</f>
        <v>0.84375</v>
      </c>
      <c r="L51">
        <f>'41_Wind_LowSeverity'!J51</f>
        <v>1</v>
      </c>
      <c r="M51">
        <f>'41_Wind_LowSeverity'!K51</f>
        <v>1.5</v>
      </c>
      <c r="N51">
        <f>'41_Wind_LowSeverity'!L51</f>
        <v>1.125</v>
      </c>
      <c r="O51">
        <f>'41_Wind_LowSeverity'!M51</f>
        <v>0.28125</v>
      </c>
      <c r="P51">
        <f>'42_Wind_ModSeverity'!N51</f>
        <v>2</v>
      </c>
      <c r="Q51">
        <f>'42_Wind_ModSeverity'!O51</f>
        <v>1.5</v>
      </c>
      <c r="R51">
        <f>'42_Wind_ModSeverity'!P51</f>
        <v>0.375</v>
      </c>
      <c r="S51">
        <f>'43_Wind_HighSeverity'!K51</f>
        <v>3</v>
      </c>
      <c r="T51">
        <f>'43_Wind_HighSeverity'!L51</f>
        <v>2.25</v>
      </c>
      <c r="U51">
        <f>'43_Wind_HighSeverity'!M51</f>
        <v>0.5625</v>
      </c>
      <c r="V51">
        <f>'41_Wind_LowSeverity'!N51</f>
        <v>0</v>
      </c>
      <c r="W51">
        <f>'41_Wind_LowSeverity'!O51</f>
        <v>0</v>
      </c>
      <c r="X51">
        <f>'41_Wind_LowSeverity'!P51</f>
        <v>0</v>
      </c>
      <c r="Y51">
        <f>'41_Wind_LowSeverity'!Q51</f>
        <v>0</v>
      </c>
      <c r="Z51">
        <f>'42_Wind_ModSeverity'!R51</f>
        <v>1</v>
      </c>
      <c r="AA51">
        <f>'42_Wind_ModSeverity'!S51</f>
        <v>0.75</v>
      </c>
      <c r="AB51">
        <f>'42_Wind_ModSeverity'!T51</f>
        <v>0.1875</v>
      </c>
      <c r="AC51">
        <f>'43_Wind_HighSeverity'!O51</f>
        <v>1</v>
      </c>
      <c r="AD51">
        <f>'43_Wind_HighSeverity'!P51</f>
        <v>0.75</v>
      </c>
      <c r="AE51">
        <f>'43_Wind_HighSeverity'!Q51</f>
        <v>0.1875</v>
      </c>
      <c r="AF51">
        <f>'41_Wind_LowSeverity'!R51</f>
        <v>0.2</v>
      </c>
      <c r="AG51">
        <f>'41_Wind_LowSeverity'!S51</f>
        <v>0.30000000000000004</v>
      </c>
      <c r="AH51">
        <f>'41_Wind_LowSeverity'!T51</f>
        <v>0.22500000000000003</v>
      </c>
      <c r="AI51">
        <f>'41_Wind_LowSeverity'!U51</f>
        <v>5.6250000000000008E-2</v>
      </c>
      <c r="AJ51">
        <f>'42_Wind_ModSeverity'!V51</f>
        <v>1</v>
      </c>
      <c r="AK51">
        <f>'42_Wind_ModSeverity'!W51</f>
        <v>0.75</v>
      </c>
      <c r="AL51">
        <f>'42_Wind_ModSeverity'!X51</f>
        <v>0.1875</v>
      </c>
      <c r="AM51">
        <f>'43_Wind_HighSeverity'!S51</f>
        <v>1</v>
      </c>
      <c r="AN51">
        <f>'43_Wind_HighSeverity'!T51</f>
        <v>0.75</v>
      </c>
      <c r="AO51">
        <f>'43_Wind_HighSeverity'!U51</f>
        <v>0.1875</v>
      </c>
      <c r="AP51">
        <f>'41_Wind_LowSeverity'!V51</f>
        <v>0.5</v>
      </c>
      <c r="AQ51">
        <f>'41_Wind_LowSeverity'!W51</f>
        <v>0.75</v>
      </c>
      <c r="AR51">
        <f>'41_Wind_LowSeverity'!X51</f>
        <v>0.5625</v>
      </c>
      <c r="AS51">
        <f>'41_Wind_LowSeverity'!Y51</f>
        <v>0.140625</v>
      </c>
      <c r="AT51">
        <f>'42_Wind_ModSeverity'!Z51</f>
        <v>1</v>
      </c>
      <c r="AU51">
        <f>'42_Wind_ModSeverity'!AA51</f>
        <v>0.75</v>
      </c>
      <c r="AV51">
        <f>'42_Wind_ModSeverity'!AB51</f>
        <v>0.1875</v>
      </c>
      <c r="AW51">
        <f>'43_Wind_HighSeverity'!W51</f>
        <v>1.5</v>
      </c>
      <c r="AX51">
        <f>'43_Wind_HighSeverity'!X51</f>
        <v>1.125</v>
      </c>
      <c r="AY51">
        <f>'43_Wind_HighSeverity'!Y51</f>
        <v>0.28125</v>
      </c>
      <c r="AZ51">
        <f>'41_Wind_LowSeverity'!Z51</f>
        <v>0.4</v>
      </c>
      <c r="BA51">
        <f>'41_Wind_LowSeverity'!AA51</f>
        <v>0.60000000000000009</v>
      </c>
      <c r="BB51">
        <f>'41_Wind_LowSeverity'!AB51</f>
        <v>0.45000000000000007</v>
      </c>
      <c r="BC51">
        <f>'41_Wind_LowSeverity'!AC51</f>
        <v>0.11250000000000002</v>
      </c>
      <c r="BD51">
        <f>'42_Wind_ModSeverity'!AD51</f>
        <v>1</v>
      </c>
      <c r="BE51">
        <f>'42_Wind_ModSeverity'!AE51</f>
        <v>0.75</v>
      </c>
      <c r="BF51">
        <f>'42_Wind_ModSeverity'!AF51</f>
        <v>0.1875</v>
      </c>
      <c r="BG51">
        <f>'43_Wind_HighSeverity'!AA51</f>
        <v>1.2000000000000002</v>
      </c>
      <c r="BH51">
        <f>'43_Wind_HighSeverity'!AB51</f>
        <v>0.90000000000000013</v>
      </c>
      <c r="BI51">
        <f>'43_Wind_HighSeverity'!AC51</f>
        <v>0.22500000000000003</v>
      </c>
    </row>
    <row r="52" spans="1:61" x14ac:dyDescent="0.25">
      <c r="A52" s="15" t="str">
        <f>'4_Wind_Script'!A52</f>
        <v>eWOODY_FUEL_SOUND_WOOD_LOADINGS_ZERO_TO_THREE_INCHES_ZERO_TO_QUARTER_INCH</v>
      </c>
      <c r="B52">
        <f>'41_Wind_LowSeverity'!F52</f>
        <v>1</v>
      </c>
      <c r="C52">
        <f>'41_Wind_LowSeverity'!G52</f>
        <v>1.5</v>
      </c>
      <c r="D52">
        <f>'41_Wind_LowSeverity'!H52</f>
        <v>1.125</v>
      </c>
      <c r="E52">
        <f>'41_Wind_LowSeverity'!I52</f>
        <v>0.28125</v>
      </c>
      <c r="F52">
        <f>'42_Wind_ModSeverity'!J52</f>
        <v>2</v>
      </c>
      <c r="G52">
        <f>'42_Wind_ModSeverity'!K52</f>
        <v>1.5</v>
      </c>
      <c r="H52">
        <f>'42_Wind_ModSeverity'!L52</f>
        <v>0.375</v>
      </c>
      <c r="I52">
        <f>'43_Wind_HighSeverity'!G52</f>
        <v>3</v>
      </c>
      <c r="J52">
        <f>'43_Wind_HighSeverity'!H52</f>
        <v>2.25</v>
      </c>
      <c r="K52">
        <f>'43_Wind_HighSeverity'!I52</f>
        <v>0.5625</v>
      </c>
      <c r="L52">
        <f>'41_Wind_LowSeverity'!J52</f>
        <v>0.5</v>
      </c>
      <c r="M52">
        <f>'41_Wind_LowSeverity'!K52</f>
        <v>0.75</v>
      </c>
      <c r="N52">
        <f>'41_Wind_LowSeverity'!L52</f>
        <v>0.5625</v>
      </c>
      <c r="O52">
        <f>'41_Wind_LowSeverity'!M52</f>
        <v>0.140625</v>
      </c>
      <c r="P52">
        <f>'42_Wind_ModSeverity'!N52</f>
        <v>1</v>
      </c>
      <c r="Q52">
        <f>'42_Wind_ModSeverity'!O52</f>
        <v>0.75</v>
      </c>
      <c r="R52">
        <f>'42_Wind_ModSeverity'!P52</f>
        <v>0.1875</v>
      </c>
      <c r="S52">
        <f>'43_Wind_HighSeverity'!K52</f>
        <v>1.5</v>
      </c>
      <c r="T52">
        <f>'43_Wind_HighSeverity'!L52</f>
        <v>1.125</v>
      </c>
      <c r="U52">
        <f>'43_Wind_HighSeverity'!M52</f>
        <v>0.28125</v>
      </c>
      <c r="V52">
        <f>'41_Wind_LowSeverity'!N52</f>
        <v>0</v>
      </c>
      <c r="W52">
        <f>'41_Wind_LowSeverity'!O52</f>
        <v>0</v>
      </c>
      <c r="X52">
        <f>'41_Wind_LowSeverity'!P52</f>
        <v>0</v>
      </c>
      <c r="Y52">
        <f>'41_Wind_LowSeverity'!Q52</f>
        <v>0</v>
      </c>
      <c r="Z52">
        <f>'42_Wind_ModSeverity'!R52</f>
        <v>0.2</v>
      </c>
      <c r="AA52">
        <f>'42_Wind_ModSeverity'!S52</f>
        <v>0.15000000000000002</v>
      </c>
      <c r="AB52">
        <f>'42_Wind_ModSeverity'!T52</f>
        <v>3.7500000000000006E-2</v>
      </c>
      <c r="AC52">
        <f>'43_Wind_HighSeverity'!O52</f>
        <v>0.2</v>
      </c>
      <c r="AD52">
        <f>'43_Wind_HighSeverity'!P52</f>
        <v>0.15000000000000002</v>
      </c>
      <c r="AE52">
        <f>'43_Wind_HighSeverity'!Q52</f>
        <v>3.7500000000000006E-2</v>
      </c>
      <c r="AF52">
        <f>'41_Wind_LowSeverity'!R52</f>
        <v>0.1</v>
      </c>
      <c r="AG52">
        <f>'41_Wind_LowSeverity'!S52</f>
        <v>0.15000000000000002</v>
      </c>
      <c r="AH52">
        <f>'41_Wind_LowSeverity'!T52</f>
        <v>0.11250000000000002</v>
      </c>
      <c r="AI52">
        <f>'41_Wind_LowSeverity'!U52</f>
        <v>2.8125000000000004E-2</v>
      </c>
      <c r="AJ52">
        <f>'42_Wind_ModSeverity'!V52</f>
        <v>0.2</v>
      </c>
      <c r="AK52">
        <f>'42_Wind_ModSeverity'!W52</f>
        <v>0.15000000000000002</v>
      </c>
      <c r="AL52">
        <f>'42_Wind_ModSeverity'!X52</f>
        <v>3.7500000000000006E-2</v>
      </c>
      <c r="AM52">
        <f>'43_Wind_HighSeverity'!S52</f>
        <v>0.30000000000000004</v>
      </c>
      <c r="AN52">
        <f>'43_Wind_HighSeverity'!T52</f>
        <v>0.22500000000000003</v>
      </c>
      <c r="AO52">
        <f>'43_Wind_HighSeverity'!U52</f>
        <v>5.6250000000000008E-2</v>
      </c>
      <c r="AP52">
        <f>'41_Wind_LowSeverity'!V52</f>
        <v>0.3</v>
      </c>
      <c r="AQ52">
        <f>'41_Wind_LowSeverity'!W52</f>
        <v>0.44999999999999996</v>
      </c>
      <c r="AR52">
        <f>'41_Wind_LowSeverity'!X52</f>
        <v>0.33749999999999997</v>
      </c>
      <c r="AS52">
        <f>'41_Wind_LowSeverity'!Y52</f>
        <v>8.4374999999999992E-2</v>
      </c>
      <c r="AT52">
        <f>'42_Wind_ModSeverity'!Z52</f>
        <v>0.6</v>
      </c>
      <c r="AU52">
        <f>'42_Wind_ModSeverity'!AA52</f>
        <v>0.44999999999999996</v>
      </c>
      <c r="AV52">
        <f>'42_Wind_ModSeverity'!AB52</f>
        <v>0.11249999999999999</v>
      </c>
      <c r="AW52">
        <f>'43_Wind_HighSeverity'!W52</f>
        <v>0.89999999999999991</v>
      </c>
      <c r="AX52">
        <f>'43_Wind_HighSeverity'!X52</f>
        <v>0.67499999999999993</v>
      </c>
      <c r="AY52">
        <f>'43_Wind_HighSeverity'!Y52</f>
        <v>0.16874999999999998</v>
      </c>
      <c r="AZ52">
        <f>'41_Wind_LowSeverity'!Z52</f>
        <v>0.02</v>
      </c>
      <c r="BA52">
        <f>'41_Wind_LowSeverity'!AA52</f>
        <v>0.03</v>
      </c>
      <c r="BB52">
        <f>'41_Wind_LowSeverity'!AB52</f>
        <v>2.2499999999999999E-2</v>
      </c>
      <c r="BC52">
        <f>'41_Wind_LowSeverity'!AC52</f>
        <v>5.6249999999999998E-3</v>
      </c>
      <c r="BD52">
        <f>'42_Wind_ModSeverity'!AD52</f>
        <v>0.2</v>
      </c>
      <c r="BE52">
        <f>'42_Wind_ModSeverity'!AE52</f>
        <v>0.15000000000000002</v>
      </c>
      <c r="BF52">
        <f>'42_Wind_ModSeverity'!AF52</f>
        <v>3.7500000000000006E-2</v>
      </c>
      <c r="BG52">
        <f>'43_Wind_HighSeverity'!AA52</f>
        <v>0.2</v>
      </c>
      <c r="BH52">
        <f>'43_Wind_HighSeverity'!AB52</f>
        <v>0.15000000000000002</v>
      </c>
      <c r="BI52">
        <f>'43_Wind_HighSeverity'!AC52</f>
        <v>3.7500000000000006E-2</v>
      </c>
    </row>
    <row r="53" spans="1:61" x14ac:dyDescent="0.25">
      <c r="A53" s="15" t="str">
        <f>'4_Wind_Script'!A53</f>
        <v>eWOODY_FUEL_SOUND_WOOD_LOADINGS_GREATER_THAN_THREE_INCHES_THREE_TO_NINE_INCHES</v>
      </c>
      <c r="B53">
        <f>'41_Wind_LowSeverity'!F53</f>
        <v>6</v>
      </c>
      <c r="C53">
        <f>'41_Wind_LowSeverity'!G53</f>
        <v>12</v>
      </c>
      <c r="D53">
        <f>'41_Wind_LowSeverity'!H53</f>
        <v>9</v>
      </c>
      <c r="E53">
        <f>'41_Wind_LowSeverity'!I53</f>
        <v>4.5</v>
      </c>
      <c r="F53">
        <f>'42_Wind_ModSeverity'!J53</f>
        <v>15</v>
      </c>
      <c r="G53">
        <f>'42_Wind_ModSeverity'!K53</f>
        <v>11.25</v>
      </c>
      <c r="H53">
        <f>'42_Wind_ModSeverity'!L53</f>
        <v>5.625</v>
      </c>
      <c r="I53">
        <f>'43_Wind_HighSeverity'!G53</f>
        <v>24</v>
      </c>
      <c r="J53">
        <f>'43_Wind_HighSeverity'!H53</f>
        <v>18</v>
      </c>
      <c r="K53">
        <f>'43_Wind_HighSeverity'!I53</f>
        <v>9</v>
      </c>
      <c r="L53">
        <f>'41_Wind_LowSeverity'!J53</f>
        <v>0</v>
      </c>
      <c r="M53">
        <f>'41_Wind_LowSeverity'!K53</f>
        <v>0</v>
      </c>
      <c r="N53">
        <f>'41_Wind_LowSeverity'!L53</f>
        <v>0</v>
      </c>
      <c r="O53">
        <f>'41_Wind_LowSeverity'!M53</f>
        <v>0</v>
      </c>
      <c r="P53">
        <f>'42_Wind_ModSeverity'!N53</f>
        <v>0</v>
      </c>
      <c r="Q53">
        <f>'42_Wind_ModSeverity'!O53</f>
        <v>0</v>
      </c>
      <c r="R53">
        <f>'42_Wind_ModSeverity'!P53</f>
        <v>0</v>
      </c>
      <c r="S53">
        <f>'43_Wind_HighSeverity'!K53</f>
        <v>0</v>
      </c>
      <c r="T53">
        <f>'43_Wind_HighSeverity'!L53</f>
        <v>0</v>
      </c>
      <c r="U53">
        <f>'43_Wind_HighSeverity'!M53</f>
        <v>0</v>
      </c>
      <c r="V53">
        <f>'41_Wind_LowSeverity'!N53</f>
        <v>0</v>
      </c>
      <c r="W53">
        <f>'41_Wind_LowSeverity'!O53</f>
        <v>0</v>
      </c>
      <c r="X53">
        <f>'41_Wind_LowSeverity'!P53</f>
        <v>0</v>
      </c>
      <c r="Y53">
        <f>'41_Wind_LowSeverity'!Q53</f>
        <v>0</v>
      </c>
      <c r="Z53">
        <f>'42_Wind_ModSeverity'!R53</f>
        <v>0</v>
      </c>
      <c r="AA53">
        <f>'42_Wind_ModSeverity'!S53</f>
        <v>0</v>
      </c>
      <c r="AB53">
        <f>'42_Wind_ModSeverity'!T53</f>
        <v>0</v>
      </c>
      <c r="AC53">
        <f>'43_Wind_HighSeverity'!O53</f>
        <v>0</v>
      </c>
      <c r="AD53">
        <f>'43_Wind_HighSeverity'!P53</f>
        <v>0</v>
      </c>
      <c r="AE53">
        <f>'43_Wind_HighSeverity'!Q53</f>
        <v>0</v>
      </c>
      <c r="AF53">
        <f>'41_Wind_LowSeverity'!R53</f>
        <v>1</v>
      </c>
      <c r="AG53">
        <f>'41_Wind_LowSeverity'!S53</f>
        <v>1</v>
      </c>
      <c r="AH53">
        <f>'41_Wind_LowSeverity'!T53</f>
        <v>0.75</v>
      </c>
      <c r="AI53">
        <f>'41_Wind_LowSeverity'!U53</f>
        <v>0.375</v>
      </c>
      <c r="AJ53">
        <f>'42_Wind_ModSeverity'!V53</f>
        <v>1</v>
      </c>
      <c r="AK53">
        <f>'42_Wind_ModSeverity'!W53</f>
        <v>0.75</v>
      </c>
      <c r="AL53">
        <f>'42_Wind_ModSeverity'!X53</f>
        <v>0.375</v>
      </c>
      <c r="AM53">
        <f>'43_Wind_HighSeverity'!S53</f>
        <v>1</v>
      </c>
      <c r="AN53">
        <f>'43_Wind_HighSeverity'!T53</f>
        <v>0.75</v>
      </c>
      <c r="AO53">
        <f>'43_Wind_HighSeverity'!U53</f>
        <v>0.375</v>
      </c>
      <c r="AP53">
        <f>'41_Wind_LowSeverity'!V53</f>
        <v>1.2</v>
      </c>
      <c r="AQ53">
        <f>'41_Wind_LowSeverity'!W53</f>
        <v>2.4</v>
      </c>
      <c r="AR53">
        <f>'41_Wind_LowSeverity'!X53</f>
        <v>1.7999999999999998</v>
      </c>
      <c r="AS53">
        <f>'41_Wind_LowSeverity'!Y53</f>
        <v>0.89999999999999991</v>
      </c>
      <c r="AT53">
        <f>'42_Wind_ModSeverity'!Z53</f>
        <v>3</v>
      </c>
      <c r="AU53">
        <f>'42_Wind_ModSeverity'!AA53</f>
        <v>2.25</v>
      </c>
      <c r="AV53">
        <f>'42_Wind_ModSeverity'!AB53</f>
        <v>1.125</v>
      </c>
      <c r="AW53">
        <f>'43_Wind_HighSeverity'!W53</f>
        <v>4.8</v>
      </c>
      <c r="AX53">
        <f>'43_Wind_HighSeverity'!X53</f>
        <v>3.5999999999999996</v>
      </c>
      <c r="AY53">
        <f>'43_Wind_HighSeverity'!Y53</f>
        <v>1.7999999999999998</v>
      </c>
      <c r="AZ53">
        <f>'41_Wind_LowSeverity'!Z53</f>
        <v>0.5</v>
      </c>
      <c r="BA53">
        <f>'41_Wind_LowSeverity'!AA53</f>
        <v>1</v>
      </c>
      <c r="BB53">
        <f>'41_Wind_LowSeverity'!AB53</f>
        <v>0.75</v>
      </c>
      <c r="BC53">
        <f>'41_Wind_LowSeverity'!AC53</f>
        <v>0.375</v>
      </c>
      <c r="BD53">
        <f>'42_Wind_ModSeverity'!AD53</f>
        <v>3</v>
      </c>
      <c r="BE53">
        <f>'42_Wind_ModSeverity'!AE53</f>
        <v>2.25</v>
      </c>
      <c r="BF53">
        <f>'42_Wind_ModSeverity'!AF53</f>
        <v>1.125</v>
      </c>
      <c r="BG53">
        <f>'43_Wind_HighSeverity'!AA53</f>
        <v>3</v>
      </c>
      <c r="BH53">
        <f>'43_Wind_HighSeverity'!AB53</f>
        <v>2.25</v>
      </c>
      <c r="BI53">
        <f>'43_Wind_HighSeverity'!AC53</f>
        <v>1.125</v>
      </c>
    </row>
    <row r="54" spans="1:61" x14ac:dyDescent="0.25">
      <c r="A54" s="15" t="str">
        <f>'4_Wind_Script'!A54</f>
        <v>eWOODY_FUEL_SOUND_WOOD_LOADINGS_GREATER_THAN_THREE_INCHES_NINE_TO_TWENTY_INCHES</v>
      </c>
      <c r="B54">
        <f>'41_Wind_LowSeverity'!F54</f>
        <v>12</v>
      </c>
      <c r="C54">
        <f>'41_Wind_LowSeverity'!G54</f>
        <v>24</v>
      </c>
      <c r="D54">
        <f>'41_Wind_LowSeverity'!H54</f>
        <v>18</v>
      </c>
      <c r="E54">
        <f>'41_Wind_LowSeverity'!I54</f>
        <v>9</v>
      </c>
      <c r="F54">
        <f>'42_Wind_ModSeverity'!J54</f>
        <v>30</v>
      </c>
      <c r="G54">
        <f>'42_Wind_ModSeverity'!K54</f>
        <v>22.5</v>
      </c>
      <c r="H54">
        <f>'42_Wind_ModSeverity'!L54</f>
        <v>11.25</v>
      </c>
      <c r="I54">
        <f>'43_Wind_HighSeverity'!G54</f>
        <v>48</v>
      </c>
      <c r="J54">
        <f>'43_Wind_HighSeverity'!H54</f>
        <v>36</v>
      </c>
      <c r="K54">
        <f>'43_Wind_HighSeverity'!I54</f>
        <v>18</v>
      </c>
      <c r="L54">
        <f>'41_Wind_LowSeverity'!J54</f>
        <v>0</v>
      </c>
      <c r="M54">
        <f>'41_Wind_LowSeverity'!K54</f>
        <v>0</v>
      </c>
      <c r="N54">
        <f>'41_Wind_LowSeverity'!L54</f>
        <v>0</v>
      </c>
      <c r="O54">
        <f>'41_Wind_LowSeverity'!M54</f>
        <v>0</v>
      </c>
      <c r="P54">
        <f>'42_Wind_ModSeverity'!N54</f>
        <v>0</v>
      </c>
      <c r="Q54">
        <f>'42_Wind_ModSeverity'!O54</f>
        <v>0</v>
      </c>
      <c r="R54">
        <f>'42_Wind_ModSeverity'!P54</f>
        <v>0</v>
      </c>
      <c r="S54">
        <f>'43_Wind_HighSeverity'!K54</f>
        <v>0</v>
      </c>
      <c r="T54">
        <f>'43_Wind_HighSeverity'!L54</f>
        <v>0</v>
      </c>
      <c r="U54">
        <f>'43_Wind_HighSeverity'!M54</f>
        <v>0</v>
      </c>
      <c r="V54">
        <f>'41_Wind_LowSeverity'!N54</f>
        <v>0</v>
      </c>
      <c r="W54">
        <f>'41_Wind_LowSeverity'!O54</f>
        <v>0</v>
      </c>
      <c r="X54">
        <f>'41_Wind_LowSeverity'!P54</f>
        <v>0</v>
      </c>
      <c r="Y54">
        <f>'41_Wind_LowSeverity'!Q54</f>
        <v>0</v>
      </c>
      <c r="Z54">
        <f>'42_Wind_ModSeverity'!R54</f>
        <v>0</v>
      </c>
      <c r="AA54">
        <f>'42_Wind_ModSeverity'!S54</f>
        <v>0</v>
      </c>
      <c r="AB54">
        <f>'42_Wind_ModSeverity'!T54</f>
        <v>0</v>
      </c>
      <c r="AC54">
        <f>'43_Wind_HighSeverity'!O54</f>
        <v>0</v>
      </c>
      <c r="AD54">
        <f>'43_Wind_HighSeverity'!P54</f>
        <v>0</v>
      </c>
      <c r="AE54">
        <f>'43_Wind_HighSeverity'!Q54</f>
        <v>0</v>
      </c>
      <c r="AF54">
        <f>'41_Wind_LowSeverity'!R54</f>
        <v>0</v>
      </c>
      <c r="AG54">
        <f>'41_Wind_LowSeverity'!S54</f>
        <v>0</v>
      </c>
      <c r="AH54">
        <f>'41_Wind_LowSeverity'!T54</f>
        <v>0</v>
      </c>
      <c r="AI54">
        <f>'41_Wind_LowSeverity'!U54</f>
        <v>0</v>
      </c>
      <c r="AJ54">
        <f>'42_Wind_ModSeverity'!V54</f>
        <v>0</v>
      </c>
      <c r="AK54">
        <f>'42_Wind_ModSeverity'!W54</f>
        <v>0</v>
      </c>
      <c r="AL54">
        <f>'42_Wind_ModSeverity'!X54</f>
        <v>0</v>
      </c>
      <c r="AM54">
        <f>'43_Wind_HighSeverity'!S54</f>
        <v>0</v>
      </c>
      <c r="AN54">
        <f>'43_Wind_HighSeverity'!T54</f>
        <v>0</v>
      </c>
      <c r="AO54">
        <f>'43_Wind_HighSeverity'!U54</f>
        <v>0</v>
      </c>
      <c r="AP54">
        <f>'41_Wind_LowSeverity'!V54</f>
        <v>0.5</v>
      </c>
      <c r="AQ54">
        <f>'41_Wind_LowSeverity'!W54</f>
        <v>1</v>
      </c>
      <c r="AR54">
        <f>'41_Wind_LowSeverity'!X54</f>
        <v>0.75</v>
      </c>
      <c r="AS54">
        <f>'41_Wind_LowSeverity'!Y54</f>
        <v>0.375</v>
      </c>
      <c r="AT54">
        <f>'42_Wind_ModSeverity'!Z54</f>
        <v>6.5</v>
      </c>
      <c r="AU54">
        <f>'42_Wind_ModSeverity'!AA54</f>
        <v>4.875</v>
      </c>
      <c r="AV54">
        <f>'42_Wind_ModSeverity'!AB54</f>
        <v>2.4375</v>
      </c>
      <c r="AW54">
        <f>'43_Wind_HighSeverity'!W54</f>
        <v>6.5</v>
      </c>
      <c r="AX54">
        <f>'43_Wind_HighSeverity'!X54</f>
        <v>4.875</v>
      </c>
      <c r="AY54">
        <f>'43_Wind_HighSeverity'!Y54</f>
        <v>2.4375</v>
      </c>
      <c r="AZ54">
        <f>'41_Wind_LowSeverity'!Z54</f>
        <v>0</v>
      </c>
      <c r="BA54">
        <f>'41_Wind_LowSeverity'!AA54</f>
        <v>0</v>
      </c>
      <c r="BB54">
        <f>'41_Wind_LowSeverity'!AB54</f>
        <v>0</v>
      </c>
      <c r="BC54">
        <f>'41_Wind_LowSeverity'!AC54</f>
        <v>0</v>
      </c>
      <c r="BD54">
        <f>'42_Wind_ModSeverity'!AD54</f>
        <v>6.5</v>
      </c>
      <c r="BE54">
        <f>'42_Wind_ModSeverity'!AE54</f>
        <v>4.875</v>
      </c>
      <c r="BF54">
        <f>'42_Wind_ModSeverity'!AF54</f>
        <v>2.4375</v>
      </c>
      <c r="BG54">
        <f>'43_Wind_HighSeverity'!AA54</f>
        <v>6.5</v>
      </c>
      <c r="BH54">
        <f>'43_Wind_HighSeverity'!AB54</f>
        <v>4.875</v>
      </c>
      <c r="BI54">
        <f>'43_Wind_HighSeverity'!AC54</f>
        <v>2.4375</v>
      </c>
    </row>
    <row r="55" spans="1:61" x14ac:dyDescent="0.25">
      <c r="A55" s="15" t="str">
        <f>'4_Wind_Script'!A55</f>
        <v>eWOODY_FUEL_SOUND_WOOD_LOADINGS_GREATER_THAN_THREE_INCHES_GREATER_THAN_TWENTY_INCHES</v>
      </c>
      <c r="B55">
        <f>'41_Wind_LowSeverity'!F55</f>
        <v>0</v>
      </c>
      <c r="C55">
        <f>'41_Wind_LowSeverity'!G55</f>
        <v>0</v>
      </c>
      <c r="D55">
        <f>'41_Wind_LowSeverity'!H55</f>
        <v>0</v>
      </c>
      <c r="E55">
        <f>'41_Wind_LowSeverity'!I55</f>
        <v>0</v>
      </c>
      <c r="F55">
        <f>'42_Wind_ModSeverity'!J55</f>
        <v>0</v>
      </c>
      <c r="G55">
        <f>'42_Wind_ModSeverity'!K55</f>
        <v>0</v>
      </c>
      <c r="H55">
        <f>'42_Wind_ModSeverity'!L55</f>
        <v>0</v>
      </c>
      <c r="I55">
        <f>'43_Wind_HighSeverity'!G55</f>
        <v>0</v>
      </c>
      <c r="J55">
        <f>'43_Wind_HighSeverity'!H55</f>
        <v>0</v>
      </c>
      <c r="K55">
        <f>'43_Wind_HighSeverity'!I55</f>
        <v>0</v>
      </c>
      <c r="L55">
        <f>'41_Wind_LowSeverity'!J55</f>
        <v>0</v>
      </c>
      <c r="M55">
        <f>'41_Wind_LowSeverity'!K55</f>
        <v>0</v>
      </c>
      <c r="N55">
        <f>'41_Wind_LowSeverity'!L55</f>
        <v>0</v>
      </c>
      <c r="O55">
        <f>'41_Wind_LowSeverity'!M55</f>
        <v>0</v>
      </c>
      <c r="P55">
        <f>'42_Wind_ModSeverity'!N55</f>
        <v>0</v>
      </c>
      <c r="Q55">
        <f>'42_Wind_ModSeverity'!O55</f>
        <v>0</v>
      </c>
      <c r="R55">
        <f>'42_Wind_ModSeverity'!P55</f>
        <v>0</v>
      </c>
      <c r="S55">
        <f>'43_Wind_HighSeverity'!K55</f>
        <v>0</v>
      </c>
      <c r="T55">
        <f>'43_Wind_HighSeverity'!L55</f>
        <v>0</v>
      </c>
      <c r="U55">
        <f>'43_Wind_HighSeverity'!M55</f>
        <v>0</v>
      </c>
      <c r="V55">
        <f>'41_Wind_LowSeverity'!N55</f>
        <v>0</v>
      </c>
      <c r="W55">
        <f>'41_Wind_LowSeverity'!O55</f>
        <v>0</v>
      </c>
      <c r="X55">
        <f>'41_Wind_LowSeverity'!P55</f>
        <v>0</v>
      </c>
      <c r="Y55">
        <f>'41_Wind_LowSeverity'!Q55</f>
        <v>0</v>
      </c>
      <c r="Z55">
        <f>'42_Wind_ModSeverity'!R55</f>
        <v>0</v>
      </c>
      <c r="AA55">
        <f>'42_Wind_ModSeverity'!S55</f>
        <v>0</v>
      </c>
      <c r="AB55">
        <f>'42_Wind_ModSeverity'!T55</f>
        <v>0</v>
      </c>
      <c r="AC55">
        <f>'43_Wind_HighSeverity'!O55</f>
        <v>0</v>
      </c>
      <c r="AD55">
        <f>'43_Wind_HighSeverity'!P55</f>
        <v>0</v>
      </c>
      <c r="AE55">
        <f>'43_Wind_HighSeverity'!Q55</f>
        <v>0</v>
      </c>
      <c r="AF55">
        <f>'41_Wind_LowSeverity'!R55</f>
        <v>0</v>
      </c>
      <c r="AG55">
        <f>'41_Wind_LowSeverity'!S55</f>
        <v>0</v>
      </c>
      <c r="AH55">
        <f>'41_Wind_LowSeverity'!T55</f>
        <v>0</v>
      </c>
      <c r="AI55">
        <f>'41_Wind_LowSeverity'!U55</f>
        <v>0</v>
      </c>
      <c r="AJ55">
        <f>'42_Wind_ModSeverity'!V55</f>
        <v>0</v>
      </c>
      <c r="AK55">
        <f>'42_Wind_ModSeverity'!W55</f>
        <v>0</v>
      </c>
      <c r="AL55">
        <f>'42_Wind_ModSeverity'!X55</f>
        <v>0</v>
      </c>
      <c r="AM55">
        <f>'43_Wind_HighSeverity'!S55</f>
        <v>0</v>
      </c>
      <c r="AN55">
        <f>'43_Wind_HighSeverity'!T55</f>
        <v>0</v>
      </c>
      <c r="AO55">
        <f>'43_Wind_HighSeverity'!U55</f>
        <v>0</v>
      </c>
      <c r="AP55">
        <f>'41_Wind_LowSeverity'!V55</f>
        <v>0.5</v>
      </c>
      <c r="AQ55">
        <f>'41_Wind_LowSeverity'!W55</f>
        <v>0.5</v>
      </c>
      <c r="AR55">
        <f>'41_Wind_LowSeverity'!X55</f>
        <v>0.375</v>
      </c>
      <c r="AS55">
        <f>'41_Wind_LowSeverity'!Y55</f>
        <v>0.1875</v>
      </c>
      <c r="AT55">
        <f>'42_Wind_ModSeverity'!Z55</f>
        <v>0.5</v>
      </c>
      <c r="AU55">
        <f>'42_Wind_ModSeverity'!AA55</f>
        <v>0.375</v>
      </c>
      <c r="AV55">
        <f>'42_Wind_ModSeverity'!AB55</f>
        <v>0.1875</v>
      </c>
      <c r="AW55">
        <f>'43_Wind_HighSeverity'!W55</f>
        <v>0.5</v>
      </c>
      <c r="AX55">
        <f>'43_Wind_HighSeverity'!X55</f>
        <v>0.375</v>
      </c>
      <c r="AY55">
        <f>'43_Wind_HighSeverity'!Y55</f>
        <v>0.1875</v>
      </c>
      <c r="AZ55">
        <f>'41_Wind_LowSeverity'!Z55</f>
        <v>0</v>
      </c>
      <c r="BA55">
        <f>'41_Wind_LowSeverity'!AA55</f>
        <v>0</v>
      </c>
      <c r="BB55">
        <f>'41_Wind_LowSeverity'!AB55</f>
        <v>0</v>
      </c>
      <c r="BC55">
        <f>'41_Wind_LowSeverity'!AC55</f>
        <v>0</v>
      </c>
      <c r="BD55">
        <f>'42_Wind_ModSeverity'!AD55</f>
        <v>0</v>
      </c>
      <c r="BE55">
        <f>'42_Wind_ModSeverity'!AE55</f>
        <v>0</v>
      </c>
      <c r="BF55">
        <f>'42_Wind_ModSeverity'!AF55</f>
        <v>0</v>
      </c>
      <c r="BG55">
        <f>'43_Wind_HighSeverity'!AA55</f>
        <v>0</v>
      </c>
      <c r="BH55">
        <f>'43_Wind_HighSeverity'!AB55</f>
        <v>0</v>
      </c>
      <c r="BI55">
        <f>'43_Wind_HighSeverity'!AC55</f>
        <v>0</v>
      </c>
    </row>
    <row r="56" spans="1:61" x14ac:dyDescent="0.25">
      <c r="A56" s="15" t="str">
        <f>'4_Wind_Script'!A56</f>
        <v>eWOODY_FUEL_ROTTEN_WOOD_LOADINGS_GREATER_THAN_THREE_INCHES_THREE_TO_NINE_INCHES</v>
      </c>
      <c r="B56">
        <f>'41_Wind_LowSeverity'!F56</f>
        <v>5</v>
      </c>
      <c r="C56">
        <f>'41_Wind_LowSeverity'!G56</f>
        <v>5</v>
      </c>
      <c r="D56">
        <f>'41_Wind_LowSeverity'!H56</f>
        <v>8</v>
      </c>
      <c r="E56">
        <f>'41_Wind_LowSeverity'!I56</f>
        <v>12.5</v>
      </c>
      <c r="F56">
        <f>'42_Wind_ModSeverity'!J56</f>
        <v>5</v>
      </c>
      <c r="G56">
        <f>'42_Wind_ModSeverity'!K56</f>
        <v>8.75</v>
      </c>
      <c r="H56">
        <f>'42_Wind_ModSeverity'!L56</f>
        <v>14.375</v>
      </c>
      <c r="I56">
        <f>'43_Wind_HighSeverity'!G56</f>
        <v>5</v>
      </c>
      <c r="J56">
        <f>'43_Wind_HighSeverity'!H56</f>
        <v>11</v>
      </c>
      <c r="K56">
        <f>'43_Wind_HighSeverity'!I56</f>
        <v>20</v>
      </c>
      <c r="L56">
        <f>'41_Wind_LowSeverity'!J56</f>
        <v>0</v>
      </c>
      <c r="M56">
        <f>'41_Wind_LowSeverity'!K56</f>
        <v>0</v>
      </c>
      <c r="N56">
        <f>'41_Wind_LowSeverity'!L56</f>
        <v>0</v>
      </c>
      <c r="O56">
        <f>'41_Wind_LowSeverity'!M56</f>
        <v>0</v>
      </c>
      <c r="P56">
        <f>'42_Wind_ModSeverity'!N56</f>
        <v>0</v>
      </c>
      <c r="Q56">
        <f>'42_Wind_ModSeverity'!O56</f>
        <v>0</v>
      </c>
      <c r="R56">
        <f>'42_Wind_ModSeverity'!P56</f>
        <v>0</v>
      </c>
      <c r="S56">
        <f>'43_Wind_HighSeverity'!K56</f>
        <v>0</v>
      </c>
      <c r="T56">
        <f>'43_Wind_HighSeverity'!L56</f>
        <v>0</v>
      </c>
      <c r="U56">
        <f>'43_Wind_HighSeverity'!M56</f>
        <v>0</v>
      </c>
      <c r="V56">
        <f>'41_Wind_LowSeverity'!N56</f>
        <v>0</v>
      </c>
      <c r="W56">
        <f>'41_Wind_LowSeverity'!O56</f>
        <v>0</v>
      </c>
      <c r="X56">
        <f>'41_Wind_LowSeverity'!P56</f>
        <v>0</v>
      </c>
      <c r="Y56">
        <f>'41_Wind_LowSeverity'!Q56</f>
        <v>0</v>
      </c>
      <c r="Z56">
        <f>'42_Wind_ModSeverity'!R56</f>
        <v>0</v>
      </c>
      <c r="AA56">
        <f>'42_Wind_ModSeverity'!S56</f>
        <v>0</v>
      </c>
      <c r="AB56">
        <f>'42_Wind_ModSeverity'!T56</f>
        <v>0</v>
      </c>
      <c r="AC56">
        <f>'43_Wind_HighSeverity'!O56</f>
        <v>0</v>
      </c>
      <c r="AD56">
        <f>'43_Wind_HighSeverity'!P56</f>
        <v>0</v>
      </c>
      <c r="AE56">
        <f>'43_Wind_HighSeverity'!Q56</f>
        <v>0</v>
      </c>
      <c r="AF56">
        <f>'41_Wind_LowSeverity'!R56</f>
        <v>0.5</v>
      </c>
      <c r="AG56">
        <f>'41_Wind_LowSeverity'!S56</f>
        <v>0.5</v>
      </c>
      <c r="AH56">
        <f>'41_Wind_LowSeverity'!T56</f>
        <v>0.75</v>
      </c>
      <c r="AI56">
        <f>'41_Wind_LowSeverity'!U56</f>
        <v>1.125</v>
      </c>
      <c r="AJ56">
        <f>'42_Wind_ModSeverity'!V56</f>
        <v>0.5</v>
      </c>
      <c r="AK56">
        <f>'42_Wind_ModSeverity'!W56</f>
        <v>0.75</v>
      </c>
      <c r="AL56">
        <f>'42_Wind_ModSeverity'!X56</f>
        <v>1.125</v>
      </c>
      <c r="AM56">
        <f>'43_Wind_HighSeverity'!S56</f>
        <v>0.5</v>
      </c>
      <c r="AN56">
        <f>'43_Wind_HighSeverity'!T56</f>
        <v>0.75</v>
      </c>
      <c r="AO56">
        <f>'43_Wind_HighSeverity'!U56</f>
        <v>1.125</v>
      </c>
      <c r="AP56">
        <f>'41_Wind_LowSeverity'!V56</f>
        <v>0.75</v>
      </c>
      <c r="AQ56">
        <f>'41_Wind_LowSeverity'!W56</f>
        <v>0.75</v>
      </c>
      <c r="AR56">
        <f>'41_Wind_LowSeverity'!X56</f>
        <v>1.35</v>
      </c>
      <c r="AS56">
        <f>'41_Wind_LowSeverity'!Y56</f>
        <v>2.25</v>
      </c>
      <c r="AT56">
        <f>'42_Wind_ModSeverity'!Z56</f>
        <v>0.75</v>
      </c>
      <c r="AU56">
        <f>'42_Wind_ModSeverity'!AA56</f>
        <v>1.5</v>
      </c>
      <c r="AV56">
        <f>'42_Wind_ModSeverity'!AB56</f>
        <v>2.625</v>
      </c>
      <c r="AW56">
        <f>'43_Wind_HighSeverity'!W56</f>
        <v>0.75</v>
      </c>
      <c r="AX56">
        <f>'43_Wind_HighSeverity'!X56</f>
        <v>1.95</v>
      </c>
      <c r="AY56">
        <f>'43_Wind_HighSeverity'!Y56</f>
        <v>3.75</v>
      </c>
      <c r="AZ56">
        <f>'41_Wind_LowSeverity'!Z56</f>
        <v>0</v>
      </c>
      <c r="BA56">
        <f>'41_Wind_LowSeverity'!AA56</f>
        <v>0</v>
      </c>
      <c r="BB56">
        <f>'41_Wind_LowSeverity'!AB56</f>
        <v>0.25</v>
      </c>
      <c r="BC56">
        <f>'41_Wind_LowSeverity'!AC56</f>
        <v>0.625</v>
      </c>
      <c r="BD56">
        <f>'42_Wind_ModSeverity'!AD56</f>
        <v>0</v>
      </c>
      <c r="BE56">
        <f>'42_Wind_ModSeverity'!AE56</f>
        <v>0.75</v>
      </c>
      <c r="BF56">
        <f>'42_Wind_ModSeverity'!AF56</f>
        <v>1.875</v>
      </c>
      <c r="BG56">
        <f>'43_Wind_HighSeverity'!AA56</f>
        <v>0</v>
      </c>
      <c r="BH56">
        <f>'43_Wind_HighSeverity'!AB56</f>
        <v>0.75</v>
      </c>
      <c r="BI56">
        <f>'43_Wind_HighSeverity'!AC56</f>
        <v>1.875</v>
      </c>
    </row>
    <row r="57" spans="1:61" x14ac:dyDescent="0.25">
      <c r="A57" s="15" t="str">
        <f>'4_Wind_Script'!A57</f>
        <v>eWOODY_FUEL_ROTTEN_WOOD_LOADINGS_GREATER_THAN_THREE_INCHES_NINE_TO_TWENTY_INCHES</v>
      </c>
      <c r="B57">
        <f>'41_Wind_LowSeverity'!F57</f>
        <v>11</v>
      </c>
      <c r="C57">
        <f>'41_Wind_LowSeverity'!G57</f>
        <v>11</v>
      </c>
      <c r="D57">
        <f>'41_Wind_LowSeverity'!H57</f>
        <v>17</v>
      </c>
      <c r="E57">
        <f>'41_Wind_LowSeverity'!I57</f>
        <v>26</v>
      </c>
      <c r="F57">
        <f>'42_Wind_ModSeverity'!J57</f>
        <v>11</v>
      </c>
      <c r="G57">
        <f>'42_Wind_ModSeverity'!K57</f>
        <v>18.5</v>
      </c>
      <c r="H57">
        <f>'42_Wind_ModSeverity'!L57</f>
        <v>29.75</v>
      </c>
      <c r="I57">
        <f>'43_Wind_HighSeverity'!G57</f>
        <v>11</v>
      </c>
      <c r="J57">
        <f>'43_Wind_HighSeverity'!H57</f>
        <v>23</v>
      </c>
      <c r="K57">
        <f>'43_Wind_HighSeverity'!I57</f>
        <v>41</v>
      </c>
      <c r="L57">
        <f>'41_Wind_LowSeverity'!J57</f>
        <v>0</v>
      </c>
      <c r="M57">
        <f>'41_Wind_LowSeverity'!K57</f>
        <v>0</v>
      </c>
      <c r="N57">
        <f>'41_Wind_LowSeverity'!L57</f>
        <v>0</v>
      </c>
      <c r="O57">
        <f>'41_Wind_LowSeverity'!M57</f>
        <v>0</v>
      </c>
      <c r="P57">
        <f>'42_Wind_ModSeverity'!N57</f>
        <v>0</v>
      </c>
      <c r="Q57">
        <f>'42_Wind_ModSeverity'!O57</f>
        <v>0</v>
      </c>
      <c r="R57">
        <f>'42_Wind_ModSeverity'!P57</f>
        <v>0</v>
      </c>
      <c r="S57">
        <f>'43_Wind_HighSeverity'!K57</f>
        <v>0</v>
      </c>
      <c r="T57">
        <f>'43_Wind_HighSeverity'!L57</f>
        <v>0</v>
      </c>
      <c r="U57">
        <f>'43_Wind_HighSeverity'!M57</f>
        <v>0</v>
      </c>
      <c r="V57">
        <f>'41_Wind_LowSeverity'!N57</f>
        <v>0</v>
      </c>
      <c r="W57">
        <f>'41_Wind_LowSeverity'!O57</f>
        <v>0</v>
      </c>
      <c r="X57">
        <f>'41_Wind_LowSeverity'!P57</f>
        <v>0</v>
      </c>
      <c r="Y57">
        <f>'41_Wind_LowSeverity'!Q57</f>
        <v>0</v>
      </c>
      <c r="Z57">
        <f>'42_Wind_ModSeverity'!R57</f>
        <v>0</v>
      </c>
      <c r="AA57">
        <f>'42_Wind_ModSeverity'!S57</f>
        <v>0</v>
      </c>
      <c r="AB57">
        <f>'42_Wind_ModSeverity'!T57</f>
        <v>0</v>
      </c>
      <c r="AC57">
        <f>'43_Wind_HighSeverity'!O57</f>
        <v>0</v>
      </c>
      <c r="AD57">
        <f>'43_Wind_HighSeverity'!P57</f>
        <v>0</v>
      </c>
      <c r="AE57">
        <f>'43_Wind_HighSeverity'!Q57</f>
        <v>0</v>
      </c>
      <c r="AF57">
        <f>'41_Wind_LowSeverity'!R57</f>
        <v>0</v>
      </c>
      <c r="AG57">
        <f>'41_Wind_LowSeverity'!S57</f>
        <v>0</v>
      </c>
      <c r="AH57">
        <f>'41_Wind_LowSeverity'!T57</f>
        <v>0</v>
      </c>
      <c r="AI57">
        <f>'41_Wind_LowSeverity'!U57</f>
        <v>0</v>
      </c>
      <c r="AJ57">
        <f>'42_Wind_ModSeverity'!V57</f>
        <v>0</v>
      </c>
      <c r="AK57">
        <f>'42_Wind_ModSeverity'!W57</f>
        <v>0</v>
      </c>
      <c r="AL57">
        <f>'42_Wind_ModSeverity'!X57</f>
        <v>0</v>
      </c>
      <c r="AM57">
        <f>'43_Wind_HighSeverity'!S57</f>
        <v>0</v>
      </c>
      <c r="AN57">
        <f>'43_Wind_HighSeverity'!T57</f>
        <v>0</v>
      </c>
      <c r="AO57">
        <f>'43_Wind_HighSeverity'!U57</f>
        <v>0</v>
      </c>
      <c r="AP57">
        <f>'41_Wind_LowSeverity'!V57</f>
        <v>0.3</v>
      </c>
      <c r="AQ57">
        <f>'41_Wind_LowSeverity'!W57</f>
        <v>0.3</v>
      </c>
      <c r="AR57">
        <f>'41_Wind_LowSeverity'!X57</f>
        <v>0.55000000000000004</v>
      </c>
      <c r="AS57">
        <f>'41_Wind_LowSeverity'!Y57</f>
        <v>0.92500000000000004</v>
      </c>
      <c r="AT57">
        <f>'42_Wind_ModSeverity'!Z57</f>
        <v>0.3</v>
      </c>
      <c r="AU57">
        <f>'42_Wind_ModSeverity'!AA57</f>
        <v>1.925</v>
      </c>
      <c r="AV57">
        <f>'42_Wind_ModSeverity'!AB57</f>
        <v>4.3624999999999998</v>
      </c>
      <c r="AW57">
        <f>'43_Wind_HighSeverity'!W57</f>
        <v>0.3</v>
      </c>
      <c r="AX57">
        <f>'43_Wind_HighSeverity'!X57</f>
        <v>1.925</v>
      </c>
      <c r="AY57">
        <f>'43_Wind_HighSeverity'!Y57</f>
        <v>4.3624999999999998</v>
      </c>
      <c r="AZ57">
        <f>'41_Wind_LowSeverity'!Z57</f>
        <v>0</v>
      </c>
      <c r="BA57">
        <f>'41_Wind_LowSeverity'!AA57</f>
        <v>0</v>
      </c>
      <c r="BB57">
        <f>'41_Wind_LowSeverity'!AB57</f>
        <v>0</v>
      </c>
      <c r="BC57">
        <f>'41_Wind_LowSeverity'!AC57</f>
        <v>0</v>
      </c>
      <c r="BD57">
        <f>'42_Wind_ModSeverity'!AD57</f>
        <v>0</v>
      </c>
      <c r="BE57">
        <f>'42_Wind_ModSeverity'!AE57</f>
        <v>1.625</v>
      </c>
      <c r="BF57">
        <f>'42_Wind_ModSeverity'!AF57</f>
        <v>4.0625</v>
      </c>
      <c r="BG57">
        <f>'43_Wind_HighSeverity'!AA57</f>
        <v>0</v>
      </c>
      <c r="BH57">
        <f>'43_Wind_HighSeverity'!AB57</f>
        <v>1.625</v>
      </c>
      <c r="BI57">
        <f>'43_Wind_HighSeverity'!AC57</f>
        <v>4.0625</v>
      </c>
    </row>
    <row r="58" spans="1:61" x14ac:dyDescent="0.25">
      <c r="A58" s="15" t="str">
        <f>'4_Wind_Script'!A58</f>
        <v>eWOODY_FUEL_ROTTEN_WOOD_LOADINGS_GREATER_THAN_THREE_INCHES_GREATER_THAN_TWENTY_INCHES</v>
      </c>
      <c r="B58">
        <f>'41_Wind_LowSeverity'!F58</f>
        <v>0</v>
      </c>
      <c r="C58">
        <f>'41_Wind_LowSeverity'!G58</f>
        <v>0</v>
      </c>
      <c r="D58">
        <f>'41_Wind_LowSeverity'!H58</f>
        <v>0</v>
      </c>
      <c r="E58">
        <f>'41_Wind_LowSeverity'!I58</f>
        <v>0</v>
      </c>
      <c r="F58">
        <f>'42_Wind_ModSeverity'!J58</f>
        <v>0</v>
      </c>
      <c r="G58">
        <f>'42_Wind_ModSeverity'!K58</f>
        <v>0</v>
      </c>
      <c r="H58">
        <f>'42_Wind_ModSeverity'!L58</f>
        <v>0</v>
      </c>
      <c r="I58">
        <f>'43_Wind_HighSeverity'!G58</f>
        <v>0</v>
      </c>
      <c r="J58">
        <f>'43_Wind_HighSeverity'!H58</f>
        <v>0</v>
      </c>
      <c r="K58">
        <f>'43_Wind_HighSeverity'!I58</f>
        <v>0</v>
      </c>
      <c r="L58">
        <f>'41_Wind_LowSeverity'!J58</f>
        <v>0</v>
      </c>
      <c r="M58">
        <f>'41_Wind_LowSeverity'!K58</f>
        <v>0</v>
      </c>
      <c r="N58">
        <f>'41_Wind_LowSeverity'!L58</f>
        <v>0</v>
      </c>
      <c r="O58">
        <f>'41_Wind_LowSeverity'!M58</f>
        <v>0</v>
      </c>
      <c r="P58">
        <f>'42_Wind_ModSeverity'!N58</f>
        <v>0</v>
      </c>
      <c r="Q58">
        <f>'42_Wind_ModSeverity'!O58</f>
        <v>0</v>
      </c>
      <c r="R58">
        <f>'42_Wind_ModSeverity'!P58</f>
        <v>0</v>
      </c>
      <c r="S58">
        <f>'43_Wind_HighSeverity'!K58</f>
        <v>0</v>
      </c>
      <c r="T58">
        <f>'43_Wind_HighSeverity'!L58</f>
        <v>0</v>
      </c>
      <c r="U58">
        <f>'43_Wind_HighSeverity'!M58</f>
        <v>0</v>
      </c>
      <c r="V58">
        <f>'41_Wind_LowSeverity'!N58</f>
        <v>0</v>
      </c>
      <c r="W58">
        <f>'41_Wind_LowSeverity'!O58</f>
        <v>0</v>
      </c>
      <c r="X58">
        <f>'41_Wind_LowSeverity'!P58</f>
        <v>0</v>
      </c>
      <c r="Y58">
        <f>'41_Wind_LowSeverity'!Q58</f>
        <v>0</v>
      </c>
      <c r="Z58">
        <f>'42_Wind_ModSeverity'!R58</f>
        <v>0</v>
      </c>
      <c r="AA58">
        <f>'42_Wind_ModSeverity'!S58</f>
        <v>0</v>
      </c>
      <c r="AB58">
        <f>'42_Wind_ModSeverity'!T58</f>
        <v>0</v>
      </c>
      <c r="AC58">
        <f>'43_Wind_HighSeverity'!O58</f>
        <v>0</v>
      </c>
      <c r="AD58">
        <f>'43_Wind_HighSeverity'!P58</f>
        <v>0</v>
      </c>
      <c r="AE58">
        <f>'43_Wind_HighSeverity'!Q58</f>
        <v>0</v>
      </c>
      <c r="AF58">
        <f>'41_Wind_LowSeverity'!R58</f>
        <v>0</v>
      </c>
      <c r="AG58">
        <f>'41_Wind_LowSeverity'!S58</f>
        <v>0</v>
      </c>
      <c r="AH58">
        <f>'41_Wind_LowSeverity'!T58</f>
        <v>0</v>
      </c>
      <c r="AI58">
        <f>'41_Wind_LowSeverity'!U58</f>
        <v>0</v>
      </c>
      <c r="AJ58">
        <f>'42_Wind_ModSeverity'!V58</f>
        <v>0</v>
      </c>
      <c r="AK58">
        <f>'42_Wind_ModSeverity'!W58</f>
        <v>0</v>
      </c>
      <c r="AL58">
        <f>'42_Wind_ModSeverity'!X58</f>
        <v>0</v>
      </c>
      <c r="AM58">
        <f>'43_Wind_HighSeverity'!S58</f>
        <v>0</v>
      </c>
      <c r="AN58">
        <f>'43_Wind_HighSeverity'!T58</f>
        <v>0</v>
      </c>
      <c r="AO58">
        <f>'43_Wind_HighSeverity'!U58</f>
        <v>0</v>
      </c>
      <c r="AP58">
        <f>'41_Wind_LowSeverity'!V58</f>
        <v>0</v>
      </c>
      <c r="AQ58">
        <f>'41_Wind_LowSeverity'!W58</f>
        <v>0</v>
      </c>
      <c r="AR58">
        <f>'41_Wind_LowSeverity'!X58</f>
        <v>0.125</v>
      </c>
      <c r="AS58">
        <f>'41_Wind_LowSeverity'!Y58</f>
        <v>0.3125</v>
      </c>
      <c r="AT58">
        <f>'42_Wind_ModSeverity'!Z58</f>
        <v>0</v>
      </c>
      <c r="AU58">
        <f>'42_Wind_ModSeverity'!AA58</f>
        <v>0.125</v>
      </c>
      <c r="AV58">
        <f>'42_Wind_ModSeverity'!AB58</f>
        <v>0.3125</v>
      </c>
      <c r="AW58">
        <f>'43_Wind_HighSeverity'!W58</f>
        <v>0</v>
      </c>
      <c r="AX58">
        <f>'43_Wind_HighSeverity'!X58</f>
        <v>0.125</v>
      </c>
      <c r="AY58">
        <f>'43_Wind_HighSeverity'!Y58</f>
        <v>0.3125</v>
      </c>
      <c r="AZ58">
        <f>'41_Wind_LowSeverity'!Z58</f>
        <v>0</v>
      </c>
      <c r="BA58">
        <f>'41_Wind_LowSeverity'!AA58</f>
        <v>0</v>
      </c>
      <c r="BB58">
        <f>'41_Wind_LowSeverity'!AB58</f>
        <v>0</v>
      </c>
      <c r="BC58">
        <f>'41_Wind_LowSeverity'!AC58</f>
        <v>0</v>
      </c>
      <c r="BD58">
        <f>'42_Wind_ModSeverity'!AD58</f>
        <v>0</v>
      </c>
      <c r="BE58">
        <f>'42_Wind_ModSeverity'!AE58</f>
        <v>0</v>
      </c>
      <c r="BF58">
        <f>'42_Wind_ModSeverity'!AF58</f>
        <v>0</v>
      </c>
      <c r="BG58">
        <f>'43_Wind_HighSeverity'!AA58</f>
        <v>0</v>
      </c>
      <c r="BH58">
        <f>'43_Wind_HighSeverity'!AB58</f>
        <v>0</v>
      </c>
      <c r="BI58">
        <f>'43_Wind_HighSeverity'!AC58</f>
        <v>0</v>
      </c>
    </row>
    <row r="59" spans="1:61" x14ac:dyDescent="0.25">
      <c r="A59" s="15" t="str">
        <f>'4_Wind_Script'!A59</f>
        <v>eWOODY_FUEL_STUMPS_SOUND_DIAMETER</v>
      </c>
      <c r="B59">
        <f>'41_Wind_LowSeverity'!F59</f>
        <v>9.6</v>
      </c>
      <c r="C59">
        <f>'41_Wind_LowSeverity'!G59</f>
        <v>9.6</v>
      </c>
      <c r="D59">
        <f>'41_Wind_LowSeverity'!H59</f>
        <v>9.6</v>
      </c>
      <c r="E59">
        <f>'41_Wind_LowSeverity'!I59</f>
        <v>9.6</v>
      </c>
      <c r="F59">
        <f>'42_Wind_ModSeverity'!J59</f>
        <v>9.6</v>
      </c>
      <c r="G59">
        <f>'42_Wind_ModSeverity'!K59</f>
        <v>9.6</v>
      </c>
      <c r="H59">
        <f>'42_Wind_ModSeverity'!L59</f>
        <v>9.6</v>
      </c>
      <c r="I59">
        <f>'43_Wind_HighSeverity'!G59</f>
        <v>9.6</v>
      </c>
      <c r="J59">
        <f>'43_Wind_HighSeverity'!H59</f>
        <v>9.6</v>
      </c>
      <c r="K59">
        <f>'43_Wind_HighSeverity'!I59</f>
        <v>9.6</v>
      </c>
      <c r="L59">
        <f>'41_Wind_LowSeverity'!J59</f>
        <v>0</v>
      </c>
      <c r="M59">
        <f>'41_Wind_LowSeverity'!K59</f>
        <v>0</v>
      </c>
      <c r="N59">
        <f>'41_Wind_LowSeverity'!L59</f>
        <v>0</v>
      </c>
      <c r="O59">
        <f>'41_Wind_LowSeverity'!M59</f>
        <v>0</v>
      </c>
      <c r="P59">
        <f>'42_Wind_ModSeverity'!N59</f>
        <v>0</v>
      </c>
      <c r="Q59">
        <f>'42_Wind_ModSeverity'!O59</f>
        <v>0</v>
      </c>
      <c r="R59">
        <f>'42_Wind_ModSeverity'!P59</f>
        <v>0</v>
      </c>
      <c r="S59">
        <f>'43_Wind_HighSeverity'!K59</f>
        <v>0</v>
      </c>
      <c r="T59">
        <f>'43_Wind_HighSeverity'!L59</f>
        <v>0</v>
      </c>
      <c r="U59">
        <f>'43_Wind_HighSeverity'!M59</f>
        <v>0</v>
      </c>
      <c r="V59">
        <f>'41_Wind_LowSeverity'!N59</f>
        <v>0</v>
      </c>
      <c r="W59">
        <f>'41_Wind_LowSeverity'!O59</f>
        <v>0</v>
      </c>
      <c r="X59">
        <f>'41_Wind_LowSeverity'!P59</f>
        <v>0</v>
      </c>
      <c r="Y59">
        <f>'41_Wind_LowSeverity'!Q59</f>
        <v>0</v>
      </c>
      <c r="Z59">
        <f>'42_Wind_ModSeverity'!R59</f>
        <v>0</v>
      </c>
      <c r="AA59">
        <f>'42_Wind_ModSeverity'!S59</f>
        <v>0</v>
      </c>
      <c r="AB59">
        <f>'42_Wind_ModSeverity'!T59</f>
        <v>0</v>
      </c>
      <c r="AC59">
        <f>'43_Wind_HighSeverity'!O59</f>
        <v>0</v>
      </c>
      <c r="AD59">
        <f>'43_Wind_HighSeverity'!P59</f>
        <v>0</v>
      </c>
      <c r="AE59">
        <f>'43_Wind_HighSeverity'!Q59</f>
        <v>0</v>
      </c>
      <c r="AF59">
        <f>'41_Wind_LowSeverity'!R59</f>
        <v>3.5</v>
      </c>
      <c r="AG59">
        <f>'41_Wind_LowSeverity'!S59</f>
        <v>3.5</v>
      </c>
      <c r="AH59">
        <f>'41_Wind_LowSeverity'!T59</f>
        <v>3.5</v>
      </c>
      <c r="AI59">
        <f>'41_Wind_LowSeverity'!U59</f>
        <v>3.5</v>
      </c>
      <c r="AJ59">
        <f>'42_Wind_ModSeverity'!V59</f>
        <v>3.5</v>
      </c>
      <c r="AK59">
        <f>'42_Wind_ModSeverity'!W59</f>
        <v>3.5</v>
      </c>
      <c r="AL59">
        <f>'42_Wind_ModSeverity'!X59</f>
        <v>3.5</v>
      </c>
      <c r="AM59">
        <f>'43_Wind_HighSeverity'!S59</f>
        <v>3.5</v>
      </c>
      <c r="AN59">
        <f>'43_Wind_HighSeverity'!T59</f>
        <v>3.5</v>
      </c>
      <c r="AO59">
        <f>'43_Wind_HighSeverity'!U59</f>
        <v>3.5</v>
      </c>
      <c r="AP59">
        <f>'41_Wind_LowSeverity'!V59</f>
        <v>0</v>
      </c>
      <c r="AQ59">
        <f>'41_Wind_LowSeverity'!W59</f>
        <v>0</v>
      </c>
      <c r="AR59">
        <f>'41_Wind_LowSeverity'!X59</f>
        <v>0</v>
      </c>
      <c r="AS59">
        <f>'41_Wind_LowSeverity'!Y59</f>
        <v>0</v>
      </c>
      <c r="AT59">
        <f>'42_Wind_ModSeverity'!Z59</f>
        <v>0</v>
      </c>
      <c r="AU59">
        <f>'42_Wind_ModSeverity'!AA59</f>
        <v>0</v>
      </c>
      <c r="AV59">
        <f>'42_Wind_ModSeverity'!AB59</f>
        <v>0</v>
      </c>
      <c r="AW59">
        <f>'43_Wind_HighSeverity'!W59</f>
        <v>0</v>
      </c>
      <c r="AX59">
        <f>'43_Wind_HighSeverity'!X59</f>
        <v>0</v>
      </c>
      <c r="AY59">
        <f>'43_Wind_HighSeverity'!Y59</f>
        <v>0</v>
      </c>
      <c r="AZ59">
        <f>'41_Wind_LowSeverity'!Z59</f>
        <v>0</v>
      </c>
      <c r="BA59">
        <f>'41_Wind_LowSeverity'!AA59</f>
        <v>0</v>
      </c>
      <c r="BB59">
        <f>'41_Wind_LowSeverity'!AB59</f>
        <v>0</v>
      </c>
      <c r="BC59">
        <f>'41_Wind_LowSeverity'!AC59</f>
        <v>0</v>
      </c>
      <c r="BD59">
        <f>'42_Wind_ModSeverity'!AD59</f>
        <v>0</v>
      </c>
      <c r="BE59">
        <f>'42_Wind_ModSeverity'!AE59</f>
        <v>0</v>
      </c>
      <c r="BF59">
        <f>'42_Wind_ModSeverity'!AF59</f>
        <v>0</v>
      </c>
      <c r="BG59">
        <f>'43_Wind_HighSeverity'!AA59</f>
        <v>0</v>
      </c>
      <c r="BH59">
        <f>'43_Wind_HighSeverity'!AB59</f>
        <v>0</v>
      </c>
      <c r="BI59">
        <f>'43_Wind_HighSeverity'!AC59</f>
        <v>0</v>
      </c>
    </row>
    <row r="60" spans="1:61" x14ac:dyDescent="0.25">
      <c r="A60" s="15" t="str">
        <f>'4_Wind_Script'!A60</f>
        <v>eWOODY_FUEL_STUMPS_SOUND_HEIGHT</v>
      </c>
      <c r="B60">
        <f>'41_Wind_LowSeverity'!F60</f>
        <v>0.4</v>
      </c>
      <c r="C60">
        <f>'41_Wind_LowSeverity'!G60</f>
        <v>0.4</v>
      </c>
      <c r="D60">
        <f>'41_Wind_LowSeverity'!H60</f>
        <v>0.4</v>
      </c>
      <c r="E60">
        <f>'41_Wind_LowSeverity'!I60</f>
        <v>0.4</v>
      </c>
      <c r="F60">
        <f>'42_Wind_ModSeverity'!J60</f>
        <v>0.4</v>
      </c>
      <c r="G60">
        <f>'42_Wind_ModSeverity'!K60</f>
        <v>0.4</v>
      </c>
      <c r="H60">
        <f>'42_Wind_ModSeverity'!L60</f>
        <v>0.4</v>
      </c>
      <c r="I60">
        <f>'43_Wind_HighSeverity'!G60</f>
        <v>0.4</v>
      </c>
      <c r="J60">
        <f>'43_Wind_HighSeverity'!H60</f>
        <v>0.4</v>
      </c>
      <c r="K60">
        <f>'43_Wind_HighSeverity'!I60</f>
        <v>0.4</v>
      </c>
      <c r="L60">
        <f>'41_Wind_LowSeverity'!J60</f>
        <v>0</v>
      </c>
      <c r="M60">
        <f>'41_Wind_LowSeverity'!K60</f>
        <v>0</v>
      </c>
      <c r="N60">
        <f>'41_Wind_LowSeverity'!L60</f>
        <v>0</v>
      </c>
      <c r="O60">
        <f>'41_Wind_LowSeverity'!M60</f>
        <v>0</v>
      </c>
      <c r="P60">
        <f>'42_Wind_ModSeverity'!N60</f>
        <v>0</v>
      </c>
      <c r="Q60">
        <f>'42_Wind_ModSeverity'!O60</f>
        <v>0</v>
      </c>
      <c r="R60">
        <f>'42_Wind_ModSeverity'!P60</f>
        <v>0</v>
      </c>
      <c r="S60">
        <f>'43_Wind_HighSeverity'!K60</f>
        <v>0</v>
      </c>
      <c r="T60">
        <f>'43_Wind_HighSeverity'!L60</f>
        <v>0</v>
      </c>
      <c r="U60">
        <f>'43_Wind_HighSeverity'!M60</f>
        <v>0</v>
      </c>
      <c r="V60">
        <f>'41_Wind_LowSeverity'!N60</f>
        <v>0</v>
      </c>
      <c r="W60">
        <f>'41_Wind_LowSeverity'!O60</f>
        <v>0</v>
      </c>
      <c r="X60">
        <f>'41_Wind_LowSeverity'!P60</f>
        <v>0</v>
      </c>
      <c r="Y60">
        <f>'41_Wind_LowSeverity'!Q60</f>
        <v>0</v>
      </c>
      <c r="Z60">
        <f>'42_Wind_ModSeverity'!R60</f>
        <v>0</v>
      </c>
      <c r="AA60">
        <f>'42_Wind_ModSeverity'!S60</f>
        <v>0</v>
      </c>
      <c r="AB60">
        <f>'42_Wind_ModSeverity'!T60</f>
        <v>0</v>
      </c>
      <c r="AC60">
        <f>'43_Wind_HighSeverity'!O60</f>
        <v>0</v>
      </c>
      <c r="AD60">
        <f>'43_Wind_HighSeverity'!P60</f>
        <v>0</v>
      </c>
      <c r="AE60">
        <f>'43_Wind_HighSeverity'!Q60</f>
        <v>0</v>
      </c>
      <c r="AF60">
        <f>'41_Wind_LowSeverity'!R60</f>
        <v>2</v>
      </c>
      <c r="AG60">
        <f>'41_Wind_LowSeverity'!S60</f>
        <v>2</v>
      </c>
      <c r="AH60">
        <f>'41_Wind_LowSeverity'!T60</f>
        <v>2</v>
      </c>
      <c r="AI60">
        <f>'41_Wind_LowSeverity'!U60</f>
        <v>2</v>
      </c>
      <c r="AJ60">
        <f>'42_Wind_ModSeverity'!V60</f>
        <v>2</v>
      </c>
      <c r="AK60">
        <f>'42_Wind_ModSeverity'!W60</f>
        <v>2</v>
      </c>
      <c r="AL60">
        <f>'42_Wind_ModSeverity'!X60</f>
        <v>2</v>
      </c>
      <c r="AM60">
        <f>'43_Wind_HighSeverity'!S60</f>
        <v>2</v>
      </c>
      <c r="AN60">
        <f>'43_Wind_HighSeverity'!T60</f>
        <v>2</v>
      </c>
      <c r="AO60">
        <f>'43_Wind_HighSeverity'!U60</f>
        <v>2</v>
      </c>
      <c r="AP60">
        <f>'41_Wind_LowSeverity'!V60</f>
        <v>0</v>
      </c>
      <c r="AQ60">
        <f>'41_Wind_LowSeverity'!W60</f>
        <v>0</v>
      </c>
      <c r="AR60">
        <f>'41_Wind_LowSeverity'!X60</f>
        <v>0</v>
      </c>
      <c r="AS60">
        <f>'41_Wind_LowSeverity'!Y60</f>
        <v>0</v>
      </c>
      <c r="AT60">
        <f>'42_Wind_ModSeverity'!Z60</f>
        <v>0</v>
      </c>
      <c r="AU60">
        <f>'42_Wind_ModSeverity'!AA60</f>
        <v>0</v>
      </c>
      <c r="AV60">
        <f>'42_Wind_ModSeverity'!AB60</f>
        <v>0</v>
      </c>
      <c r="AW60">
        <f>'43_Wind_HighSeverity'!W60</f>
        <v>0</v>
      </c>
      <c r="AX60">
        <f>'43_Wind_HighSeverity'!X60</f>
        <v>0</v>
      </c>
      <c r="AY60">
        <f>'43_Wind_HighSeverity'!Y60</f>
        <v>0</v>
      </c>
      <c r="AZ60">
        <f>'41_Wind_LowSeverity'!Z60</f>
        <v>0</v>
      </c>
      <c r="BA60">
        <f>'41_Wind_LowSeverity'!AA60</f>
        <v>0</v>
      </c>
      <c r="BB60">
        <f>'41_Wind_LowSeverity'!AB60</f>
        <v>0</v>
      </c>
      <c r="BC60">
        <f>'41_Wind_LowSeverity'!AC60</f>
        <v>0</v>
      </c>
      <c r="BD60">
        <f>'42_Wind_ModSeverity'!AD60</f>
        <v>0</v>
      </c>
      <c r="BE60">
        <f>'42_Wind_ModSeverity'!AE60</f>
        <v>0</v>
      </c>
      <c r="BF60">
        <f>'42_Wind_ModSeverity'!AF60</f>
        <v>0</v>
      </c>
      <c r="BG60">
        <f>'43_Wind_HighSeverity'!AA60</f>
        <v>0</v>
      </c>
      <c r="BH60">
        <f>'43_Wind_HighSeverity'!AB60</f>
        <v>0</v>
      </c>
      <c r="BI60">
        <f>'43_Wind_HighSeverity'!AC60</f>
        <v>0</v>
      </c>
    </row>
    <row r="61" spans="1:61" x14ac:dyDescent="0.25">
      <c r="A61" s="15" t="str">
        <f>'4_Wind_Script'!A61</f>
        <v>eWOODY_FUEL_STUMPS_SOUND_STEM_DENSITY</v>
      </c>
      <c r="B61">
        <f>'41_Wind_LowSeverity'!F61</f>
        <v>115</v>
      </c>
      <c r="C61">
        <f>'41_Wind_LowSeverity'!G61</f>
        <v>115</v>
      </c>
      <c r="D61">
        <f>'41_Wind_LowSeverity'!H61</f>
        <v>115</v>
      </c>
      <c r="E61">
        <f>'41_Wind_LowSeverity'!I61</f>
        <v>115</v>
      </c>
      <c r="F61">
        <f>'42_Wind_ModSeverity'!J61</f>
        <v>115</v>
      </c>
      <c r="G61">
        <f>'42_Wind_ModSeverity'!K61</f>
        <v>115</v>
      </c>
      <c r="H61">
        <f>'42_Wind_ModSeverity'!L61</f>
        <v>115</v>
      </c>
      <c r="I61">
        <f>'43_Wind_HighSeverity'!G61</f>
        <v>115</v>
      </c>
      <c r="J61">
        <f>'43_Wind_HighSeverity'!H61</f>
        <v>115</v>
      </c>
      <c r="K61">
        <f>'43_Wind_HighSeverity'!I61</f>
        <v>115</v>
      </c>
      <c r="L61">
        <f>'41_Wind_LowSeverity'!J61</f>
        <v>0</v>
      </c>
      <c r="M61">
        <f>'41_Wind_LowSeverity'!K61</f>
        <v>0</v>
      </c>
      <c r="N61">
        <f>'41_Wind_LowSeverity'!L61</f>
        <v>0</v>
      </c>
      <c r="O61">
        <f>'41_Wind_LowSeverity'!M61</f>
        <v>0</v>
      </c>
      <c r="P61">
        <f>'42_Wind_ModSeverity'!N61</f>
        <v>0</v>
      </c>
      <c r="Q61">
        <f>'42_Wind_ModSeverity'!O61</f>
        <v>0</v>
      </c>
      <c r="R61">
        <f>'42_Wind_ModSeverity'!P61</f>
        <v>0</v>
      </c>
      <c r="S61">
        <f>'43_Wind_HighSeverity'!K61</f>
        <v>0</v>
      </c>
      <c r="T61">
        <f>'43_Wind_HighSeverity'!L61</f>
        <v>0</v>
      </c>
      <c r="U61">
        <f>'43_Wind_HighSeverity'!M61</f>
        <v>0</v>
      </c>
      <c r="V61">
        <f>'41_Wind_LowSeverity'!N61</f>
        <v>0</v>
      </c>
      <c r="W61">
        <f>'41_Wind_LowSeverity'!O61</f>
        <v>0</v>
      </c>
      <c r="X61">
        <f>'41_Wind_LowSeverity'!P61</f>
        <v>0</v>
      </c>
      <c r="Y61">
        <f>'41_Wind_LowSeverity'!Q61</f>
        <v>0</v>
      </c>
      <c r="Z61">
        <f>'42_Wind_ModSeverity'!R61</f>
        <v>0</v>
      </c>
      <c r="AA61">
        <f>'42_Wind_ModSeverity'!S61</f>
        <v>0</v>
      </c>
      <c r="AB61">
        <f>'42_Wind_ModSeverity'!T61</f>
        <v>0</v>
      </c>
      <c r="AC61">
        <f>'43_Wind_HighSeverity'!O61</f>
        <v>0</v>
      </c>
      <c r="AD61">
        <f>'43_Wind_HighSeverity'!P61</f>
        <v>0</v>
      </c>
      <c r="AE61">
        <f>'43_Wind_HighSeverity'!Q61</f>
        <v>0</v>
      </c>
      <c r="AF61">
        <f>'41_Wind_LowSeverity'!R61</f>
        <v>50</v>
      </c>
      <c r="AG61">
        <f>'41_Wind_LowSeverity'!S61</f>
        <v>50</v>
      </c>
      <c r="AH61">
        <f>'41_Wind_LowSeverity'!T61</f>
        <v>50</v>
      </c>
      <c r="AI61">
        <f>'41_Wind_LowSeverity'!U61</f>
        <v>50</v>
      </c>
      <c r="AJ61">
        <f>'42_Wind_ModSeverity'!V61</f>
        <v>50</v>
      </c>
      <c r="AK61">
        <f>'42_Wind_ModSeverity'!W61</f>
        <v>50</v>
      </c>
      <c r="AL61">
        <f>'42_Wind_ModSeverity'!X61</f>
        <v>50</v>
      </c>
      <c r="AM61">
        <f>'43_Wind_HighSeverity'!S61</f>
        <v>50</v>
      </c>
      <c r="AN61">
        <f>'43_Wind_HighSeverity'!T61</f>
        <v>50</v>
      </c>
      <c r="AO61">
        <f>'43_Wind_HighSeverity'!U61</f>
        <v>50</v>
      </c>
      <c r="AP61">
        <f>'41_Wind_LowSeverity'!V61</f>
        <v>0</v>
      </c>
      <c r="AQ61">
        <f>'41_Wind_LowSeverity'!W61</f>
        <v>0</v>
      </c>
      <c r="AR61">
        <f>'41_Wind_LowSeverity'!X61</f>
        <v>0</v>
      </c>
      <c r="AS61">
        <f>'41_Wind_LowSeverity'!Y61</f>
        <v>0</v>
      </c>
      <c r="AT61">
        <f>'42_Wind_ModSeverity'!Z61</f>
        <v>0</v>
      </c>
      <c r="AU61">
        <f>'42_Wind_ModSeverity'!AA61</f>
        <v>0</v>
      </c>
      <c r="AV61">
        <f>'42_Wind_ModSeverity'!AB61</f>
        <v>0</v>
      </c>
      <c r="AW61">
        <f>'43_Wind_HighSeverity'!W61</f>
        <v>0</v>
      </c>
      <c r="AX61">
        <f>'43_Wind_HighSeverity'!X61</f>
        <v>0</v>
      </c>
      <c r="AY61">
        <f>'43_Wind_HighSeverity'!Y61</f>
        <v>0</v>
      </c>
      <c r="AZ61">
        <f>'41_Wind_LowSeverity'!Z61</f>
        <v>0</v>
      </c>
      <c r="BA61">
        <f>'41_Wind_LowSeverity'!AA61</f>
        <v>0</v>
      </c>
      <c r="BB61">
        <f>'41_Wind_LowSeverity'!AB61</f>
        <v>0</v>
      </c>
      <c r="BC61">
        <f>'41_Wind_LowSeverity'!AC61</f>
        <v>0</v>
      </c>
      <c r="BD61">
        <f>'42_Wind_ModSeverity'!AD61</f>
        <v>0</v>
      </c>
      <c r="BE61">
        <f>'42_Wind_ModSeverity'!AE61</f>
        <v>0</v>
      </c>
      <c r="BF61">
        <f>'42_Wind_ModSeverity'!AF61</f>
        <v>0</v>
      </c>
      <c r="BG61">
        <f>'43_Wind_HighSeverity'!AA61</f>
        <v>0</v>
      </c>
      <c r="BH61">
        <f>'43_Wind_HighSeverity'!AB61</f>
        <v>0</v>
      </c>
      <c r="BI61">
        <f>'43_Wind_HighSeverity'!AC61</f>
        <v>0</v>
      </c>
    </row>
    <row r="62" spans="1:61" x14ac:dyDescent="0.25">
      <c r="A62" s="15" t="str">
        <f>'4_Wind_Script'!A62</f>
        <v>eWOODY_FUEL_STUMPS_ROTTEN_DIAMETER</v>
      </c>
      <c r="B62">
        <f>'41_Wind_LowSeverity'!F62</f>
        <v>9.6</v>
      </c>
      <c r="C62">
        <f>'41_Wind_LowSeverity'!G62</f>
        <v>9.6</v>
      </c>
      <c r="D62">
        <f>'41_Wind_LowSeverity'!H62</f>
        <v>9.6</v>
      </c>
      <c r="E62">
        <f>'41_Wind_LowSeverity'!I62</f>
        <v>9.6</v>
      </c>
      <c r="F62">
        <f>'42_Wind_ModSeverity'!J62</f>
        <v>9.6</v>
      </c>
      <c r="G62">
        <f>'42_Wind_ModSeverity'!K62</f>
        <v>9.6</v>
      </c>
      <c r="H62">
        <f>'42_Wind_ModSeverity'!L62</f>
        <v>9.6</v>
      </c>
      <c r="I62">
        <f>'43_Wind_HighSeverity'!G62</f>
        <v>9.6</v>
      </c>
      <c r="J62">
        <f>'43_Wind_HighSeverity'!H62</f>
        <v>9.6</v>
      </c>
      <c r="K62">
        <f>'43_Wind_HighSeverity'!I62</f>
        <v>9.6</v>
      </c>
      <c r="L62">
        <f>'41_Wind_LowSeverity'!J62</f>
        <v>0</v>
      </c>
      <c r="M62">
        <f>'41_Wind_LowSeverity'!K62</f>
        <v>0</v>
      </c>
      <c r="N62">
        <f>'41_Wind_LowSeverity'!L62</f>
        <v>0</v>
      </c>
      <c r="O62">
        <f>'41_Wind_LowSeverity'!M62</f>
        <v>0</v>
      </c>
      <c r="P62">
        <f>'42_Wind_ModSeverity'!N62</f>
        <v>0</v>
      </c>
      <c r="Q62">
        <f>'42_Wind_ModSeverity'!O62</f>
        <v>0</v>
      </c>
      <c r="R62">
        <f>'42_Wind_ModSeverity'!P62</f>
        <v>0</v>
      </c>
      <c r="S62">
        <f>'43_Wind_HighSeverity'!K62</f>
        <v>0</v>
      </c>
      <c r="T62">
        <f>'43_Wind_HighSeverity'!L62</f>
        <v>0</v>
      </c>
      <c r="U62">
        <f>'43_Wind_HighSeverity'!M62</f>
        <v>0</v>
      </c>
      <c r="V62">
        <f>'41_Wind_LowSeverity'!N62</f>
        <v>0</v>
      </c>
      <c r="W62">
        <f>'41_Wind_LowSeverity'!O62</f>
        <v>0</v>
      </c>
      <c r="X62">
        <f>'41_Wind_LowSeverity'!P62</f>
        <v>0</v>
      </c>
      <c r="Y62">
        <f>'41_Wind_LowSeverity'!Q62</f>
        <v>0</v>
      </c>
      <c r="Z62">
        <f>'42_Wind_ModSeverity'!R62</f>
        <v>0</v>
      </c>
      <c r="AA62">
        <f>'42_Wind_ModSeverity'!S62</f>
        <v>0</v>
      </c>
      <c r="AB62">
        <f>'42_Wind_ModSeverity'!T62</f>
        <v>0</v>
      </c>
      <c r="AC62">
        <f>'43_Wind_HighSeverity'!O62</f>
        <v>0</v>
      </c>
      <c r="AD62">
        <f>'43_Wind_HighSeverity'!P62</f>
        <v>0</v>
      </c>
      <c r="AE62">
        <f>'43_Wind_HighSeverity'!Q62</f>
        <v>0</v>
      </c>
      <c r="AF62">
        <f>'41_Wind_LowSeverity'!R62</f>
        <v>3.5</v>
      </c>
      <c r="AG62">
        <f>'41_Wind_LowSeverity'!S62</f>
        <v>3.5</v>
      </c>
      <c r="AH62">
        <f>'41_Wind_LowSeverity'!T62</f>
        <v>3.5</v>
      </c>
      <c r="AI62">
        <f>'41_Wind_LowSeverity'!U62</f>
        <v>3.5</v>
      </c>
      <c r="AJ62">
        <f>'42_Wind_ModSeverity'!V62</f>
        <v>3.5</v>
      </c>
      <c r="AK62">
        <f>'42_Wind_ModSeverity'!W62</f>
        <v>3.5</v>
      </c>
      <c r="AL62">
        <f>'42_Wind_ModSeverity'!X62</f>
        <v>3.5</v>
      </c>
      <c r="AM62">
        <f>'43_Wind_HighSeverity'!S62</f>
        <v>3.5</v>
      </c>
      <c r="AN62">
        <f>'43_Wind_HighSeverity'!T62</f>
        <v>3.5</v>
      </c>
      <c r="AO62">
        <f>'43_Wind_HighSeverity'!U62</f>
        <v>3.5</v>
      </c>
      <c r="AP62">
        <f>'41_Wind_LowSeverity'!V62</f>
        <v>10</v>
      </c>
      <c r="AQ62">
        <f>'41_Wind_LowSeverity'!W62</f>
        <v>10</v>
      </c>
      <c r="AR62">
        <f>'41_Wind_LowSeverity'!X62</f>
        <v>10</v>
      </c>
      <c r="AS62">
        <f>'41_Wind_LowSeverity'!Y62</f>
        <v>10</v>
      </c>
      <c r="AT62">
        <f>'42_Wind_ModSeverity'!Z62</f>
        <v>10</v>
      </c>
      <c r="AU62">
        <f>'42_Wind_ModSeverity'!AA62</f>
        <v>10</v>
      </c>
      <c r="AV62">
        <f>'42_Wind_ModSeverity'!AB62</f>
        <v>10</v>
      </c>
      <c r="AW62">
        <f>'43_Wind_HighSeverity'!W62</f>
        <v>10</v>
      </c>
      <c r="AX62">
        <f>'43_Wind_HighSeverity'!X62</f>
        <v>10</v>
      </c>
      <c r="AY62">
        <f>'43_Wind_HighSeverity'!Y62</f>
        <v>10</v>
      </c>
      <c r="AZ62">
        <f>'41_Wind_LowSeverity'!Z62</f>
        <v>10</v>
      </c>
      <c r="BA62">
        <f>'41_Wind_LowSeverity'!AA62</f>
        <v>10</v>
      </c>
      <c r="BB62">
        <f>'41_Wind_LowSeverity'!AB62</f>
        <v>10</v>
      </c>
      <c r="BC62">
        <f>'41_Wind_LowSeverity'!AC62</f>
        <v>10</v>
      </c>
      <c r="BD62">
        <f>'42_Wind_ModSeverity'!AD62</f>
        <v>10</v>
      </c>
      <c r="BE62">
        <f>'42_Wind_ModSeverity'!AE62</f>
        <v>10</v>
      </c>
      <c r="BF62">
        <f>'42_Wind_ModSeverity'!AF62</f>
        <v>10</v>
      </c>
      <c r="BG62">
        <f>'43_Wind_HighSeverity'!AA62</f>
        <v>10</v>
      </c>
      <c r="BH62">
        <f>'43_Wind_HighSeverity'!AB62</f>
        <v>10</v>
      </c>
      <c r="BI62">
        <f>'43_Wind_HighSeverity'!AC62</f>
        <v>10</v>
      </c>
    </row>
    <row r="63" spans="1:61" x14ac:dyDescent="0.25">
      <c r="A63" s="15" t="str">
        <f>'4_Wind_Script'!A63</f>
        <v>eWOODY_FUEL_STUMPS_ROTTEN_HEIGHT</v>
      </c>
      <c r="B63">
        <f>'41_Wind_LowSeverity'!F63</f>
        <v>0.4</v>
      </c>
      <c r="C63">
        <f>'41_Wind_LowSeverity'!G63</f>
        <v>0.4</v>
      </c>
      <c r="D63">
        <f>'41_Wind_LowSeverity'!H63</f>
        <v>0.4</v>
      </c>
      <c r="E63">
        <f>'41_Wind_LowSeverity'!I63</f>
        <v>0.4</v>
      </c>
      <c r="F63">
        <f>'42_Wind_ModSeverity'!J63</f>
        <v>0.4</v>
      </c>
      <c r="G63">
        <f>'42_Wind_ModSeverity'!K63</f>
        <v>0.4</v>
      </c>
      <c r="H63">
        <f>'42_Wind_ModSeverity'!L63</f>
        <v>0.4</v>
      </c>
      <c r="I63">
        <f>'43_Wind_HighSeverity'!G63</f>
        <v>0.4</v>
      </c>
      <c r="J63">
        <f>'43_Wind_HighSeverity'!H63</f>
        <v>0.4</v>
      </c>
      <c r="K63">
        <f>'43_Wind_HighSeverity'!I63</f>
        <v>0.4</v>
      </c>
      <c r="L63">
        <f>'41_Wind_LowSeverity'!J63</f>
        <v>0</v>
      </c>
      <c r="M63">
        <f>'41_Wind_LowSeverity'!K63</f>
        <v>0</v>
      </c>
      <c r="N63">
        <f>'41_Wind_LowSeverity'!L63</f>
        <v>0</v>
      </c>
      <c r="O63">
        <f>'41_Wind_LowSeverity'!M63</f>
        <v>0</v>
      </c>
      <c r="P63">
        <f>'42_Wind_ModSeverity'!N63</f>
        <v>0</v>
      </c>
      <c r="Q63">
        <f>'42_Wind_ModSeverity'!O63</f>
        <v>0</v>
      </c>
      <c r="R63">
        <f>'42_Wind_ModSeverity'!P63</f>
        <v>0</v>
      </c>
      <c r="S63">
        <f>'43_Wind_HighSeverity'!K63</f>
        <v>0</v>
      </c>
      <c r="T63">
        <f>'43_Wind_HighSeverity'!L63</f>
        <v>0</v>
      </c>
      <c r="U63">
        <f>'43_Wind_HighSeverity'!M63</f>
        <v>0</v>
      </c>
      <c r="V63">
        <f>'41_Wind_LowSeverity'!N63</f>
        <v>0</v>
      </c>
      <c r="W63">
        <f>'41_Wind_LowSeverity'!O63</f>
        <v>0</v>
      </c>
      <c r="X63">
        <f>'41_Wind_LowSeverity'!P63</f>
        <v>0</v>
      </c>
      <c r="Y63">
        <f>'41_Wind_LowSeverity'!Q63</f>
        <v>0</v>
      </c>
      <c r="Z63">
        <f>'42_Wind_ModSeverity'!R63</f>
        <v>0</v>
      </c>
      <c r="AA63">
        <f>'42_Wind_ModSeverity'!S63</f>
        <v>0</v>
      </c>
      <c r="AB63">
        <f>'42_Wind_ModSeverity'!T63</f>
        <v>0</v>
      </c>
      <c r="AC63">
        <f>'43_Wind_HighSeverity'!O63</f>
        <v>0</v>
      </c>
      <c r="AD63">
        <f>'43_Wind_HighSeverity'!P63</f>
        <v>0</v>
      </c>
      <c r="AE63">
        <f>'43_Wind_HighSeverity'!Q63</f>
        <v>0</v>
      </c>
      <c r="AF63">
        <f>'41_Wind_LowSeverity'!R63</f>
        <v>2</v>
      </c>
      <c r="AG63">
        <f>'41_Wind_LowSeverity'!S63</f>
        <v>2</v>
      </c>
      <c r="AH63">
        <f>'41_Wind_LowSeverity'!T63</f>
        <v>2</v>
      </c>
      <c r="AI63">
        <f>'41_Wind_LowSeverity'!U63</f>
        <v>2</v>
      </c>
      <c r="AJ63">
        <f>'42_Wind_ModSeverity'!V63</f>
        <v>2</v>
      </c>
      <c r="AK63">
        <f>'42_Wind_ModSeverity'!W63</f>
        <v>2</v>
      </c>
      <c r="AL63">
        <f>'42_Wind_ModSeverity'!X63</f>
        <v>2</v>
      </c>
      <c r="AM63">
        <f>'43_Wind_HighSeverity'!S63</f>
        <v>2</v>
      </c>
      <c r="AN63">
        <f>'43_Wind_HighSeverity'!T63</f>
        <v>2</v>
      </c>
      <c r="AO63">
        <f>'43_Wind_HighSeverity'!U63</f>
        <v>2</v>
      </c>
      <c r="AP63">
        <f>'41_Wind_LowSeverity'!V63</f>
        <v>1</v>
      </c>
      <c r="AQ63">
        <f>'41_Wind_LowSeverity'!W63</f>
        <v>1</v>
      </c>
      <c r="AR63">
        <f>'41_Wind_LowSeverity'!X63</f>
        <v>1</v>
      </c>
      <c r="AS63">
        <f>'41_Wind_LowSeverity'!Y63</f>
        <v>1</v>
      </c>
      <c r="AT63">
        <f>'42_Wind_ModSeverity'!Z63</f>
        <v>1</v>
      </c>
      <c r="AU63">
        <f>'42_Wind_ModSeverity'!AA63</f>
        <v>1</v>
      </c>
      <c r="AV63">
        <f>'42_Wind_ModSeverity'!AB63</f>
        <v>1</v>
      </c>
      <c r="AW63">
        <f>'43_Wind_HighSeverity'!W63</f>
        <v>1</v>
      </c>
      <c r="AX63">
        <f>'43_Wind_HighSeverity'!X63</f>
        <v>1</v>
      </c>
      <c r="AY63">
        <f>'43_Wind_HighSeverity'!Y63</f>
        <v>1</v>
      </c>
      <c r="AZ63">
        <f>'41_Wind_LowSeverity'!Z63</f>
        <v>1</v>
      </c>
      <c r="BA63">
        <f>'41_Wind_LowSeverity'!AA63</f>
        <v>1</v>
      </c>
      <c r="BB63">
        <f>'41_Wind_LowSeverity'!AB63</f>
        <v>1</v>
      </c>
      <c r="BC63">
        <f>'41_Wind_LowSeverity'!AC63</f>
        <v>1</v>
      </c>
      <c r="BD63">
        <f>'42_Wind_ModSeverity'!AD63</f>
        <v>1</v>
      </c>
      <c r="BE63">
        <f>'42_Wind_ModSeverity'!AE63</f>
        <v>1</v>
      </c>
      <c r="BF63">
        <f>'42_Wind_ModSeverity'!AF63</f>
        <v>1</v>
      </c>
      <c r="BG63">
        <f>'43_Wind_HighSeverity'!AA63</f>
        <v>1</v>
      </c>
      <c r="BH63">
        <f>'43_Wind_HighSeverity'!AB63</f>
        <v>1</v>
      </c>
      <c r="BI63">
        <f>'43_Wind_HighSeverity'!AC63</f>
        <v>1</v>
      </c>
    </row>
    <row r="64" spans="1:61" x14ac:dyDescent="0.25">
      <c r="A64" s="15" t="str">
        <f>'4_Wind_Script'!A64</f>
        <v>eWOODY_FUEL_STUMPS_ROTTEN_STEM_DENSITY</v>
      </c>
      <c r="B64">
        <f>'41_Wind_LowSeverity'!F64</f>
        <v>115</v>
      </c>
      <c r="C64">
        <f>'41_Wind_LowSeverity'!G64</f>
        <v>115</v>
      </c>
      <c r="D64">
        <f>'41_Wind_LowSeverity'!H64</f>
        <v>115</v>
      </c>
      <c r="E64">
        <f>'41_Wind_LowSeverity'!I64</f>
        <v>115</v>
      </c>
      <c r="F64">
        <f>'42_Wind_ModSeverity'!J64</f>
        <v>115</v>
      </c>
      <c r="G64">
        <f>'42_Wind_ModSeverity'!K64</f>
        <v>115</v>
      </c>
      <c r="H64">
        <f>'42_Wind_ModSeverity'!L64</f>
        <v>115</v>
      </c>
      <c r="I64">
        <f>'43_Wind_HighSeverity'!G64</f>
        <v>115</v>
      </c>
      <c r="J64">
        <f>'43_Wind_HighSeverity'!H64</f>
        <v>115</v>
      </c>
      <c r="K64">
        <f>'43_Wind_HighSeverity'!I64</f>
        <v>115</v>
      </c>
      <c r="L64">
        <f>'41_Wind_LowSeverity'!J64</f>
        <v>0</v>
      </c>
      <c r="M64">
        <f>'41_Wind_LowSeverity'!K64</f>
        <v>0</v>
      </c>
      <c r="N64">
        <f>'41_Wind_LowSeverity'!L64</f>
        <v>0</v>
      </c>
      <c r="O64">
        <f>'41_Wind_LowSeverity'!M64</f>
        <v>0</v>
      </c>
      <c r="P64">
        <f>'42_Wind_ModSeverity'!N64</f>
        <v>0</v>
      </c>
      <c r="Q64">
        <f>'42_Wind_ModSeverity'!O64</f>
        <v>0</v>
      </c>
      <c r="R64">
        <f>'42_Wind_ModSeverity'!P64</f>
        <v>0</v>
      </c>
      <c r="S64">
        <f>'43_Wind_HighSeverity'!K64</f>
        <v>0</v>
      </c>
      <c r="T64">
        <f>'43_Wind_HighSeverity'!L64</f>
        <v>0</v>
      </c>
      <c r="U64">
        <f>'43_Wind_HighSeverity'!M64</f>
        <v>0</v>
      </c>
      <c r="V64">
        <f>'41_Wind_LowSeverity'!N64</f>
        <v>0</v>
      </c>
      <c r="W64">
        <f>'41_Wind_LowSeverity'!O64</f>
        <v>0</v>
      </c>
      <c r="X64">
        <f>'41_Wind_LowSeverity'!P64</f>
        <v>0</v>
      </c>
      <c r="Y64">
        <f>'41_Wind_LowSeverity'!Q64</f>
        <v>0</v>
      </c>
      <c r="Z64">
        <f>'42_Wind_ModSeverity'!R64</f>
        <v>0</v>
      </c>
      <c r="AA64">
        <f>'42_Wind_ModSeverity'!S64</f>
        <v>0</v>
      </c>
      <c r="AB64">
        <f>'42_Wind_ModSeverity'!T64</f>
        <v>0</v>
      </c>
      <c r="AC64">
        <f>'43_Wind_HighSeverity'!O64</f>
        <v>0</v>
      </c>
      <c r="AD64">
        <f>'43_Wind_HighSeverity'!P64</f>
        <v>0</v>
      </c>
      <c r="AE64">
        <f>'43_Wind_HighSeverity'!Q64</f>
        <v>0</v>
      </c>
      <c r="AF64">
        <f>'41_Wind_LowSeverity'!R64</f>
        <v>50</v>
      </c>
      <c r="AG64">
        <f>'41_Wind_LowSeverity'!S64</f>
        <v>50</v>
      </c>
      <c r="AH64">
        <f>'41_Wind_LowSeverity'!T64</f>
        <v>50</v>
      </c>
      <c r="AI64">
        <f>'41_Wind_LowSeverity'!U64</f>
        <v>50</v>
      </c>
      <c r="AJ64">
        <f>'42_Wind_ModSeverity'!V64</f>
        <v>50</v>
      </c>
      <c r="AK64">
        <f>'42_Wind_ModSeverity'!W64</f>
        <v>50</v>
      </c>
      <c r="AL64">
        <f>'42_Wind_ModSeverity'!X64</f>
        <v>50</v>
      </c>
      <c r="AM64">
        <f>'43_Wind_HighSeverity'!S64</f>
        <v>50</v>
      </c>
      <c r="AN64">
        <f>'43_Wind_HighSeverity'!T64</f>
        <v>50</v>
      </c>
      <c r="AO64">
        <f>'43_Wind_HighSeverity'!U64</f>
        <v>50</v>
      </c>
      <c r="AP64">
        <f>'41_Wind_LowSeverity'!V64</f>
        <v>5</v>
      </c>
      <c r="AQ64">
        <f>'41_Wind_LowSeverity'!W64</f>
        <v>5</v>
      </c>
      <c r="AR64">
        <f>'41_Wind_LowSeverity'!X64</f>
        <v>5</v>
      </c>
      <c r="AS64">
        <f>'41_Wind_LowSeverity'!Y64</f>
        <v>5</v>
      </c>
      <c r="AT64">
        <f>'42_Wind_ModSeverity'!Z64</f>
        <v>5</v>
      </c>
      <c r="AU64">
        <f>'42_Wind_ModSeverity'!AA64</f>
        <v>5</v>
      </c>
      <c r="AV64">
        <f>'42_Wind_ModSeverity'!AB64</f>
        <v>5</v>
      </c>
      <c r="AW64">
        <f>'43_Wind_HighSeverity'!W64</f>
        <v>5</v>
      </c>
      <c r="AX64">
        <f>'43_Wind_HighSeverity'!X64</f>
        <v>5</v>
      </c>
      <c r="AY64">
        <f>'43_Wind_HighSeverity'!Y64</f>
        <v>5</v>
      </c>
      <c r="AZ64">
        <f>'41_Wind_LowSeverity'!Z64</f>
        <v>3</v>
      </c>
      <c r="BA64">
        <f>'41_Wind_LowSeverity'!AA64</f>
        <v>3</v>
      </c>
      <c r="BB64">
        <f>'41_Wind_LowSeverity'!AB64</f>
        <v>3</v>
      </c>
      <c r="BC64">
        <f>'41_Wind_LowSeverity'!AC64</f>
        <v>3</v>
      </c>
      <c r="BD64">
        <f>'42_Wind_ModSeverity'!AD64</f>
        <v>3</v>
      </c>
      <c r="BE64">
        <f>'42_Wind_ModSeverity'!AE64</f>
        <v>3</v>
      </c>
      <c r="BF64">
        <f>'42_Wind_ModSeverity'!AF64</f>
        <v>3</v>
      </c>
      <c r="BG64">
        <f>'43_Wind_HighSeverity'!AA64</f>
        <v>3</v>
      </c>
      <c r="BH64">
        <f>'43_Wind_HighSeverity'!AB64</f>
        <v>3</v>
      </c>
      <c r="BI64">
        <f>'43_Wind_HighSeverity'!AC64</f>
        <v>3</v>
      </c>
    </row>
    <row r="65" spans="1:61" x14ac:dyDescent="0.25">
      <c r="A65" s="15" t="str">
        <f>'4_Wind_Script'!A65</f>
        <v>eWOODY_FUEL_STUMPS_LIGHTERED_PITCHY_DIAMETER</v>
      </c>
      <c r="B65">
        <f>'41_Wind_LowSeverity'!F65</f>
        <v>0</v>
      </c>
      <c r="C65">
        <f>'41_Wind_LowSeverity'!G65</f>
        <v>0</v>
      </c>
      <c r="D65">
        <f>'41_Wind_LowSeverity'!H65</f>
        <v>0</v>
      </c>
      <c r="E65">
        <f>'41_Wind_LowSeverity'!I65</f>
        <v>0</v>
      </c>
      <c r="F65">
        <f>'42_Wind_ModSeverity'!J65</f>
        <v>0</v>
      </c>
      <c r="G65">
        <f>'42_Wind_ModSeverity'!K65</f>
        <v>0</v>
      </c>
      <c r="H65">
        <f>'42_Wind_ModSeverity'!L65</f>
        <v>0</v>
      </c>
      <c r="I65">
        <f>'43_Wind_HighSeverity'!G65</f>
        <v>0</v>
      </c>
      <c r="J65">
        <f>'43_Wind_HighSeverity'!H65</f>
        <v>0</v>
      </c>
      <c r="K65">
        <f>'43_Wind_HighSeverity'!I65</f>
        <v>0</v>
      </c>
      <c r="L65">
        <f>'41_Wind_LowSeverity'!J65</f>
        <v>0</v>
      </c>
      <c r="M65">
        <f>'41_Wind_LowSeverity'!K65</f>
        <v>0</v>
      </c>
      <c r="N65">
        <f>'41_Wind_LowSeverity'!L65</f>
        <v>0</v>
      </c>
      <c r="O65">
        <f>'41_Wind_LowSeverity'!M65</f>
        <v>0</v>
      </c>
      <c r="P65">
        <f>'42_Wind_ModSeverity'!N65</f>
        <v>0</v>
      </c>
      <c r="Q65">
        <f>'42_Wind_ModSeverity'!O65</f>
        <v>0</v>
      </c>
      <c r="R65">
        <f>'42_Wind_ModSeverity'!P65</f>
        <v>0</v>
      </c>
      <c r="S65">
        <f>'43_Wind_HighSeverity'!K65</f>
        <v>0</v>
      </c>
      <c r="T65">
        <f>'43_Wind_HighSeverity'!L65</f>
        <v>0</v>
      </c>
      <c r="U65">
        <f>'43_Wind_HighSeverity'!M65</f>
        <v>0</v>
      </c>
      <c r="V65">
        <f>'41_Wind_LowSeverity'!N65</f>
        <v>0</v>
      </c>
      <c r="W65">
        <f>'41_Wind_LowSeverity'!O65</f>
        <v>0</v>
      </c>
      <c r="X65">
        <f>'41_Wind_LowSeverity'!P65</f>
        <v>0</v>
      </c>
      <c r="Y65">
        <f>'41_Wind_LowSeverity'!Q65</f>
        <v>0</v>
      </c>
      <c r="Z65">
        <f>'42_Wind_ModSeverity'!R65</f>
        <v>0</v>
      </c>
      <c r="AA65">
        <f>'42_Wind_ModSeverity'!S65</f>
        <v>0</v>
      </c>
      <c r="AB65">
        <f>'42_Wind_ModSeverity'!T65</f>
        <v>0</v>
      </c>
      <c r="AC65">
        <f>'43_Wind_HighSeverity'!O65</f>
        <v>0</v>
      </c>
      <c r="AD65">
        <f>'43_Wind_HighSeverity'!P65</f>
        <v>0</v>
      </c>
      <c r="AE65">
        <f>'43_Wind_HighSeverity'!Q65</f>
        <v>0</v>
      </c>
      <c r="AF65">
        <f>'41_Wind_LowSeverity'!R65</f>
        <v>0</v>
      </c>
      <c r="AG65">
        <f>'41_Wind_LowSeverity'!S65</f>
        <v>0</v>
      </c>
      <c r="AH65">
        <f>'41_Wind_LowSeverity'!T65</f>
        <v>0</v>
      </c>
      <c r="AI65">
        <f>'41_Wind_LowSeverity'!U65</f>
        <v>0</v>
      </c>
      <c r="AJ65">
        <f>'42_Wind_ModSeverity'!V65</f>
        <v>0</v>
      </c>
      <c r="AK65">
        <f>'42_Wind_ModSeverity'!W65</f>
        <v>0</v>
      </c>
      <c r="AL65">
        <f>'42_Wind_ModSeverity'!X65</f>
        <v>0</v>
      </c>
      <c r="AM65">
        <f>'43_Wind_HighSeverity'!S65</f>
        <v>0</v>
      </c>
      <c r="AN65">
        <f>'43_Wind_HighSeverity'!T65</f>
        <v>0</v>
      </c>
      <c r="AO65">
        <f>'43_Wind_HighSeverity'!U65</f>
        <v>0</v>
      </c>
      <c r="AP65">
        <f>'41_Wind_LowSeverity'!V65</f>
        <v>0</v>
      </c>
      <c r="AQ65">
        <f>'41_Wind_LowSeverity'!W65</f>
        <v>0</v>
      </c>
      <c r="AR65">
        <f>'41_Wind_LowSeverity'!X65</f>
        <v>0</v>
      </c>
      <c r="AS65">
        <f>'41_Wind_LowSeverity'!Y65</f>
        <v>0</v>
      </c>
      <c r="AT65">
        <f>'42_Wind_ModSeverity'!Z65</f>
        <v>0</v>
      </c>
      <c r="AU65">
        <f>'42_Wind_ModSeverity'!AA65</f>
        <v>0</v>
      </c>
      <c r="AV65">
        <f>'42_Wind_ModSeverity'!AB65</f>
        <v>0</v>
      </c>
      <c r="AW65">
        <f>'43_Wind_HighSeverity'!W65</f>
        <v>0</v>
      </c>
      <c r="AX65">
        <f>'43_Wind_HighSeverity'!X65</f>
        <v>0</v>
      </c>
      <c r="AY65">
        <f>'43_Wind_HighSeverity'!Y65</f>
        <v>0</v>
      </c>
      <c r="AZ65">
        <f>'41_Wind_LowSeverity'!Z65</f>
        <v>0</v>
      </c>
      <c r="BA65">
        <f>'41_Wind_LowSeverity'!AA65</f>
        <v>0</v>
      </c>
      <c r="BB65">
        <f>'41_Wind_LowSeverity'!AB65</f>
        <v>0</v>
      </c>
      <c r="BC65">
        <f>'41_Wind_LowSeverity'!AC65</f>
        <v>0</v>
      </c>
      <c r="BD65">
        <f>'42_Wind_ModSeverity'!AD65</f>
        <v>0</v>
      </c>
      <c r="BE65">
        <f>'42_Wind_ModSeverity'!AE65</f>
        <v>0</v>
      </c>
      <c r="BF65">
        <f>'42_Wind_ModSeverity'!AF65</f>
        <v>0</v>
      </c>
      <c r="BG65">
        <f>'43_Wind_HighSeverity'!AA65</f>
        <v>0</v>
      </c>
      <c r="BH65">
        <f>'43_Wind_HighSeverity'!AB65</f>
        <v>0</v>
      </c>
      <c r="BI65">
        <f>'43_Wind_HighSeverity'!AC65</f>
        <v>0</v>
      </c>
    </row>
    <row r="66" spans="1:61" x14ac:dyDescent="0.25">
      <c r="A66" s="15" t="str">
        <f>'4_Wind_Script'!A66</f>
        <v>eWOODY_FUEL_STUMPS_LIGHTERED_PITCHY_HEIGHT</v>
      </c>
      <c r="B66">
        <f>'41_Wind_LowSeverity'!F66</f>
        <v>0</v>
      </c>
      <c r="C66">
        <f>'41_Wind_LowSeverity'!G66</f>
        <v>0</v>
      </c>
      <c r="D66">
        <f>'41_Wind_LowSeverity'!H66</f>
        <v>0</v>
      </c>
      <c r="E66">
        <f>'41_Wind_LowSeverity'!I66</f>
        <v>0</v>
      </c>
      <c r="F66">
        <f>'42_Wind_ModSeverity'!J66</f>
        <v>0</v>
      </c>
      <c r="G66">
        <f>'42_Wind_ModSeverity'!K66</f>
        <v>0</v>
      </c>
      <c r="H66">
        <f>'42_Wind_ModSeverity'!L66</f>
        <v>0</v>
      </c>
      <c r="I66">
        <f>'43_Wind_HighSeverity'!G66</f>
        <v>0</v>
      </c>
      <c r="J66">
        <f>'43_Wind_HighSeverity'!H66</f>
        <v>0</v>
      </c>
      <c r="K66">
        <f>'43_Wind_HighSeverity'!I66</f>
        <v>0</v>
      </c>
      <c r="L66">
        <f>'41_Wind_LowSeverity'!J66</f>
        <v>0</v>
      </c>
      <c r="M66">
        <f>'41_Wind_LowSeverity'!K66</f>
        <v>0</v>
      </c>
      <c r="N66">
        <f>'41_Wind_LowSeverity'!L66</f>
        <v>0</v>
      </c>
      <c r="O66">
        <f>'41_Wind_LowSeverity'!M66</f>
        <v>0</v>
      </c>
      <c r="P66">
        <f>'42_Wind_ModSeverity'!N66</f>
        <v>0</v>
      </c>
      <c r="Q66">
        <f>'42_Wind_ModSeverity'!O66</f>
        <v>0</v>
      </c>
      <c r="R66">
        <f>'42_Wind_ModSeverity'!P66</f>
        <v>0</v>
      </c>
      <c r="S66">
        <f>'43_Wind_HighSeverity'!K66</f>
        <v>0</v>
      </c>
      <c r="T66">
        <f>'43_Wind_HighSeverity'!L66</f>
        <v>0</v>
      </c>
      <c r="U66">
        <f>'43_Wind_HighSeverity'!M66</f>
        <v>0</v>
      </c>
      <c r="V66">
        <f>'41_Wind_LowSeverity'!N66</f>
        <v>0</v>
      </c>
      <c r="W66">
        <f>'41_Wind_LowSeverity'!O66</f>
        <v>0</v>
      </c>
      <c r="X66">
        <f>'41_Wind_LowSeverity'!P66</f>
        <v>0</v>
      </c>
      <c r="Y66">
        <f>'41_Wind_LowSeverity'!Q66</f>
        <v>0</v>
      </c>
      <c r="Z66">
        <f>'42_Wind_ModSeverity'!R66</f>
        <v>0</v>
      </c>
      <c r="AA66">
        <f>'42_Wind_ModSeverity'!S66</f>
        <v>0</v>
      </c>
      <c r="AB66">
        <f>'42_Wind_ModSeverity'!T66</f>
        <v>0</v>
      </c>
      <c r="AC66">
        <f>'43_Wind_HighSeverity'!O66</f>
        <v>0</v>
      </c>
      <c r="AD66">
        <f>'43_Wind_HighSeverity'!P66</f>
        <v>0</v>
      </c>
      <c r="AE66">
        <f>'43_Wind_HighSeverity'!Q66</f>
        <v>0</v>
      </c>
      <c r="AF66">
        <f>'41_Wind_LowSeverity'!R66</f>
        <v>0</v>
      </c>
      <c r="AG66">
        <f>'41_Wind_LowSeverity'!S66</f>
        <v>0</v>
      </c>
      <c r="AH66">
        <f>'41_Wind_LowSeverity'!T66</f>
        <v>0</v>
      </c>
      <c r="AI66">
        <f>'41_Wind_LowSeverity'!U66</f>
        <v>0</v>
      </c>
      <c r="AJ66">
        <f>'42_Wind_ModSeverity'!V66</f>
        <v>0</v>
      </c>
      <c r="AK66">
        <f>'42_Wind_ModSeverity'!W66</f>
        <v>0</v>
      </c>
      <c r="AL66">
        <f>'42_Wind_ModSeverity'!X66</f>
        <v>0</v>
      </c>
      <c r="AM66">
        <f>'43_Wind_HighSeverity'!S66</f>
        <v>0</v>
      </c>
      <c r="AN66">
        <f>'43_Wind_HighSeverity'!T66</f>
        <v>0</v>
      </c>
      <c r="AO66">
        <f>'43_Wind_HighSeverity'!U66</f>
        <v>0</v>
      </c>
      <c r="AP66">
        <f>'41_Wind_LowSeverity'!V66</f>
        <v>0</v>
      </c>
      <c r="AQ66">
        <f>'41_Wind_LowSeverity'!W66</f>
        <v>0</v>
      </c>
      <c r="AR66">
        <f>'41_Wind_LowSeverity'!X66</f>
        <v>0</v>
      </c>
      <c r="AS66">
        <f>'41_Wind_LowSeverity'!Y66</f>
        <v>0</v>
      </c>
      <c r="AT66">
        <f>'42_Wind_ModSeverity'!Z66</f>
        <v>0</v>
      </c>
      <c r="AU66">
        <f>'42_Wind_ModSeverity'!AA66</f>
        <v>0</v>
      </c>
      <c r="AV66">
        <f>'42_Wind_ModSeverity'!AB66</f>
        <v>0</v>
      </c>
      <c r="AW66">
        <f>'43_Wind_HighSeverity'!W66</f>
        <v>0</v>
      </c>
      <c r="AX66">
        <f>'43_Wind_HighSeverity'!X66</f>
        <v>0</v>
      </c>
      <c r="AY66">
        <f>'43_Wind_HighSeverity'!Y66</f>
        <v>0</v>
      </c>
      <c r="AZ66">
        <f>'41_Wind_LowSeverity'!Z66</f>
        <v>0</v>
      </c>
      <c r="BA66">
        <f>'41_Wind_LowSeverity'!AA66</f>
        <v>0</v>
      </c>
      <c r="BB66">
        <f>'41_Wind_LowSeverity'!AB66</f>
        <v>0</v>
      </c>
      <c r="BC66">
        <f>'41_Wind_LowSeverity'!AC66</f>
        <v>0</v>
      </c>
      <c r="BD66">
        <f>'42_Wind_ModSeverity'!AD66</f>
        <v>0</v>
      </c>
      <c r="BE66">
        <f>'42_Wind_ModSeverity'!AE66</f>
        <v>0</v>
      </c>
      <c r="BF66">
        <f>'42_Wind_ModSeverity'!AF66</f>
        <v>0</v>
      </c>
      <c r="BG66">
        <f>'43_Wind_HighSeverity'!AA66</f>
        <v>0</v>
      </c>
      <c r="BH66">
        <f>'43_Wind_HighSeverity'!AB66</f>
        <v>0</v>
      </c>
      <c r="BI66">
        <f>'43_Wind_HighSeverity'!AC66</f>
        <v>0</v>
      </c>
    </row>
    <row r="67" spans="1:61" x14ac:dyDescent="0.25">
      <c r="A67" s="15" t="str">
        <f>'4_Wind_Script'!A67</f>
        <v>eWOODY_FUEL_STUMPS_LIGHTERED_PITCHY_STEM_DENSITY</v>
      </c>
      <c r="B67">
        <f>'41_Wind_LowSeverity'!F67</f>
        <v>0</v>
      </c>
      <c r="C67">
        <f>'41_Wind_LowSeverity'!G67</f>
        <v>0</v>
      </c>
      <c r="D67">
        <f>'41_Wind_LowSeverity'!H67</f>
        <v>0</v>
      </c>
      <c r="E67">
        <f>'41_Wind_LowSeverity'!I67</f>
        <v>0</v>
      </c>
      <c r="F67">
        <f>'42_Wind_ModSeverity'!J67</f>
        <v>0</v>
      </c>
      <c r="G67">
        <f>'42_Wind_ModSeverity'!K67</f>
        <v>0</v>
      </c>
      <c r="H67">
        <f>'42_Wind_ModSeverity'!L67</f>
        <v>0</v>
      </c>
      <c r="I67">
        <f>'43_Wind_HighSeverity'!G67</f>
        <v>0</v>
      </c>
      <c r="J67">
        <f>'43_Wind_HighSeverity'!H67</f>
        <v>0</v>
      </c>
      <c r="K67">
        <f>'43_Wind_HighSeverity'!I67</f>
        <v>0</v>
      </c>
      <c r="L67">
        <f>'41_Wind_LowSeverity'!J67</f>
        <v>0</v>
      </c>
      <c r="M67">
        <f>'41_Wind_LowSeverity'!K67</f>
        <v>0</v>
      </c>
      <c r="N67">
        <f>'41_Wind_LowSeverity'!L67</f>
        <v>0</v>
      </c>
      <c r="O67">
        <f>'41_Wind_LowSeverity'!M67</f>
        <v>0</v>
      </c>
      <c r="P67">
        <f>'42_Wind_ModSeverity'!N67</f>
        <v>0</v>
      </c>
      <c r="Q67">
        <f>'42_Wind_ModSeverity'!O67</f>
        <v>0</v>
      </c>
      <c r="R67">
        <f>'42_Wind_ModSeverity'!P67</f>
        <v>0</v>
      </c>
      <c r="S67">
        <f>'43_Wind_HighSeverity'!K67</f>
        <v>0</v>
      </c>
      <c r="T67">
        <f>'43_Wind_HighSeverity'!L67</f>
        <v>0</v>
      </c>
      <c r="U67">
        <f>'43_Wind_HighSeverity'!M67</f>
        <v>0</v>
      </c>
      <c r="V67">
        <f>'41_Wind_LowSeverity'!N67</f>
        <v>0</v>
      </c>
      <c r="W67">
        <f>'41_Wind_LowSeverity'!O67</f>
        <v>0</v>
      </c>
      <c r="X67">
        <f>'41_Wind_LowSeverity'!P67</f>
        <v>0</v>
      </c>
      <c r="Y67">
        <f>'41_Wind_LowSeverity'!Q67</f>
        <v>0</v>
      </c>
      <c r="Z67">
        <f>'42_Wind_ModSeverity'!R67</f>
        <v>0</v>
      </c>
      <c r="AA67">
        <f>'42_Wind_ModSeverity'!S67</f>
        <v>0</v>
      </c>
      <c r="AB67">
        <f>'42_Wind_ModSeverity'!T67</f>
        <v>0</v>
      </c>
      <c r="AC67">
        <f>'43_Wind_HighSeverity'!O67</f>
        <v>0</v>
      </c>
      <c r="AD67">
        <f>'43_Wind_HighSeverity'!P67</f>
        <v>0</v>
      </c>
      <c r="AE67">
        <f>'43_Wind_HighSeverity'!Q67</f>
        <v>0</v>
      </c>
      <c r="AF67">
        <f>'41_Wind_LowSeverity'!R67</f>
        <v>0</v>
      </c>
      <c r="AG67">
        <f>'41_Wind_LowSeverity'!S67</f>
        <v>0</v>
      </c>
      <c r="AH67">
        <f>'41_Wind_LowSeverity'!T67</f>
        <v>0</v>
      </c>
      <c r="AI67">
        <f>'41_Wind_LowSeverity'!U67</f>
        <v>0</v>
      </c>
      <c r="AJ67">
        <f>'42_Wind_ModSeverity'!V67</f>
        <v>0</v>
      </c>
      <c r="AK67">
        <f>'42_Wind_ModSeverity'!W67</f>
        <v>0</v>
      </c>
      <c r="AL67">
        <f>'42_Wind_ModSeverity'!X67</f>
        <v>0</v>
      </c>
      <c r="AM67">
        <f>'43_Wind_HighSeverity'!S67</f>
        <v>0</v>
      </c>
      <c r="AN67">
        <f>'43_Wind_HighSeverity'!T67</f>
        <v>0</v>
      </c>
      <c r="AO67">
        <f>'43_Wind_HighSeverity'!U67</f>
        <v>0</v>
      </c>
      <c r="AP67">
        <f>'41_Wind_LowSeverity'!V67</f>
        <v>0</v>
      </c>
      <c r="AQ67">
        <f>'41_Wind_LowSeverity'!W67</f>
        <v>0</v>
      </c>
      <c r="AR67">
        <f>'41_Wind_LowSeverity'!X67</f>
        <v>0</v>
      </c>
      <c r="AS67">
        <f>'41_Wind_LowSeverity'!Y67</f>
        <v>0</v>
      </c>
      <c r="AT67">
        <f>'42_Wind_ModSeverity'!Z67</f>
        <v>0</v>
      </c>
      <c r="AU67">
        <f>'42_Wind_ModSeverity'!AA67</f>
        <v>0</v>
      </c>
      <c r="AV67">
        <f>'42_Wind_ModSeverity'!AB67</f>
        <v>0</v>
      </c>
      <c r="AW67">
        <f>'43_Wind_HighSeverity'!W67</f>
        <v>0</v>
      </c>
      <c r="AX67">
        <f>'43_Wind_HighSeverity'!X67</f>
        <v>0</v>
      </c>
      <c r="AY67">
        <f>'43_Wind_HighSeverity'!Y67</f>
        <v>0</v>
      </c>
      <c r="AZ67">
        <f>'41_Wind_LowSeverity'!Z67</f>
        <v>0</v>
      </c>
      <c r="BA67">
        <f>'41_Wind_LowSeverity'!AA67</f>
        <v>0</v>
      </c>
      <c r="BB67">
        <f>'41_Wind_LowSeverity'!AB67</f>
        <v>0</v>
      </c>
      <c r="BC67">
        <f>'41_Wind_LowSeverity'!AC67</f>
        <v>0</v>
      </c>
      <c r="BD67">
        <f>'42_Wind_ModSeverity'!AD67</f>
        <v>0</v>
      </c>
      <c r="BE67">
        <f>'42_Wind_ModSeverity'!AE67</f>
        <v>0</v>
      </c>
      <c r="BF67">
        <f>'42_Wind_ModSeverity'!AF67</f>
        <v>0</v>
      </c>
      <c r="BG67">
        <f>'43_Wind_HighSeverity'!AA67</f>
        <v>0</v>
      </c>
      <c r="BH67">
        <f>'43_Wind_HighSeverity'!AB67</f>
        <v>0</v>
      </c>
      <c r="BI67">
        <f>'43_Wind_HighSeverity'!AC67</f>
        <v>0</v>
      </c>
    </row>
    <row r="68" spans="1:61" x14ac:dyDescent="0.25">
      <c r="A68" s="15" t="str">
        <f>'4_Wind_Script'!A68</f>
        <v>eWOODY_FUEL_PILES_CLEAN_LOADING</v>
      </c>
      <c r="B68">
        <f>'41_Wind_LowSeverity'!F68</f>
        <v>7.8118999999999994E-2</v>
      </c>
      <c r="C68">
        <f>'41_Wind_LowSeverity'!G68</f>
        <v>7.8118999999999994E-2</v>
      </c>
      <c r="D68">
        <f>'41_Wind_LowSeverity'!H68</f>
        <v>7.8118999999999994E-2</v>
      </c>
      <c r="E68">
        <f>'41_Wind_LowSeverity'!I68</f>
        <v>7.8118999999999994E-2</v>
      </c>
      <c r="F68">
        <f>'42_Wind_ModSeverity'!J68</f>
        <v>7.8118999999999994E-2</v>
      </c>
      <c r="G68">
        <f>'42_Wind_ModSeverity'!K68</f>
        <v>7.8118999999999994E-2</v>
      </c>
      <c r="H68">
        <f>'42_Wind_ModSeverity'!L68</f>
        <v>7.8118999999999994E-2</v>
      </c>
      <c r="I68">
        <f>'43_Wind_HighSeverity'!G68</f>
        <v>7.8118999999999994E-2</v>
      </c>
      <c r="J68">
        <f>'43_Wind_HighSeverity'!H68</f>
        <v>7.8118999999999994E-2</v>
      </c>
      <c r="K68">
        <f>'43_Wind_HighSeverity'!I68</f>
        <v>7.8118999999999994E-2</v>
      </c>
      <c r="L68">
        <f>'41_Wind_LowSeverity'!J68</f>
        <v>0</v>
      </c>
      <c r="M68">
        <f>'41_Wind_LowSeverity'!K68</f>
        <v>0</v>
      </c>
      <c r="N68">
        <f>'41_Wind_LowSeverity'!L68</f>
        <v>0</v>
      </c>
      <c r="O68">
        <f>'41_Wind_LowSeverity'!M68</f>
        <v>0</v>
      </c>
      <c r="P68">
        <f>'42_Wind_ModSeverity'!N68</f>
        <v>0</v>
      </c>
      <c r="Q68">
        <f>'42_Wind_ModSeverity'!O68</f>
        <v>0</v>
      </c>
      <c r="R68">
        <f>'42_Wind_ModSeverity'!P68</f>
        <v>0</v>
      </c>
      <c r="S68">
        <f>'43_Wind_HighSeverity'!K68</f>
        <v>0</v>
      </c>
      <c r="T68">
        <f>'43_Wind_HighSeverity'!L68</f>
        <v>0</v>
      </c>
      <c r="U68">
        <f>'43_Wind_HighSeverity'!M68</f>
        <v>0</v>
      </c>
      <c r="V68">
        <f>'41_Wind_LowSeverity'!N68</f>
        <v>0</v>
      </c>
      <c r="W68">
        <f>'41_Wind_LowSeverity'!O68</f>
        <v>0</v>
      </c>
      <c r="X68">
        <f>'41_Wind_LowSeverity'!P68</f>
        <v>0</v>
      </c>
      <c r="Y68">
        <f>'41_Wind_LowSeverity'!Q68</f>
        <v>0</v>
      </c>
      <c r="Z68">
        <f>'42_Wind_ModSeverity'!R68</f>
        <v>0</v>
      </c>
      <c r="AA68">
        <f>'42_Wind_ModSeverity'!S68</f>
        <v>0</v>
      </c>
      <c r="AB68">
        <f>'42_Wind_ModSeverity'!T68</f>
        <v>0</v>
      </c>
      <c r="AC68">
        <f>'43_Wind_HighSeverity'!O68</f>
        <v>0</v>
      </c>
      <c r="AD68">
        <f>'43_Wind_HighSeverity'!P68</f>
        <v>0</v>
      </c>
      <c r="AE68">
        <f>'43_Wind_HighSeverity'!Q68</f>
        <v>0</v>
      </c>
      <c r="AF68">
        <f>'41_Wind_LowSeverity'!R68</f>
        <v>8.1810999999999995E-2</v>
      </c>
      <c r="AG68">
        <f>'41_Wind_LowSeverity'!S68</f>
        <v>8.1810999999999995E-2</v>
      </c>
      <c r="AH68">
        <f>'41_Wind_LowSeverity'!T68</f>
        <v>8.1810999999999995E-2</v>
      </c>
      <c r="AI68">
        <f>'41_Wind_LowSeverity'!U68</f>
        <v>8.1810999999999995E-2</v>
      </c>
      <c r="AJ68">
        <f>'42_Wind_ModSeverity'!V68</f>
        <v>8.1810999999999995E-2</v>
      </c>
      <c r="AK68">
        <f>'42_Wind_ModSeverity'!W68</f>
        <v>8.1810999999999995E-2</v>
      </c>
      <c r="AL68">
        <f>'42_Wind_ModSeverity'!X68</f>
        <v>8.1810999999999995E-2</v>
      </c>
      <c r="AM68">
        <f>'43_Wind_HighSeverity'!S68</f>
        <v>8.1810999999999995E-2</v>
      </c>
      <c r="AN68">
        <f>'43_Wind_HighSeverity'!T68</f>
        <v>8.1810999999999995E-2</v>
      </c>
      <c r="AO68">
        <f>'43_Wind_HighSeverity'!U68</f>
        <v>8.1810999999999995E-2</v>
      </c>
      <c r="AP68">
        <f>'41_Wind_LowSeverity'!V68</f>
        <v>0.13589300000000001</v>
      </c>
      <c r="AQ68">
        <f>'41_Wind_LowSeverity'!W68</f>
        <v>0.13589300000000001</v>
      </c>
      <c r="AR68">
        <f>'41_Wind_LowSeverity'!X68</f>
        <v>0.13589300000000001</v>
      </c>
      <c r="AS68">
        <f>'41_Wind_LowSeverity'!Y68</f>
        <v>0.13589300000000001</v>
      </c>
      <c r="AT68">
        <f>'42_Wind_ModSeverity'!Z68</f>
        <v>0.13589300000000001</v>
      </c>
      <c r="AU68">
        <f>'42_Wind_ModSeverity'!AA68</f>
        <v>0.13589300000000001</v>
      </c>
      <c r="AV68">
        <f>'42_Wind_ModSeverity'!AB68</f>
        <v>0.13589300000000001</v>
      </c>
      <c r="AW68">
        <f>'43_Wind_HighSeverity'!W68</f>
        <v>0.13589300000000001</v>
      </c>
      <c r="AX68">
        <f>'43_Wind_HighSeverity'!X68</f>
        <v>0.13589300000000001</v>
      </c>
      <c r="AY68">
        <f>'43_Wind_HighSeverity'!Y68</f>
        <v>0.13589300000000001</v>
      </c>
      <c r="AZ68">
        <f>'41_Wind_LowSeverity'!Z68</f>
        <v>0</v>
      </c>
      <c r="BA68">
        <f>'41_Wind_LowSeverity'!AA68</f>
        <v>0</v>
      </c>
      <c r="BB68">
        <f>'41_Wind_LowSeverity'!AB68</f>
        <v>0</v>
      </c>
      <c r="BC68">
        <f>'41_Wind_LowSeverity'!AC68</f>
        <v>0</v>
      </c>
      <c r="BD68">
        <f>'42_Wind_ModSeverity'!AD68</f>
        <v>0</v>
      </c>
      <c r="BE68">
        <f>'42_Wind_ModSeverity'!AE68</f>
        <v>0</v>
      </c>
      <c r="BF68">
        <f>'42_Wind_ModSeverity'!AF68</f>
        <v>0</v>
      </c>
      <c r="BG68">
        <f>'43_Wind_HighSeverity'!AA68</f>
        <v>0</v>
      </c>
      <c r="BH68">
        <f>'43_Wind_HighSeverity'!AB68</f>
        <v>0</v>
      </c>
      <c r="BI68">
        <f>'43_Wind_HighSeverity'!AC68</f>
        <v>0</v>
      </c>
    </row>
    <row r="69" spans="1:61" x14ac:dyDescent="0.25">
      <c r="A69" s="15" t="str">
        <f>'4_Wind_Script'!A69</f>
        <v>eWOODY_FUEL_PILES_DIRTY_LOADING</v>
      </c>
      <c r="B69">
        <f>'41_Wind_LowSeverity'!F69</f>
        <v>0</v>
      </c>
      <c r="C69">
        <f>'41_Wind_LowSeverity'!G69</f>
        <v>0</v>
      </c>
      <c r="D69">
        <f>'41_Wind_LowSeverity'!H69</f>
        <v>0</v>
      </c>
      <c r="E69">
        <f>'41_Wind_LowSeverity'!I69</f>
        <v>0</v>
      </c>
      <c r="F69">
        <f>'42_Wind_ModSeverity'!J69</f>
        <v>0</v>
      </c>
      <c r="G69">
        <f>'42_Wind_ModSeverity'!K69</f>
        <v>0</v>
      </c>
      <c r="H69">
        <f>'42_Wind_ModSeverity'!L69</f>
        <v>0</v>
      </c>
      <c r="I69">
        <f>'43_Wind_HighSeverity'!G69</f>
        <v>0</v>
      </c>
      <c r="J69">
        <f>'43_Wind_HighSeverity'!H69</f>
        <v>0</v>
      </c>
      <c r="K69">
        <f>'43_Wind_HighSeverity'!I69</f>
        <v>0</v>
      </c>
      <c r="L69">
        <f>'41_Wind_LowSeverity'!J69</f>
        <v>0</v>
      </c>
      <c r="M69">
        <f>'41_Wind_LowSeverity'!K69</f>
        <v>0</v>
      </c>
      <c r="N69">
        <f>'41_Wind_LowSeverity'!L69</f>
        <v>0</v>
      </c>
      <c r="O69">
        <f>'41_Wind_LowSeverity'!M69</f>
        <v>0</v>
      </c>
      <c r="P69">
        <f>'42_Wind_ModSeverity'!N69</f>
        <v>0</v>
      </c>
      <c r="Q69">
        <f>'42_Wind_ModSeverity'!O69</f>
        <v>0</v>
      </c>
      <c r="R69">
        <f>'42_Wind_ModSeverity'!P69</f>
        <v>0</v>
      </c>
      <c r="S69">
        <f>'43_Wind_HighSeverity'!K69</f>
        <v>0</v>
      </c>
      <c r="T69">
        <f>'43_Wind_HighSeverity'!L69</f>
        <v>0</v>
      </c>
      <c r="U69">
        <f>'43_Wind_HighSeverity'!M69</f>
        <v>0</v>
      </c>
      <c r="V69">
        <f>'41_Wind_LowSeverity'!N69</f>
        <v>0</v>
      </c>
      <c r="W69">
        <f>'41_Wind_LowSeverity'!O69</f>
        <v>0</v>
      </c>
      <c r="X69">
        <f>'41_Wind_LowSeverity'!P69</f>
        <v>0</v>
      </c>
      <c r="Y69">
        <f>'41_Wind_LowSeverity'!Q69</f>
        <v>0</v>
      </c>
      <c r="Z69">
        <f>'42_Wind_ModSeverity'!R69</f>
        <v>0</v>
      </c>
      <c r="AA69">
        <f>'42_Wind_ModSeverity'!S69</f>
        <v>0</v>
      </c>
      <c r="AB69">
        <f>'42_Wind_ModSeverity'!T69</f>
        <v>0</v>
      </c>
      <c r="AC69">
        <f>'43_Wind_HighSeverity'!O69</f>
        <v>0</v>
      </c>
      <c r="AD69">
        <f>'43_Wind_HighSeverity'!P69</f>
        <v>0</v>
      </c>
      <c r="AE69">
        <f>'43_Wind_HighSeverity'!Q69</f>
        <v>0</v>
      </c>
      <c r="AF69">
        <f>'41_Wind_LowSeverity'!R69</f>
        <v>0</v>
      </c>
      <c r="AG69">
        <f>'41_Wind_LowSeverity'!S69</f>
        <v>0</v>
      </c>
      <c r="AH69">
        <f>'41_Wind_LowSeverity'!T69</f>
        <v>0</v>
      </c>
      <c r="AI69">
        <f>'41_Wind_LowSeverity'!U69</f>
        <v>0</v>
      </c>
      <c r="AJ69">
        <f>'42_Wind_ModSeverity'!V69</f>
        <v>0</v>
      </c>
      <c r="AK69">
        <f>'42_Wind_ModSeverity'!W69</f>
        <v>0</v>
      </c>
      <c r="AL69">
        <f>'42_Wind_ModSeverity'!X69</f>
        <v>0</v>
      </c>
      <c r="AM69">
        <f>'43_Wind_HighSeverity'!S69</f>
        <v>0</v>
      </c>
      <c r="AN69">
        <f>'43_Wind_HighSeverity'!T69</f>
        <v>0</v>
      </c>
      <c r="AO69">
        <f>'43_Wind_HighSeverity'!U69</f>
        <v>0</v>
      </c>
      <c r="AP69">
        <f>'41_Wind_LowSeverity'!V69</f>
        <v>0</v>
      </c>
      <c r="AQ69">
        <f>'41_Wind_LowSeverity'!W69</f>
        <v>0</v>
      </c>
      <c r="AR69">
        <f>'41_Wind_LowSeverity'!X69</f>
        <v>0</v>
      </c>
      <c r="AS69">
        <f>'41_Wind_LowSeverity'!Y69</f>
        <v>0</v>
      </c>
      <c r="AT69">
        <f>'42_Wind_ModSeverity'!Z69</f>
        <v>0</v>
      </c>
      <c r="AU69">
        <f>'42_Wind_ModSeverity'!AA69</f>
        <v>0</v>
      </c>
      <c r="AV69">
        <f>'42_Wind_ModSeverity'!AB69</f>
        <v>0</v>
      </c>
      <c r="AW69">
        <f>'43_Wind_HighSeverity'!W69</f>
        <v>0</v>
      </c>
      <c r="AX69">
        <f>'43_Wind_HighSeverity'!X69</f>
        <v>0</v>
      </c>
      <c r="AY69">
        <f>'43_Wind_HighSeverity'!Y69</f>
        <v>0</v>
      </c>
      <c r="AZ69">
        <f>'41_Wind_LowSeverity'!Z69</f>
        <v>0</v>
      </c>
      <c r="BA69">
        <f>'41_Wind_LowSeverity'!AA69</f>
        <v>0</v>
      </c>
      <c r="BB69">
        <f>'41_Wind_LowSeverity'!AB69</f>
        <v>0</v>
      </c>
      <c r="BC69">
        <f>'41_Wind_LowSeverity'!AC69</f>
        <v>0</v>
      </c>
      <c r="BD69">
        <f>'42_Wind_ModSeverity'!AD69</f>
        <v>0</v>
      </c>
      <c r="BE69">
        <f>'42_Wind_ModSeverity'!AE69</f>
        <v>0</v>
      </c>
      <c r="BF69">
        <f>'42_Wind_ModSeverity'!AF69</f>
        <v>0</v>
      </c>
      <c r="BG69">
        <f>'43_Wind_HighSeverity'!AA69</f>
        <v>0</v>
      </c>
      <c r="BH69">
        <f>'43_Wind_HighSeverity'!AB69</f>
        <v>0</v>
      </c>
      <c r="BI69">
        <f>'43_Wind_HighSeverity'!AC69</f>
        <v>0</v>
      </c>
    </row>
    <row r="70" spans="1:61" x14ac:dyDescent="0.25">
      <c r="A70" s="15" t="str">
        <f>'4_Wind_Script'!A70</f>
        <v>eWOODY_FUEL_PILES_VERYDIRTY_LOADING</v>
      </c>
      <c r="B70">
        <f>'41_Wind_LowSeverity'!F70</f>
        <v>0</v>
      </c>
      <c r="C70">
        <f>'41_Wind_LowSeverity'!G70</f>
        <v>0</v>
      </c>
      <c r="D70">
        <f>'41_Wind_LowSeverity'!H70</f>
        <v>0</v>
      </c>
      <c r="E70">
        <f>'41_Wind_LowSeverity'!I70</f>
        <v>0</v>
      </c>
      <c r="F70">
        <f>'42_Wind_ModSeverity'!J70</f>
        <v>0</v>
      </c>
      <c r="G70">
        <f>'42_Wind_ModSeverity'!K70</f>
        <v>0</v>
      </c>
      <c r="H70">
        <f>'42_Wind_ModSeverity'!L70</f>
        <v>0</v>
      </c>
      <c r="I70">
        <f>'43_Wind_HighSeverity'!G70</f>
        <v>0</v>
      </c>
      <c r="J70">
        <f>'43_Wind_HighSeverity'!H70</f>
        <v>0</v>
      </c>
      <c r="K70">
        <f>'43_Wind_HighSeverity'!I70</f>
        <v>0</v>
      </c>
      <c r="L70">
        <f>'41_Wind_LowSeverity'!J70</f>
        <v>0</v>
      </c>
      <c r="M70">
        <f>'41_Wind_LowSeverity'!K70</f>
        <v>0</v>
      </c>
      <c r="N70">
        <f>'41_Wind_LowSeverity'!L70</f>
        <v>0</v>
      </c>
      <c r="O70">
        <f>'41_Wind_LowSeverity'!M70</f>
        <v>0</v>
      </c>
      <c r="P70">
        <f>'42_Wind_ModSeverity'!N70</f>
        <v>0</v>
      </c>
      <c r="Q70">
        <f>'42_Wind_ModSeverity'!O70</f>
        <v>0</v>
      </c>
      <c r="R70">
        <f>'42_Wind_ModSeverity'!P70</f>
        <v>0</v>
      </c>
      <c r="S70">
        <f>'43_Wind_HighSeverity'!K70</f>
        <v>0</v>
      </c>
      <c r="T70">
        <f>'43_Wind_HighSeverity'!L70</f>
        <v>0</v>
      </c>
      <c r="U70">
        <f>'43_Wind_HighSeverity'!M70</f>
        <v>0</v>
      </c>
      <c r="V70">
        <f>'41_Wind_LowSeverity'!N70</f>
        <v>0</v>
      </c>
      <c r="W70">
        <f>'41_Wind_LowSeverity'!O70</f>
        <v>0</v>
      </c>
      <c r="X70">
        <f>'41_Wind_LowSeverity'!P70</f>
        <v>0</v>
      </c>
      <c r="Y70">
        <f>'41_Wind_LowSeverity'!Q70</f>
        <v>0</v>
      </c>
      <c r="Z70">
        <f>'42_Wind_ModSeverity'!R70</f>
        <v>0</v>
      </c>
      <c r="AA70">
        <f>'42_Wind_ModSeverity'!S70</f>
        <v>0</v>
      </c>
      <c r="AB70">
        <f>'42_Wind_ModSeverity'!T70</f>
        <v>0</v>
      </c>
      <c r="AC70">
        <f>'43_Wind_HighSeverity'!O70</f>
        <v>0</v>
      </c>
      <c r="AD70">
        <f>'43_Wind_HighSeverity'!P70</f>
        <v>0</v>
      </c>
      <c r="AE70">
        <f>'43_Wind_HighSeverity'!Q70</f>
        <v>0</v>
      </c>
      <c r="AF70">
        <f>'41_Wind_LowSeverity'!R70</f>
        <v>0</v>
      </c>
      <c r="AG70">
        <f>'41_Wind_LowSeverity'!S70</f>
        <v>0</v>
      </c>
      <c r="AH70">
        <f>'41_Wind_LowSeverity'!T70</f>
        <v>0</v>
      </c>
      <c r="AI70">
        <f>'41_Wind_LowSeverity'!U70</f>
        <v>0</v>
      </c>
      <c r="AJ70">
        <f>'42_Wind_ModSeverity'!V70</f>
        <v>0</v>
      </c>
      <c r="AK70">
        <f>'42_Wind_ModSeverity'!W70</f>
        <v>0</v>
      </c>
      <c r="AL70">
        <f>'42_Wind_ModSeverity'!X70</f>
        <v>0</v>
      </c>
      <c r="AM70">
        <f>'43_Wind_HighSeverity'!S70</f>
        <v>0</v>
      </c>
      <c r="AN70">
        <f>'43_Wind_HighSeverity'!T70</f>
        <v>0</v>
      </c>
      <c r="AO70">
        <f>'43_Wind_HighSeverity'!U70</f>
        <v>0</v>
      </c>
      <c r="AP70">
        <f>'41_Wind_LowSeverity'!V70</f>
        <v>0</v>
      </c>
      <c r="AQ70">
        <f>'41_Wind_LowSeverity'!W70</f>
        <v>0</v>
      </c>
      <c r="AR70">
        <f>'41_Wind_LowSeverity'!X70</f>
        <v>0</v>
      </c>
      <c r="AS70">
        <f>'41_Wind_LowSeverity'!Y70</f>
        <v>0</v>
      </c>
      <c r="AT70">
        <f>'42_Wind_ModSeverity'!Z70</f>
        <v>0</v>
      </c>
      <c r="AU70">
        <f>'42_Wind_ModSeverity'!AA70</f>
        <v>0</v>
      </c>
      <c r="AV70">
        <f>'42_Wind_ModSeverity'!AB70</f>
        <v>0</v>
      </c>
      <c r="AW70">
        <f>'43_Wind_HighSeverity'!W70</f>
        <v>0</v>
      </c>
      <c r="AX70">
        <f>'43_Wind_HighSeverity'!X70</f>
        <v>0</v>
      </c>
      <c r="AY70">
        <f>'43_Wind_HighSeverity'!Y70</f>
        <v>0</v>
      </c>
      <c r="AZ70">
        <f>'41_Wind_LowSeverity'!Z70</f>
        <v>0</v>
      </c>
      <c r="BA70">
        <f>'41_Wind_LowSeverity'!AA70</f>
        <v>0</v>
      </c>
      <c r="BB70">
        <f>'41_Wind_LowSeverity'!AB70</f>
        <v>0</v>
      </c>
      <c r="BC70">
        <f>'41_Wind_LowSeverity'!AC70</f>
        <v>0</v>
      </c>
      <c r="BD70">
        <f>'42_Wind_ModSeverity'!AD70</f>
        <v>0</v>
      </c>
      <c r="BE70">
        <f>'42_Wind_ModSeverity'!AE70</f>
        <v>0</v>
      </c>
      <c r="BF70">
        <f>'42_Wind_ModSeverity'!AF70</f>
        <v>0</v>
      </c>
      <c r="BG70">
        <f>'43_Wind_HighSeverity'!AA70</f>
        <v>0</v>
      </c>
      <c r="BH70">
        <f>'43_Wind_HighSeverity'!AB70</f>
        <v>0</v>
      </c>
      <c r="BI70">
        <f>'43_Wind_HighSeverity'!AC70</f>
        <v>0</v>
      </c>
    </row>
    <row r="71" spans="1:61" x14ac:dyDescent="0.25">
      <c r="A71" s="15" t="str">
        <f>'4_Wind_Script'!A71</f>
        <v>eLITTER_LITTER_TYPE_BROADLEAF_DECIDUOUS_RELATIVE_COVER</v>
      </c>
      <c r="B71">
        <f>'41_Wind_LowSeverity'!F71</f>
        <v>0</v>
      </c>
      <c r="C71">
        <f>'41_Wind_LowSeverity'!G71</f>
        <v>0</v>
      </c>
      <c r="D71">
        <f>'41_Wind_LowSeverity'!H71</f>
        <v>0</v>
      </c>
      <c r="E71">
        <f>'41_Wind_LowSeverity'!I71</f>
        <v>0</v>
      </c>
      <c r="F71">
        <f>'42_Wind_ModSeverity'!J71</f>
        <v>0</v>
      </c>
      <c r="G71">
        <f>'42_Wind_ModSeverity'!K71</f>
        <v>0</v>
      </c>
      <c r="H71">
        <f>'42_Wind_ModSeverity'!L71</f>
        <v>0</v>
      </c>
      <c r="I71">
        <f>'43_Wind_HighSeverity'!G71</f>
        <v>0</v>
      </c>
      <c r="J71">
        <f>'43_Wind_HighSeverity'!H71</f>
        <v>0</v>
      </c>
      <c r="K71">
        <f>'43_Wind_HighSeverity'!I71</f>
        <v>0</v>
      </c>
      <c r="L71">
        <f>'41_Wind_LowSeverity'!J71</f>
        <v>0</v>
      </c>
      <c r="M71">
        <f>'41_Wind_LowSeverity'!K71</f>
        <v>0</v>
      </c>
      <c r="N71">
        <f>'41_Wind_LowSeverity'!L71</f>
        <v>0</v>
      </c>
      <c r="O71">
        <f>'41_Wind_LowSeverity'!M71</f>
        <v>0</v>
      </c>
      <c r="P71">
        <f>'42_Wind_ModSeverity'!N71</f>
        <v>0</v>
      </c>
      <c r="Q71">
        <f>'42_Wind_ModSeverity'!O71</f>
        <v>0</v>
      </c>
      <c r="R71">
        <f>'42_Wind_ModSeverity'!P71</f>
        <v>0</v>
      </c>
      <c r="S71">
        <f>'43_Wind_HighSeverity'!K71</f>
        <v>0</v>
      </c>
      <c r="T71">
        <f>'43_Wind_HighSeverity'!L71</f>
        <v>0</v>
      </c>
      <c r="U71">
        <f>'43_Wind_HighSeverity'!M71</f>
        <v>0</v>
      </c>
      <c r="V71">
        <f>'41_Wind_LowSeverity'!N71</f>
        <v>0</v>
      </c>
      <c r="W71">
        <f>'41_Wind_LowSeverity'!O71</f>
        <v>0</v>
      </c>
      <c r="X71">
        <f>'41_Wind_LowSeverity'!P71</f>
        <v>0</v>
      </c>
      <c r="Y71">
        <f>'41_Wind_LowSeverity'!Q71</f>
        <v>0</v>
      </c>
      <c r="Z71">
        <f>'42_Wind_ModSeverity'!R71</f>
        <v>0</v>
      </c>
      <c r="AA71">
        <f>'42_Wind_ModSeverity'!S71</f>
        <v>0</v>
      </c>
      <c r="AB71">
        <f>'42_Wind_ModSeverity'!T71</f>
        <v>0</v>
      </c>
      <c r="AC71">
        <f>'43_Wind_HighSeverity'!O71</f>
        <v>0</v>
      </c>
      <c r="AD71">
        <f>'43_Wind_HighSeverity'!P71</f>
        <v>0</v>
      </c>
      <c r="AE71">
        <f>'43_Wind_HighSeverity'!Q71</f>
        <v>0</v>
      </c>
      <c r="AF71">
        <f>'41_Wind_LowSeverity'!R71</f>
        <v>0</v>
      </c>
      <c r="AG71">
        <f>'41_Wind_LowSeverity'!S71</f>
        <v>0</v>
      </c>
      <c r="AH71">
        <f>'41_Wind_LowSeverity'!T71</f>
        <v>0</v>
      </c>
      <c r="AI71">
        <f>'41_Wind_LowSeverity'!U71</f>
        <v>0</v>
      </c>
      <c r="AJ71">
        <f>'42_Wind_ModSeverity'!V71</f>
        <v>0</v>
      </c>
      <c r="AK71">
        <f>'42_Wind_ModSeverity'!W71</f>
        <v>0</v>
      </c>
      <c r="AL71">
        <f>'42_Wind_ModSeverity'!X71</f>
        <v>0</v>
      </c>
      <c r="AM71">
        <f>'43_Wind_HighSeverity'!S71</f>
        <v>0</v>
      </c>
      <c r="AN71">
        <f>'43_Wind_HighSeverity'!T71</f>
        <v>0</v>
      </c>
      <c r="AO71">
        <f>'43_Wind_HighSeverity'!U71</f>
        <v>0</v>
      </c>
      <c r="AP71">
        <f>'41_Wind_LowSeverity'!V71</f>
        <v>90</v>
      </c>
      <c r="AQ71">
        <f>'41_Wind_LowSeverity'!W71</f>
        <v>90</v>
      </c>
      <c r="AR71">
        <f>'41_Wind_LowSeverity'!X71</f>
        <v>90</v>
      </c>
      <c r="AS71">
        <f>'41_Wind_LowSeverity'!Y71</f>
        <v>90</v>
      </c>
      <c r="AT71">
        <f>'42_Wind_ModSeverity'!Z71</f>
        <v>90</v>
      </c>
      <c r="AU71">
        <f>'42_Wind_ModSeverity'!AA71</f>
        <v>90</v>
      </c>
      <c r="AV71">
        <f>'42_Wind_ModSeverity'!AB71</f>
        <v>90</v>
      </c>
      <c r="AW71">
        <f>'43_Wind_HighSeverity'!W71</f>
        <v>90</v>
      </c>
      <c r="AX71">
        <f>'43_Wind_HighSeverity'!X71</f>
        <v>90</v>
      </c>
      <c r="AY71">
        <f>'43_Wind_HighSeverity'!Y71</f>
        <v>90</v>
      </c>
      <c r="AZ71">
        <f>'41_Wind_LowSeverity'!Z71</f>
        <v>0</v>
      </c>
      <c r="BA71">
        <f>'41_Wind_LowSeverity'!AA71</f>
        <v>0</v>
      </c>
      <c r="BB71">
        <f>'41_Wind_LowSeverity'!AB71</f>
        <v>0</v>
      </c>
      <c r="BC71">
        <f>'41_Wind_LowSeverity'!AC71</f>
        <v>0</v>
      </c>
      <c r="BD71">
        <f>'42_Wind_ModSeverity'!AD71</f>
        <v>0</v>
      </c>
      <c r="BE71">
        <f>'42_Wind_ModSeverity'!AE71</f>
        <v>0</v>
      </c>
      <c r="BF71">
        <f>'42_Wind_ModSeverity'!AF71</f>
        <v>0</v>
      </c>
      <c r="BG71">
        <f>'43_Wind_HighSeverity'!AA71</f>
        <v>0</v>
      </c>
      <c r="BH71">
        <f>'43_Wind_HighSeverity'!AB71</f>
        <v>0</v>
      </c>
      <c r="BI71">
        <f>'43_Wind_HighSeverity'!AC71</f>
        <v>0</v>
      </c>
    </row>
    <row r="72" spans="1:61" x14ac:dyDescent="0.25">
      <c r="A72" s="15" t="str">
        <f>'4_Wind_Script'!A72</f>
        <v>eLITTER_LITTER_TYPE_BROADLEAF_EVERGREEN_RELATIVE_COVER</v>
      </c>
      <c r="B72">
        <f>'41_Wind_LowSeverity'!F72</f>
        <v>0</v>
      </c>
      <c r="C72">
        <f>'41_Wind_LowSeverity'!G72</f>
        <v>0</v>
      </c>
      <c r="D72">
        <f>'41_Wind_LowSeverity'!H72</f>
        <v>0</v>
      </c>
      <c r="E72">
        <f>'41_Wind_LowSeverity'!I72</f>
        <v>0</v>
      </c>
      <c r="F72">
        <f>'42_Wind_ModSeverity'!J72</f>
        <v>0</v>
      </c>
      <c r="G72">
        <f>'42_Wind_ModSeverity'!K72</f>
        <v>0</v>
      </c>
      <c r="H72">
        <f>'42_Wind_ModSeverity'!L72</f>
        <v>0</v>
      </c>
      <c r="I72">
        <f>'43_Wind_HighSeverity'!G72</f>
        <v>0</v>
      </c>
      <c r="J72">
        <f>'43_Wind_HighSeverity'!H72</f>
        <v>0</v>
      </c>
      <c r="K72">
        <f>'43_Wind_HighSeverity'!I72</f>
        <v>0</v>
      </c>
      <c r="L72">
        <f>'41_Wind_LowSeverity'!J72</f>
        <v>100</v>
      </c>
      <c r="M72">
        <f>'41_Wind_LowSeverity'!K72</f>
        <v>100</v>
      </c>
      <c r="N72">
        <f>'41_Wind_LowSeverity'!L72</f>
        <v>100</v>
      </c>
      <c r="O72">
        <f>'41_Wind_LowSeverity'!M72</f>
        <v>100</v>
      </c>
      <c r="P72">
        <f>'42_Wind_ModSeverity'!N72</f>
        <v>100</v>
      </c>
      <c r="Q72">
        <f>'42_Wind_ModSeverity'!O72</f>
        <v>100</v>
      </c>
      <c r="R72">
        <f>'42_Wind_ModSeverity'!P72</f>
        <v>100</v>
      </c>
      <c r="S72">
        <f>'43_Wind_HighSeverity'!K72</f>
        <v>100</v>
      </c>
      <c r="T72">
        <f>'43_Wind_HighSeverity'!L72</f>
        <v>100</v>
      </c>
      <c r="U72">
        <f>'43_Wind_HighSeverity'!M72</f>
        <v>100</v>
      </c>
      <c r="V72">
        <f>'41_Wind_LowSeverity'!N72</f>
        <v>0</v>
      </c>
      <c r="W72">
        <f>'41_Wind_LowSeverity'!O72</f>
        <v>0</v>
      </c>
      <c r="X72">
        <f>'41_Wind_LowSeverity'!P72</f>
        <v>0</v>
      </c>
      <c r="Y72">
        <f>'41_Wind_LowSeverity'!Q72</f>
        <v>0</v>
      </c>
      <c r="Z72">
        <f>'42_Wind_ModSeverity'!R72</f>
        <v>0</v>
      </c>
      <c r="AA72">
        <f>'42_Wind_ModSeverity'!S72</f>
        <v>0</v>
      </c>
      <c r="AB72">
        <f>'42_Wind_ModSeverity'!T72</f>
        <v>0</v>
      </c>
      <c r="AC72">
        <f>'43_Wind_HighSeverity'!O72</f>
        <v>0</v>
      </c>
      <c r="AD72">
        <f>'43_Wind_HighSeverity'!P72</f>
        <v>0</v>
      </c>
      <c r="AE72">
        <f>'43_Wind_HighSeverity'!Q72</f>
        <v>0</v>
      </c>
      <c r="AF72">
        <f>'41_Wind_LowSeverity'!R72</f>
        <v>0</v>
      </c>
      <c r="AG72">
        <f>'41_Wind_LowSeverity'!S72</f>
        <v>0</v>
      </c>
      <c r="AH72">
        <f>'41_Wind_LowSeverity'!T72</f>
        <v>0</v>
      </c>
      <c r="AI72">
        <f>'41_Wind_LowSeverity'!U72</f>
        <v>0</v>
      </c>
      <c r="AJ72">
        <f>'42_Wind_ModSeverity'!V72</f>
        <v>0</v>
      </c>
      <c r="AK72">
        <f>'42_Wind_ModSeverity'!W72</f>
        <v>0</v>
      </c>
      <c r="AL72">
        <f>'42_Wind_ModSeverity'!X72</f>
        <v>0</v>
      </c>
      <c r="AM72">
        <f>'43_Wind_HighSeverity'!S72</f>
        <v>0</v>
      </c>
      <c r="AN72">
        <f>'43_Wind_HighSeverity'!T72</f>
        <v>0</v>
      </c>
      <c r="AO72">
        <f>'43_Wind_HighSeverity'!U72</f>
        <v>0</v>
      </c>
      <c r="AP72">
        <f>'41_Wind_LowSeverity'!V72</f>
        <v>0</v>
      </c>
      <c r="AQ72">
        <f>'41_Wind_LowSeverity'!W72</f>
        <v>0</v>
      </c>
      <c r="AR72">
        <f>'41_Wind_LowSeverity'!X72</f>
        <v>0</v>
      </c>
      <c r="AS72">
        <f>'41_Wind_LowSeverity'!Y72</f>
        <v>0</v>
      </c>
      <c r="AT72">
        <f>'42_Wind_ModSeverity'!Z72</f>
        <v>0</v>
      </c>
      <c r="AU72">
        <f>'42_Wind_ModSeverity'!AA72</f>
        <v>0</v>
      </c>
      <c r="AV72">
        <f>'42_Wind_ModSeverity'!AB72</f>
        <v>0</v>
      </c>
      <c r="AW72">
        <f>'43_Wind_HighSeverity'!W72</f>
        <v>0</v>
      </c>
      <c r="AX72">
        <f>'43_Wind_HighSeverity'!X72</f>
        <v>0</v>
      </c>
      <c r="AY72">
        <f>'43_Wind_HighSeverity'!Y72</f>
        <v>0</v>
      </c>
      <c r="AZ72">
        <f>'41_Wind_LowSeverity'!Z72</f>
        <v>0</v>
      </c>
      <c r="BA72">
        <f>'41_Wind_LowSeverity'!AA72</f>
        <v>0</v>
      </c>
      <c r="BB72">
        <f>'41_Wind_LowSeverity'!AB72</f>
        <v>0</v>
      </c>
      <c r="BC72">
        <f>'41_Wind_LowSeverity'!AC72</f>
        <v>0</v>
      </c>
      <c r="BD72">
        <f>'42_Wind_ModSeverity'!AD72</f>
        <v>0</v>
      </c>
      <c r="BE72">
        <f>'42_Wind_ModSeverity'!AE72</f>
        <v>0</v>
      </c>
      <c r="BF72">
        <f>'42_Wind_ModSeverity'!AF72</f>
        <v>0</v>
      </c>
      <c r="BG72">
        <f>'43_Wind_HighSeverity'!AA72</f>
        <v>0</v>
      </c>
      <c r="BH72">
        <f>'43_Wind_HighSeverity'!AB72</f>
        <v>0</v>
      </c>
      <c r="BI72">
        <f>'43_Wind_HighSeverity'!AC72</f>
        <v>0</v>
      </c>
    </row>
    <row r="73" spans="1:61" x14ac:dyDescent="0.25">
      <c r="A73" s="15" t="str">
        <f>'4_Wind_Script'!A73</f>
        <v>eLITTER_LITTER_TYPE_GRASS_RELATIVE_COVER</v>
      </c>
      <c r="B73">
        <f>'41_Wind_LowSeverity'!F73</f>
        <v>0</v>
      </c>
      <c r="C73">
        <f>'41_Wind_LowSeverity'!G73</f>
        <v>0</v>
      </c>
      <c r="D73">
        <f>'41_Wind_LowSeverity'!H73</f>
        <v>0</v>
      </c>
      <c r="E73">
        <f>'41_Wind_LowSeverity'!I73</f>
        <v>0</v>
      </c>
      <c r="F73">
        <f>'42_Wind_ModSeverity'!J73</f>
        <v>0</v>
      </c>
      <c r="G73">
        <f>'42_Wind_ModSeverity'!K73</f>
        <v>0</v>
      </c>
      <c r="H73">
        <f>'42_Wind_ModSeverity'!L73</f>
        <v>0</v>
      </c>
      <c r="I73">
        <f>'43_Wind_HighSeverity'!G73</f>
        <v>0</v>
      </c>
      <c r="J73">
        <f>'43_Wind_HighSeverity'!H73</f>
        <v>0</v>
      </c>
      <c r="K73">
        <f>'43_Wind_HighSeverity'!I73</f>
        <v>0</v>
      </c>
      <c r="L73">
        <f>'41_Wind_LowSeverity'!J73</f>
        <v>0</v>
      </c>
      <c r="M73">
        <f>'41_Wind_LowSeverity'!K73</f>
        <v>0</v>
      </c>
      <c r="N73">
        <f>'41_Wind_LowSeverity'!L73</f>
        <v>0</v>
      </c>
      <c r="O73">
        <f>'41_Wind_LowSeverity'!M73</f>
        <v>0</v>
      </c>
      <c r="P73">
        <f>'42_Wind_ModSeverity'!N73</f>
        <v>0</v>
      </c>
      <c r="Q73">
        <f>'42_Wind_ModSeverity'!O73</f>
        <v>0</v>
      </c>
      <c r="R73">
        <f>'42_Wind_ModSeverity'!P73</f>
        <v>0</v>
      </c>
      <c r="S73">
        <f>'43_Wind_HighSeverity'!K73</f>
        <v>0</v>
      </c>
      <c r="T73">
        <f>'43_Wind_HighSeverity'!L73</f>
        <v>0</v>
      </c>
      <c r="U73">
        <f>'43_Wind_HighSeverity'!M73</f>
        <v>0</v>
      </c>
      <c r="V73">
        <f>'41_Wind_LowSeverity'!N73</f>
        <v>100</v>
      </c>
      <c r="W73">
        <f>'41_Wind_LowSeverity'!O73</f>
        <v>100</v>
      </c>
      <c r="X73">
        <f>'41_Wind_LowSeverity'!P73</f>
        <v>100</v>
      </c>
      <c r="Y73">
        <f>'41_Wind_LowSeverity'!Q73</f>
        <v>100</v>
      </c>
      <c r="Z73">
        <f>'42_Wind_ModSeverity'!R73</f>
        <v>100</v>
      </c>
      <c r="AA73">
        <f>'42_Wind_ModSeverity'!S73</f>
        <v>100</v>
      </c>
      <c r="AB73">
        <f>'42_Wind_ModSeverity'!T73</f>
        <v>100</v>
      </c>
      <c r="AC73">
        <f>'43_Wind_HighSeverity'!O73</f>
        <v>100</v>
      </c>
      <c r="AD73">
        <f>'43_Wind_HighSeverity'!P73</f>
        <v>100</v>
      </c>
      <c r="AE73">
        <f>'43_Wind_HighSeverity'!Q73</f>
        <v>100</v>
      </c>
      <c r="AF73">
        <f>'41_Wind_LowSeverity'!R73</f>
        <v>0</v>
      </c>
      <c r="AG73">
        <f>'41_Wind_LowSeverity'!S73</f>
        <v>0</v>
      </c>
      <c r="AH73">
        <f>'41_Wind_LowSeverity'!T73</f>
        <v>0</v>
      </c>
      <c r="AI73">
        <f>'41_Wind_LowSeverity'!U73</f>
        <v>0</v>
      </c>
      <c r="AJ73">
        <f>'42_Wind_ModSeverity'!V73</f>
        <v>0</v>
      </c>
      <c r="AK73">
        <f>'42_Wind_ModSeverity'!W73</f>
        <v>0</v>
      </c>
      <c r="AL73">
        <f>'42_Wind_ModSeverity'!X73</f>
        <v>0</v>
      </c>
      <c r="AM73">
        <f>'43_Wind_HighSeverity'!S73</f>
        <v>0</v>
      </c>
      <c r="AN73">
        <f>'43_Wind_HighSeverity'!T73</f>
        <v>0</v>
      </c>
      <c r="AO73">
        <f>'43_Wind_HighSeverity'!U73</f>
        <v>0</v>
      </c>
      <c r="AP73">
        <f>'41_Wind_LowSeverity'!V73</f>
        <v>0</v>
      </c>
      <c r="AQ73">
        <f>'41_Wind_LowSeverity'!W73</f>
        <v>0</v>
      </c>
      <c r="AR73">
        <f>'41_Wind_LowSeverity'!X73</f>
        <v>0</v>
      </c>
      <c r="AS73">
        <f>'41_Wind_LowSeverity'!Y73</f>
        <v>0</v>
      </c>
      <c r="AT73">
        <f>'42_Wind_ModSeverity'!Z73</f>
        <v>0</v>
      </c>
      <c r="AU73">
        <f>'42_Wind_ModSeverity'!AA73</f>
        <v>0</v>
      </c>
      <c r="AV73">
        <f>'42_Wind_ModSeverity'!AB73</f>
        <v>0</v>
      </c>
      <c r="AW73">
        <f>'43_Wind_HighSeverity'!W73</f>
        <v>0</v>
      </c>
      <c r="AX73">
        <f>'43_Wind_HighSeverity'!X73</f>
        <v>0</v>
      </c>
      <c r="AY73">
        <f>'43_Wind_HighSeverity'!Y73</f>
        <v>0</v>
      </c>
      <c r="AZ73">
        <f>'41_Wind_LowSeverity'!Z73</f>
        <v>0</v>
      </c>
      <c r="BA73">
        <f>'41_Wind_LowSeverity'!AA73</f>
        <v>0</v>
      </c>
      <c r="BB73">
        <f>'41_Wind_LowSeverity'!AB73</f>
        <v>0</v>
      </c>
      <c r="BC73">
        <f>'41_Wind_LowSeverity'!AC73</f>
        <v>0</v>
      </c>
      <c r="BD73">
        <f>'42_Wind_ModSeverity'!AD73</f>
        <v>0</v>
      </c>
      <c r="BE73">
        <f>'42_Wind_ModSeverity'!AE73</f>
        <v>0</v>
      </c>
      <c r="BF73">
        <f>'42_Wind_ModSeverity'!AF73</f>
        <v>0</v>
      </c>
      <c r="BG73">
        <f>'43_Wind_HighSeverity'!AA73</f>
        <v>0</v>
      </c>
      <c r="BH73">
        <f>'43_Wind_HighSeverity'!AB73</f>
        <v>0</v>
      </c>
      <c r="BI73">
        <f>'43_Wind_HighSeverity'!AC73</f>
        <v>0</v>
      </c>
    </row>
    <row r="74" spans="1:61" x14ac:dyDescent="0.25">
      <c r="A74" s="15" t="str">
        <f>'4_Wind_Script'!A74</f>
        <v>eLITTER_LITTER_TYPE_LONG_NEEDLE_PINE_RELATIVE_COVER</v>
      </c>
      <c r="B74">
        <f>'41_Wind_LowSeverity'!F74</f>
        <v>50</v>
      </c>
      <c r="C74">
        <f>'41_Wind_LowSeverity'!G74</f>
        <v>50</v>
      </c>
      <c r="D74">
        <f>'41_Wind_LowSeverity'!H74</f>
        <v>50</v>
      </c>
      <c r="E74">
        <f>'41_Wind_LowSeverity'!I74</f>
        <v>50</v>
      </c>
      <c r="F74">
        <f>'42_Wind_ModSeverity'!J74</f>
        <v>50</v>
      </c>
      <c r="G74">
        <f>'42_Wind_ModSeverity'!K74</f>
        <v>50</v>
      </c>
      <c r="H74">
        <f>'42_Wind_ModSeverity'!L74</f>
        <v>50</v>
      </c>
      <c r="I74">
        <f>'43_Wind_HighSeverity'!G74</f>
        <v>50</v>
      </c>
      <c r="J74">
        <f>'43_Wind_HighSeverity'!H74</f>
        <v>50</v>
      </c>
      <c r="K74">
        <f>'43_Wind_HighSeverity'!I74</f>
        <v>50</v>
      </c>
      <c r="L74">
        <f>'41_Wind_LowSeverity'!J74</f>
        <v>0</v>
      </c>
      <c r="M74">
        <f>'41_Wind_LowSeverity'!K74</f>
        <v>0</v>
      </c>
      <c r="N74">
        <f>'41_Wind_LowSeverity'!L74</f>
        <v>0</v>
      </c>
      <c r="O74">
        <f>'41_Wind_LowSeverity'!M74</f>
        <v>0</v>
      </c>
      <c r="P74">
        <f>'42_Wind_ModSeverity'!N74</f>
        <v>0</v>
      </c>
      <c r="Q74">
        <f>'42_Wind_ModSeverity'!O74</f>
        <v>0</v>
      </c>
      <c r="R74">
        <f>'42_Wind_ModSeverity'!P74</f>
        <v>0</v>
      </c>
      <c r="S74">
        <f>'43_Wind_HighSeverity'!K74</f>
        <v>0</v>
      </c>
      <c r="T74">
        <f>'43_Wind_HighSeverity'!L74</f>
        <v>0</v>
      </c>
      <c r="U74">
        <f>'43_Wind_HighSeverity'!M74</f>
        <v>0</v>
      </c>
      <c r="V74">
        <f>'41_Wind_LowSeverity'!N74</f>
        <v>0</v>
      </c>
      <c r="W74">
        <f>'41_Wind_LowSeverity'!O74</f>
        <v>0</v>
      </c>
      <c r="X74">
        <f>'41_Wind_LowSeverity'!P74</f>
        <v>0</v>
      </c>
      <c r="Y74">
        <f>'41_Wind_LowSeverity'!Q74</f>
        <v>0</v>
      </c>
      <c r="Z74">
        <f>'42_Wind_ModSeverity'!R74</f>
        <v>0</v>
      </c>
      <c r="AA74">
        <f>'42_Wind_ModSeverity'!S74</f>
        <v>0</v>
      </c>
      <c r="AB74">
        <f>'42_Wind_ModSeverity'!T74</f>
        <v>0</v>
      </c>
      <c r="AC74">
        <f>'43_Wind_HighSeverity'!O74</f>
        <v>0</v>
      </c>
      <c r="AD74">
        <f>'43_Wind_HighSeverity'!P74</f>
        <v>0</v>
      </c>
      <c r="AE74">
        <f>'43_Wind_HighSeverity'!Q74</f>
        <v>0</v>
      </c>
      <c r="AF74">
        <f>'41_Wind_LowSeverity'!R74</f>
        <v>0</v>
      </c>
      <c r="AG74">
        <f>'41_Wind_LowSeverity'!S74</f>
        <v>0</v>
      </c>
      <c r="AH74">
        <f>'41_Wind_LowSeverity'!T74</f>
        <v>0</v>
      </c>
      <c r="AI74">
        <f>'41_Wind_LowSeverity'!U74</f>
        <v>0</v>
      </c>
      <c r="AJ74">
        <f>'42_Wind_ModSeverity'!V74</f>
        <v>0</v>
      </c>
      <c r="AK74">
        <f>'42_Wind_ModSeverity'!W74</f>
        <v>0</v>
      </c>
      <c r="AL74">
        <f>'42_Wind_ModSeverity'!X74</f>
        <v>0</v>
      </c>
      <c r="AM74">
        <f>'43_Wind_HighSeverity'!S74</f>
        <v>0</v>
      </c>
      <c r="AN74">
        <f>'43_Wind_HighSeverity'!T74</f>
        <v>0</v>
      </c>
      <c r="AO74">
        <f>'43_Wind_HighSeverity'!U74</f>
        <v>0</v>
      </c>
      <c r="AP74">
        <f>'41_Wind_LowSeverity'!V74</f>
        <v>10</v>
      </c>
      <c r="AQ74">
        <f>'41_Wind_LowSeverity'!W74</f>
        <v>10</v>
      </c>
      <c r="AR74">
        <f>'41_Wind_LowSeverity'!X74</f>
        <v>10</v>
      </c>
      <c r="AS74">
        <f>'41_Wind_LowSeverity'!Y74</f>
        <v>10</v>
      </c>
      <c r="AT74">
        <f>'42_Wind_ModSeverity'!Z74</f>
        <v>10</v>
      </c>
      <c r="AU74">
        <f>'42_Wind_ModSeverity'!AA74</f>
        <v>10</v>
      </c>
      <c r="AV74">
        <f>'42_Wind_ModSeverity'!AB74</f>
        <v>10</v>
      </c>
      <c r="AW74">
        <f>'43_Wind_HighSeverity'!W74</f>
        <v>10</v>
      </c>
      <c r="AX74">
        <f>'43_Wind_HighSeverity'!X74</f>
        <v>10</v>
      </c>
      <c r="AY74">
        <f>'43_Wind_HighSeverity'!Y74</f>
        <v>10</v>
      </c>
      <c r="AZ74">
        <f>'41_Wind_LowSeverity'!Z74</f>
        <v>40</v>
      </c>
      <c r="BA74">
        <f>'41_Wind_LowSeverity'!AA74</f>
        <v>40</v>
      </c>
      <c r="BB74">
        <f>'41_Wind_LowSeverity'!AB74</f>
        <v>40</v>
      </c>
      <c r="BC74">
        <f>'41_Wind_LowSeverity'!AC74</f>
        <v>40</v>
      </c>
      <c r="BD74">
        <f>'42_Wind_ModSeverity'!AD74</f>
        <v>40</v>
      </c>
      <c r="BE74">
        <f>'42_Wind_ModSeverity'!AE74</f>
        <v>40</v>
      </c>
      <c r="BF74">
        <f>'42_Wind_ModSeverity'!AF74</f>
        <v>40</v>
      </c>
      <c r="BG74">
        <f>'43_Wind_HighSeverity'!AA74</f>
        <v>40</v>
      </c>
      <c r="BH74">
        <f>'43_Wind_HighSeverity'!AB74</f>
        <v>40</v>
      </c>
      <c r="BI74">
        <f>'43_Wind_HighSeverity'!AC74</f>
        <v>40</v>
      </c>
    </row>
    <row r="75" spans="1:61" x14ac:dyDescent="0.25">
      <c r="A75" s="15" t="str">
        <f>'4_Wind_Script'!A75</f>
        <v>eLITTER_LITTER_TYPE_OTHER_CONIFER_RELATIVE_COVER</v>
      </c>
      <c r="B75">
        <f>'41_Wind_LowSeverity'!F75</f>
        <v>50</v>
      </c>
      <c r="C75">
        <f>'41_Wind_LowSeverity'!G75</f>
        <v>50</v>
      </c>
      <c r="D75">
        <f>'41_Wind_LowSeverity'!H75</f>
        <v>50</v>
      </c>
      <c r="E75">
        <f>'41_Wind_LowSeverity'!I75</f>
        <v>50</v>
      </c>
      <c r="F75">
        <f>'42_Wind_ModSeverity'!J75</f>
        <v>50</v>
      </c>
      <c r="G75">
        <f>'42_Wind_ModSeverity'!K75</f>
        <v>50</v>
      </c>
      <c r="H75">
        <f>'42_Wind_ModSeverity'!L75</f>
        <v>50</v>
      </c>
      <c r="I75">
        <f>'43_Wind_HighSeverity'!G75</f>
        <v>50</v>
      </c>
      <c r="J75">
        <f>'43_Wind_HighSeverity'!H75</f>
        <v>50</v>
      </c>
      <c r="K75">
        <f>'43_Wind_HighSeverity'!I75</f>
        <v>50</v>
      </c>
      <c r="L75">
        <f>'41_Wind_LowSeverity'!J75</f>
        <v>0</v>
      </c>
      <c r="M75">
        <f>'41_Wind_LowSeverity'!K75</f>
        <v>0</v>
      </c>
      <c r="N75">
        <f>'41_Wind_LowSeverity'!L75</f>
        <v>0</v>
      </c>
      <c r="O75">
        <f>'41_Wind_LowSeverity'!M75</f>
        <v>0</v>
      </c>
      <c r="P75">
        <f>'42_Wind_ModSeverity'!N75</f>
        <v>0</v>
      </c>
      <c r="Q75">
        <f>'42_Wind_ModSeverity'!O75</f>
        <v>0</v>
      </c>
      <c r="R75">
        <f>'42_Wind_ModSeverity'!P75</f>
        <v>0</v>
      </c>
      <c r="S75">
        <f>'43_Wind_HighSeverity'!K75</f>
        <v>0</v>
      </c>
      <c r="T75">
        <f>'43_Wind_HighSeverity'!L75</f>
        <v>0</v>
      </c>
      <c r="U75">
        <f>'43_Wind_HighSeverity'!M75</f>
        <v>0</v>
      </c>
      <c r="V75">
        <f>'41_Wind_LowSeverity'!N75</f>
        <v>0</v>
      </c>
      <c r="W75">
        <f>'41_Wind_LowSeverity'!O75</f>
        <v>0</v>
      </c>
      <c r="X75">
        <f>'41_Wind_LowSeverity'!P75</f>
        <v>0</v>
      </c>
      <c r="Y75">
        <f>'41_Wind_LowSeverity'!Q75</f>
        <v>0</v>
      </c>
      <c r="Z75">
        <f>'42_Wind_ModSeverity'!R75</f>
        <v>0</v>
      </c>
      <c r="AA75">
        <f>'42_Wind_ModSeverity'!S75</f>
        <v>0</v>
      </c>
      <c r="AB75">
        <f>'42_Wind_ModSeverity'!T75</f>
        <v>0</v>
      </c>
      <c r="AC75">
        <f>'43_Wind_HighSeverity'!O75</f>
        <v>0</v>
      </c>
      <c r="AD75">
        <f>'43_Wind_HighSeverity'!P75</f>
        <v>0</v>
      </c>
      <c r="AE75">
        <f>'43_Wind_HighSeverity'!Q75</f>
        <v>0</v>
      </c>
      <c r="AF75">
        <f>'41_Wind_LowSeverity'!R75</f>
        <v>100</v>
      </c>
      <c r="AG75">
        <f>'41_Wind_LowSeverity'!S75</f>
        <v>100</v>
      </c>
      <c r="AH75">
        <f>'41_Wind_LowSeverity'!T75</f>
        <v>100</v>
      </c>
      <c r="AI75">
        <f>'41_Wind_LowSeverity'!U75</f>
        <v>100</v>
      </c>
      <c r="AJ75">
        <f>'42_Wind_ModSeverity'!V75</f>
        <v>100</v>
      </c>
      <c r="AK75">
        <f>'42_Wind_ModSeverity'!W75</f>
        <v>100</v>
      </c>
      <c r="AL75">
        <f>'42_Wind_ModSeverity'!X75</f>
        <v>100</v>
      </c>
      <c r="AM75">
        <f>'43_Wind_HighSeverity'!S75</f>
        <v>100</v>
      </c>
      <c r="AN75">
        <f>'43_Wind_HighSeverity'!T75</f>
        <v>100</v>
      </c>
      <c r="AO75">
        <f>'43_Wind_HighSeverity'!U75</f>
        <v>100</v>
      </c>
      <c r="AP75">
        <f>'41_Wind_LowSeverity'!V75</f>
        <v>0</v>
      </c>
      <c r="AQ75">
        <f>'41_Wind_LowSeverity'!W75</f>
        <v>0</v>
      </c>
      <c r="AR75">
        <f>'41_Wind_LowSeverity'!X75</f>
        <v>0</v>
      </c>
      <c r="AS75">
        <f>'41_Wind_LowSeverity'!Y75</f>
        <v>0</v>
      </c>
      <c r="AT75">
        <f>'42_Wind_ModSeverity'!Z75</f>
        <v>0</v>
      </c>
      <c r="AU75">
        <f>'42_Wind_ModSeverity'!AA75</f>
        <v>0</v>
      </c>
      <c r="AV75">
        <f>'42_Wind_ModSeverity'!AB75</f>
        <v>0</v>
      </c>
      <c r="AW75">
        <f>'43_Wind_HighSeverity'!W75</f>
        <v>0</v>
      </c>
      <c r="AX75">
        <f>'43_Wind_HighSeverity'!X75</f>
        <v>0</v>
      </c>
      <c r="AY75">
        <f>'43_Wind_HighSeverity'!Y75</f>
        <v>0</v>
      </c>
      <c r="AZ75">
        <f>'41_Wind_LowSeverity'!Z75</f>
        <v>0</v>
      </c>
      <c r="BA75">
        <f>'41_Wind_LowSeverity'!AA75</f>
        <v>0</v>
      </c>
      <c r="BB75">
        <f>'41_Wind_LowSeverity'!AB75</f>
        <v>0</v>
      </c>
      <c r="BC75">
        <f>'41_Wind_LowSeverity'!AC75</f>
        <v>0</v>
      </c>
      <c r="BD75">
        <f>'42_Wind_ModSeverity'!AD75</f>
        <v>0</v>
      </c>
      <c r="BE75">
        <f>'42_Wind_ModSeverity'!AE75</f>
        <v>0</v>
      </c>
      <c r="BF75">
        <f>'42_Wind_ModSeverity'!AF75</f>
        <v>0</v>
      </c>
      <c r="BG75">
        <f>'43_Wind_HighSeverity'!AA75</f>
        <v>0</v>
      </c>
      <c r="BH75">
        <f>'43_Wind_HighSeverity'!AB75</f>
        <v>0</v>
      </c>
      <c r="BI75">
        <f>'43_Wind_HighSeverity'!AC75</f>
        <v>0</v>
      </c>
    </row>
    <row r="76" spans="1:61" x14ac:dyDescent="0.25">
      <c r="A76" s="15" t="str">
        <f>'4_Wind_Script'!A76</f>
        <v>eLITTER_LITTER_TYPE_PALM_FROND_RELATIVE_COVER</v>
      </c>
      <c r="B76">
        <f>'41_Wind_LowSeverity'!F76</f>
        <v>0</v>
      </c>
      <c r="C76">
        <f>'41_Wind_LowSeverity'!G76</f>
        <v>0</v>
      </c>
      <c r="D76">
        <f>'41_Wind_LowSeverity'!H76</f>
        <v>0</v>
      </c>
      <c r="E76">
        <f>'41_Wind_LowSeverity'!I76</f>
        <v>0</v>
      </c>
      <c r="F76">
        <f>'42_Wind_ModSeverity'!J76</f>
        <v>0</v>
      </c>
      <c r="G76">
        <f>'42_Wind_ModSeverity'!K76</f>
        <v>0</v>
      </c>
      <c r="H76">
        <f>'42_Wind_ModSeverity'!L76</f>
        <v>0</v>
      </c>
      <c r="I76">
        <f>'43_Wind_HighSeverity'!G76</f>
        <v>0</v>
      </c>
      <c r="J76">
        <f>'43_Wind_HighSeverity'!H76</f>
        <v>0</v>
      </c>
      <c r="K76">
        <f>'43_Wind_HighSeverity'!I76</f>
        <v>0</v>
      </c>
      <c r="L76">
        <f>'41_Wind_LowSeverity'!J76</f>
        <v>0</v>
      </c>
      <c r="M76">
        <f>'41_Wind_LowSeverity'!K76</f>
        <v>0</v>
      </c>
      <c r="N76">
        <f>'41_Wind_LowSeverity'!L76</f>
        <v>0</v>
      </c>
      <c r="O76">
        <f>'41_Wind_LowSeverity'!M76</f>
        <v>0</v>
      </c>
      <c r="P76">
        <f>'42_Wind_ModSeverity'!N76</f>
        <v>0</v>
      </c>
      <c r="Q76">
        <f>'42_Wind_ModSeverity'!O76</f>
        <v>0</v>
      </c>
      <c r="R76">
        <f>'42_Wind_ModSeverity'!P76</f>
        <v>0</v>
      </c>
      <c r="S76">
        <f>'43_Wind_HighSeverity'!K76</f>
        <v>0</v>
      </c>
      <c r="T76">
        <f>'43_Wind_HighSeverity'!L76</f>
        <v>0</v>
      </c>
      <c r="U76">
        <f>'43_Wind_HighSeverity'!M76</f>
        <v>0</v>
      </c>
      <c r="V76">
        <f>'41_Wind_LowSeverity'!N76</f>
        <v>0</v>
      </c>
      <c r="W76">
        <f>'41_Wind_LowSeverity'!O76</f>
        <v>0</v>
      </c>
      <c r="X76">
        <f>'41_Wind_LowSeverity'!P76</f>
        <v>0</v>
      </c>
      <c r="Y76">
        <f>'41_Wind_LowSeverity'!Q76</f>
        <v>0</v>
      </c>
      <c r="Z76">
        <f>'42_Wind_ModSeverity'!R76</f>
        <v>0</v>
      </c>
      <c r="AA76">
        <f>'42_Wind_ModSeverity'!S76</f>
        <v>0</v>
      </c>
      <c r="AB76">
        <f>'42_Wind_ModSeverity'!T76</f>
        <v>0</v>
      </c>
      <c r="AC76">
        <f>'43_Wind_HighSeverity'!O76</f>
        <v>0</v>
      </c>
      <c r="AD76">
        <f>'43_Wind_HighSeverity'!P76</f>
        <v>0</v>
      </c>
      <c r="AE76">
        <f>'43_Wind_HighSeverity'!Q76</f>
        <v>0</v>
      </c>
      <c r="AF76">
        <f>'41_Wind_LowSeverity'!R76</f>
        <v>0</v>
      </c>
      <c r="AG76">
        <f>'41_Wind_LowSeverity'!S76</f>
        <v>0</v>
      </c>
      <c r="AH76">
        <f>'41_Wind_LowSeverity'!T76</f>
        <v>0</v>
      </c>
      <c r="AI76">
        <f>'41_Wind_LowSeverity'!U76</f>
        <v>0</v>
      </c>
      <c r="AJ76">
        <f>'42_Wind_ModSeverity'!V76</f>
        <v>0</v>
      </c>
      <c r="AK76">
        <f>'42_Wind_ModSeverity'!W76</f>
        <v>0</v>
      </c>
      <c r="AL76">
        <f>'42_Wind_ModSeverity'!X76</f>
        <v>0</v>
      </c>
      <c r="AM76">
        <f>'43_Wind_HighSeverity'!S76</f>
        <v>0</v>
      </c>
      <c r="AN76">
        <f>'43_Wind_HighSeverity'!T76</f>
        <v>0</v>
      </c>
      <c r="AO76">
        <f>'43_Wind_HighSeverity'!U76</f>
        <v>0</v>
      </c>
      <c r="AP76">
        <f>'41_Wind_LowSeverity'!V76</f>
        <v>0</v>
      </c>
      <c r="AQ76">
        <f>'41_Wind_LowSeverity'!W76</f>
        <v>0</v>
      </c>
      <c r="AR76">
        <f>'41_Wind_LowSeverity'!X76</f>
        <v>0</v>
      </c>
      <c r="AS76">
        <f>'41_Wind_LowSeverity'!Y76</f>
        <v>0</v>
      </c>
      <c r="AT76">
        <f>'42_Wind_ModSeverity'!Z76</f>
        <v>0</v>
      </c>
      <c r="AU76">
        <f>'42_Wind_ModSeverity'!AA76</f>
        <v>0</v>
      </c>
      <c r="AV76">
        <f>'42_Wind_ModSeverity'!AB76</f>
        <v>0</v>
      </c>
      <c r="AW76">
        <f>'43_Wind_HighSeverity'!W76</f>
        <v>0</v>
      </c>
      <c r="AX76">
        <f>'43_Wind_HighSeverity'!X76</f>
        <v>0</v>
      </c>
      <c r="AY76">
        <f>'43_Wind_HighSeverity'!Y76</f>
        <v>0</v>
      </c>
      <c r="AZ76">
        <f>'41_Wind_LowSeverity'!Z76</f>
        <v>60</v>
      </c>
      <c r="BA76">
        <f>'41_Wind_LowSeverity'!AA76</f>
        <v>60</v>
      </c>
      <c r="BB76">
        <f>'41_Wind_LowSeverity'!AB76</f>
        <v>60</v>
      </c>
      <c r="BC76">
        <f>'41_Wind_LowSeverity'!AC76</f>
        <v>60</v>
      </c>
      <c r="BD76">
        <f>'42_Wind_ModSeverity'!AD76</f>
        <v>60</v>
      </c>
      <c r="BE76">
        <f>'42_Wind_ModSeverity'!AE76</f>
        <v>60</v>
      </c>
      <c r="BF76">
        <f>'42_Wind_ModSeverity'!AF76</f>
        <v>60</v>
      </c>
      <c r="BG76">
        <f>'43_Wind_HighSeverity'!AA76</f>
        <v>60</v>
      </c>
      <c r="BH76">
        <f>'43_Wind_HighSeverity'!AB76</f>
        <v>60</v>
      </c>
      <c r="BI76">
        <f>'43_Wind_HighSeverity'!AC76</f>
        <v>60</v>
      </c>
    </row>
    <row r="77" spans="1:61" x14ac:dyDescent="0.25">
      <c r="A77" s="15" t="str">
        <f>'4_Wind_Script'!A77</f>
        <v>eLITTER_LITTER_TYPE_SHORT_NEEDLE_PINE_RELATIVE_COVER</v>
      </c>
      <c r="B77">
        <f>'41_Wind_LowSeverity'!F77</f>
        <v>0</v>
      </c>
      <c r="C77">
        <f>'41_Wind_LowSeverity'!G77</f>
        <v>0</v>
      </c>
      <c r="D77">
        <f>'41_Wind_LowSeverity'!H77</f>
        <v>0</v>
      </c>
      <c r="E77">
        <f>'41_Wind_LowSeverity'!I77</f>
        <v>0</v>
      </c>
      <c r="F77">
        <f>'42_Wind_ModSeverity'!J77</f>
        <v>0</v>
      </c>
      <c r="G77">
        <f>'42_Wind_ModSeverity'!K77</f>
        <v>0</v>
      </c>
      <c r="H77">
        <f>'42_Wind_ModSeverity'!L77</f>
        <v>0</v>
      </c>
      <c r="I77">
        <f>'43_Wind_HighSeverity'!G77</f>
        <v>0</v>
      </c>
      <c r="J77">
        <f>'43_Wind_HighSeverity'!H77</f>
        <v>0</v>
      </c>
      <c r="K77">
        <f>'43_Wind_HighSeverity'!I77</f>
        <v>0</v>
      </c>
      <c r="L77">
        <f>'41_Wind_LowSeverity'!J77</f>
        <v>0</v>
      </c>
      <c r="M77">
        <f>'41_Wind_LowSeverity'!K77</f>
        <v>0</v>
      </c>
      <c r="N77">
        <f>'41_Wind_LowSeverity'!L77</f>
        <v>0</v>
      </c>
      <c r="O77">
        <f>'41_Wind_LowSeverity'!M77</f>
        <v>0</v>
      </c>
      <c r="P77">
        <f>'42_Wind_ModSeverity'!N77</f>
        <v>0</v>
      </c>
      <c r="Q77">
        <f>'42_Wind_ModSeverity'!O77</f>
        <v>0</v>
      </c>
      <c r="R77">
        <f>'42_Wind_ModSeverity'!P77</f>
        <v>0</v>
      </c>
      <c r="S77">
        <f>'43_Wind_HighSeverity'!K77</f>
        <v>0</v>
      </c>
      <c r="T77">
        <f>'43_Wind_HighSeverity'!L77</f>
        <v>0</v>
      </c>
      <c r="U77">
        <f>'43_Wind_HighSeverity'!M77</f>
        <v>0</v>
      </c>
      <c r="V77">
        <f>'41_Wind_LowSeverity'!N77</f>
        <v>0</v>
      </c>
      <c r="W77">
        <f>'41_Wind_LowSeverity'!O77</f>
        <v>0</v>
      </c>
      <c r="X77">
        <f>'41_Wind_LowSeverity'!P77</f>
        <v>0</v>
      </c>
      <c r="Y77">
        <f>'41_Wind_LowSeverity'!Q77</f>
        <v>0</v>
      </c>
      <c r="Z77">
        <f>'42_Wind_ModSeverity'!R77</f>
        <v>0</v>
      </c>
      <c r="AA77">
        <f>'42_Wind_ModSeverity'!S77</f>
        <v>0</v>
      </c>
      <c r="AB77">
        <f>'42_Wind_ModSeverity'!T77</f>
        <v>0</v>
      </c>
      <c r="AC77">
        <f>'43_Wind_HighSeverity'!O77</f>
        <v>0</v>
      </c>
      <c r="AD77">
        <f>'43_Wind_HighSeverity'!P77</f>
        <v>0</v>
      </c>
      <c r="AE77">
        <f>'43_Wind_HighSeverity'!Q77</f>
        <v>0</v>
      </c>
      <c r="AF77">
        <f>'41_Wind_LowSeverity'!R77</f>
        <v>0</v>
      </c>
      <c r="AG77">
        <f>'41_Wind_LowSeverity'!S77</f>
        <v>0</v>
      </c>
      <c r="AH77">
        <f>'41_Wind_LowSeverity'!T77</f>
        <v>0</v>
      </c>
      <c r="AI77">
        <f>'41_Wind_LowSeverity'!U77</f>
        <v>0</v>
      </c>
      <c r="AJ77">
        <f>'42_Wind_ModSeverity'!V77</f>
        <v>0</v>
      </c>
      <c r="AK77">
        <f>'42_Wind_ModSeverity'!W77</f>
        <v>0</v>
      </c>
      <c r="AL77">
        <f>'42_Wind_ModSeverity'!X77</f>
        <v>0</v>
      </c>
      <c r="AM77">
        <f>'43_Wind_HighSeverity'!S77</f>
        <v>0</v>
      </c>
      <c r="AN77">
        <f>'43_Wind_HighSeverity'!T77</f>
        <v>0</v>
      </c>
      <c r="AO77">
        <f>'43_Wind_HighSeverity'!U77</f>
        <v>0</v>
      </c>
      <c r="AP77">
        <f>'41_Wind_LowSeverity'!V77</f>
        <v>0</v>
      </c>
      <c r="AQ77">
        <f>'41_Wind_LowSeverity'!W77</f>
        <v>0</v>
      </c>
      <c r="AR77">
        <f>'41_Wind_LowSeverity'!X77</f>
        <v>0</v>
      </c>
      <c r="AS77">
        <f>'41_Wind_LowSeverity'!Y77</f>
        <v>0</v>
      </c>
      <c r="AT77">
        <f>'42_Wind_ModSeverity'!Z77</f>
        <v>0</v>
      </c>
      <c r="AU77">
        <f>'42_Wind_ModSeverity'!AA77</f>
        <v>0</v>
      </c>
      <c r="AV77">
        <f>'42_Wind_ModSeverity'!AB77</f>
        <v>0</v>
      </c>
      <c r="AW77">
        <f>'43_Wind_HighSeverity'!W77</f>
        <v>0</v>
      </c>
      <c r="AX77">
        <f>'43_Wind_HighSeverity'!X77</f>
        <v>0</v>
      </c>
      <c r="AY77">
        <f>'43_Wind_HighSeverity'!Y77</f>
        <v>0</v>
      </c>
      <c r="AZ77">
        <f>'41_Wind_LowSeverity'!Z77</f>
        <v>0</v>
      </c>
      <c r="BA77">
        <f>'41_Wind_LowSeverity'!AA77</f>
        <v>0</v>
      </c>
      <c r="BB77">
        <f>'41_Wind_LowSeverity'!AB77</f>
        <v>0</v>
      </c>
      <c r="BC77">
        <f>'41_Wind_LowSeverity'!AC77</f>
        <v>0</v>
      </c>
      <c r="BD77">
        <f>'42_Wind_ModSeverity'!AD77</f>
        <v>0</v>
      </c>
      <c r="BE77">
        <f>'42_Wind_ModSeverity'!AE77</f>
        <v>0</v>
      </c>
      <c r="BF77">
        <f>'42_Wind_ModSeverity'!AF77</f>
        <v>0</v>
      </c>
      <c r="BG77">
        <f>'43_Wind_HighSeverity'!AA77</f>
        <v>0</v>
      </c>
      <c r="BH77">
        <f>'43_Wind_HighSeverity'!AB77</f>
        <v>0</v>
      </c>
      <c r="BI77">
        <f>'43_Wind_HighSeverity'!AC77</f>
        <v>0</v>
      </c>
    </row>
    <row r="78" spans="1:61" x14ac:dyDescent="0.25">
      <c r="A78" s="15" t="str">
        <f>'4_Wind_Script'!A78</f>
        <v>eMOSS_LICHEN_LITTER_GROUND_LICHEN_DEPTH</v>
      </c>
      <c r="B78">
        <f>'41_Wind_LowSeverity'!F78</f>
        <v>0</v>
      </c>
      <c r="C78">
        <f>'41_Wind_LowSeverity'!G78</f>
        <v>0</v>
      </c>
      <c r="D78">
        <f>'41_Wind_LowSeverity'!H78</f>
        <v>0</v>
      </c>
      <c r="E78">
        <f>'41_Wind_LowSeverity'!I78</f>
        <v>0</v>
      </c>
      <c r="F78">
        <f>'42_Wind_ModSeverity'!J78</f>
        <v>0</v>
      </c>
      <c r="G78">
        <f>'42_Wind_ModSeverity'!K78</f>
        <v>0</v>
      </c>
      <c r="H78">
        <f>'42_Wind_ModSeverity'!L78</f>
        <v>0</v>
      </c>
      <c r="I78">
        <f>'43_Wind_HighSeverity'!G78</f>
        <v>0</v>
      </c>
      <c r="J78">
        <f>'43_Wind_HighSeverity'!H78</f>
        <v>0</v>
      </c>
      <c r="K78">
        <f>'43_Wind_HighSeverity'!I78</f>
        <v>0</v>
      </c>
      <c r="L78">
        <f>'41_Wind_LowSeverity'!J78</f>
        <v>0</v>
      </c>
      <c r="M78">
        <f>'41_Wind_LowSeverity'!K78</f>
        <v>0</v>
      </c>
      <c r="N78">
        <f>'41_Wind_LowSeverity'!L78</f>
        <v>0</v>
      </c>
      <c r="O78">
        <f>'41_Wind_LowSeverity'!M78</f>
        <v>0</v>
      </c>
      <c r="P78">
        <f>'42_Wind_ModSeverity'!N78</f>
        <v>0</v>
      </c>
      <c r="Q78">
        <f>'42_Wind_ModSeverity'!O78</f>
        <v>0</v>
      </c>
      <c r="R78">
        <f>'42_Wind_ModSeverity'!P78</f>
        <v>0</v>
      </c>
      <c r="S78">
        <f>'43_Wind_HighSeverity'!K78</f>
        <v>0</v>
      </c>
      <c r="T78">
        <f>'43_Wind_HighSeverity'!L78</f>
        <v>0</v>
      </c>
      <c r="U78">
        <f>'43_Wind_HighSeverity'!M78</f>
        <v>0</v>
      </c>
      <c r="V78">
        <f>'41_Wind_LowSeverity'!N78</f>
        <v>0</v>
      </c>
      <c r="W78">
        <f>'41_Wind_LowSeverity'!O78</f>
        <v>0</v>
      </c>
      <c r="X78">
        <f>'41_Wind_LowSeverity'!P78</f>
        <v>0</v>
      </c>
      <c r="Y78">
        <f>'41_Wind_LowSeverity'!Q78</f>
        <v>0</v>
      </c>
      <c r="Z78">
        <f>'42_Wind_ModSeverity'!R78</f>
        <v>0</v>
      </c>
      <c r="AA78">
        <f>'42_Wind_ModSeverity'!S78</f>
        <v>0</v>
      </c>
      <c r="AB78">
        <f>'42_Wind_ModSeverity'!T78</f>
        <v>0</v>
      </c>
      <c r="AC78">
        <f>'43_Wind_HighSeverity'!O78</f>
        <v>0</v>
      </c>
      <c r="AD78">
        <f>'43_Wind_HighSeverity'!P78</f>
        <v>0</v>
      </c>
      <c r="AE78">
        <f>'43_Wind_HighSeverity'!Q78</f>
        <v>0</v>
      </c>
      <c r="AF78">
        <f>'41_Wind_LowSeverity'!R78</f>
        <v>2</v>
      </c>
      <c r="AG78">
        <f>'41_Wind_LowSeverity'!S78</f>
        <v>2</v>
      </c>
      <c r="AH78">
        <f>'41_Wind_LowSeverity'!T78</f>
        <v>2</v>
      </c>
      <c r="AI78">
        <f>'41_Wind_LowSeverity'!U78</f>
        <v>2</v>
      </c>
      <c r="AJ78">
        <f>'42_Wind_ModSeverity'!V78</f>
        <v>2</v>
      </c>
      <c r="AK78">
        <f>'42_Wind_ModSeverity'!W78</f>
        <v>2</v>
      </c>
      <c r="AL78">
        <f>'42_Wind_ModSeverity'!X78</f>
        <v>2</v>
      </c>
      <c r="AM78">
        <f>'43_Wind_HighSeverity'!S78</f>
        <v>2</v>
      </c>
      <c r="AN78">
        <f>'43_Wind_HighSeverity'!T78</f>
        <v>2</v>
      </c>
      <c r="AO78">
        <f>'43_Wind_HighSeverity'!U78</f>
        <v>2</v>
      </c>
      <c r="AP78">
        <f>'41_Wind_LowSeverity'!V78</f>
        <v>0</v>
      </c>
      <c r="AQ78">
        <f>'41_Wind_LowSeverity'!W78</f>
        <v>0</v>
      </c>
      <c r="AR78">
        <f>'41_Wind_LowSeverity'!X78</f>
        <v>0</v>
      </c>
      <c r="AS78">
        <f>'41_Wind_LowSeverity'!Y78</f>
        <v>0</v>
      </c>
      <c r="AT78">
        <f>'42_Wind_ModSeverity'!Z78</f>
        <v>0</v>
      </c>
      <c r="AU78">
        <f>'42_Wind_ModSeverity'!AA78</f>
        <v>0</v>
      </c>
      <c r="AV78">
        <f>'42_Wind_ModSeverity'!AB78</f>
        <v>0</v>
      </c>
      <c r="AW78">
        <f>'43_Wind_HighSeverity'!W78</f>
        <v>0</v>
      </c>
      <c r="AX78">
        <f>'43_Wind_HighSeverity'!X78</f>
        <v>0</v>
      </c>
      <c r="AY78">
        <f>'43_Wind_HighSeverity'!Y78</f>
        <v>0</v>
      </c>
      <c r="AZ78">
        <f>'41_Wind_LowSeverity'!Z78</f>
        <v>0</v>
      </c>
      <c r="BA78">
        <f>'41_Wind_LowSeverity'!AA78</f>
        <v>0</v>
      </c>
      <c r="BB78">
        <f>'41_Wind_LowSeverity'!AB78</f>
        <v>0</v>
      </c>
      <c r="BC78">
        <f>'41_Wind_LowSeverity'!AC78</f>
        <v>0</v>
      </c>
      <c r="BD78">
        <f>'42_Wind_ModSeverity'!AD78</f>
        <v>0</v>
      </c>
      <c r="BE78">
        <f>'42_Wind_ModSeverity'!AE78</f>
        <v>0</v>
      </c>
      <c r="BF78">
        <f>'42_Wind_ModSeverity'!AF78</f>
        <v>0</v>
      </c>
      <c r="BG78">
        <f>'43_Wind_HighSeverity'!AA78</f>
        <v>0</v>
      </c>
      <c r="BH78">
        <f>'43_Wind_HighSeverity'!AB78</f>
        <v>0</v>
      </c>
      <c r="BI78">
        <f>'43_Wind_HighSeverity'!AC78</f>
        <v>0</v>
      </c>
    </row>
    <row r="79" spans="1:61" x14ac:dyDescent="0.25">
      <c r="A79" s="15" t="str">
        <f>'4_Wind_Script'!A79</f>
        <v>eMOSS_LICHEN_LITTER_GROUND_LICHEN_PERCENT_COVER</v>
      </c>
      <c r="B79">
        <f>'41_Wind_LowSeverity'!F79</f>
        <v>0</v>
      </c>
      <c r="C79">
        <f>'41_Wind_LowSeverity'!G79</f>
        <v>0</v>
      </c>
      <c r="D79">
        <f>'41_Wind_LowSeverity'!H79</f>
        <v>0</v>
      </c>
      <c r="E79">
        <f>'41_Wind_LowSeverity'!I79</f>
        <v>0</v>
      </c>
      <c r="F79">
        <f>'42_Wind_ModSeverity'!J79</f>
        <v>0</v>
      </c>
      <c r="G79">
        <f>'42_Wind_ModSeverity'!K79</f>
        <v>0</v>
      </c>
      <c r="H79">
        <f>'42_Wind_ModSeverity'!L79</f>
        <v>0</v>
      </c>
      <c r="I79">
        <f>'43_Wind_HighSeverity'!G79</f>
        <v>0</v>
      </c>
      <c r="J79">
        <f>'43_Wind_HighSeverity'!H79</f>
        <v>0</v>
      </c>
      <c r="K79">
        <f>'43_Wind_HighSeverity'!I79</f>
        <v>0</v>
      </c>
      <c r="L79">
        <f>'41_Wind_LowSeverity'!J79</f>
        <v>0</v>
      </c>
      <c r="M79">
        <f>'41_Wind_LowSeverity'!K79</f>
        <v>0</v>
      </c>
      <c r="N79">
        <f>'41_Wind_LowSeverity'!L79</f>
        <v>0</v>
      </c>
      <c r="O79">
        <f>'41_Wind_LowSeverity'!M79</f>
        <v>0</v>
      </c>
      <c r="P79">
        <f>'42_Wind_ModSeverity'!N79</f>
        <v>0</v>
      </c>
      <c r="Q79">
        <f>'42_Wind_ModSeverity'!O79</f>
        <v>0</v>
      </c>
      <c r="R79">
        <f>'42_Wind_ModSeverity'!P79</f>
        <v>0</v>
      </c>
      <c r="S79">
        <f>'43_Wind_HighSeverity'!K79</f>
        <v>0</v>
      </c>
      <c r="T79">
        <f>'43_Wind_HighSeverity'!L79</f>
        <v>0</v>
      </c>
      <c r="U79">
        <f>'43_Wind_HighSeverity'!M79</f>
        <v>0</v>
      </c>
      <c r="V79">
        <f>'41_Wind_LowSeverity'!N79</f>
        <v>0</v>
      </c>
      <c r="W79">
        <f>'41_Wind_LowSeverity'!O79</f>
        <v>0</v>
      </c>
      <c r="X79">
        <f>'41_Wind_LowSeverity'!P79</f>
        <v>0</v>
      </c>
      <c r="Y79">
        <f>'41_Wind_LowSeverity'!Q79</f>
        <v>0</v>
      </c>
      <c r="Z79">
        <f>'42_Wind_ModSeverity'!R79</f>
        <v>0</v>
      </c>
      <c r="AA79">
        <f>'42_Wind_ModSeverity'!S79</f>
        <v>0</v>
      </c>
      <c r="AB79">
        <f>'42_Wind_ModSeverity'!T79</f>
        <v>0</v>
      </c>
      <c r="AC79">
        <f>'43_Wind_HighSeverity'!O79</f>
        <v>0</v>
      </c>
      <c r="AD79">
        <f>'43_Wind_HighSeverity'!P79</f>
        <v>0</v>
      </c>
      <c r="AE79">
        <f>'43_Wind_HighSeverity'!Q79</f>
        <v>0</v>
      </c>
      <c r="AF79">
        <f>'41_Wind_LowSeverity'!R79</f>
        <v>5</v>
      </c>
      <c r="AG79">
        <f>'41_Wind_LowSeverity'!S79</f>
        <v>5</v>
      </c>
      <c r="AH79">
        <f>'41_Wind_LowSeverity'!T79</f>
        <v>5</v>
      </c>
      <c r="AI79">
        <f>'41_Wind_LowSeverity'!U79</f>
        <v>5</v>
      </c>
      <c r="AJ79">
        <f>'42_Wind_ModSeverity'!V79</f>
        <v>5</v>
      </c>
      <c r="AK79">
        <f>'42_Wind_ModSeverity'!W79</f>
        <v>5</v>
      </c>
      <c r="AL79">
        <f>'42_Wind_ModSeverity'!X79</f>
        <v>5</v>
      </c>
      <c r="AM79">
        <f>'43_Wind_HighSeverity'!S79</f>
        <v>5</v>
      </c>
      <c r="AN79">
        <f>'43_Wind_HighSeverity'!T79</f>
        <v>5</v>
      </c>
      <c r="AO79">
        <f>'43_Wind_HighSeverity'!U79</f>
        <v>5</v>
      </c>
      <c r="AP79">
        <f>'41_Wind_LowSeverity'!V79</f>
        <v>0</v>
      </c>
      <c r="AQ79">
        <f>'41_Wind_LowSeverity'!W79</f>
        <v>0</v>
      </c>
      <c r="AR79">
        <f>'41_Wind_LowSeverity'!X79</f>
        <v>0</v>
      </c>
      <c r="AS79">
        <f>'41_Wind_LowSeverity'!Y79</f>
        <v>0</v>
      </c>
      <c r="AT79">
        <f>'42_Wind_ModSeverity'!Z79</f>
        <v>0</v>
      </c>
      <c r="AU79">
        <f>'42_Wind_ModSeverity'!AA79</f>
        <v>0</v>
      </c>
      <c r="AV79">
        <f>'42_Wind_ModSeverity'!AB79</f>
        <v>0</v>
      </c>
      <c r="AW79">
        <f>'43_Wind_HighSeverity'!W79</f>
        <v>0</v>
      </c>
      <c r="AX79">
        <f>'43_Wind_HighSeverity'!X79</f>
        <v>0</v>
      </c>
      <c r="AY79">
        <f>'43_Wind_HighSeverity'!Y79</f>
        <v>0</v>
      </c>
      <c r="AZ79">
        <f>'41_Wind_LowSeverity'!Z79</f>
        <v>0</v>
      </c>
      <c r="BA79">
        <f>'41_Wind_LowSeverity'!AA79</f>
        <v>0</v>
      </c>
      <c r="BB79">
        <f>'41_Wind_LowSeverity'!AB79</f>
        <v>0</v>
      </c>
      <c r="BC79">
        <f>'41_Wind_LowSeverity'!AC79</f>
        <v>0</v>
      </c>
      <c r="BD79">
        <f>'42_Wind_ModSeverity'!AD79</f>
        <v>0</v>
      </c>
      <c r="BE79">
        <f>'42_Wind_ModSeverity'!AE79</f>
        <v>0</v>
      </c>
      <c r="BF79">
        <f>'42_Wind_ModSeverity'!AF79</f>
        <v>0</v>
      </c>
      <c r="BG79">
        <f>'43_Wind_HighSeverity'!AA79</f>
        <v>0</v>
      </c>
      <c r="BH79">
        <f>'43_Wind_HighSeverity'!AB79</f>
        <v>0</v>
      </c>
      <c r="BI79">
        <f>'43_Wind_HighSeverity'!AC79</f>
        <v>0</v>
      </c>
    </row>
    <row r="80" spans="1:61" x14ac:dyDescent="0.25">
      <c r="A80" s="15" t="str">
        <f>'4_Wind_Script'!A80</f>
        <v>eMOSS_LICHEN_LITTER_LITTER_DEPTH</v>
      </c>
      <c r="B80">
        <f>'41_Wind_LowSeverity'!F80</f>
        <v>0.2</v>
      </c>
      <c r="C80">
        <f>'41_Wind_LowSeverity'!G80</f>
        <v>0.25</v>
      </c>
      <c r="D80">
        <f>'41_Wind_LowSeverity'!H80</f>
        <v>0.25</v>
      </c>
      <c r="E80">
        <f>'41_Wind_LowSeverity'!I80</f>
        <v>0.2</v>
      </c>
      <c r="F80">
        <f>'42_Wind_ModSeverity'!J80</f>
        <v>0.30000000000000004</v>
      </c>
      <c r="G80">
        <f>'42_Wind_ModSeverity'!K80</f>
        <v>0.30000000000000004</v>
      </c>
      <c r="H80">
        <f>'42_Wind_ModSeverity'!L80</f>
        <v>0.22500000000000003</v>
      </c>
      <c r="I80">
        <f>'43_Wind_HighSeverity'!G80</f>
        <v>0.4</v>
      </c>
      <c r="J80">
        <f>'43_Wind_HighSeverity'!H80</f>
        <v>0.4</v>
      </c>
      <c r="K80">
        <f>'43_Wind_HighSeverity'!I80</f>
        <v>0.30000000000000004</v>
      </c>
      <c r="L80">
        <f>'41_Wind_LowSeverity'!J80</f>
        <v>1</v>
      </c>
      <c r="M80">
        <f>'41_Wind_LowSeverity'!K80</f>
        <v>1.25</v>
      </c>
      <c r="N80">
        <f>'41_Wind_LowSeverity'!L80</f>
        <v>1.25</v>
      </c>
      <c r="O80">
        <f>'41_Wind_LowSeverity'!M80</f>
        <v>1</v>
      </c>
      <c r="P80">
        <f>'42_Wind_ModSeverity'!N80</f>
        <v>1.5</v>
      </c>
      <c r="Q80">
        <f>'42_Wind_ModSeverity'!O80</f>
        <v>1.5</v>
      </c>
      <c r="R80">
        <f>'42_Wind_ModSeverity'!P80</f>
        <v>1.125</v>
      </c>
      <c r="S80">
        <f>'43_Wind_HighSeverity'!K80</f>
        <v>2</v>
      </c>
      <c r="T80">
        <f>'43_Wind_HighSeverity'!L80</f>
        <v>2</v>
      </c>
      <c r="U80">
        <f>'43_Wind_HighSeverity'!M80</f>
        <v>1.5</v>
      </c>
      <c r="V80">
        <f>'41_Wind_LowSeverity'!N80</f>
        <v>2.5</v>
      </c>
      <c r="W80">
        <f>'41_Wind_LowSeverity'!O80</f>
        <v>3.125</v>
      </c>
      <c r="X80">
        <f>'41_Wind_LowSeverity'!P80</f>
        <v>3.125</v>
      </c>
      <c r="Y80">
        <f>'41_Wind_LowSeverity'!Q80</f>
        <v>2.5</v>
      </c>
      <c r="Z80">
        <f>'42_Wind_ModSeverity'!R80</f>
        <v>3.75</v>
      </c>
      <c r="AA80">
        <f>'42_Wind_ModSeverity'!S80</f>
        <v>3.75</v>
      </c>
      <c r="AB80">
        <f>'42_Wind_ModSeverity'!T80</f>
        <v>2.8125</v>
      </c>
      <c r="AC80">
        <f>'43_Wind_HighSeverity'!O80</f>
        <v>5</v>
      </c>
      <c r="AD80">
        <f>'43_Wind_HighSeverity'!P80</f>
        <v>5</v>
      </c>
      <c r="AE80">
        <f>'43_Wind_HighSeverity'!Q80</f>
        <v>3.75</v>
      </c>
      <c r="AF80">
        <f>'41_Wind_LowSeverity'!R80</f>
        <v>1</v>
      </c>
      <c r="AG80">
        <f>'41_Wind_LowSeverity'!S80</f>
        <v>1.25</v>
      </c>
      <c r="AH80">
        <f>'41_Wind_LowSeverity'!T80</f>
        <v>1.25</v>
      </c>
      <c r="AI80">
        <f>'41_Wind_LowSeverity'!U80</f>
        <v>1</v>
      </c>
      <c r="AJ80">
        <f>'42_Wind_ModSeverity'!V80</f>
        <v>1.5</v>
      </c>
      <c r="AK80">
        <f>'42_Wind_ModSeverity'!W80</f>
        <v>1.5</v>
      </c>
      <c r="AL80">
        <f>'42_Wind_ModSeverity'!X80</f>
        <v>1.125</v>
      </c>
      <c r="AM80">
        <f>'43_Wind_HighSeverity'!S80</f>
        <v>2</v>
      </c>
      <c r="AN80">
        <f>'43_Wind_HighSeverity'!T80</f>
        <v>2</v>
      </c>
      <c r="AO80">
        <f>'43_Wind_HighSeverity'!U80</f>
        <v>1.5</v>
      </c>
      <c r="AP80">
        <f>'41_Wind_LowSeverity'!V80</f>
        <v>1.5</v>
      </c>
      <c r="AQ80">
        <f>'41_Wind_LowSeverity'!W80</f>
        <v>1.875</v>
      </c>
      <c r="AR80">
        <f>'41_Wind_LowSeverity'!X80</f>
        <v>1.875</v>
      </c>
      <c r="AS80">
        <f>'41_Wind_LowSeverity'!Y80</f>
        <v>1.5</v>
      </c>
      <c r="AT80">
        <f>'42_Wind_ModSeverity'!Z80</f>
        <v>2.25</v>
      </c>
      <c r="AU80">
        <f>'42_Wind_ModSeverity'!AA80</f>
        <v>2.25</v>
      </c>
      <c r="AV80">
        <f>'42_Wind_ModSeverity'!AB80</f>
        <v>1.6875</v>
      </c>
      <c r="AW80">
        <f>'43_Wind_HighSeverity'!W80</f>
        <v>3</v>
      </c>
      <c r="AX80">
        <f>'43_Wind_HighSeverity'!X80</f>
        <v>3</v>
      </c>
      <c r="AY80">
        <f>'43_Wind_HighSeverity'!Y80</f>
        <v>2.25</v>
      </c>
      <c r="AZ80">
        <f>'41_Wind_LowSeverity'!Z80</f>
        <v>2</v>
      </c>
      <c r="BA80">
        <f>'41_Wind_LowSeverity'!AA80</f>
        <v>2.5</v>
      </c>
      <c r="BB80">
        <f>'41_Wind_LowSeverity'!AB80</f>
        <v>2.5</v>
      </c>
      <c r="BC80">
        <f>'41_Wind_LowSeverity'!AC80</f>
        <v>2</v>
      </c>
      <c r="BD80">
        <f>'42_Wind_ModSeverity'!AD80</f>
        <v>3</v>
      </c>
      <c r="BE80">
        <f>'42_Wind_ModSeverity'!AE80</f>
        <v>3</v>
      </c>
      <c r="BF80">
        <f>'42_Wind_ModSeverity'!AF80</f>
        <v>2.25</v>
      </c>
      <c r="BG80">
        <f>'43_Wind_HighSeverity'!AA80</f>
        <v>4</v>
      </c>
      <c r="BH80">
        <f>'43_Wind_HighSeverity'!AB80</f>
        <v>4</v>
      </c>
      <c r="BI80">
        <f>'43_Wind_HighSeverity'!AC80</f>
        <v>3</v>
      </c>
    </row>
    <row r="81" spans="1:61" x14ac:dyDescent="0.25">
      <c r="A81" s="15" t="str">
        <f>'4_Wind_Script'!A81</f>
        <v>eMOSS_LICHEN_LITTER_LITTER_PERCENT_COVER</v>
      </c>
      <c r="B81">
        <f>'41_Wind_LowSeverity'!F81</f>
        <v>70</v>
      </c>
      <c r="C81">
        <f>'41_Wind_LowSeverity'!G81</f>
        <v>87.5</v>
      </c>
      <c r="D81">
        <f>'41_Wind_LowSeverity'!H81</f>
        <v>87.5</v>
      </c>
      <c r="E81">
        <f>'41_Wind_LowSeverity'!I81</f>
        <v>70</v>
      </c>
      <c r="F81">
        <f>'42_Wind_ModSeverity'!J81</f>
        <v>100</v>
      </c>
      <c r="G81">
        <f>'42_Wind_ModSeverity'!K81</f>
        <v>100</v>
      </c>
      <c r="H81">
        <f>'42_Wind_ModSeverity'!L81</f>
        <v>75</v>
      </c>
      <c r="I81">
        <f>'43_Wind_HighSeverity'!G81</f>
        <v>100</v>
      </c>
      <c r="J81">
        <f>'43_Wind_HighSeverity'!H81</f>
        <v>100</v>
      </c>
      <c r="K81">
        <f>'43_Wind_HighSeverity'!I81</f>
        <v>75</v>
      </c>
      <c r="L81">
        <f>'41_Wind_LowSeverity'!J81</f>
        <v>60</v>
      </c>
      <c r="M81">
        <f>'41_Wind_LowSeverity'!K81</f>
        <v>75</v>
      </c>
      <c r="N81">
        <f>'41_Wind_LowSeverity'!L81</f>
        <v>75</v>
      </c>
      <c r="O81">
        <f>'41_Wind_LowSeverity'!M81</f>
        <v>60</v>
      </c>
      <c r="P81">
        <f>'42_Wind_ModSeverity'!N81</f>
        <v>90</v>
      </c>
      <c r="Q81">
        <f>'42_Wind_ModSeverity'!O81</f>
        <v>90</v>
      </c>
      <c r="R81">
        <f>'42_Wind_ModSeverity'!P81</f>
        <v>67.5</v>
      </c>
      <c r="S81">
        <f>'43_Wind_HighSeverity'!K81</f>
        <v>100</v>
      </c>
      <c r="T81">
        <f>'43_Wind_HighSeverity'!L81</f>
        <v>100</v>
      </c>
      <c r="U81">
        <f>'43_Wind_HighSeverity'!M81</f>
        <v>75</v>
      </c>
      <c r="V81">
        <f>'41_Wind_LowSeverity'!N81</f>
        <v>5</v>
      </c>
      <c r="W81">
        <f>'41_Wind_LowSeverity'!O81</f>
        <v>6.25</v>
      </c>
      <c r="X81">
        <f>'41_Wind_LowSeverity'!P81</f>
        <v>6.25</v>
      </c>
      <c r="Y81">
        <f>'41_Wind_LowSeverity'!Q81</f>
        <v>5</v>
      </c>
      <c r="Z81">
        <f>'42_Wind_ModSeverity'!R81</f>
        <v>7.5</v>
      </c>
      <c r="AA81">
        <f>'42_Wind_ModSeverity'!S81</f>
        <v>7.5</v>
      </c>
      <c r="AB81">
        <f>'42_Wind_ModSeverity'!T81</f>
        <v>5.625</v>
      </c>
      <c r="AC81">
        <f>'43_Wind_HighSeverity'!O81</f>
        <v>10</v>
      </c>
      <c r="AD81">
        <f>'43_Wind_HighSeverity'!P81</f>
        <v>10</v>
      </c>
      <c r="AE81">
        <f>'43_Wind_HighSeverity'!Q81</f>
        <v>7.5</v>
      </c>
      <c r="AF81">
        <f>'41_Wind_LowSeverity'!R81</f>
        <v>15</v>
      </c>
      <c r="AG81">
        <f>'41_Wind_LowSeverity'!S81</f>
        <v>18.75</v>
      </c>
      <c r="AH81">
        <f>'41_Wind_LowSeverity'!T81</f>
        <v>18.75</v>
      </c>
      <c r="AI81">
        <f>'41_Wind_LowSeverity'!U81</f>
        <v>15</v>
      </c>
      <c r="AJ81">
        <f>'42_Wind_ModSeverity'!V81</f>
        <v>22.5</v>
      </c>
      <c r="AK81">
        <f>'42_Wind_ModSeverity'!W81</f>
        <v>22.5</v>
      </c>
      <c r="AL81">
        <f>'42_Wind_ModSeverity'!X81</f>
        <v>16.875</v>
      </c>
      <c r="AM81">
        <f>'43_Wind_HighSeverity'!S81</f>
        <v>30</v>
      </c>
      <c r="AN81">
        <f>'43_Wind_HighSeverity'!T81</f>
        <v>30</v>
      </c>
      <c r="AO81">
        <f>'43_Wind_HighSeverity'!U81</f>
        <v>22.5</v>
      </c>
      <c r="AP81">
        <f>'41_Wind_LowSeverity'!V81</f>
        <v>90</v>
      </c>
      <c r="AQ81">
        <f>'41_Wind_LowSeverity'!W81</f>
        <v>100</v>
      </c>
      <c r="AR81">
        <f>'41_Wind_LowSeverity'!X81</f>
        <v>100</v>
      </c>
      <c r="AS81">
        <f>'41_Wind_LowSeverity'!Y81</f>
        <v>80</v>
      </c>
      <c r="AT81">
        <f>'42_Wind_ModSeverity'!Z81</f>
        <v>100</v>
      </c>
      <c r="AU81">
        <f>'42_Wind_ModSeverity'!AA81</f>
        <v>100</v>
      </c>
      <c r="AV81">
        <f>'42_Wind_ModSeverity'!AB81</f>
        <v>75</v>
      </c>
      <c r="AW81">
        <f>'43_Wind_HighSeverity'!W81</f>
        <v>100</v>
      </c>
      <c r="AX81">
        <f>'43_Wind_HighSeverity'!X81</f>
        <v>100</v>
      </c>
      <c r="AY81">
        <f>'43_Wind_HighSeverity'!Y81</f>
        <v>75</v>
      </c>
      <c r="AZ81">
        <f>'41_Wind_LowSeverity'!Z81</f>
        <v>70</v>
      </c>
      <c r="BA81">
        <f>'41_Wind_LowSeverity'!AA81</f>
        <v>87.5</v>
      </c>
      <c r="BB81">
        <f>'41_Wind_LowSeverity'!AB81</f>
        <v>87.5</v>
      </c>
      <c r="BC81">
        <f>'41_Wind_LowSeverity'!AC81</f>
        <v>70</v>
      </c>
      <c r="BD81">
        <f>'42_Wind_ModSeverity'!AD81</f>
        <v>100</v>
      </c>
      <c r="BE81">
        <f>'42_Wind_ModSeverity'!AE81</f>
        <v>100</v>
      </c>
      <c r="BF81">
        <f>'42_Wind_ModSeverity'!AF81</f>
        <v>75</v>
      </c>
      <c r="BG81">
        <f>'43_Wind_HighSeverity'!AA81</f>
        <v>100</v>
      </c>
      <c r="BH81">
        <f>'43_Wind_HighSeverity'!AB81</f>
        <v>100</v>
      </c>
      <c r="BI81">
        <f>'43_Wind_HighSeverity'!AC81</f>
        <v>75</v>
      </c>
    </row>
    <row r="82" spans="1:61" x14ac:dyDescent="0.25">
      <c r="A82" s="15" t="str">
        <f>'4_Wind_Script'!A82</f>
        <v>eMOSS_LICHEN_LITTER_MOSS_DEPTH</v>
      </c>
      <c r="B82">
        <f>'41_Wind_LowSeverity'!F82</f>
        <v>0</v>
      </c>
      <c r="C82">
        <f>'41_Wind_LowSeverity'!G82</f>
        <v>0</v>
      </c>
      <c r="D82">
        <f>'41_Wind_LowSeverity'!H82</f>
        <v>0</v>
      </c>
      <c r="E82">
        <f>'41_Wind_LowSeverity'!I82</f>
        <v>0</v>
      </c>
      <c r="F82">
        <f>'42_Wind_ModSeverity'!J82</f>
        <v>0</v>
      </c>
      <c r="G82">
        <f>'42_Wind_ModSeverity'!K82</f>
        <v>0</v>
      </c>
      <c r="H82">
        <f>'42_Wind_ModSeverity'!L82</f>
        <v>0</v>
      </c>
      <c r="I82">
        <f>'43_Wind_HighSeverity'!G82</f>
        <v>0</v>
      </c>
      <c r="J82">
        <f>'43_Wind_HighSeverity'!H82</f>
        <v>0</v>
      </c>
      <c r="K82">
        <f>'43_Wind_HighSeverity'!I82</f>
        <v>0</v>
      </c>
      <c r="L82">
        <f>'41_Wind_LowSeverity'!J82</f>
        <v>0</v>
      </c>
      <c r="M82">
        <f>'41_Wind_LowSeverity'!K82</f>
        <v>0</v>
      </c>
      <c r="N82">
        <f>'41_Wind_LowSeverity'!L82</f>
        <v>0</v>
      </c>
      <c r="O82">
        <f>'41_Wind_LowSeverity'!M82</f>
        <v>0</v>
      </c>
      <c r="P82">
        <f>'42_Wind_ModSeverity'!N82</f>
        <v>0</v>
      </c>
      <c r="Q82">
        <f>'42_Wind_ModSeverity'!O82</f>
        <v>0</v>
      </c>
      <c r="R82">
        <f>'42_Wind_ModSeverity'!P82</f>
        <v>0</v>
      </c>
      <c r="S82">
        <f>'43_Wind_HighSeverity'!K82</f>
        <v>0</v>
      </c>
      <c r="T82">
        <f>'43_Wind_HighSeverity'!L82</f>
        <v>0</v>
      </c>
      <c r="U82">
        <f>'43_Wind_HighSeverity'!M82</f>
        <v>0</v>
      </c>
      <c r="V82">
        <f>'41_Wind_LowSeverity'!N82</f>
        <v>0</v>
      </c>
      <c r="W82">
        <f>'41_Wind_LowSeverity'!O82</f>
        <v>0</v>
      </c>
      <c r="X82">
        <f>'41_Wind_LowSeverity'!P82</f>
        <v>0</v>
      </c>
      <c r="Y82">
        <f>'41_Wind_LowSeverity'!Q82</f>
        <v>0</v>
      </c>
      <c r="Z82">
        <f>'42_Wind_ModSeverity'!R82</f>
        <v>0</v>
      </c>
      <c r="AA82">
        <f>'42_Wind_ModSeverity'!S82</f>
        <v>0</v>
      </c>
      <c r="AB82">
        <f>'42_Wind_ModSeverity'!T82</f>
        <v>0</v>
      </c>
      <c r="AC82">
        <f>'43_Wind_HighSeverity'!O82</f>
        <v>0</v>
      </c>
      <c r="AD82">
        <f>'43_Wind_HighSeverity'!P82</f>
        <v>0</v>
      </c>
      <c r="AE82">
        <f>'43_Wind_HighSeverity'!Q82</f>
        <v>0</v>
      </c>
      <c r="AF82">
        <f>'41_Wind_LowSeverity'!R82</f>
        <v>2.5</v>
      </c>
      <c r="AG82">
        <f>'41_Wind_LowSeverity'!S82</f>
        <v>2.5</v>
      </c>
      <c r="AH82">
        <f>'41_Wind_LowSeverity'!T82</f>
        <v>2.5</v>
      </c>
      <c r="AI82">
        <f>'41_Wind_LowSeverity'!U82</f>
        <v>2.5</v>
      </c>
      <c r="AJ82">
        <f>'42_Wind_ModSeverity'!V82</f>
        <v>2.5</v>
      </c>
      <c r="AK82">
        <f>'42_Wind_ModSeverity'!W82</f>
        <v>2.5</v>
      </c>
      <c r="AL82">
        <f>'42_Wind_ModSeverity'!X82</f>
        <v>2.5</v>
      </c>
      <c r="AM82">
        <f>'43_Wind_HighSeverity'!S82</f>
        <v>2.5</v>
      </c>
      <c r="AN82">
        <f>'43_Wind_HighSeverity'!T82</f>
        <v>2.5</v>
      </c>
      <c r="AO82">
        <f>'43_Wind_HighSeverity'!U82</f>
        <v>2.5</v>
      </c>
      <c r="AP82">
        <f>'41_Wind_LowSeverity'!V82</f>
        <v>1</v>
      </c>
      <c r="AQ82">
        <f>'41_Wind_LowSeverity'!W82</f>
        <v>1</v>
      </c>
      <c r="AR82">
        <f>'41_Wind_LowSeverity'!X82</f>
        <v>1</v>
      </c>
      <c r="AS82">
        <f>'41_Wind_LowSeverity'!Y82</f>
        <v>1</v>
      </c>
      <c r="AT82">
        <f>'42_Wind_ModSeverity'!Z82</f>
        <v>1</v>
      </c>
      <c r="AU82">
        <f>'42_Wind_ModSeverity'!AA82</f>
        <v>1</v>
      </c>
      <c r="AV82">
        <f>'42_Wind_ModSeverity'!AB82</f>
        <v>1</v>
      </c>
      <c r="AW82">
        <f>'43_Wind_HighSeverity'!W82</f>
        <v>1</v>
      </c>
      <c r="AX82">
        <f>'43_Wind_HighSeverity'!X82</f>
        <v>1</v>
      </c>
      <c r="AY82">
        <f>'43_Wind_HighSeverity'!Y82</f>
        <v>1</v>
      </c>
      <c r="AZ82">
        <f>'41_Wind_LowSeverity'!Z82</f>
        <v>0</v>
      </c>
      <c r="BA82">
        <f>'41_Wind_LowSeverity'!AA82</f>
        <v>0</v>
      </c>
      <c r="BB82">
        <f>'41_Wind_LowSeverity'!AB82</f>
        <v>0</v>
      </c>
      <c r="BC82">
        <f>'41_Wind_LowSeverity'!AC82</f>
        <v>0</v>
      </c>
      <c r="BD82">
        <f>'42_Wind_ModSeverity'!AD82</f>
        <v>0</v>
      </c>
      <c r="BE82">
        <f>'42_Wind_ModSeverity'!AE82</f>
        <v>0</v>
      </c>
      <c r="BF82">
        <f>'42_Wind_ModSeverity'!AF82</f>
        <v>0</v>
      </c>
      <c r="BG82">
        <f>'43_Wind_HighSeverity'!AA82</f>
        <v>0</v>
      </c>
      <c r="BH82">
        <f>'43_Wind_HighSeverity'!AB82</f>
        <v>0</v>
      </c>
      <c r="BI82">
        <f>'43_Wind_HighSeverity'!AC82</f>
        <v>0</v>
      </c>
    </row>
    <row r="83" spans="1:61" x14ac:dyDescent="0.25">
      <c r="A83" s="15" t="str">
        <f>'4_Wind_Script'!A83</f>
        <v>eMOSS_LICHEN_LITTER_MOSS_PERCENT_COVER</v>
      </c>
      <c r="B83">
        <f>'41_Wind_LowSeverity'!F83</f>
        <v>0</v>
      </c>
      <c r="C83">
        <f>'41_Wind_LowSeverity'!G83</f>
        <v>0</v>
      </c>
      <c r="D83">
        <f>'41_Wind_LowSeverity'!H83</f>
        <v>0</v>
      </c>
      <c r="E83">
        <f>'41_Wind_LowSeverity'!I83</f>
        <v>0</v>
      </c>
      <c r="F83">
        <f>'42_Wind_ModSeverity'!J83</f>
        <v>0</v>
      </c>
      <c r="G83">
        <f>'42_Wind_ModSeverity'!K83</f>
        <v>0</v>
      </c>
      <c r="H83">
        <f>'42_Wind_ModSeverity'!L83</f>
        <v>0</v>
      </c>
      <c r="I83">
        <f>'43_Wind_HighSeverity'!G83</f>
        <v>0</v>
      </c>
      <c r="J83">
        <f>'43_Wind_HighSeverity'!H83</f>
        <v>0</v>
      </c>
      <c r="K83">
        <f>'43_Wind_HighSeverity'!I83</f>
        <v>0</v>
      </c>
      <c r="L83">
        <f>'41_Wind_LowSeverity'!J83</f>
        <v>0</v>
      </c>
      <c r="M83">
        <f>'41_Wind_LowSeverity'!K83</f>
        <v>0</v>
      </c>
      <c r="N83">
        <f>'41_Wind_LowSeverity'!L83</f>
        <v>0</v>
      </c>
      <c r="O83">
        <f>'41_Wind_LowSeverity'!M83</f>
        <v>0</v>
      </c>
      <c r="P83">
        <f>'42_Wind_ModSeverity'!N83</f>
        <v>0</v>
      </c>
      <c r="Q83">
        <f>'42_Wind_ModSeverity'!O83</f>
        <v>0</v>
      </c>
      <c r="R83">
        <f>'42_Wind_ModSeverity'!P83</f>
        <v>0</v>
      </c>
      <c r="S83">
        <f>'43_Wind_HighSeverity'!K83</f>
        <v>0</v>
      </c>
      <c r="T83">
        <f>'43_Wind_HighSeverity'!L83</f>
        <v>0</v>
      </c>
      <c r="U83">
        <f>'43_Wind_HighSeverity'!M83</f>
        <v>0</v>
      </c>
      <c r="V83">
        <f>'41_Wind_LowSeverity'!N83</f>
        <v>0</v>
      </c>
      <c r="W83">
        <f>'41_Wind_LowSeverity'!O83</f>
        <v>0</v>
      </c>
      <c r="X83">
        <f>'41_Wind_LowSeverity'!P83</f>
        <v>0</v>
      </c>
      <c r="Y83">
        <f>'41_Wind_LowSeverity'!Q83</f>
        <v>0</v>
      </c>
      <c r="Z83">
        <f>'42_Wind_ModSeverity'!R83</f>
        <v>0</v>
      </c>
      <c r="AA83">
        <f>'42_Wind_ModSeverity'!S83</f>
        <v>0</v>
      </c>
      <c r="AB83">
        <f>'42_Wind_ModSeverity'!T83</f>
        <v>0</v>
      </c>
      <c r="AC83">
        <f>'43_Wind_HighSeverity'!O83</f>
        <v>0</v>
      </c>
      <c r="AD83">
        <f>'43_Wind_HighSeverity'!P83</f>
        <v>0</v>
      </c>
      <c r="AE83">
        <f>'43_Wind_HighSeverity'!Q83</f>
        <v>0</v>
      </c>
      <c r="AF83">
        <f>'41_Wind_LowSeverity'!R83</f>
        <v>80</v>
      </c>
      <c r="AG83">
        <f>'41_Wind_LowSeverity'!S83</f>
        <v>80</v>
      </c>
      <c r="AH83">
        <f>'41_Wind_LowSeverity'!T83</f>
        <v>80</v>
      </c>
      <c r="AI83">
        <f>'41_Wind_LowSeverity'!U83</f>
        <v>80</v>
      </c>
      <c r="AJ83">
        <f>'42_Wind_ModSeverity'!V83</f>
        <v>80</v>
      </c>
      <c r="AK83">
        <f>'42_Wind_ModSeverity'!W83</f>
        <v>80</v>
      </c>
      <c r="AL83">
        <f>'42_Wind_ModSeverity'!X83</f>
        <v>80</v>
      </c>
      <c r="AM83">
        <f>'43_Wind_HighSeverity'!S83</f>
        <v>80</v>
      </c>
      <c r="AN83">
        <f>'43_Wind_HighSeverity'!T83</f>
        <v>80</v>
      </c>
      <c r="AO83">
        <f>'43_Wind_HighSeverity'!U83</f>
        <v>80</v>
      </c>
      <c r="AP83">
        <f>'41_Wind_LowSeverity'!V83</f>
        <v>5</v>
      </c>
      <c r="AQ83">
        <f>'41_Wind_LowSeverity'!W83</f>
        <v>5</v>
      </c>
      <c r="AR83">
        <f>'41_Wind_LowSeverity'!X83</f>
        <v>5</v>
      </c>
      <c r="AS83">
        <f>'41_Wind_LowSeverity'!Y83</f>
        <v>5</v>
      </c>
      <c r="AT83">
        <f>'42_Wind_ModSeverity'!Z83</f>
        <v>5</v>
      </c>
      <c r="AU83">
        <f>'42_Wind_ModSeverity'!AA83</f>
        <v>5</v>
      </c>
      <c r="AV83">
        <f>'42_Wind_ModSeverity'!AB83</f>
        <v>5</v>
      </c>
      <c r="AW83">
        <f>'43_Wind_HighSeverity'!W83</f>
        <v>5</v>
      </c>
      <c r="AX83">
        <f>'43_Wind_HighSeverity'!X83</f>
        <v>5</v>
      </c>
      <c r="AY83">
        <f>'43_Wind_HighSeverity'!Y83</f>
        <v>5</v>
      </c>
      <c r="AZ83">
        <f>'41_Wind_LowSeverity'!Z83</f>
        <v>0</v>
      </c>
      <c r="BA83">
        <f>'41_Wind_LowSeverity'!AA83</f>
        <v>0</v>
      </c>
      <c r="BB83">
        <f>'41_Wind_LowSeverity'!AB83</f>
        <v>0</v>
      </c>
      <c r="BC83">
        <f>'41_Wind_LowSeverity'!AC83</f>
        <v>0</v>
      </c>
      <c r="BD83">
        <f>'42_Wind_ModSeverity'!AD83</f>
        <v>0</v>
      </c>
      <c r="BE83">
        <f>'42_Wind_ModSeverity'!AE83</f>
        <v>0</v>
      </c>
      <c r="BF83">
        <f>'42_Wind_ModSeverity'!AF83</f>
        <v>0</v>
      </c>
      <c r="BG83">
        <f>'43_Wind_HighSeverity'!AA83</f>
        <v>0</v>
      </c>
      <c r="BH83">
        <f>'43_Wind_HighSeverity'!AB83</f>
        <v>0</v>
      </c>
      <c r="BI83">
        <f>'43_Wind_HighSeverity'!AC83</f>
        <v>0</v>
      </c>
    </row>
    <row r="84" spans="1:61" x14ac:dyDescent="0.25">
      <c r="A84" s="15" t="str">
        <f>'4_Wind_Script'!A84</f>
        <v>eGROUND_FUEL_DUFF_LOWER_DEPTH</v>
      </c>
      <c r="B84">
        <f>'41_Wind_LowSeverity'!F84</f>
        <v>0</v>
      </c>
      <c r="C84">
        <f>'41_Wind_LowSeverity'!G84</f>
        <v>0</v>
      </c>
      <c r="D84">
        <f>'41_Wind_LowSeverity'!H84</f>
        <v>0</v>
      </c>
      <c r="E84">
        <f>'41_Wind_LowSeverity'!I84</f>
        <v>0</v>
      </c>
      <c r="F84">
        <f>'42_Wind_ModSeverity'!J84</f>
        <v>0</v>
      </c>
      <c r="G84">
        <f>'42_Wind_ModSeverity'!K84</f>
        <v>0</v>
      </c>
      <c r="H84">
        <f>'42_Wind_ModSeverity'!L84</f>
        <v>0</v>
      </c>
      <c r="I84">
        <f>'43_Wind_HighSeverity'!G84</f>
        <v>0</v>
      </c>
      <c r="J84">
        <f>'43_Wind_HighSeverity'!H84</f>
        <v>0</v>
      </c>
      <c r="K84">
        <f>'43_Wind_HighSeverity'!I84</f>
        <v>0</v>
      </c>
      <c r="L84">
        <f>'41_Wind_LowSeverity'!J84</f>
        <v>0.2</v>
      </c>
      <c r="M84">
        <f>'41_Wind_LowSeverity'!K84</f>
        <v>0.2</v>
      </c>
      <c r="N84">
        <f>'41_Wind_LowSeverity'!L84</f>
        <v>0.2</v>
      </c>
      <c r="O84">
        <f>'41_Wind_LowSeverity'!M84</f>
        <v>0.2</v>
      </c>
      <c r="P84">
        <f>'42_Wind_ModSeverity'!N84</f>
        <v>0.2</v>
      </c>
      <c r="Q84">
        <f>'42_Wind_ModSeverity'!O84</f>
        <v>0.2</v>
      </c>
      <c r="R84">
        <f>'42_Wind_ModSeverity'!P84</f>
        <v>0.2</v>
      </c>
      <c r="S84">
        <f>'43_Wind_HighSeverity'!K84</f>
        <v>0.2</v>
      </c>
      <c r="T84">
        <f>'43_Wind_HighSeverity'!L84</f>
        <v>0.2</v>
      </c>
      <c r="U84">
        <f>'43_Wind_HighSeverity'!M84</f>
        <v>0.2</v>
      </c>
      <c r="V84">
        <f>'41_Wind_LowSeverity'!N84</f>
        <v>0</v>
      </c>
      <c r="W84">
        <f>'41_Wind_LowSeverity'!O84</f>
        <v>0</v>
      </c>
      <c r="X84">
        <f>'41_Wind_LowSeverity'!P84</f>
        <v>0</v>
      </c>
      <c r="Y84">
        <f>'41_Wind_LowSeverity'!Q84</f>
        <v>0</v>
      </c>
      <c r="Z84">
        <f>'42_Wind_ModSeverity'!R84</f>
        <v>0</v>
      </c>
      <c r="AA84">
        <f>'42_Wind_ModSeverity'!S84</f>
        <v>0</v>
      </c>
      <c r="AB84">
        <f>'42_Wind_ModSeverity'!T84</f>
        <v>0</v>
      </c>
      <c r="AC84">
        <f>'43_Wind_HighSeverity'!O84</f>
        <v>0</v>
      </c>
      <c r="AD84">
        <f>'43_Wind_HighSeverity'!P84</f>
        <v>0</v>
      </c>
      <c r="AE84">
        <f>'43_Wind_HighSeverity'!Q84</f>
        <v>0</v>
      </c>
      <c r="AF84">
        <f>'41_Wind_LowSeverity'!R84</f>
        <v>2</v>
      </c>
      <c r="AG84">
        <f>'41_Wind_LowSeverity'!S84</f>
        <v>2</v>
      </c>
      <c r="AH84">
        <f>'41_Wind_LowSeverity'!T84</f>
        <v>2</v>
      </c>
      <c r="AI84">
        <f>'41_Wind_LowSeverity'!U84</f>
        <v>2</v>
      </c>
      <c r="AJ84">
        <f>'42_Wind_ModSeverity'!V84</f>
        <v>2</v>
      </c>
      <c r="AK84">
        <f>'42_Wind_ModSeverity'!W84</f>
        <v>2</v>
      </c>
      <c r="AL84">
        <f>'42_Wind_ModSeverity'!X84</f>
        <v>2</v>
      </c>
      <c r="AM84">
        <f>'43_Wind_HighSeverity'!S84</f>
        <v>2</v>
      </c>
      <c r="AN84">
        <f>'43_Wind_HighSeverity'!T84</f>
        <v>2</v>
      </c>
      <c r="AO84">
        <f>'43_Wind_HighSeverity'!U84</f>
        <v>2</v>
      </c>
      <c r="AP84">
        <f>'41_Wind_LowSeverity'!V84</f>
        <v>0</v>
      </c>
      <c r="AQ84">
        <f>'41_Wind_LowSeverity'!W84</f>
        <v>0</v>
      </c>
      <c r="AR84">
        <f>'41_Wind_LowSeverity'!X84</f>
        <v>0</v>
      </c>
      <c r="AS84">
        <f>'41_Wind_LowSeverity'!Y84</f>
        <v>0</v>
      </c>
      <c r="AT84">
        <f>'42_Wind_ModSeverity'!Z84</f>
        <v>0</v>
      </c>
      <c r="AU84">
        <f>'42_Wind_ModSeverity'!AA84</f>
        <v>0</v>
      </c>
      <c r="AV84">
        <f>'42_Wind_ModSeverity'!AB84</f>
        <v>0</v>
      </c>
      <c r="AW84">
        <f>'43_Wind_HighSeverity'!W84</f>
        <v>0</v>
      </c>
      <c r="AX84">
        <f>'43_Wind_HighSeverity'!X84</f>
        <v>0</v>
      </c>
      <c r="AY84">
        <f>'43_Wind_HighSeverity'!Y84</f>
        <v>0</v>
      </c>
      <c r="AZ84">
        <f>'41_Wind_LowSeverity'!Z84</f>
        <v>0</v>
      </c>
      <c r="BA84">
        <f>'41_Wind_LowSeverity'!AA84</f>
        <v>0</v>
      </c>
      <c r="BB84">
        <f>'41_Wind_LowSeverity'!AB84</f>
        <v>0</v>
      </c>
      <c r="BC84">
        <f>'41_Wind_LowSeverity'!AC84</f>
        <v>0</v>
      </c>
      <c r="BD84">
        <f>'42_Wind_ModSeverity'!AD84</f>
        <v>0</v>
      </c>
      <c r="BE84">
        <f>'42_Wind_ModSeverity'!AE84</f>
        <v>0</v>
      </c>
      <c r="BF84">
        <f>'42_Wind_ModSeverity'!AF84</f>
        <v>0</v>
      </c>
      <c r="BG84">
        <f>'43_Wind_HighSeverity'!AA84</f>
        <v>0</v>
      </c>
      <c r="BH84">
        <f>'43_Wind_HighSeverity'!AB84</f>
        <v>0</v>
      </c>
      <c r="BI84">
        <f>'43_Wind_HighSeverity'!AC84</f>
        <v>0</v>
      </c>
    </row>
    <row r="85" spans="1:61" x14ac:dyDescent="0.25">
      <c r="A85" s="15" t="str">
        <f>'4_Wind_Script'!A85</f>
        <v>eGROUND_FUEL_DUFF_LOWER_PERCENT_COVER</v>
      </c>
      <c r="B85">
        <f>'41_Wind_LowSeverity'!F85</f>
        <v>0</v>
      </c>
      <c r="C85">
        <f>'41_Wind_LowSeverity'!G85</f>
        <v>0</v>
      </c>
      <c r="D85">
        <f>'41_Wind_LowSeverity'!H85</f>
        <v>0</v>
      </c>
      <c r="E85">
        <f>'41_Wind_LowSeverity'!I85</f>
        <v>0</v>
      </c>
      <c r="F85">
        <f>'42_Wind_ModSeverity'!J85</f>
        <v>0</v>
      </c>
      <c r="G85">
        <f>'42_Wind_ModSeverity'!K85</f>
        <v>0</v>
      </c>
      <c r="H85">
        <f>'42_Wind_ModSeverity'!L85</f>
        <v>0</v>
      </c>
      <c r="I85">
        <f>'43_Wind_HighSeverity'!G85</f>
        <v>0</v>
      </c>
      <c r="J85">
        <f>'43_Wind_HighSeverity'!H85</f>
        <v>0</v>
      </c>
      <c r="K85">
        <f>'43_Wind_HighSeverity'!I85</f>
        <v>0</v>
      </c>
      <c r="L85">
        <f>'41_Wind_LowSeverity'!J85</f>
        <v>60</v>
      </c>
      <c r="M85">
        <f>'41_Wind_LowSeverity'!K85</f>
        <v>60</v>
      </c>
      <c r="N85">
        <f>'41_Wind_LowSeverity'!L85</f>
        <v>60</v>
      </c>
      <c r="O85">
        <f>'41_Wind_LowSeverity'!M85</f>
        <v>60</v>
      </c>
      <c r="P85">
        <f>'42_Wind_ModSeverity'!N85</f>
        <v>60</v>
      </c>
      <c r="Q85">
        <f>'42_Wind_ModSeverity'!O85</f>
        <v>60</v>
      </c>
      <c r="R85">
        <f>'42_Wind_ModSeverity'!P85</f>
        <v>60</v>
      </c>
      <c r="S85">
        <f>'43_Wind_HighSeverity'!K85</f>
        <v>60</v>
      </c>
      <c r="T85">
        <f>'43_Wind_HighSeverity'!L85</f>
        <v>60</v>
      </c>
      <c r="U85">
        <f>'43_Wind_HighSeverity'!M85</f>
        <v>60</v>
      </c>
      <c r="V85">
        <f>'41_Wind_LowSeverity'!N85</f>
        <v>0</v>
      </c>
      <c r="W85">
        <f>'41_Wind_LowSeverity'!O85</f>
        <v>0</v>
      </c>
      <c r="X85">
        <f>'41_Wind_LowSeverity'!P85</f>
        <v>0</v>
      </c>
      <c r="Y85">
        <f>'41_Wind_LowSeverity'!Q85</f>
        <v>0</v>
      </c>
      <c r="Z85">
        <f>'42_Wind_ModSeverity'!R85</f>
        <v>0</v>
      </c>
      <c r="AA85">
        <f>'42_Wind_ModSeverity'!S85</f>
        <v>0</v>
      </c>
      <c r="AB85">
        <f>'42_Wind_ModSeverity'!T85</f>
        <v>0</v>
      </c>
      <c r="AC85">
        <f>'43_Wind_HighSeverity'!O85</f>
        <v>0</v>
      </c>
      <c r="AD85">
        <f>'43_Wind_HighSeverity'!P85</f>
        <v>0</v>
      </c>
      <c r="AE85">
        <f>'43_Wind_HighSeverity'!Q85</f>
        <v>0</v>
      </c>
      <c r="AF85">
        <f>'41_Wind_LowSeverity'!R85</f>
        <v>90</v>
      </c>
      <c r="AG85">
        <f>'41_Wind_LowSeverity'!S85</f>
        <v>90</v>
      </c>
      <c r="AH85">
        <f>'41_Wind_LowSeverity'!T85</f>
        <v>90</v>
      </c>
      <c r="AI85">
        <f>'41_Wind_LowSeverity'!U85</f>
        <v>90</v>
      </c>
      <c r="AJ85">
        <f>'42_Wind_ModSeverity'!V85</f>
        <v>90</v>
      </c>
      <c r="AK85">
        <f>'42_Wind_ModSeverity'!W85</f>
        <v>90</v>
      </c>
      <c r="AL85">
        <f>'42_Wind_ModSeverity'!X85</f>
        <v>90</v>
      </c>
      <c r="AM85">
        <f>'43_Wind_HighSeverity'!S85</f>
        <v>90</v>
      </c>
      <c r="AN85">
        <f>'43_Wind_HighSeverity'!T85</f>
        <v>90</v>
      </c>
      <c r="AO85">
        <f>'43_Wind_HighSeverity'!U85</f>
        <v>90</v>
      </c>
      <c r="AP85">
        <f>'41_Wind_LowSeverity'!V85</f>
        <v>0</v>
      </c>
      <c r="AQ85">
        <f>'41_Wind_LowSeverity'!W85</f>
        <v>0</v>
      </c>
      <c r="AR85">
        <f>'41_Wind_LowSeverity'!X85</f>
        <v>0</v>
      </c>
      <c r="AS85">
        <f>'41_Wind_LowSeverity'!Y85</f>
        <v>0</v>
      </c>
      <c r="AT85">
        <f>'42_Wind_ModSeverity'!Z85</f>
        <v>0</v>
      </c>
      <c r="AU85">
        <f>'42_Wind_ModSeverity'!AA85</f>
        <v>0</v>
      </c>
      <c r="AV85">
        <f>'42_Wind_ModSeverity'!AB85</f>
        <v>0</v>
      </c>
      <c r="AW85">
        <f>'43_Wind_HighSeverity'!W85</f>
        <v>0</v>
      </c>
      <c r="AX85">
        <f>'43_Wind_HighSeverity'!X85</f>
        <v>0</v>
      </c>
      <c r="AY85">
        <f>'43_Wind_HighSeverity'!Y85</f>
        <v>0</v>
      </c>
      <c r="AZ85">
        <f>'41_Wind_LowSeverity'!Z85</f>
        <v>0</v>
      </c>
      <c r="BA85">
        <f>'41_Wind_LowSeverity'!AA85</f>
        <v>0</v>
      </c>
      <c r="BB85">
        <f>'41_Wind_LowSeverity'!AB85</f>
        <v>0</v>
      </c>
      <c r="BC85">
        <f>'41_Wind_LowSeverity'!AC85</f>
        <v>0</v>
      </c>
      <c r="BD85">
        <f>'42_Wind_ModSeverity'!AD85</f>
        <v>0</v>
      </c>
      <c r="BE85">
        <f>'42_Wind_ModSeverity'!AE85</f>
        <v>0</v>
      </c>
      <c r="BF85">
        <f>'42_Wind_ModSeverity'!AF85</f>
        <v>0</v>
      </c>
      <c r="BG85">
        <f>'43_Wind_HighSeverity'!AA85</f>
        <v>0</v>
      </c>
      <c r="BH85">
        <f>'43_Wind_HighSeverity'!AB85</f>
        <v>0</v>
      </c>
      <c r="BI85">
        <f>'43_Wind_HighSeverity'!AC85</f>
        <v>0</v>
      </c>
    </row>
    <row r="86" spans="1:61" x14ac:dyDescent="0.25">
      <c r="A86" s="15" t="str">
        <f>'4_Wind_Script'!A86</f>
        <v>eGROUND_FUEL_DUFF_UPPER_DEPTH</v>
      </c>
      <c r="B86">
        <f>'41_Wind_LowSeverity'!F86</f>
        <v>0.5</v>
      </c>
      <c r="C86">
        <f>'41_Wind_LowSeverity'!G86</f>
        <v>0.5</v>
      </c>
      <c r="D86">
        <f>'41_Wind_LowSeverity'!H86</f>
        <v>0.625</v>
      </c>
      <c r="E86">
        <f>'41_Wind_LowSeverity'!I86</f>
        <v>0.625</v>
      </c>
      <c r="F86">
        <f>'42_Wind_ModSeverity'!J86</f>
        <v>0.5</v>
      </c>
      <c r="G86">
        <f>'42_Wind_ModSeverity'!K86</f>
        <v>0.75</v>
      </c>
      <c r="H86">
        <f>'42_Wind_ModSeverity'!L86</f>
        <v>0.75</v>
      </c>
      <c r="I86">
        <f>'43_Wind_HighSeverity'!G86</f>
        <v>0.5</v>
      </c>
      <c r="J86">
        <f>'43_Wind_HighSeverity'!H86</f>
        <v>1</v>
      </c>
      <c r="K86">
        <f>'43_Wind_HighSeverity'!I86</f>
        <v>1</v>
      </c>
      <c r="L86">
        <f>'41_Wind_LowSeverity'!J86</f>
        <v>0.4</v>
      </c>
      <c r="M86">
        <f>'41_Wind_LowSeverity'!K86</f>
        <v>0.4</v>
      </c>
      <c r="N86">
        <f>'41_Wind_LowSeverity'!L86</f>
        <v>0.5</v>
      </c>
      <c r="O86">
        <f>'41_Wind_LowSeverity'!M86</f>
        <v>0.5</v>
      </c>
      <c r="P86">
        <f>'42_Wind_ModSeverity'!N86</f>
        <v>0.4</v>
      </c>
      <c r="Q86">
        <f>'42_Wind_ModSeverity'!O86</f>
        <v>0.60000000000000009</v>
      </c>
      <c r="R86">
        <f>'42_Wind_ModSeverity'!P86</f>
        <v>0.60000000000000009</v>
      </c>
      <c r="S86">
        <f>'43_Wind_HighSeverity'!K86</f>
        <v>0.4</v>
      </c>
      <c r="T86">
        <f>'43_Wind_HighSeverity'!L86</f>
        <v>0.8</v>
      </c>
      <c r="U86">
        <f>'43_Wind_HighSeverity'!M86</f>
        <v>0.8</v>
      </c>
      <c r="V86">
        <f>'41_Wind_LowSeverity'!N86</f>
        <v>0.2</v>
      </c>
      <c r="W86">
        <f>'41_Wind_LowSeverity'!O86</f>
        <v>0.2</v>
      </c>
      <c r="X86">
        <f>'41_Wind_LowSeverity'!P86</f>
        <v>0.25</v>
      </c>
      <c r="Y86">
        <f>'41_Wind_LowSeverity'!Q86</f>
        <v>0.25</v>
      </c>
      <c r="Z86">
        <f>'42_Wind_ModSeverity'!R86</f>
        <v>0.2</v>
      </c>
      <c r="AA86">
        <f>'42_Wind_ModSeverity'!S86</f>
        <v>0.30000000000000004</v>
      </c>
      <c r="AB86">
        <f>'42_Wind_ModSeverity'!T86</f>
        <v>0.30000000000000004</v>
      </c>
      <c r="AC86">
        <f>'43_Wind_HighSeverity'!O86</f>
        <v>0.2</v>
      </c>
      <c r="AD86">
        <f>'43_Wind_HighSeverity'!P86</f>
        <v>0.4</v>
      </c>
      <c r="AE86">
        <f>'43_Wind_HighSeverity'!Q86</f>
        <v>0.4</v>
      </c>
      <c r="AF86">
        <f>'41_Wind_LowSeverity'!R86</f>
        <v>4</v>
      </c>
      <c r="AG86">
        <f>'41_Wind_LowSeverity'!S86</f>
        <v>4</v>
      </c>
      <c r="AH86">
        <f>'41_Wind_LowSeverity'!T86</f>
        <v>5</v>
      </c>
      <c r="AI86">
        <f>'41_Wind_LowSeverity'!U86</f>
        <v>5</v>
      </c>
      <c r="AJ86">
        <f>'42_Wind_ModSeverity'!V86</f>
        <v>4</v>
      </c>
      <c r="AK86">
        <f>'42_Wind_ModSeverity'!W86</f>
        <v>6</v>
      </c>
      <c r="AL86">
        <f>'42_Wind_ModSeverity'!X86</f>
        <v>6</v>
      </c>
      <c r="AM86">
        <f>'43_Wind_HighSeverity'!S86</f>
        <v>4</v>
      </c>
      <c r="AN86">
        <f>'43_Wind_HighSeverity'!T86</f>
        <v>8</v>
      </c>
      <c r="AO86">
        <f>'43_Wind_HighSeverity'!U86</f>
        <v>8</v>
      </c>
      <c r="AP86">
        <f>'41_Wind_LowSeverity'!V86</f>
        <v>1</v>
      </c>
      <c r="AQ86">
        <f>'41_Wind_LowSeverity'!W86</f>
        <v>1</v>
      </c>
      <c r="AR86">
        <f>'41_Wind_LowSeverity'!X86</f>
        <v>1.25</v>
      </c>
      <c r="AS86">
        <f>'41_Wind_LowSeverity'!Y86</f>
        <v>1.25</v>
      </c>
      <c r="AT86">
        <f>'42_Wind_ModSeverity'!Z86</f>
        <v>1</v>
      </c>
      <c r="AU86">
        <f>'42_Wind_ModSeverity'!AA86</f>
        <v>1.5</v>
      </c>
      <c r="AV86">
        <f>'42_Wind_ModSeverity'!AB86</f>
        <v>1.5</v>
      </c>
      <c r="AW86">
        <f>'43_Wind_HighSeverity'!W86</f>
        <v>1</v>
      </c>
      <c r="AX86">
        <f>'43_Wind_HighSeverity'!X86</f>
        <v>2</v>
      </c>
      <c r="AY86">
        <f>'43_Wind_HighSeverity'!Y86</f>
        <v>2</v>
      </c>
      <c r="AZ86">
        <f>'41_Wind_LowSeverity'!Z86</f>
        <v>1.5</v>
      </c>
      <c r="BA86">
        <f>'41_Wind_LowSeverity'!AA86</f>
        <v>1.5</v>
      </c>
      <c r="BB86">
        <f>'41_Wind_LowSeverity'!AB86</f>
        <v>1.875</v>
      </c>
      <c r="BC86">
        <f>'41_Wind_LowSeverity'!AC86</f>
        <v>1.875</v>
      </c>
      <c r="BD86">
        <f>'42_Wind_ModSeverity'!AD86</f>
        <v>1.5</v>
      </c>
      <c r="BE86">
        <f>'42_Wind_ModSeverity'!AE86</f>
        <v>2.25</v>
      </c>
      <c r="BF86">
        <f>'42_Wind_ModSeverity'!AF86</f>
        <v>2.25</v>
      </c>
      <c r="BG86">
        <f>'43_Wind_HighSeverity'!AA86</f>
        <v>1.5</v>
      </c>
      <c r="BH86">
        <f>'43_Wind_HighSeverity'!AB86</f>
        <v>3</v>
      </c>
      <c r="BI86">
        <f>'43_Wind_HighSeverity'!AC86</f>
        <v>3</v>
      </c>
    </row>
    <row r="87" spans="1:61" x14ac:dyDescent="0.25">
      <c r="A87" s="15" t="str">
        <f>'4_Wind_Script'!A87</f>
        <v>eGROUND_FUEL_DUFF_UPPER_PERCENT_COVER</v>
      </c>
      <c r="B87">
        <f>'41_Wind_LowSeverity'!F87</f>
        <v>70</v>
      </c>
      <c r="C87">
        <f>'41_Wind_LowSeverity'!G87</f>
        <v>70</v>
      </c>
      <c r="D87">
        <f>'41_Wind_LowSeverity'!H87</f>
        <v>87.5</v>
      </c>
      <c r="E87">
        <f>'41_Wind_LowSeverity'!I87</f>
        <v>87.5</v>
      </c>
      <c r="F87">
        <f>'42_Wind_ModSeverity'!J87</f>
        <v>70</v>
      </c>
      <c r="G87">
        <f>'42_Wind_ModSeverity'!K87</f>
        <v>100</v>
      </c>
      <c r="H87">
        <f>'42_Wind_ModSeverity'!L87</f>
        <v>100</v>
      </c>
      <c r="I87">
        <f>'43_Wind_HighSeverity'!G87</f>
        <v>70</v>
      </c>
      <c r="J87">
        <f>'43_Wind_HighSeverity'!H87</f>
        <v>100</v>
      </c>
      <c r="K87">
        <f>'43_Wind_HighSeverity'!I87</f>
        <v>100</v>
      </c>
      <c r="L87">
        <f>'41_Wind_LowSeverity'!J87</f>
        <v>60</v>
      </c>
      <c r="M87">
        <f>'41_Wind_LowSeverity'!K87</f>
        <v>60</v>
      </c>
      <c r="N87">
        <f>'41_Wind_LowSeverity'!L87</f>
        <v>75</v>
      </c>
      <c r="O87">
        <f>'41_Wind_LowSeverity'!M87</f>
        <v>75</v>
      </c>
      <c r="P87">
        <f>'42_Wind_ModSeverity'!N87</f>
        <v>60</v>
      </c>
      <c r="Q87">
        <f>'42_Wind_ModSeverity'!O87</f>
        <v>90</v>
      </c>
      <c r="R87">
        <f>'42_Wind_ModSeverity'!P87</f>
        <v>90</v>
      </c>
      <c r="S87">
        <f>'43_Wind_HighSeverity'!K87</f>
        <v>60</v>
      </c>
      <c r="T87">
        <f>'43_Wind_HighSeverity'!L87</f>
        <v>100</v>
      </c>
      <c r="U87">
        <f>'43_Wind_HighSeverity'!M87</f>
        <v>100</v>
      </c>
      <c r="V87">
        <f>'41_Wind_LowSeverity'!N87</f>
        <v>70</v>
      </c>
      <c r="W87">
        <f>'41_Wind_LowSeverity'!O87</f>
        <v>70</v>
      </c>
      <c r="X87">
        <f>'41_Wind_LowSeverity'!P87</f>
        <v>87.5</v>
      </c>
      <c r="Y87">
        <f>'41_Wind_LowSeverity'!Q87</f>
        <v>87.5</v>
      </c>
      <c r="Z87">
        <f>'42_Wind_ModSeverity'!R87</f>
        <v>70</v>
      </c>
      <c r="AA87">
        <f>'42_Wind_ModSeverity'!S87</f>
        <v>100</v>
      </c>
      <c r="AB87">
        <f>'42_Wind_ModSeverity'!T87</f>
        <v>100</v>
      </c>
      <c r="AC87">
        <f>'43_Wind_HighSeverity'!O87</f>
        <v>70</v>
      </c>
      <c r="AD87">
        <f>'43_Wind_HighSeverity'!P87</f>
        <v>100</v>
      </c>
      <c r="AE87">
        <f>'43_Wind_HighSeverity'!Q87</f>
        <v>100</v>
      </c>
      <c r="AF87">
        <f>'41_Wind_LowSeverity'!R87</f>
        <v>100</v>
      </c>
      <c r="AG87">
        <f>'41_Wind_LowSeverity'!S87</f>
        <v>100</v>
      </c>
      <c r="AH87">
        <f>'41_Wind_LowSeverity'!T87</f>
        <v>100</v>
      </c>
      <c r="AI87">
        <f>'41_Wind_LowSeverity'!U87</f>
        <v>100</v>
      </c>
      <c r="AJ87">
        <f>'42_Wind_ModSeverity'!V87</f>
        <v>100</v>
      </c>
      <c r="AK87">
        <f>'42_Wind_ModSeverity'!W87</f>
        <v>100</v>
      </c>
      <c r="AL87">
        <f>'42_Wind_ModSeverity'!X87</f>
        <v>100</v>
      </c>
      <c r="AM87">
        <f>'43_Wind_HighSeverity'!S87</f>
        <v>100</v>
      </c>
      <c r="AN87">
        <f>'43_Wind_HighSeverity'!T87</f>
        <v>100</v>
      </c>
      <c r="AO87">
        <f>'43_Wind_HighSeverity'!U87</f>
        <v>100</v>
      </c>
      <c r="AP87">
        <f>'41_Wind_LowSeverity'!V87</f>
        <v>90</v>
      </c>
      <c r="AQ87">
        <f>'41_Wind_LowSeverity'!W87</f>
        <v>90</v>
      </c>
      <c r="AR87">
        <f>'41_Wind_LowSeverity'!X87</f>
        <v>100</v>
      </c>
      <c r="AS87">
        <f>'41_Wind_LowSeverity'!Y87</f>
        <v>100</v>
      </c>
      <c r="AT87">
        <f>'42_Wind_ModSeverity'!Z87</f>
        <v>90</v>
      </c>
      <c r="AU87">
        <f>'42_Wind_ModSeverity'!AA87</f>
        <v>100</v>
      </c>
      <c r="AV87">
        <f>'42_Wind_ModSeverity'!AB87</f>
        <v>100</v>
      </c>
      <c r="AW87">
        <f>'43_Wind_HighSeverity'!W87</f>
        <v>90</v>
      </c>
      <c r="AX87">
        <f>'43_Wind_HighSeverity'!X87</f>
        <v>100</v>
      </c>
      <c r="AY87">
        <f>'43_Wind_HighSeverity'!Y87</f>
        <v>100</v>
      </c>
      <c r="AZ87">
        <f>'41_Wind_LowSeverity'!Z87</f>
        <v>70</v>
      </c>
      <c r="BA87">
        <f>'41_Wind_LowSeverity'!AA87</f>
        <v>70</v>
      </c>
      <c r="BB87">
        <f>'41_Wind_LowSeverity'!AB87</f>
        <v>87.5</v>
      </c>
      <c r="BC87">
        <f>'41_Wind_LowSeverity'!AC87</f>
        <v>87.5</v>
      </c>
      <c r="BD87">
        <f>'42_Wind_ModSeverity'!AD87</f>
        <v>70</v>
      </c>
      <c r="BE87">
        <f>'42_Wind_ModSeverity'!AE87</f>
        <v>100</v>
      </c>
      <c r="BF87">
        <f>'42_Wind_ModSeverity'!AF87</f>
        <v>100</v>
      </c>
      <c r="BG87">
        <f>'43_Wind_HighSeverity'!AA87</f>
        <v>70</v>
      </c>
      <c r="BH87">
        <f>'43_Wind_HighSeverity'!AB87</f>
        <v>100</v>
      </c>
      <c r="BI87">
        <f>'43_Wind_HighSeverity'!AC87</f>
        <v>100</v>
      </c>
    </row>
    <row r="88" spans="1:61" x14ac:dyDescent="0.25">
      <c r="A88" s="15" t="str">
        <f>'4_Wind_Script'!A88</f>
        <v>eGROUND_FUEL_BASAL_ACCUMULATION_DEPTH</v>
      </c>
      <c r="B88">
        <f>'41_Wind_LowSeverity'!F88</f>
        <v>0</v>
      </c>
      <c r="C88">
        <f>'41_Wind_LowSeverity'!G88</f>
        <v>0</v>
      </c>
      <c r="D88">
        <f>'41_Wind_LowSeverity'!H88</f>
        <v>0</v>
      </c>
      <c r="E88">
        <f>'41_Wind_LowSeverity'!I88</f>
        <v>0</v>
      </c>
      <c r="F88">
        <f>'42_Wind_ModSeverity'!J88</f>
        <v>0</v>
      </c>
      <c r="G88">
        <f>'42_Wind_ModSeverity'!K88</f>
        <v>0</v>
      </c>
      <c r="H88">
        <f>'42_Wind_ModSeverity'!L88</f>
        <v>0</v>
      </c>
      <c r="I88">
        <f>'43_Wind_HighSeverity'!G88</f>
        <v>0</v>
      </c>
      <c r="J88">
        <f>'43_Wind_HighSeverity'!H88</f>
        <v>0</v>
      </c>
      <c r="K88">
        <f>'43_Wind_HighSeverity'!I88</f>
        <v>0</v>
      </c>
      <c r="L88">
        <f>'41_Wind_LowSeverity'!J88</f>
        <v>0</v>
      </c>
      <c r="M88">
        <f>'41_Wind_LowSeverity'!K88</f>
        <v>0</v>
      </c>
      <c r="N88">
        <f>'41_Wind_LowSeverity'!L88</f>
        <v>0</v>
      </c>
      <c r="O88">
        <f>'41_Wind_LowSeverity'!M88</f>
        <v>0</v>
      </c>
      <c r="P88">
        <f>'42_Wind_ModSeverity'!N88</f>
        <v>0</v>
      </c>
      <c r="Q88">
        <f>'42_Wind_ModSeverity'!O88</f>
        <v>0</v>
      </c>
      <c r="R88">
        <f>'42_Wind_ModSeverity'!P88</f>
        <v>0</v>
      </c>
      <c r="S88">
        <f>'43_Wind_HighSeverity'!K88</f>
        <v>0</v>
      </c>
      <c r="T88">
        <f>'43_Wind_HighSeverity'!L88</f>
        <v>0</v>
      </c>
      <c r="U88">
        <f>'43_Wind_HighSeverity'!M88</f>
        <v>0</v>
      </c>
      <c r="V88">
        <f>'41_Wind_LowSeverity'!N88</f>
        <v>0</v>
      </c>
      <c r="W88">
        <f>'41_Wind_LowSeverity'!O88</f>
        <v>0</v>
      </c>
      <c r="X88">
        <f>'41_Wind_LowSeverity'!P88</f>
        <v>0</v>
      </c>
      <c r="Y88">
        <f>'41_Wind_LowSeverity'!Q88</f>
        <v>0</v>
      </c>
      <c r="Z88">
        <f>'42_Wind_ModSeverity'!R88</f>
        <v>0</v>
      </c>
      <c r="AA88">
        <f>'42_Wind_ModSeverity'!S88</f>
        <v>0</v>
      </c>
      <c r="AB88">
        <f>'42_Wind_ModSeverity'!T88</f>
        <v>0</v>
      </c>
      <c r="AC88">
        <f>'43_Wind_HighSeverity'!O88</f>
        <v>0</v>
      </c>
      <c r="AD88">
        <f>'43_Wind_HighSeverity'!P88</f>
        <v>0</v>
      </c>
      <c r="AE88">
        <f>'43_Wind_HighSeverity'!Q88</f>
        <v>0</v>
      </c>
      <c r="AF88">
        <f>'41_Wind_LowSeverity'!R88</f>
        <v>0</v>
      </c>
      <c r="AG88">
        <f>'41_Wind_LowSeverity'!S88</f>
        <v>0</v>
      </c>
      <c r="AH88">
        <f>'41_Wind_LowSeverity'!T88</f>
        <v>0</v>
      </c>
      <c r="AI88">
        <f>'41_Wind_LowSeverity'!U88</f>
        <v>0</v>
      </c>
      <c r="AJ88">
        <f>'42_Wind_ModSeverity'!V88</f>
        <v>0</v>
      </c>
      <c r="AK88">
        <f>'42_Wind_ModSeverity'!W88</f>
        <v>0</v>
      </c>
      <c r="AL88">
        <f>'42_Wind_ModSeverity'!X88</f>
        <v>0</v>
      </c>
      <c r="AM88">
        <f>'43_Wind_HighSeverity'!S88</f>
        <v>0</v>
      </c>
      <c r="AN88">
        <f>'43_Wind_HighSeverity'!T88</f>
        <v>0</v>
      </c>
      <c r="AO88">
        <f>'43_Wind_HighSeverity'!U88</f>
        <v>0</v>
      </c>
      <c r="AP88">
        <f>'41_Wind_LowSeverity'!V88</f>
        <v>0</v>
      </c>
      <c r="AQ88">
        <f>'41_Wind_LowSeverity'!W88</f>
        <v>0</v>
      </c>
      <c r="AR88">
        <f>'41_Wind_LowSeverity'!X88</f>
        <v>0</v>
      </c>
      <c r="AS88">
        <f>'41_Wind_LowSeverity'!Y88</f>
        <v>0</v>
      </c>
      <c r="AT88">
        <f>'42_Wind_ModSeverity'!Z88</f>
        <v>0</v>
      </c>
      <c r="AU88">
        <f>'42_Wind_ModSeverity'!AA88</f>
        <v>0</v>
      </c>
      <c r="AV88">
        <f>'42_Wind_ModSeverity'!AB88</f>
        <v>0</v>
      </c>
      <c r="AW88">
        <f>'43_Wind_HighSeverity'!W88</f>
        <v>0</v>
      </c>
      <c r="AX88">
        <f>'43_Wind_HighSeverity'!X88</f>
        <v>0</v>
      </c>
      <c r="AY88">
        <f>'43_Wind_HighSeverity'!Y88</f>
        <v>0</v>
      </c>
      <c r="AZ88">
        <f>'41_Wind_LowSeverity'!Z88</f>
        <v>0</v>
      </c>
      <c r="BA88">
        <f>'41_Wind_LowSeverity'!AA88</f>
        <v>0</v>
      </c>
      <c r="BB88">
        <f>'41_Wind_LowSeverity'!AB88</f>
        <v>0</v>
      </c>
      <c r="BC88">
        <f>'41_Wind_LowSeverity'!AC88</f>
        <v>0</v>
      </c>
      <c r="BD88">
        <f>'42_Wind_ModSeverity'!AD88</f>
        <v>0</v>
      </c>
      <c r="BE88">
        <f>'42_Wind_ModSeverity'!AE88</f>
        <v>0</v>
      </c>
      <c r="BF88">
        <f>'42_Wind_ModSeverity'!AF88</f>
        <v>0</v>
      </c>
      <c r="BG88">
        <f>'43_Wind_HighSeverity'!AA88</f>
        <v>0</v>
      </c>
      <c r="BH88">
        <f>'43_Wind_HighSeverity'!AB88</f>
        <v>0</v>
      </c>
      <c r="BI88">
        <f>'43_Wind_HighSeverity'!AC88</f>
        <v>0</v>
      </c>
    </row>
    <row r="89" spans="1:61" x14ac:dyDescent="0.25">
      <c r="A89" s="15" t="str">
        <f>'4_Wind_Script'!A89</f>
        <v>eGROUND_FUEL_BASAL_ACCUMULATION_NUMBER_PER_UNIT_AREA</v>
      </c>
      <c r="B89">
        <f>'41_Wind_LowSeverity'!F89</f>
        <v>0</v>
      </c>
      <c r="C89">
        <f>'41_Wind_LowSeverity'!G89</f>
        <v>0</v>
      </c>
      <c r="D89">
        <f>'41_Wind_LowSeverity'!H89</f>
        <v>0</v>
      </c>
      <c r="E89">
        <f>'41_Wind_LowSeverity'!I89</f>
        <v>0</v>
      </c>
      <c r="F89">
        <f>'42_Wind_ModSeverity'!J89</f>
        <v>0</v>
      </c>
      <c r="G89">
        <f>'42_Wind_ModSeverity'!K89</f>
        <v>0</v>
      </c>
      <c r="H89">
        <f>'42_Wind_ModSeverity'!L89</f>
        <v>0</v>
      </c>
      <c r="I89">
        <f>'43_Wind_HighSeverity'!G89</f>
        <v>0</v>
      </c>
      <c r="J89">
        <f>'43_Wind_HighSeverity'!H89</f>
        <v>0</v>
      </c>
      <c r="K89">
        <f>'43_Wind_HighSeverity'!I89</f>
        <v>0</v>
      </c>
      <c r="L89">
        <f>'41_Wind_LowSeverity'!J89</f>
        <v>0</v>
      </c>
      <c r="M89">
        <f>'41_Wind_LowSeverity'!K89</f>
        <v>0</v>
      </c>
      <c r="N89">
        <f>'41_Wind_LowSeverity'!L89</f>
        <v>0</v>
      </c>
      <c r="O89">
        <f>'41_Wind_LowSeverity'!M89</f>
        <v>0</v>
      </c>
      <c r="P89">
        <f>'42_Wind_ModSeverity'!N89</f>
        <v>0</v>
      </c>
      <c r="Q89">
        <f>'42_Wind_ModSeverity'!O89</f>
        <v>0</v>
      </c>
      <c r="R89">
        <f>'42_Wind_ModSeverity'!P89</f>
        <v>0</v>
      </c>
      <c r="S89">
        <f>'43_Wind_HighSeverity'!K89</f>
        <v>0</v>
      </c>
      <c r="T89">
        <f>'43_Wind_HighSeverity'!L89</f>
        <v>0</v>
      </c>
      <c r="U89">
        <f>'43_Wind_HighSeverity'!M89</f>
        <v>0</v>
      </c>
      <c r="V89">
        <f>'41_Wind_LowSeverity'!N89</f>
        <v>0</v>
      </c>
      <c r="W89">
        <f>'41_Wind_LowSeverity'!O89</f>
        <v>0</v>
      </c>
      <c r="X89">
        <f>'41_Wind_LowSeverity'!P89</f>
        <v>0</v>
      </c>
      <c r="Y89">
        <f>'41_Wind_LowSeverity'!Q89</f>
        <v>0</v>
      </c>
      <c r="Z89">
        <f>'42_Wind_ModSeverity'!R89</f>
        <v>0</v>
      </c>
      <c r="AA89">
        <f>'42_Wind_ModSeverity'!S89</f>
        <v>0</v>
      </c>
      <c r="AB89">
        <f>'42_Wind_ModSeverity'!T89</f>
        <v>0</v>
      </c>
      <c r="AC89">
        <f>'43_Wind_HighSeverity'!O89</f>
        <v>0</v>
      </c>
      <c r="AD89">
        <f>'43_Wind_HighSeverity'!P89</f>
        <v>0</v>
      </c>
      <c r="AE89">
        <f>'43_Wind_HighSeverity'!Q89</f>
        <v>0</v>
      </c>
      <c r="AF89">
        <f>'41_Wind_LowSeverity'!R89</f>
        <v>0</v>
      </c>
      <c r="AG89">
        <f>'41_Wind_LowSeverity'!S89</f>
        <v>0</v>
      </c>
      <c r="AH89">
        <f>'41_Wind_LowSeverity'!T89</f>
        <v>0</v>
      </c>
      <c r="AI89">
        <f>'41_Wind_LowSeverity'!U89</f>
        <v>0</v>
      </c>
      <c r="AJ89">
        <f>'42_Wind_ModSeverity'!V89</f>
        <v>0</v>
      </c>
      <c r="AK89">
        <f>'42_Wind_ModSeverity'!W89</f>
        <v>0</v>
      </c>
      <c r="AL89">
        <f>'42_Wind_ModSeverity'!X89</f>
        <v>0</v>
      </c>
      <c r="AM89">
        <f>'43_Wind_HighSeverity'!S89</f>
        <v>0</v>
      </c>
      <c r="AN89">
        <f>'43_Wind_HighSeverity'!T89</f>
        <v>0</v>
      </c>
      <c r="AO89">
        <f>'43_Wind_HighSeverity'!U89</f>
        <v>0</v>
      </c>
      <c r="AP89">
        <f>'41_Wind_LowSeverity'!V89</f>
        <v>0</v>
      </c>
      <c r="AQ89">
        <f>'41_Wind_LowSeverity'!W89</f>
        <v>0</v>
      </c>
      <c r="AR89">
        <f>'41_Wind_LowSeverity'!X89</f>
        <v>0</v>
      </c>
      <c r="AS89">
        <f>'41_Wind_LowSeverity'!Y89</f>
        <v>0</v>
      </c>
      <c r="AT89">
        <f>'42_Wind_ModSeverity'!Z89</f>
        <v>0</v>
      </c>
      <c r="AU89">
        <f>'42_Wind_ModSeverity'!AA89</f>
        <v>0</v>
      </c>
      <c r="AV89">
        <f>'42_Wind_ModSeverity'!AB89</f>
        <v>0</v>
      </c>
      <c r="AW89">
        <f>'43_Wind_HighSeverity'!W89</f>
        <v>0</v>
      </c>
      <c r="AX89">
        <f>'43_Wind_HighSeverity'!X89</f>
        <v>0</v>
      </c>
      <c r="AY89">
        <f>'43_Wind_HighSeverity'!Y89</f>
        <v>0</v>
      </c>
      <c r="AZ89">
        <f>'41_Wind_LowSeverity'!Z89</f>
        <v>0</v>
      </c>
      <c r="BA89">
        <f>'41_Wind_LowSeverity'!AA89</f>
        <v>0</v>
      </c>
      <c r="BB89">
        <f>'41_Wind_LowSeverity'!AB89</f>
        <v>0</v>
      </c>
      <c r="BC89">
        <f>'41_Wind_LowSeverity'!AC89</f>
        <v>0</v>
      </c>
      <c r="BD89">
        <f>'42_Wind_ModSeverity'!AD89</f>
        <v>0</v>
      </c>
      <c r="BE89">
        <f>'42_Wind_ModSeverity'!AE89</f>
        <v>0</v>
      </c>
      <c r="BF89">
        <f>'42_Wind_ModSeverity'!AF89</f>
        <v>0</v>
      </c>
      <c r="BG89">
        <f>'43_Wind_HighSeverity'!AA89</f>
        <v>0</v>
      </c>
      <c r="BH89">
        <f>'43_Wind_HighSeverity'!AB89</f>
        <v>0</v>
      </c>
      <c r="BI89">
        <f>'43_Wind_HighSeverity'!AC89</f>
        <v>0</v>
      </c>
    </row>
    <row r="90" spans="1:61" x14ac:dyDescent="0.25">
      <c r="A90" s="15" t="str">
        <f>'4_Wind_Script'!A90</f>
        <v>eGROUND_FUEL_BASAL_ACCUMULATION_RADIUS</v>
      </c>
      <c r="B90">
        <f>'41_Wind_LowSeverity'!F90</f>
        <v>0</v>
      </c>
      <c r="C90">
        <f>'41_Wind_LowSeverity'!G90</f>
        <v>0</v>
      </c>
      <c r="D90">
        <f>'41_Wind_LowSeverity'!H90</f>
        <v>0</v>
      </c>
      <c r="E90">
        <f>'41_Wind_LowSeverity'!I90</f>
        <v>0</v>
      </c>
      <c r="F90">
        <f>'42_Wind_ModSeverity'!J90</f>
        <v>0</v>
      </c>
      <c r="G90">
        <f>'42_Wind_ModSeverity'!K90</f>
        <v>0</v>
      </c>
      <c r="H90">
        <f>'42_Wind_ModSeverity'!L90</f>
        <v>0</v>
      </c>
      <c r="I90">
        <f>'43_Wind_HighSeverity'!G90</f>
        <v>0</v>
      </c>
      <c r="J90">
        <f>'43_Wind_HighSeverity'!H90</f>
        <v>0</v>
      </c>
      <c r="K90">
        <f>'43_Wind_HighSeverity'!I90</f>
        <v>0</v>
      </c>
      <c r="L90">
        <f>'41_Wind_LowSeverity'!J90</f>
        <v>0</v>
      </c>
      <c r="M90">
        <f>'41_Wind_LowSeverity'!K90</f>
        <v>0</v>
      </c>
      <c r="N90">
        <f>'41_Wind_LowSeverity'!L90</f>
        <v>0</v>
      </c>
      <c r="O90">
        <f>'41_Wind_LowSeverity'!M90</f>
        <v>0</v>
      </c>
      <c r="P90">
        <f>'42_Wind_ModSeverity'!N90</f>
        <v>0</v>
      </c>
      <c r="Q90">
        <f>'42_Wind_ModSeverity'!O90</f>
        <v>0</v>
      </c>
      <c r="R90">
        <f>'42_Wind_ModSeverity'!P90</f>
        <v>0</v>
      </c>
      <c r="S90">
        <f>'43_Wind_HighSeverity'!K90</f>
        <v>0</v>
      </c>
      <c r="T90">
        <f>'43_Wind_HighSeverity'!L90</f>
        <v>0</v>
      </c>
      <c r="U90">
        <f>'43_Wind_HighSeverity'!M90</f>
        <v>0</v>
      </c>
      <c r="V90">
        <f>'41_Wind_LowSeverity'!N90</f>
        <v>0</v>
      </c>
      <c r="W90">
        <f>'41_Wind_LowSeverity'!O90</f>
        <v>0</v>
      </c>
      <c r="X90">
        <f>'41_Wind_LowSeverity'!P90</f>
        <v>0</v>
      </c>
      <c r="Y90">
        <f>'41_Wind_LowSeverity'!Q90</f>
        <v>0</v>
      </c>
      <c r="Z90">
        <f>'42_Wind_ModSeverity'!R90</f>
        <v>0</v>
      </c>
      <c r="AA90">
        <f>'42_Wind_ModSeverity'!S90</f>
        <v>0</v>
      </c>
      <c r="AB90">
        <f>'42_Wind_ModSeverity'!T90</f>
        <v>0</v>
      </c>
      <c r="AC90">
        <f>'43_Wind_HighSeverity'!O90</f>
        <v>0</v>
      </c>
      <c r="AD90">
        <f>'43_Wind_HighSeverity'!P90</f>
        <v>0</v>
      </c>
      <c r="AE90">
        <f>'43_Wind_HighSeverity'!Q90</f>
        <v>0</v>
      </c>
      <c r="AF90">
        <f>'41_Wind_LowSeverity'!R90</f>
        <v>0</v>
      </c>
      <c r="AG90">
        <f>'41_Wind_LowSeverity'!S90</f>
        <v>0</v>
      </c>
      <c r="AH90">
        <f>'41_Wind_LowSeverity'!T90</f>
        <v>0</v>
      </c>
      <c r="AI90">
        <f>'41_Wind_LowSeverity'!U90</f>
        <v>0</v>
      </c>
      <c r="AJ90">
        <f>'42_Wind_ModSeverity'!V90</f>
        <v>0</v>
      </c>
      <c r="AK90">
        <f>'42_Wind_ModSeverity'!W90</f>
        <v>0</v>
      </c>
      <c r="AL90">
        <f>'42_Wind_ModSeverity'!X90</f>
        <v>0</v>
      </c>
      <c r="AM90">
        <f>'43_Wind_HighSeverity'!S90</f>
        <v>0</v>
      </c>
      <c r="AN90">
        <f>'43_Wind_HighSeverity'!T90</f>
        <v>0</v>
      </c>
      <c r="AO90">
        <f>'43_Wind_HighSeverity'!U90</f>
        <v>0</v>
      </c>
      <c r="AP90">
        <f>'41_Wind_LowSeverity'!V90</f>
        <v>0</v>
      </c>
      <c r="AQ90">
        <f>'41_Wind_LowSeverity'!W90</f>
        <v>0</v>
      </c>
      <c r="AR90">
        <f>'41_Wind_LowSeverity'!X90</f>
        <v>0</v>
      </c>
      <c r="AS90">
        <f>'41_Wind_LowSeverity'!Y90</f>
        <v>0</v>
      </c>
      <c r="AT90">
        <f>'42_Wind_ModSeverity'!Z90</f>
        <v>0</v>
      </c>
      <c r="AU90">
        <f>'42_Wind_ModSeverity'!AA90</f>
        <v>0</v>
      </c>
      <c r="AV90">
        <f>'42_Wind_ModSeverity'!AB90</f>
        <v>0</v>
      </c>
      <c r="AW90">
        <f>'43_Wind_HighSeverity'!W90</f>
        <v>0</v>
      </c>
      <c r="AX90">
        <f>'43_Wind_HighSeverity'!X90</f>
        <v>0</v>
      </c>
      <c r="AY90">
        <f>'43_Wind_HighSeverity'!Y90</f>
        <v>0</v>
      </c>
      <c r="AZ90">
        <f>'41_Wind_LowSeverity'!Z90</f>
        <v>0</v>
      </c>
      <c r="BA90">
        <f>'41_Wind_LowSeverity'!AA90</f>
        <v>0</v>
      </c>
      <c r="BB90">
        <f>'41_Wind_LowSeverity'!AB90</f>
        <v>0</v>
      </c>
      <c r="BC90">
        <f>'41_Wind_LowSeverity'!AC90</f>
        <v>0</v>
      </c>
      <c r="BD90">
        <f>'42_Wind_ModSeverity'!AD90</f>
        <v>0</v>
      </c>
      <c r="BE90">
        <f>'42_Wind_ModSeverity'!AE90</f>
        <v>0</v>
      </c>
      <c r="BF90">
        <f>'42_Wind_ModSeverity'!AF90</f>
        <v>0</v>
      </c>
      <c r="BG90">
        <f>'43_Wind_HighSeverity'!AA90</f>
        <v>0</v>
      </c>
      <c r="BH90">
        <f>'43_Wind_HighSeverity'!AB90</f>
        <v>0</v>
      </c>
      <c r="BI90">
        <f>'43_Wind_HighSeverity'!AC90</f>
        <v>0</v>
      </c>
    </row>
    <row r="91" spans="1:61" x14ac:dyDescent="0.25">
      <c r="A91" s="15" t="str">
        <f>'4_Wind_Script'!A91</f>
        <v>eGROUND_FUEL_SQUIRREL_MIDDENS_DEPTH</v>
      </c>
      <c r="B91">
        <f>'41_Wind_LowSeverity'!F91</f>
        <v>0</v>
      </c>
      <c r="C91">
        <f>'41_Wind_LowSeverity'!G91</f>
        <v>0</v>
      </c>
      <c r="D91">
        <f>'41_Wind_LowSeverity'!H91</f>
        <v>0</v>
      </c>
      <c r="E91">
        <f>'41_Wind_LowSeverity'!I91</f>
        <v>0</v>
      </c>
      <c r="F91">
        <f>'42_Wind_ModSeverity'!J91</f>
        <v>0</v>
      </c>
      <c r="G91">
        <f>'42_Wind_ModSeverity'!K91</f>
        <v>0</v>
      </c>
      <c r="H91">
        <f>'42_Wind_ModSeverity'!L91</f>
        <v>0</v>
      </c>
      <c r="I91">
        <f>'43_Wind_HighSeverity'!G91</f>
        <v>0</v>
      </c>
      <c r="J91">
        <f>'43_Wind_HighSeverity'!H91</f>
        <v>0</v>
      </c>
      <c r="K91">
        <f>'43_Wind_HighSeverity'!I91</f>
        <v>0</v>
      </c>
      <c r="L91">
        <f>'41_Wind_LowSeverity'!J91</f>
        <v>0</v>
      </c>
      <c r="M91">
        <f>'41_Wind_LowSeverity'!K91</f>
        <v>0</v>
      </c>
      <c r="N91">
        <f>'41_Wind_LowSeverity'!L91</f>
        <v>0</v>
      </c>
      <c r="O91">
        <f>'41_Wind_LowSeverity'!M91</f>
        <v>0</v>
      </c>
      <c r="P91">
        <f>'42_Wind_ModSeverity'!N91</f>
        <v>0</v>
      </c>
      <c r="Q91">
        <f>'42_Wind_ModSeverity'!O91</f>
        <v>0</v>
      </c>
      <c r="R91">
        <f>'42_Wind_ModSeverity'!P91</f>
        <v>0</v>
      </c>
      <c r="S91">
        <f>'43_Wind_HighSeverity'!K91</f>
        <v>0</v>
      </c>
      <c r="T91">
        <f>'43_Wind_HighSeverity'!L91</f>
        <v>0</v>
      </c>
      <c r="U91">
        <f>'43_Wind_HighSeverity'!M91</f>
        <v>0</v>
      </c>
      <c r="V91">
        <f>'41_Wind_LowSeverity'!N91</f>
        <v>0</v>
      </c>
      <c r="W91">
        <f>'41_Wind_LowSeverity'!O91</f>
        <v>0</v>
      </c>
      <c r="X91">
        <f>'41_Wind_LowSeverity'!P91</f>
        <v>0</v>
      </c>
      <c r="Y91">
        <f>'41_Wind_LowSeverity'!Q91</f>
        <v>0</v>
      </c>
      <c r="Z91">
        <f>'42_Wind_ModSeverity'!R91</f>
        <v>0</v>
      </c>
      <c r="AA91">
        <f>'42_Wind_ModSeverity'!S91</f>
        <v>0</v>
      </c>
      <c r="AB91">
        <f>'42_Wind_ModSeverity'!T91</f>
        <v>0</v>
      </c>
      <c r="AC91">
        <f>'43_Wind_HighSeverity'!O91</f>
        <v>0</v>
      </c>
      <c r="AD91">
        <f>'43_Wind_HighSeverity'!P91</f>
        <v>0</v>
      </c>
      <c r="AE91">
        <f>'43_Wind_HighSeverity'!Q91</f>
        <v>0</v>
      </c>
      <c r="AF91">
        <f>'41_Wind_LowSeverity'!R91</f>
        <v>18</v>
      </c>
      <c r="AG91">
        <f>'41_Wind_LowSeverity'!S91</f>
        <v>18</v>
      </c>
      <c r="AH91">
        <f>'41_Wind_LowSeverity'!T91</f>
        <v>18</v>
      </c>
      <c r="AI91">
        <f>'41_Wind_LowSeverity'!U91</f>
        <v>18</v>
      </c>
      <c r="AJ91">
        <f>'42_Wind_ModSeverity'!V91</f>
        <v>18</v>
      </c>
      <c r="AK91">
        <f>'42_Wind_ModSeverity'!W91</f>
        <v>18</v>
      </c>
      <c r="AL91">
        <f>'42_Wind_ModSeverity'!X91</f>
        <v>18</v>
      </c>
      <c r="AM91">
        <f>'43_Wind_HighSeverity'!S91</f>
        <v>18</v>
      </c>
      <c r="AN91">
        <f>'43_Wind_HighSeverity'!T91</f>
        <v>18</v>
      </c>
      <c r="AO91">
        <f>'43_Wind_HighSeverity'!U91</f>
        <v>18</v>
      </c>
      <c r="AP91">
        <f>'41_Wind_LowSeverity'!V91</f>
        <v>0</v>
      </c>
      <c r="AQ91">
        <f>'41_Wind_LowSeverity'!W91</f>
        <v>0</v>
      </c>
      <c r="AR91">
        <f>'41_Wind_LowSeverity'!X91</f>
        <v>0</v>
      </c>
      <c r="AS91">
        <f>'41_Wind_LowSeverity'!Y91</f>
        <v>0</v>
      </c>
      <c r="AT91">
        <f>'42_Wind_ModSeverity'!Z91</f>
        <v>0</v>
      </c>
      <c r="AU91">
        <f>'42_Wind_ModSeverity'!AA91</f>
        <v>0</v>
      </c>
      <c r="AV91">
        <f>'42_Wind_ModSeverity'!AB91</f>
        <v>0</v>
      </c>
      <c r="AW91">
        <f>'43_Wind_HighSeverity'!W91</f>
        <v>0</v>
      </c>
      <c r="AX91">
        <f>'43_Wind_HighSeverity'!X91</f>
        <v>0</v>
      </c>
      <c r="AY91">
        <f>'43_Wind_HighSeverity'!Y91</f>
        <v>0</v>
      </c>
      <c r="AZ91">
        <f>'41_Wind_LowSeverity'!Z91</f>
        <v>0</v>
      </c>
      <c r="BA91">
        <f>'41_Wind_LowSeverity'!AA91</f>
        <v>0</v>
      </c>
      <c r="BB91">
        <f>'41_Wind_LowSeverity'!AB91</f>
        <v>0</v>
      </c>
      <c r="BC91">
        <f>'41_Wind_LowSeverity'!AC91</f>
        <v>0</v>
      </c>
      <c r="BD91">
        <f>'42_Wind_ModSeverity'!AD91</f>
        <v>0</v>
      </c>
      <c r="BE91">
        <f>'42_Wind_ModSeverity'!AE91</f>
        <v>0</v>
      </c>
      <c r="BF91">
        <f>'42_Wind_ModSeverity'!AF91</f>
        <v>0</v>
      </c>
      <c r="BG91">
        <f>'43_Wind_HighSeverity'!AA91</f>
        <v>0</v>
      </c>
      <c r="BH91">
        <f>'43_Wind_HighSeverity'!AB91</f>
        <v>0</v>
      </c>
      <c r="BI91">
        <f>'43_Wind_HighSeverity'!AC91</f>
        <v>0</v>
      </c>
    </row>
    <row r="92" spans="1:61" x14ac:dyDescent="0.25">
      <c r="A92" s="15" t="str">
        <f>'4_Wind_Script'!A92</f>
        <v>eGROUND_FUEL_SQUIRREL_MIDDENS_NUMBER_PER_UNIT_AREA</v>
      </c>
      <c r="B92">
        <f>'41_Wind_LowSeverity'!F92</f>
        <v>0</v>
      </c>
      <c r="C92">
        <f>'41_Wind_LowSeverity'!G92</f>
        <v>0</v>
      </c>
      <c r="D92">
        <f>'41_Wind_LowSeverity'!H92</f>
        <v>0</v>
      </c>
      <c r="E92">
        <f>'41_Wind_LowSeverity'!I92</f>
        <v>0</v>
      </c>
      <c r="F92">
        <f>'42_Wind_ModSeverity'!J92</f>
        <v>0</v>
      </c>
      <c r="G92">
        <f>'42_Wind_ModSeverity'!K92</f>
        <v>0</v>
      </c>
      <c r="H92">
        <f>'42_Wind_ModSeverity'!L92</f>
        <v>0</v>
      </c>
      <c r="I92">
        <f>'43_Wind_HighSeverity'!G92</f>
        <v>0</v>
      </c>
      <c r="J92">
        <f>'43_Wind_HighSeverity'!H92</f>
        <v>0</v>
      </c>
      <c r="K92">
        <f>'43_Wind_HighSeverity'!I92</f>
        <v>0</v>
      </c>
      <c r="L92">
        <f>'41_Wind_LowSeverity'!J92</f>
        <v>0</v>
      </c>
      <c r="M92">
        <f>'41_Wind_LowSeverity'!K92</f>
        <v>0</v>
      </c>
      <c r="N92">
        <f>'41_Wind_LowSeverity'!L92</f>
        <v>0</v>
      </c>
      <c r="O92">
        <f>'41_Wind_LowSeverity'!M92</f>
        <v>0</v>
      </c>
      <c r="P92">
        <f>'42_Wind_ModSeverity'!N92</f>
        <v>0</v>
      </c>
      <c r="Q92">
        <f>'42_Wind_ModSeverity'!O92</f>
        <v>0</v>
      </c>
      <c r="R92">
        <f>'42_Wind_ModSeverity'!P92</f>
        <v>0</v>
      </c>
      <c r="S92">
        <f>'43_Wind_HighSeverity'!K92</f>
        <v>0</v>
      </c>
      <c r="T92">
        <f>'43_Wind_HighSeverity'!L92</f>
        <v>0</v>
      </c>
      <c r="U92">
        <f>'43_Wind_HighSeverity'!M92</f>
        <v>0</v>
      </c>
      <c r="V92">
        <f>'41_Wind_LowSeverity'!N92</f>
        <v>0</v>
      </c>
      <c r="W92">
        <f>'41_Wind_LowSeverity'!O92</f>
        <v>0</v>
      </c>
      <c r="X92">
        <f>'41_Wind_LowSeverity'!P92</f>
        <v>0</v>
      </c>
      <c r="Y92">
        <f>'41_Wind_LowSeverity'!Q92</f>
        <v>0</v>
      </c>
      <c r="Z92">
        <f>'42_Wind_ModSeverity'!R92</f>
        <v>0</v>
      </c>
      <c r="AA92">
        <f>'42_Wind_ModSeverity'!S92</f>
        <v>0</v>
      </c>
      <c r="AB92">
        <f>'42_Wind_ModSeverity'!T92</f>
        <v>0</v>
      </c>
      <c r="AC92">
        <f>'43_Wind_HighSeverity'!O92</f>
        <v>0</v>
      </c>
      <c r="AD92">
        <f>'43_Wind_HighSeverity'!P92</f>
        <v>0</v>
      </c>
      <c r="AE92">
        <f>'43_Wind_HighSeverity'!Q92</f>
        <v>0</v>
      </c>
      <c r="AF92">
        <f>'41_Wind_LowSeverity'!R92</f>
        <v>1</v>
      </c>
      <c r="AG92">
        <f>'41_Wind_LowSeverity'!S92</f>
        <v>1</v>
      </c>
      <c r="AH92">
        <f>'41_Wind_LowSeverity'!T92</f>
        <v>1</v>
      </c>
      <c r="AI92">
        <f>'41_Wind_LowSeverity'!U92</f>
        <v>1</v>
      </c>
      <c r="AJ92">
        <f>'42_Wind_ModSeverity'!V92</f>
        <v>1</v>
      </c>
      <c r="AK92">
        <f>'42_Wind_ModSeverity'!W92</f>
        <v>1</v>
      </c>
      <c r="AL92">
        <f>'42_Wind_ModSeverity'!X92</f>
        <v>1</v>
      </c>
      <c r="AM92">
        <f>'43_Wind_HighSeverity'!S92</f>
        <v>1</v>
      </c>
      <c r="AN92">
        <f>'43_Wind_HighSeverity'!T92</f>
        <v>1</v>
      </c>
      <c r="AO92">
        <f>'43_Wind_HighSeverity'!U92</f>
        <v>1</v>
      </c>
      <c r="AP92">
        <f>'41_Wind_LowSeverity'!V92</f>
        <v>0</v>
      </c>
      <c r="AQ92">
        <f>'41_Wind_LowSeverity'!W92</f>
        <v>0</v>
      </c>
      <c r="AR92">
        <f>'41_Wind_LowSeverity'!X92</f>
        <v>0</v>
      </c>
      <c r="AS92">
        <f>'41_Wind_LowSeverity'!Y92</f>
        <v>0</v>
      </c>
      <c r="AT92">
        <f>'42_Wind_ModSeverity'!Z92</f>
        <v>0</v>
      </c>
      <c r="AU92">
        <f>'42_Wind_ModSeverity'!AA92</f>
        <v>0</v>
      </c>
      <c r="AV92">
        <f>'42_Wind_ModSeverity'!AB92</f>
        <v>0</v>
      </c>
      <c r="AW92">
        <f>'43_Wind_HighSeverity'!W92</f>
        <v>0</v>
      </c>
      <c r="AX92">
        <f>'43_Wind_HighSeverity'!X92</f>
        <v>0</v>
      </c>
      <c r="AY92">
        <f>'43_Wind_HighSeverity'!Y92</f>
        <v>0</v>
      </c>
      <c r="AZ92">
        <f>'41_Wind_LowSeverity'!Z92</f>
        <v>0</v>
      </c>
      <c r="BA92">
        <f>'41_Wind_LowSeverity'!AA92</f>
        <v>0</v>
      </c>
      <c r="BB92">
        <f>'41_Wind_LowSeverity'!AB92</f>
        <v>0</v>
      </c>
      <c r="BC92">
        <f>'41_Wind_LowSeverity'!AC92</f>
        <v>0</v>
      </c>
      <c r="BD92">
        <f>'42_Wind_ModSeverity'!AD92</f>
        <v>0</v>
      </c>
      <c r="BE92">
        <f>'42_Wind_ModSeverity'!AE92</f>
        <v>0</v>
      </c>
      <c r="BF92">
        <f>'42_Wind_ModSeverity'!AF92</f>
        <v>0</v>
      </c>
      <c r="BG92">
        <f>'43_Wind_HighSeverity'!AA92</f>
        <v>0</v>
      </c>
      <c r="BH92">
        <f>'43_Wind_HighSeverity'!AB92</f>
        <v>0</v>
      </c>
      <c r="BI92">
        <f>'43_Wind_HighSeverity'!AC92</f>
        <v>0</v>
      </c>
    </row>
    <row r="93" spans="1:61" x14ac:dyDescent="0.25">
      <c r="A93" s="15" t="str">
        <f>'4_Wind_Script'!A93</f>
        <v>eGROUND_FUEL_SQUIRREL_MIDDENS_RADIUS</v>
      </c>
      <c r="B93">
        <f>'41_Wind_LowSeverity'!F93</f>
        <v>0</v>
      </c>
      <c r="C93">
        <f>'41_Wind_LowSeverity'!G93</f>
        <v>0</v>
      </c>
      <c r="D93">
        <f>'41_Wind_LowSeverity'!H93</f>
        <v>0</v>
      </c>
      <c r="E93">
        <f>'41_Wind_LowSeverity'!I93</f>
        <v>0</v>
      </c>
      <c r="F93">
        <f>'42_Wind_ModSeverity'!J93</f>
        <v>0</v>
      </c>
      <c r="G93">
        <f>'42_Wind_ModSeverity'!K93</f>
        <v>0</v>
      </c>
      <c r="H93">
        <f>'42_Wind_ModSeverity'!L93</f>
        <v>0</v>
      </c>
      <c r="I93">
        <f>'43_Wind_HighSeverity'!G93</f>
        <v>0</v>
      </c>
      <c r="J93">
        <f>'43_Wind_HighSeverity'!H93</f>
        <v>0</v>
      </c>
      <c r="K93">
        <f>'43_Wind_HighSeverity'!I93</f>
        <v>0</v>
      </c>
      <c r="L93">
        <f>'41_Wind_LowSeverity'!J93</f>
        <v>0</v>
      </c>
      <c r="M93">
        <f>'41_Wind_LowSeverity'!K93</f>
        <v>0</v>
      </c>
      <c r="N93">
        <f>'41_Wind_LowSeverity'!L93</f>
        <v>0</v>
      </c>
      <c r="O93">
        <f>'41_Wind_LowSeverity'!M93</f>
        <v>0</v>
      </c>
      <c r="P93">
        <f>'42_Wind_ModSeverity'!N93</f>
        <v>0</v>
      </c>
      <c r="Q93">
        <f>'42_Wind_ModSeverity'!O93</f>
        <v>0</v>
      </c>
      <c r="R93">
        <f>'42_Wind_ModSeverity'!P93</f>
        <v>0</v>
      </c>
      <c r="S93">
        <f>'43_Wind_HighSeverity'!K93</f>
        <v>0</v>
      </c>
      <c r="T93">
        <f>'43_Wind_HighSeverity'!L93</f>
        <v>0</v>
      </c>
      <c r="U93">
        <f>'43_Wind_HighSeverity'!M93</f>
        <v>0</v>
      </c>
      <c r="V93">
        <f>'41_Wind_LowSeverity'!N93</f>
        <v>0</v>
      </c>
      <c r="W93">
        <f>'41_Wind_LowSeverity'!O93</f>
        <v>0</v>
      </c>
      <c r="X93">
        <f>'41_Wind_LowSeverity'!P93</f>
        <v>0</v>
      </c>
      <c r="Y93">
        <f>'41_Wind_LowSeverity'!Q93</f>
        <v>0</v>
      </c>
      <c r="Z93">
        <f>'42_Wind_ModSeverity'!R93</f>
        <v>0</v>
      </c>
      <c r="AA93">
        <f>'42_Wind_ModSeverity'!S93</f>
        <v>0</v>
      </c>
      <c r="AB93">
        <f>'42_Wind_ModSeverity'!T93</f>
        <v>0</v>
      </c>
      <c r="AC93">
        <f>'43_Wind_HighSeverity'!O93</f>
        <v>0</v>
      </c>
      <c r="AD93">
        <f>'43_Wind_HighSeverity'!P93</f>
        <v>0</v>
      </c>
      <c r="AE93">
        <f>'43_Wind_HighSeverity'!Q93</f>
        <v>0</v>
      </c>
      <c r="AF93">
        <f>'41_Wind_LowSeverity'!R93</f>
        <v>5</v>
      </c>
      <c r="AG93">
        <f>'41_Wind_LowSeverity'!S93</f>
        <v>5</v>
      </c>
      <c r="AH93">
        <f>'41_Wind_LowSeverity'!T93</f>
        <v>5</v>
      </c>
      <c r="AI93">
        <f>'41_Wind_LowSeverity'!U93</f>
        <v>5</v>
      </c>
      <c r="AJ93">
        <f>'42_Wind_ModSeverity'!V93</f>
        <v>5</v>
      </c>
      <c r="AK93">
        <f>'42_Wind_ModSeverity'!W93</f>
        <v>5</v>
      </c>
      <c r="AL93">
        <f>'42_Wind_ModSeverity'!X93</f>
        <v>5</v>
      </c>
      <c r="AM93">
        <f>'43_Wind_HighSeverity'!S93</f>
        <v>5</v>
      </c>
      <c r="AN93">
        <f>'43_Wind_HighSeverity'!T93</f>
        <v>5</v>
      </c>
      <c r="AO93">
        <f>'43_Wind_HighSeverity'!U93</f>
        <v>5</v>
      </c>
      <c r="AP93">
        <f>'41_Wind_LowSeverity'!V93</f>
        <v>0</v>
      </c>
      <c r="AQ93">
        <f>'41_Wind_LowSeverity'!W93</f>
        <v>0</v>
      </c>
      <c r="AR93">
        <f>'41_Wind_LowSeverity'!X93</f>
        <v>0</v>
      </c>
      <c r="AS93">
        <f>'41_Wind_LowSeverity'!Y93</f>
        <v>0</v>
      </c>
      <c r="AT93">
        <f>'42_Wind_ModSeverity'!Z93</f>
        <v>0</v>
      </c>
      <c r="AU93">
        <f>'42_Wind_ModSeverity'!AA93</f>
        <v>0</v>
      </c>
      <c r="AV93">
        <f>'42_Wind_ModSeverity'!AB93</f>
        <v>0</v>
      </c>
      <c r="AW93">
        <f>'43_Wind_HighSeverity'!W93</f>
        <v>0</v>
      </c>
      <c r="AX93">
        <f>'43_Wind_HighSeverity'!X93</f>
        <v>0</v>
      </c>
      <c r="AY93">
        <f>'43_Wind_HighSeverity'!Y93</f>
        <v>0</v>
      </c>
      <c r="AZ93">
        <f>'41_Wind_LowSeverity'!Z93</f>
        <v>0</v>
      </c>
      <c r="BA93">
        <f>'41_Wind_LowSeverity'!AA93</f>
        <v>0</v>
      </c>
      <c r="BB93">
        <f>'41_Wind_LowSeverity'!AB93</f>
        <v>0</v>
      </c>
      <c r="BC93">
        <f>'41_Wind_LowSeverity'!AC93</f>
        <v>0</v>
      </c>
      <c r="BD93">
        <f>'42_Wind_ModSeverity'!AD93</f>
        <v>0</v>
      </c>
      <c r="BE93">
        <f>'42_Wind_ModSeverity'!AE93</f>
        <v>0</v>
      </c>
      <c r="BF93">
        <f>'42_Wind_ModSeverity'!AF93</f>
        <v>0</v>
      </c>
      <c r="BG93">
        <f>'43_Wind_HighSeverity'!AA93</f>
        <v>0</v>
      </c>
      <c r="BH93">
        <f>'43_Wind_HighSeverity'!AB93</f>
        <v>0</v>
      </c>
      <c r="BI93">
        <f>'43_Wind_HighSeverity'!AC93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FBDescriptions</vt:lpstr>
      <vt:lpstr>Definitions</vt:lpstr>
      <vt:lpstr>4_Wind_Script</vt:lpstr>
      <vt:lpstr>BaseValues</vt:lpstr>
      <vt:lpstr>41_Wind_LowSeverity</vt:lpstr>
      <vt:lpstr>42_Wind_ModSeverity</vt:lpstr>
      <vt:lpstr>43_Wind_HighSeverity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2017-06-09T19:20:11Z</dcterms:modified>
</cp:coreProperties>
</file>